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externalLinks/externalLink6.xml" ContentType="application/vnd.openxmlformats-officedocument.spreadsheetml.externalLink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05" windowWidth="23235" windowHeight="9210" activeTab="2"/>
  </bookViews>
  <sheets>
    <sheet name="Note d'honoraires" sheetId="1" r:id="rId1"/>
    <sheet name="BdD" sheetId="2" r:id="rId2"/>
    <sheet name="Extrait" sheetId="3" r:id="rId3"/>
    <sheet name="base mandats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1" hidden="1">BdD!$A$5:$E$505</definedName>
    <definedName name="_xlnm._FilterDatabase" localSheetId="2" hidden="1">Extrait!$A$3:$C$3</definedName>
    <definedName name="_xlnm._FilterDatabase" localSheetId="0" hidden="1">'Note d''honoraires'!$A$37:$C$543</definedName>
    <definedName name="_Order1" hidden="1">0</definedName>
    <definedName name="avec_fond">[1]paramètres!$C$8</definedName>
    <definedName name="Base" localSheetId="0">OFFSET([2]Données!$B$4,,,COUNTA([2]Données!$B:$AM)-3,37)</definedName>
    <definedName name="Base">OFFSET([3]Données!#REF!,,,COUNTA([3]Données!$C:$AO)-3,37)</definedName>
    <definedName name="CaseACocher3" localSheetId="0">'Note d''honoraires'!#REF!</definedName>
    <definedName name="CaseACocher5" localSheetId="0">'Note d''honoraires'!#REF!</definedName>
    <definedName name="CaseACocher8" localSheetId="0">'Note d''honoraires'!#REF!</definedName>
    <definedName name="Civil." localSheetId="0">[2]Feuil2!$A$1:$A$3</definedName>
    <definedName name="Civil.">[3]Feuil2!$A$1:$A$3</definedName>
    <definedName name="Code_livraison">OFFSET(#REF!,,,COUNTA(#REF!)-1,1)</definedName>
    <definedName name="Codes" localSheetId="0">OFFSET([2]Données!$A$4,,,COUNTA([2]Données!$A:$A)-1,1)</definedName>
    <definedName name="Codes">OFFSET([3]Données!#REF!,,,COUNTA([3]Données!$B:$B)-1,1)</definedName>
    <definedName name="Codes_dynamiques">OFFSET(Extrait!$B$4,,,COUNTA(Extrait!$B:$B)-1,1)</definedName>
    <definedName name="codes_facture_compta">'Note d''honoraires'!$P$39:$P$164</definedName>
    <definedName name="Codes_mandats">OFFSET(Bon de [4]résa!$Q$2,,,COUNTA(Bon de [4]résa!$Q:$Q)-1,1)</definedName>
    <definedName name="codesfactucgi" localSheetId="0">'[2]Facture CGI'!$Q$41:$Q$166</definedName>
    <definedName name="codesfactucgi">#REF!</definedName>
    <definedName name="codesfactucompta" localSheetId="0">OFFSET('Note d''honoraires'!$P$39,,,COUNTA('Note d''honoraires'!$P:$P)-1,1)</definedName>
    <definedName name="Codesmandats">'[5]Mandat de vente'!$R$7:$R$1333</definedName>
    <definedName name="codesresas">#REF!</definedName>
    <definedName name="Compteur">[1]paramètres!$B$13</definedName>
    <definedName name="_xlnm.Criteria" localSheetId="0">'Note d''honoraires'!$Q$39</definedName>
    <definedName name="DateClef">#REF!</definedName>
    <definedName name="DateEnreg">[1]paramètres!$B$11</definedName>
    <definedName name="DateInitiale">#REF!</definedName>
    <definedName name="dates_2012">'Note d''honoraires'!$Q$5:$Q$16</definedName>
    <definedName name="etat" localSheetId="0">[2]Feuil2!$K$1:$K$3</definedName>
    <definedName name="etat">[3]Feuil2!$K$1:$K$3</definedName>
    <definedName name="facturation">#REF!</definedName>
    <definedName name="facture_compta" localSheetId="1">[6]Feuil1!$Q$38:$S$163</definedName>
    <definedName name="facture_compta" localSheetId="2">[6]Feuil1!$Q$38:$S$163</definedName>
    <definedName name="facture_compta">'Note d''honoraires'!$P$39:$R$1498</definedName>
    <definedName name="formule_intéressante">#REF!</definedName>
    <definedName name="index">#REF!</definedName>
    <definedName name="Let">'Note d''honoraires'!$Q$39:$Q$1498</definedName>
    <definedName name="Liste">OFFSET(Extrait!$B$4,,,COUNTIF(Extrait!XES1048574:XES944,"&lt;&gt;NO"))</definedName>
    <definedName name="Liste_resa">OFFSET(Bon de [4]résa!$Q$3,,,COUNTA(Bon de [4]résa!$Q:$Q)-1,1)</definedName>
    <definedName name="Macros">[1]paramètres!$D$23</definedName>
    <definedName name="Mandat">[3]Données!$A$4:$BA$1126</definedName>
    <definedName name="mandats">'base mandats'!$A$4:$AB$41</definedName>
    <definedName name="Marques_cellule" localSheetId="0">[2]Feuil2!$C$1:$C$30</definedName>
    <definedName name="Marques_cellule">[3]Feuil2!$C$1:$C$30</definedName>
    <definedName name="mode_Alsace">[1]paramètres!$C$6</definedName>
    <definedName name="mode_entêtes">[1]paramètres!$C$10</definedName>
    <definedName name="mode_initial">[1]paramètres!$C$4</definedName>
    <definedName name="mode_pentecote">[1]paramètres!$C$9</definedName>
    <definedName name="Nb">'Note d''honoraires'!$P$39:$P$1498</definedName>
    <definedName name="NomAbsolu">[1]paramètres!$B$17</definedName>
    <definedName name="NON_COMPTA">[3]Feuil2!$M$1:$M$2</definedName>
    <definedName name="Porteur" localSheetId="0">[2]Feuil2!$E$1:$E$8</definedName>
    <definedName name="Porteur">[3]Feuil2!$E$1:$E$8</definedName>
    <definedName name="Prim">'Note d''honoraires'!$Q$38</definedName>
    <definedName name="samedi_ouvrable">[1]paramètres!$C$7</definedName>
    <definedName name="tableau_facture" localSheetId="0">OFFSET('Note d''honoraires'!$P$39,,,COUNTA('Note d''honoraires'!$P:$Q)-1,19)</definedName>
    <definedName name="texte_macros">[1]paramètres!$D$24</definedName>
    <definedName name="Type" localSheetId="0">[2]Feuil2!$G$1:$G$4</definedName>
    <definedName name="Type">[3]Feuil2!$G$1:$G$4</definedName>
    <definedName name="vendeurs" localSheetId="0">[2]Feuil2!$I$1:$I$2</definedName>
    <definedName name="vendeurs">[3]Feuil2!$I$1:$I$2</definedName>
    <definedName name="version">#REF!</definedName>
    <definedName name="Z_F984FBFE_FCDB_4A31_B80A_351728810A7F_.wvu.FilterData" localSheetId="0" hidden="1">'Note d''honoraires'!$P$38:$R$164</definedName>
    <definedName name="Z_F984FBFE_FCDB_4A31_B80A_351728810A7F_.wvu.PrintArea" localSheetId="0" hidden="1">'Note d''honoraires'!$A$1:$L$33</definedName>
    <definedName name="_xlnm.Print_Area" localSheetId="0">'Note d''honoraires'!$A$1:$L$41</definedName>
  </definedNames>
  <calcPr calcId="125725"/>
</workbook>
</file>

<file path=xl/calcChain.xml><?xml version="1.0" encoding="utf-8"?>
<calcChain xmlns="http://schemas.openxmlformats.org/spreadsheetml/2006/main">
  <c r="A5" i="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4"/>
  <c r="E21" i="1" l="1"/>
  <c r="K7"/>
  <c r="K6"/>
  <c r="D34"/>
  <c r="J30"/>
  <c r="J29"/>
  <c r="J28"/>
  <c r="K25"/>
  <c r="E24"/>
  <c r="E23"/>
  <c r="E22"/>
  <c r="E19"/>
  <c r="A10"/>
  <c r="A11"/>
  <c r="A12"/>
  <c r="B12"/>
  <c r="B13"/>
  <c r="B14"/>
  <c r="K8"/>
  <c r="A33"/>
  <c r="B8" i="2"/>
  <c r="C8"/>
  <c r="B7"/>
  <c r="C7"/>
  <c r="B9"/>
  <c r="C9"/>
  <c r="B10"/>
  <c r="C10"/>
  <c r="B12"/>
  <c r="C12"/>
  <c r="B11"/>
  <c r="C11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C6"/>
  <c r="B6"/>
  <c r="P39" i="1"/>
  <c r="Q41"/>
  <c r="Q40"/>
  <c r="Q42"/>
  <c r="Q43"/>
  <c r="Q45"/>
  <c r="Q44"/>
  <c r="Q46"/>
  <c r="Q47"/>
  <c r="Q48"/>
  <c r="Q49"/>
  <c r="Q50"/>
  <c r="Q51"/>
  <c r="Q52"/>
  <c r="Q53"/>
  <c r="Q54"/>
  <c r="Q55"/>
  <c r="Q56"/>
  <c r="Q39"/>
  <c r="P41"/>
  <c r="P40"/>
  <c r="P42"/>
  <c r="P43"/>
  <c r="P45"/>
  <c r="P44"/>
  <c r="P46"/>
  <c r="P47"/>
  <c r="P48"/>
  <c r="P49"/>
  <c r="P50"/>
  <c r="P51"/>
  <c r="P52"/>
  <c r="P53"/>
  <c r="P54"/>
  <c r="P55"/>
  <c r="P56"/>
  <c r="Z5" i="5"/>
  <c r="Z6"/>
  <c r="Z7"/>
  <c r="Z8"/>
  <c r="Z9"/>
  <c r="Z10"/>
  <c r="Z11"/>
  <c r="Z12"/>
  <c r="Z13"/>
  <c r="Z4"/>
  <c r="A44" i="2" l="1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M30" i="1"/>
  <c r="M29"/>
  <c r="M28"/>
  <c r="J32"/>
  <c r="J33" s="1"/>
  <c r="J34" s="1"/>
  <c r="K17"/>
  <c r="I17"/>
  <c r="H4"/>
  <c r="A4" i="3" l="1"/>
  <c r="A5"/>
  <c r="D4"/>
  <c r="C4"/>
  <c r="B4"/>
  <c r="D6" i="2"/>
  <c r="E6" s="1"/>
  <c r="D8"/>
  <c r="E8" s="1"/>
  <c r="D7"/>
  <c r="E7" s="1"/>
  <c r="D9"/>
  <c r="E9" s="1"/>
  <c r="D10"/>
  <c r="E10" s="1"/>
  <c r="D12"/>
  <c r="E12" s="1"/>
  <c r="D11"/>
  <c r="E11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E4" i="3" l="1"/>
  <c r="A6"/>
  <c r="D5"/>
  <c r="C5"/>
  <c r="B5"/>
  <c r="E5" l="1"/>
  <c r="A7"/>
  <c r="D6"/>
  <c r="C6"/>
  <c r="B6"/>
  <c r="E6" l="1"/>
  <c r="A8"/>
  <c r="D7"/>
  <c r="C7"/>
  <c r="B7"/>
  <c r="E7" l="1"/>
  <c r="A9"/>
  <c r="D8"/>
  <c r="C8"/>
  <c r="B8"/>
  <c r="E8" l="1"/>
  <c r="A10"/>
  <c r="D9"/>
  <c r="C9"/>
  <c r="B9"/>
  <c r="E9" l="1"/>
  <c r="A11"/>
  <c r="D10"/>
  <c r="C10"/>
  <c r="B10"/>
  <c r="E10" l="1"/>
  <c r="A12"/>
  <c r="D11"/>
  <c r="C11"/>
  <c r="B11"/>
  <c r="E11" l="1"/>
  <c r="A13"/>
  <c r="D12"/>
  <c r="C12"/>
  <c r="B12"/>
  <c r="E12" l="1"/>
  <c r="A14"/>
  <c r="D13"/>
  <c r="C13"/>
  <c r="B13"/>
  <c r="E13" l="1"/>
  <c r="A15"/>
  <c r="D14"/>
  <c r="C14"/>
  <c r="B14"/>
  <c r="E14" l="1"/>
  <c r="A16"/>
  <c r="D15"/>
  <c r="C15"/>
  <c r="B15"/>
  <c r="E15" l="1"/>
  <c r="A17"/>
  <c r="D16"/>
  <c r="C16"/>
  <c r="B16"/>
  <c r="E16" l="1"/>
  <c r="A18"/>
  <c r="D17"/>
  <c r="C17"/>
  <c r="B17"/>
  <c r="E17" l="1"/>
  <c r="A19"/>
  <c r="D18"/>
  <c r="C18"/>
  <c r="B18"/>
  <c r="E18" l="1"/>
  <c r="A20"/>
  <c r="D19"/>
  <c r="C19"/>
  <c r="B19"/>
  <c r="E19" l="1"/>
  <c r="A21"/>
  <c r="D20"/>
  <c r="C20"/>
  <c r="B20"/>
  <c r="E20" l="1"/>
  <c r="A22"/>
  <c r="D21"/>
  <c r="C21"/>
  <c r="B21"/>
  <c r="E21" l="1"/>
  <c r="A23"/>
  <c r="D22"/>
  <c r="C22"/>
  <c r="B22"/>
  <c r="E22" l="1"/>
  <c r="A24"/>
  <c r="D23"/>
  <c r="C23"/>
  <c r="B23"/>
  <c r="E23" l="1"/>
  <c r="A25"/>
  <c r="D24"/>
  <c r="C24"/>
  <c r="B24"/>
  <c r="E24" l="1"/>
  <c r="A26"/>
  <c r="D25"/>
  <c r="C25"/>
  <c r="B25"/>
  <c r="E25" l="1"/>
  <c r="A27"/>
  <c r="D26"/>
  <c r="C26"/>
  <c r="B26"/>
  <c r="E26" l="1"/>
  <c r="A28"/>
  <c r="D27"/>
  <c r="C27"/>
  <c r="B27"/>
  <c r="E27" l="1"/>
  <c r="A29"/>
  <c r="D28"/>
  <c r="C28"/>
  <c r="B28"/>
  <c r="E28" l="1"/>
  <c r="A30"/>
  <c r="D29"/>
  <c r="C29"/>
  <c r="B29"/>
  <c r="E29" l="1"/>
  <c r="A31"/>
  <c r="D30"/>
  <c r="C30"/>
  <c r="B30"/>
  <c r="E30" l="1"/>
  <c r="A32"/>
  <c r="D31"/>
  <c r="C31"/>
  <c r="B31"/>
  <c r="E31" l="1"/>
  <c r="A33"/>
  <c r="D32"/>
  <c r="C32"/>
  <c r="B32"/>
  <c r="E32" l="1"/>
  <c r="A34"/>
  <c r="D33"/>
  <c r="C33"/>
  <c r="B33"/>
  <c r="E33" l="1"/>
  <c r="A35"/>
  <c r="D34"/>
  <c r="C34"/>
  <c r="B34"/>
  <c r="E34" l="1"/>
  <c r="A36"/>
  <c r="D35"/>
  <c r="C35"/>
  <c r="B35"/>
  <c r="E35" l="1"/>
  <c r="A37"/>
  <c r="D36"/>
  <c r="C36"/>
  <c r="B36"/>
  <c r="E36" l="1"/>
  <c r="A38"/>
  <c r="D37"/>
  <c r="C37"/>
  <c r="B37"/>
  <c r="E37" l="1"/>
  <c r="A39"/>
  <c r="D38"/>
  <c r="C38"/>
  <c r="B38"/>
  <c r="E38" l="1"/>
  <c r="A40"/>
  <c r="D39"/>
  <c r="C39"/>
  <c r="B39"/>
  <c r="E39" l="1"/>
  <c r="A41"/>
  <c r="D40"/>
  <c r="C40"/>
  <c r="B40"/>
  <c r="E40" l="1"/>
  <c r="A42"/>
  <c r="D41"/>
  <c r="C41"/>
  <c r="B41"/>
  <c r="E41" l="1"/>
  <c r="A43"/>
  <c r="D42"/>
  <c r="C42"/>
  <c r="B42"/>
  <c r="E42" l="1"/>
  <c r="A44"/>
  <c r="D43"/>
  <c r="C43"/>
  <c r="B43"/>
  <c r="E43" l="1"/>
  <c r="A45"/>
  <c r="D44"/>
  <c r="C44"/>
  <c r="B44"/>
  <c r="E44" l="1"/>
  <c r="A46"/>
  <c r="D45"/>
  <c r="C45"/>
  <c r="B45"/>
  <c r="E45" l="1"/>
  <c r="A47"/>
  <c r="D46"/>
  <c r="C46"/>
  <c r="B46"/>
  <c r="E46" l="1"/>
  <c r="A48"/>
  <c r="D47"/>
  <c r="C47"/>
  <c r="B47"/>
  <c r="E47" l="1"/>
  <c r="A49"/>
  <c r="D48"/>
  <c r="C48"/>
  <c r="B48"/>
  <c r="E48" l="1"/>
  <c r="A50"/>
  <c r="D49"/>
  <c r="C49"/>
  <c r="B49"/>
  <c r="E49" l="1"/>
  <c r="A51"/>
  <c r="D50"/>
  <c r="C50"/>
  <c r="B50"/>
  <c r="E50" l="1"/>
  <c r="A52"/>
  <c r="D51"/>
  <c r="C51"/>
  <c r="B51"/>
  <c r="E51" l="1"/>
  <c r="D52"/>
  <c r="C52"/>
  <c r="B52"/>
  <c r="E52" l="1"/>
  <c r="C998" l="1"/>
  <c r="B998"/>
</calcChain>
</file>

<file path=xl/comments1.xml><?xml version="1.0" encoding="utf-8"?>
<comments xmlns="http://schemas.openxmlformats.org/spreadsheetml/2006/main">
  <authors>
    <author>Ophélie PERRIN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Adresse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Code Postal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<sst xmlns="http://schemas.openxmlformats.org/spreadsheetml/2006/main" count="221" uniqueCount="155">
  <si>
    <t>NOTE D'HONORAIRES CCC</t>
  </si>
  <si>
    <r>
      <rPr>
        <b/>
        <sz val="14"/>
        <color theme="1"/>
        <rFont val="Calibri"/>
        <family val="2"/>
        <scheme val="minor"/>
      </rPr>
      <t>CCC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Sarl au capital de 7800 euros
365 avenue des Etats-Unis
31200 Toulouse
Tél : 05 61 81 38 25
RCS Toulouse 521 378 109</t>
    </r>
  </si>
  <si>
    <t>Date de réservation:</t>
  </si>
  <si>
    <t>Date de livraison :</t>
  </si>
  <si>
    <t>Référence dossier :</t>
  </si>
  <si>
    <t>Tél:</t>
  </si>
  <si>
    <t>Mail:</t>
  </si>
  <si>
    <t>Qté</t>
  </si>
  <si>
    <t>Description</t>
  </si>
  <si>
    <t>PU</t>
  </si>
  <si>
    <t>Montant</t>
  </si>
  <si>
    <t>VENTE D'UN CAMPING-CAR D'OCCASION</t>
  </si>
  <si>
    <t>Références véhicule:</t>
  </si>
  <si>
    <t>Marque - Modèle:</t>
  </si>
  <si>
    <t>Porteur:</t>
  </si>
  <si>
    <t>1ère immat:</t>
  </si>
  <si>
    <t>N° de série:</t>
  </si>
  <si>
    <t>Immatriculation:</t>
  </si>
  <si>
    <t>Kilométrage:</t>
  </si>
  <si>
    <t>Total TTC</t>
  </si>
  <si>
    <t>PAIEMENT</t>
  </si>
  <si>
    <t>MODE DE REGLEMENT</t>
  </si>
  <si>
    <t>Comptant</t>
  </si>
  <si>
    <t>Acompte de :</t>
  </si>
  <si>
    <t>Chèque de banque</t>
  </si>
  <si>
    <t>Financement :</t>
  </si>
  <si>
    <t>Crédit par organisme de financement</t>
  </si>
  <si>
    <t>Solde de :</t>
  </si>
  <si>
    <t>Ancien propriétaire :</t>
  </si>
  <si>
    <t>Honoraires TTC</t>
  </si>
  <si>
    <t>Honoraires HT</t>
  </si>
  <si>
    <t>Prix net vendeur:</t>
  </si>
  <si>
    <t>TVA</t>
  </si>
  <si>
    <t>OBSERVATIONS :</t>
  </si>
  <si>
    <t>Code produit</t>
  </si>
  <si>
    <t>Date de livraison</t>
  </si>
  <si>
    <t>N° FACTURE</t>
  </si>
  <si>
    <t>Base de données avec flitre</t>
  </si>
  <si>
    <t>N° ID</t>
  </si>
  <si>
    <t>N° note d'honoraires</t>
  </si>
  <si>
    <t>Code honoraire/produit</t>
  </si>
  <si>
    <t>Copie des données filtrées de la feuille BdD</t>
  </si>
  <si>
    <t>Intégral Levoyageur 755 SX - SYDOROW</t>
  </si>
  <si>
    <t>CLIENT MANDATAIRE</t>
  </si>
  <si>
    <t>ACHETEUR</t>
  </si>
  <si>
    <t>LIVRAISON</t>
  </si>
  <si>
    <t>Code</t>
  </si>
  <si>
    <t>N° mandat</t>
  </si>
  <si>
    <t>Civ.</t>
  </si>
  <si>
    <t>Nom</t>
  </si>
  <si>
    <t>Prénom</t>
  </si>
  <si>
    <t>Adresse</t>
  </si>
  <si>
    <t>CP</t>
  </si>
  <si>
    <t>Ville</t>
  </si>
  <si>
    <t>Fixe</t>
  </si>
  <si>
    <t>Port</t>
  </si>
  <si>
    <t>Email</t>
  </si>
  <si>
    <t>Marque cellule</t>
  </si>
  <si>
    <t>Modèle cellule</t>
  </si>
  <si>
    <t>N° de série</t>
  </si>
  <si>
    <t>Immat</t>
  </si>
  <si>
    <t>Date 1ère mise en circulation</t>
  </si>
  <si>
    <t>Date du mandat</t>
  </si>
  <si>
    <t>PNV</t>
  </si>
  <si>
    <t>Date de réservation</t>
  </si>
  <si>
    <t>Montant de l'acompte</t>
  </si>
  <si>
    <t>Solde à la livraison</t>
  </si>
  <si>
    <t>Prix de vente total</t>
  </si>
  <si>
    <t>Date livraison</t>
  </si>
  <si>
    <t>Etat</t>
  </si>
  <si>
    <t xml:space="preserve">Financement </t>
  </si>
  <si>
    <t>Audi</t>
  </si>
  <si>
    <t>A3</t>
  </si>
  <si>
    <t>Fiat</t>
  </si>
  <si>
    <t>BMW</t>
  </si>
  <si>
    <t>Série 1</t>
  </si>
  <si>
    <t>Volkswagen</t>
  </si>
  <si>
    <t>golf 4</t>
  </si>
  <si>
    <t>A5</t>
  </si>
  <si>
    <t>Mini</t>
  </si>
  <si>
    <t>Cooper</t>
  </si>
  <si>
    <t>C3</t>
  </si>
  <si>
    <t>Touran</t>
  </si>
  <si>
    <t>mégane</t>
  </si>
  <si>
    <t>Citroen</t>
  </si>
  <si>
    <t>Renault</t>
  </si>
  <si>
    <t>Peugeot</t>
  </si>
  <si>
    <t>M.</t>
  </si>
  <si>
    <t>Pierre</t>
  </si>
  <si>
    <t>paul</t>
  </si>
  <si>
    <t>jacques</t>
  </si>
  <si>
    <t>martin</t>
  </si>
  <si>
    <t>henri</t>
  </si>
  <si>
    <t>gilbert</t>
  </si>
  <si>
    <t>Odette</t>
  </si>
  <si>
    <t>Mme</t>
  </si>
  <si>
    <t>jean</t>
  </si>
  <si>
    <t>yves</t>
  </si>
  <si>
    <t>rené</t>
  </si>
  <si>
    <t>dupont</t>
  </si>
  <si>
    <t>durant</t>
  </si>
  <si>
    <t>martines</t>
  </si>
  <si>
    <t>plif</t>
  </si>
  <si>
    <t>plaf</t>
  </si>
  <si>
    <t>plouf</t>
  </si>
  <si>
    <t>blabla</t>
  </si>
  <si>
    <t>fuik</t>
  </si>
  <si>
    <t>gshns</t>
  </si>
  <si>
    <t>xxxx</t>
  </si>
  <si>
    <t>ddddd</t>
  </si>
  <si>
    <t>fffff</t>
  </si>
  <si>
    <t>gggg</t>
  </si>
  <si>
    <t>vvvv</t>
  </si>
  <si>
    <t>jjjj</t>
  </si>
  <si>
    <t>llll</t>
  </si>
  <si>
    <t>ooooo</t>
  </si>
  <si>
    <t>uuuu</t>
  </si>
  <si>
    <t>tttt</t>
  </si>
  <si>
    <t>AA-123-AA</t>
  </si>
  <si>
    <t>contact@mail.com</t>
  </si>
  <si>
    <t>blibli</t>
  </si>
  <si>
    <t>bloblo</t>
  </si>
  <si>
    <t>blublu</t>
  </si>
  <si>
    <t>fafa</t>
  </si>
  <si>
    <t>fifi</t>
  </si>
  <si>
    <t>fofo</t>
  </si>
  <si>
    <t>fufu</t>
  </si>
  <si>
    <t>tata</t>
  </si>
  <si>
    <t>tutu</t>
  </si>
  <si>
    <t>Georges</t>
  </si>
  <si>
    <t>José</t>
  </si>
  <si>
    <t>patrick</t>
  </si>
  <si>
    <t>jules</t>
  </si>
  <si>
    <t>victor</t>
  </si>
  <si>
    <t>xavier</t>
  </si>
  <si>
    <t>michel</t>
  </si>
  <si>
    <t>jacky</t>
  </si>
  <si>
    <t>hervé</t>
  </si>
  <si>
    <t>david</t>
  </si>
  <si>
    <t>rue des fleurs</t>
  </si>
  <si>
    <t>rue des jonquilles</t>
  </si>
  <si>
    <t>rue des tulipes</t>
  </si>
  <si>
    <t>rue des roses</t>
  </si>
  <si>
    <t>rue des orchidées</t>
  </si>
  <si>
    <t>rue des citrons</t>
  </si>
  <si>
    <t>rue des chous</t>
  </si>
  <si>
    <t>rue des sapins</t>
  </si>
  <si>
    <t>rue des pommes</t>
  </si>
  <si>
    <t>rue des poires</t>
  </si>
  <si>
    <t>Paris</t>
  </si>
  <si>
    <t>Livré</t>
  </si>
  <si>
    <t>En attente de livraison</t>
  </si>
  <si>
    <t xml:space="preserve"> Audi A5 - plaf / fafa</t>
  </si>
  <si>
    <t>code si besoin de déverouiller : printemps</t>
  </si>
  <si>
    <t/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</si>
</sst>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164" formatCode="00000"/>
    <numFmt numFmtId="165" formatCode="0#&quot; &quot;##&quot; &quot;##&quot; &quot;##&quot; &quot;##"/>
    <numFmt numFmtId="166" formatCode="0;\-0;;@"/>
    <numFmt numFmtId="167" formatCode="#,##0.00\ &quot;€&quot;"/>
    <numFmt numFmtId="168" formatCode="_-* #,##0.00\ [$€-1]_-;\-* #,##0.00\ [$€-1]_-;_-* &quot;-&quot;??\ [$€-1]_-"/>
  </numFmts>
  <fonts count="2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0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8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u/>
      <sz val="13"/>
      <color rgb="FFFF0000"/>
      <name val="Calibri"/>
      <family val="2"/>
      <scheme val="minor"/>
    </font>
    <font>
      <b/>
      <u/>
      <sz val="13"/>
      <color theme="0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8"/>
        <bgColor theme="5"/>
      </patternFill>
    </fill>
    <fill>
      <patternFill patternType="solid">
        <fgColor theme="5"/>
        <bgColor theme="5"/>
      </patternFill>
    </fill>
    <fill>
      <patternFill patternType="solid">
        <fgColor theme="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AEAEA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5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168" fontId="24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4" fillId="0" borderId="0"/>
  </cellStyleXfs>
  <cellXfs count="202">
    <xf numFmtId="0" fontId="0" fillId="0" borderId="0" xfId="0"/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17" fontId="0" fillId="0" borderId="0" xfId="0" applyNumberFormat="1" applyProtection="1"/>
    <xf numFmtId="0" fontId="0" fillId="0" borderId="0" xfId="0" applyBorder="1" applyProtection="1"/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10" fillId="0" borderId="12" xfId="0" applyFont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/>
    </xf>
    <xf numFmtId="164" fontId="8" fillId="0" borderId="7" xfId="0" applyNumberFormat="1" applyFont="1" applyBorder="1" applyAlignment="1" applyProtection="1">
      <alignment horizontal="left" vertical="center"/>
    </xf>
    <xf numFmtId="0" fontId="0" fillId="0" borderId="0" xfId="0" applyBorder="1" applyAlignment="1" applyProtection="1"/>
    <xf numFmtId="0" fontId="6" fillId="0" borderId="0" xfId="0" applyFont="1" applyBorder="1" applyAlignment="1" applyProtection="1">
      <alignment vertical="center"/>
    </xf>
    <xf numFmtId="0" fontId="11" fillId="0" borderId="0" xfId="0" applyFont="1" applyAlignment="1" applyProtection="1">
      <alignment horizontal="left"/>
    </xf>
    <xf numFmtId="0" fontId="6" fillId="0" borderId="7" xfId="0" applyFont="1" applyBorder="1" applyAlignment="1" applyProtection="1">
      <alignment vertical="center"/>
    </xf>
    <xf numFmtId="165" fontId="8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vertical="center"/>
    </xf>
    <xf numFmtId="0" fontId="6" fillId="0" borderId="9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left" vertical="center"/>
    </xf>
    <xf numFmtId="0" fontId="13" fillId="4" borderId="13" xfId="0" applyFont="1" applyFill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</xf>
    <xf numFmtId="0" fontId="8" fillId="0" borderId="21" xfId="0" applyFont="1" applyBorder="1" applyAlignment="1" applyProtection="1">
      <alignment vertical="center" wrapText="1"/>
    </xf>
    <xf numFmtId="0" fontId="8" fillId="0" borderId="22" xfId="0" applyFont="1" applyBorder="1" applyAlignment="1" applyProtection="1">
      <alignment vertical="center" wrapText="1"/>
    </xf>
    <xf numFmtId="0" fontId="8" fillId="0" borderId="23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vertical="center" wrapText="1"/>
    </xf>
    <xf numFmtId="0" fontId="8" fillId="0" borderId="24" xfId="0" applyFont="1" applyBorder="1" applyAlignment="1" applyProtection="1">
      <alignment vertical="center" wrapText="1"/>
    </xf>
    <xf numFmtId="0" fontId="8" fillId="0" borderId="25" xfId="0" applyFont="1" applyBorder="1" applyAlignment="1" applyProtection="1">
      <alignment vertical="center" wrapText="1"/>
    </xf>
    <xf numFmtId="0" fontId="8" fillId="0" borderId="27" xfId="0" applyFont="1" applyBorder="1" applyAlignment="1" applyProtection="1">
      <alignment vertical="center" wrapText="1"/>
    </xf>
    <xf numFmtId="0" fontId="8" fillId="0" borderId="26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3" fillId="5" borderId="0" xfId="0" applyFont="1" applyFill="1" applyBorder="1" applyProtection="1"/>
    <xf numFmtId="0" fontId="8" fillId="0" borderId="7" xfId="0" applyFont="1" applyBorder="1" applyAlignment="1" applyProtection="1">
      <alignment vertical="center" wrapText="1"/>
    </xf>
    <xf numFmtId="0" fontId="3" fillId="5" borderId="0" xfId="0" applyFont="1" applyFill="1" applyBorder="1" applyProtection="1">
      <protection hidden="1"/>
    </xf>
    <xf numFmtId="0" fontId="8" fillId="0" borderId="9" xfId="0" applyFont="1" applyBorder="1" applyAlignment="1" applyProtection="1">
      <alignment vertical="center" wrapText="1"/>
    </xf>
    <xf numFmtId="167" fontId="8" fillId="0" borderId="0" xfId="0" applyNumberFormat="1" applyFont="1" applyBorder="1" applyAlignment="1" applyProtection="1">
      <alignment horizontal="right" vertical="center" wrapText="1"/>
    </xf>
    <xf numFmtId="0" fontId="8" fillId="0" borderId="0" xfId="0" applyFont="1" applyBorder="1" applyAlignment="1" applyProtection="1"/>
    <xf numFmtId="0" fontId="3" fillId="0" borderId="0" xfId="0" applyNumberFormat="1" applyFont="1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6" borderId="43" xfId="0" applyFont="1" applyFill="1" applyBorder="1" applyAlignment="1" applyProtection="1">
      <alignment horizontal="center" vertical="center" wrapText="1"/>
    </xf>
    <xf numFmtId="0" fontId="1" fillId="6" borderId="44" xfId="0" applyFont="1" applyFill="1" applyBorder="1" applyAlignment="1" applyProtection="1">
      <alignment horizontal="center" vertical="center" wrapText="1"/>
    </xf>
    <xf numFmtId="0" fontId="1" fillId="6" borderId="45" xfId="0" applyFont="1" applyFill="1" applyBorder="1" applyAlignment="1" applyProtection="1">
      <alignment horizontal="center" vertical="center" wrapText="1"/>
    </xf>
    <xf numFmtId="0" fontId="0" fillId="7" borderId="24" xfId="0" applyFont="1" applyFill="1" applyBorder="1" applyProtection="1">
      <protection hidden="1"/>
    </xf>
    <xf numFmtId="14" fontId="0" fillId="7" borderId="27" xfId="0" applyNumberFormat="1" applyFont="1" applyFill="1" applyBorder="1" applyAlignment="1" applyProtection="1">
      <alignment horizontal="center"/>
      <protection hidden="1"/>
    </xf>
    <xf numFmtId="0" fontId="16" fillId="8" borderId="25" xfId="0" applyFont="1" applyFill="1" applyBorder="1" applyAlignment="1" applyProtection="1">
      <alignment horizontal="center"/>
    </xf>
    <xf numFmtId="0" fontId="0" fillId="0" borderId="23" xfId="0" applyBorder="1" applyAlignment="1" applyProtection="1"/>
    <xf numFmtId="0" fontId="0" fillId="0" borderId="0" xfId="0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/>
    </xf>
    <xf numFmtId="0" fontId="23" fillId="9" borderId="13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22" fillId="0" borderId="13" xfId="0" applyFont="1" applyBorder="1" applyAlignment="1">
      <alignment horizontal="center"/>
    </xf>
    <xf numFmtId="0" fontId="28" fillId="0" borderId="12" xfId="0" applyFont="1" applyFill="1" applyBorder="1" applyAlignment="1">
      <alignment horizontal="center" vertical="center"/>
    </xf>
    <xf numFmtId="0" fontId="28" fillId="14" borderId="12" xfId="0" applyFont="1" applyFill="1" applyBorder="1" applyAlignment="1">
      <alignment horizontal="center" vertical="center" textRotation="90" wrapText="1"/>
    </xf>
    <xf numFmtId="0" fontId="28" fillId="14" borderId="27" xfId="0" applyFont="1" applyFill="1" applyBorder="1" applyAlignment="1">
      <alignment horizontal="center" vertical="center" wrapText="1"/>
    </xf>
    <xf numFmtId="0" fontId="28" fillId="14" borderId="24" xfId="0" applyFont="1" applyFill="1" applyBorder="1" applyAlignment="1">
      <alignment horizontal="center" vertical="center" wrapText="1"/>
    </xf>
    <xf numFmtId="0" fontId="28" fillId="14" borderId="13" xfId="0" applyFont="1" applyFill="1" applyBorder="1" applyAlignment="1">
      <alignment horizontal="center" vertical="center" wrapText="1"/>
    </xf>
    <xf numFmtId="0" fontId="12" fillId="0" borderId="0" xfId="1" applyAlignment="1" applyProtection="1"/>
    <xf numFmtId="0" fontId="0" fillId="0" borderId="0" xfId="0" applyAlignment="1" applyProtection="1">
      <alignment horizontal="center"/>
    </xf>
    <xf numFmtId="0" fontId="19" fillId="0" borderId="4" xfId="0" applyNumberFormat="1" applyFont="1" applyBorder="1" applyAlignment="1" applyProtection="1">
      <alignment horizontal="justify" vertical="top"/>
    </xf>
    <xf numFmtId="0" fontId="19" fillId="0" borderId="5" xfId="0" applyNumberFormat="1" applyFont="1" applyBorder="1" applyAlignment="1" applyProtection="1">
      <alignment horizontal="justify" vertical="top"/>
    </xf>
    <xf numFmtId="0" fontId="19" fillId="0" borderId="6" xfId="0" applyNumberFormat="1" applyFont="1" applyBorder="1" applyAlignment="1" applyProtection="1">
      <alignment horizontal="justify" vertical="top"/>
    </xf>
    <xf numFmtId="0" fontId="19" fillId="0" borderId="7" xfId="0" applyNumberFormat="1" applyFont="1" applyBorder="1" applyAlignment="1" applyProtection="1">
      <alignment horizontal="justify" vertical="top"/>
    </xf>
    <xf numFmtId="0" fontId="19" fillId="0" borderId="0" xfId="0" applyNumberFormat="1" applyFont="1" applyBorder="1" applyAlignment="1" applyProtection="1">
      <alignment horizontal="justify" vertical="top"/>
    </xf>
    <xf numFmtId="0" fontId="19" fillId="0" borderId="8" xfId="0" applyNumberFormat="1" applyFont="1" applyBorder="1" applyAlignment="1" applyProtection="1">
      <alignment horizontal="justify" vertical="top"/>
    </xf>
    <xf numFmtId="0" fontId="19" fillId="0" borderId="9" xfId="0" applyNumberFormat="1" applyFont="1" applyBorder="1" applyAlignment="1" applyProtection="1">
      <alignment horizontal="justify" vertical="top"/>
    </xf>
    <xf numFmtId="0" fontId="19" fillId="0" borderId="10" xfId="0" applyNumberFormat="1" applyFont="1" applyBorder="1" applyAlignment="1" applyProtection="1">
      <alignment horizontal="justify" vertical="top"/>
    </xf>
    <xf numFmtId="0" fontId="19" fillId="0" borderId="11" xfId="0" applyNumberFormat="1" applyFont="1" applyBorder="1" applyAlignment="1" applyProtection="1">
      <alignment horizontal="justify" vertical="top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0" fontId="6" fillId="5" borderId="39" xfId="0" applyFont="1" applyFill="1" applyBorder="1" applyAlignment="1" applyProtection="1">
      <alignment horizontal="left" vertical="center" wrapText="1"/>
    </xf>
    <xf numFmtId="0" fontId="6" fillId="5" borderId="16" xfId="0" applyFont="1" applyFill="1" applyBorder="1" applyAlignment="1" applyProtection="1">
      <alignment horizontal="left" vertical="center" wrapText="1"/>
    </xf>
    <xf numFmtId="8" fontId="18" fillId="0" borderId="31" xfId="0" applyNumberFormat="1" applyFont="1" applyFill="1" applyBorder="1" applyAlignment="1" applyProtection="1">
      <alignment horizontal="right" vertical="center" wrapText="1"/>
    </xf>
    <xf numFmtId="8" fontId="18" fillId="0" borderId="13" xfId="0" applyNumberFormat="1" applyFont="1" applyFill="1" applyBorder="1" applyAlignment="1" applyProtection="1">
      <alignment horizontal="right" vertical="center" wrapText="1"/>
    </xf>
    <xf numFmtId="8" fontId="18" fillId="0" borderId="32" xfId="0" applyNumberFormat="1" applyFont="1" applyFill="1" applyBorder="1" applyAlignment="1" applyProtection="1">
      <alignment horizontal="right" vertical="center" wrapText="1"/>
    </xf>
    <xf numFmtId="0" fontId="6" fillId="5" borderId="33" xfId="0" applyFont="1" applyFill="1" applyBorder="1" applyAlignment="1" applyProtection="1">
      <alignment horizontal="left" vertical="center" wrapText="1"/>
    </xf>
    <xf numFmtId="0" fontId="6" fillId="5" borderId="34" xfId="0" applyFont="1" applyFill="1" applyBorder="1" applyAlignment="1" applyProtection="1">
      <alignment horizontal="left" vertical="center" wrapText="1"/>
    </xf>
    <xf numFmtId="8" fontId="8" fillId="0" borderId="34" xfId="0" applyNumberFormat="1" applyFont="1" applyBorder="1" applyAlignment="1" applyProtection="1">
      <alignment horizontal="left" vertical="center" wrapText="1"/>
    </xf>
    <xf numFmtId="8" fontId="8" fillId="0" borderId="35" xfId="0" applyNumberFormat="1" applyFont="1" applyBorder="1" applyAlignment="1" applyProtection="1">
      <alignment horizontal="left" vertical="center" wrapText="1"/>
    </xf>
    <xf numFmtId="0" fontId="6" fillId="5" borderId="41" xfId="0" applyFont="1" applyFill="1" applyBorder="1" applyAlignment="1" applyProtection="1">
      <alignment horizontal="left" vertical="center" wrapText="1"/>
    </xf>
    <xf numFmtId="0" fontId="6" fillId="5" borderId="42" xfId="0" applyFont="1" applyFill="1" applyBorder="1" applyAlignment="1" applyProtection="1">
      <alignment horizontal="left" vertical="center" wrapText="1"/>
    </xf>
    <xf numFmtId="8" fontId="18" fillId="0" borderId="33" xfId="0" applyNumberFormat="1" applyFont="1" applyFill="1" applyBorder="1" applyAlignment="1" applyProtection="1">
      <alignment horizontal="right" vertical="center" wrapText="1"/>
    </xf>
    <xf numFmtId="8" fontId="18" fillId="0" borderId="34" xfId="0" applyNumberFormat="1" applyFont="1" applyFill="1" applyBorder="1" applyAlignment="1" applyProtection="1">
      <alignment horizontal="right" vertical="center" wrapText="1"/>
    </xf>
    <xf numFmtId="8" fontId="18" fillId="0" borderId="35" xfId="0" applyNumberFormat="1" applyFont="1" applyFill="1" applyBorder="1" applyAlignment="1" applyProtection="1">
      <alignment horizontal="right" vertical="center" wrapText="1"/>
    </xf>
    <xf numFmtId="0" fontId="8" fillId="0" borderId="10" xfId="0" applyFont="1" applyBorder="1" applyAlignment="1" applyProtection="1">
      <alignment horizontal="left" vertical="center" wrapText="1"/>
    </xf>
    <xf numFmtId="0" fontId="8" fillId="0" borderId="11" xfId="0" applyFont="1" applyBorder="1" applyAlignment="1" applyProtection="1">
      <alignment horizontal="left" vertical="center" wrapText="1"/>
    </xf>
    <xf numFmtId="0" fontId="8" fillId="0" borderId="33" xfId="0" applyFont="1" applyBorder="1" applyAlignment="1" applyProtection="1">
      <alignment horizontal="left" vertical="center" wrapText="1"/>
    </xf>
    <xf numFmtId="0" fontId="8" fillId="0" borderId="34" xfId="0" applyFont="1" applyBorder="1" applyAlignment="1" applyProtection="1">
      <alignment horizontal="left" vertical="center" wrapText="1"/>
    </xf>
    <xf numFmtId="167" fontId="8" fillId="0" borderId="34" xfId="0" applyNumberFormat="1" applyFont="1" applyBorder="1" applyAlignment="1" applyProtection="1">
      <alignment horizontal="right" vertical="center" wrapText="1"/>
    </xf>
    <xf numFmtId="167" fontId="8" fillId="0" borderId="35" xfId="0" applyNumberFormat="1" applyFont="1" applyBorder="1" applyAlignment="1" applyProtection="1">
      <alignment horizontal="right" vertical="center" wrapText="1"/>
    </xf>
    <xf numFmtId="0" fontId="16" fillId="3" borderId="36" xfId="0" applyFont="1" applyFill="1" applyBorder="1" applyAlignment="1" applyProtection="1">
      <alignment horizontal="center" vertical="center" wrapText="1"/>
    </xf>
    <xf numFmtId="0" fontId="16" fillId="3" borderId="37" xfId="0" applyFont="1" applyFill="1" applyBorder="1" applyAlignment="1" applyProtection="1">
      <alignment horizontal="center" vertical="center" wrapText="1"/>
    </xf>
    <xf numFmtId="0" fontId="16" fillId="3" borderId="38" xfId="0" applyFont="1" applyFill="1" applyBorder="1" applyAlignment="1" applyProtection="1">
      <alignment horizontal="center" vertical="center" wrapText="1"/>
    </xf>
    <xf numFmtId="0" fontId="6" fillId="5" borderId="36" xfId="0" applyFont="1" applyFill="1" applyBorder="1" applyAlignment="1" applyProtection="1">
      <alignment horizontal="left" vertical="center" wrapText="1"/>
    </xf>
    <xf numFmtId="0" fontId="6" fillId="5" borderId="37" xfId="0" applyFont="1" applyFill="1" applyBorder="1" applyAlignment="1" applyProtection="1">
      <alignment horizontal="left" vertical="center" wrapText="1"/>
    </xf>
    <xf numFmtId="167" fontId="17" fillId="0" borderId="28" xfId="0" applyNumberFormat="1" applyFont="1" applyFill="1" applyBorder="1" applyAlignment="1" applyProtection="1">
      <alignment horizontal="right" vertical="center" wrapText="1"/>
    </xf>
    <xf numFmtId="167" fontId="17" fillId="0" borderId="29" xfId="0" applyNumberFormat="1" applyFont="1" applyFill="1" applyBorder="1" applyAlignment="1" applyProtection="1">
      <alignment horizontal="right" vertical="center" wrapText="1"/>
    </xf>
    <xf numFmtId="167" fontId="17" fillId="0" borderId="30" xfId="0" applyNumberFormat="1" applyFont="1" applyFill="1" applyBorder="1" applyAlignment="1" applyProtection="1">
      <alignment horizontal="right" vertical="center" wrapText="1"/>
    </xf>
    <xf numFmtId="0" fontId="8" fillId="0" borderId="5" xfId="0" applyFont="1" applyBorder="1" applyAlignment="1" applyProtection="1">
      <alignment horizontal="left" vertical="center" wrapText="1"/>
    </xf>
    <xf numFmtId="0" fontId="8" fillId="0" borderId="6" xfId="0" applyFont="1" applyBorder="1" applyAlignment="1" applyProtection="1">
      <alignment horizontal="left" vertical="center" wrapText="1"/>
    </xf>
    <xf numFmtId="0" fontId="8" fillId="0" borderId="28" xfId="0" applyFont="1" applyBorder="1" applyAlignment="1" applyProtection="1">
      <alignment horizontal="left" vertical="center" wrapText="1"/>
    </xf>
    <xf numFmtId="0" fontId="8" fillId="0" borderId="29" xfId="0" applyFont="1" applyBorder="1" applyAlignment="1" applyProtection="1">
      <alignment horizontal="left" vertical="center" wrapText="1"/>
    </xf>
    <xf numFmtId="167" fontId="8" fillId="0" borderId="29" xfId="0" applyNumberFormat="1" applyFont="1" applyBorder="1" applyAlignment="1" applyProtection="1">
      <alignment horizontal="right" vertical="center" wrapText="1"/>
    </xf>
    <xf numFmtId="167" fontId="8" fillId="0" borderId="30" xfId="0" applyNumberFormat="1" applyFont="1" applyBorder="1" applyAlignment="1" applyProtection="1">
      <alignment horizontal="righ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8" xfId="0" applyFont="1" applyBorder="1" applyAlignment="1" applyProtection="1">
      <alignment horizontal="left" vertical="center" wrapText="1"/>
    </xf>
    <xf numFmtId="0" fontId="8" fillId="0" borderId="31" xfId="0" applyFont="1" applyBorder="1" applyAlignment="1" applyProtection="1">
      <alignment horizontal="left" vertical="center" wrapText="1"/>
    </xf>
    <xf numFmtId="0" fontId="8" fillId="0" borderId="13" xfId="0" applyFont="1" applyBorder="1" applyAlignment="1" applyProtection="1">
      <alignment horizontal="left" vertical="center" wrapText="1"/>
    </xf>
    <xf numFmtId="167" fontId="8" fillId="0" borderId="13" xfId="0" applyNumberFormat="1" applyFont="1" applyBorder="1" applyAlignment="1" applyProtection="1">
      <alignment horizontal="right" vertical="center" wrapText="1"/>
    </xf>
    <xf numFmtId="167" fontId="8" fillId="0" borderId="32" xfId="0" applyNumberFormat="1" applyFont="1" applyBorder="1" applyAlignment="1" applyProtection="1">
      <alignment horizontal="right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7" fontId="6" fillId="0" borderId="13" xfId="0" applyNumberFormat="1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167" fontId="8" fillId="0" borderId="0" xfId="0" applyNumberFormat="1" applyFont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2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5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 wrapText="1"/>
    </xf>
    <xf numFmtId="0" fontId="8" fillId="0" borderId="23" xfId="0" applyFont="1" applyBorder="1" applyAlignment="1" applyProtection="1">
      <alignment horizontal="left" vertical="center" wrapText="1"/>
    </xf>
    <xf numFmtId="0" fontId="15" fillId="0" borderId="25" xfId="0" applyFont="1" applyBorder="1" applyAlignment="1" applyProtection="1">
      <alignment horizontal="left" vertical="center" wrapText="1"/>
    </xf>
    <xf numFmtId="0" fontId="15" fillId="0" borderId="26" xfId="0" applyFont="1" applyBorder="1" applyAlignment="1" applyProtection="1">
      <alignment horizontal="left" vertical="center" wrapText="1"/>
    </xf>
    <xf numFmtId="3" fontId="8" fillId="0" borderId="26" xfId="0" applyNumberFormat="1" applyFont="1" applyBorder="1" applyAlignment="1" applyProtection="1">
      <alignment horizontal="left" vertical="center" wrapText="1"/>
    </xf>
    <xf numFmtId="3" fontId="8" fillId="0" borderId="27" xfId="0" applyNumberFormat="1" applyFont="1" applyBorder="1" applyAlignment="1" applyProtection="1">
      <alignment horizontal="left" vertical="center" wrapText="1"/>
    </xf>
    <xf numFmtId="14" fontId="8" fillId="0" borderId="0" xfId="0" applyNumberFormat="1" applyFont="1" applyBorder="1" applyAlignment="1" applyProtection="1">
      <alignment horizontal="left" vertical="center" wrapText="1"/>
    </xf>
    <xf numFmtId="165" fontId="8" fillId="0" borderId="0" xfId="0" applyNumberFormat="1" applyFont="1" applyBorder="1" applyAlignment="1" applyProtection="1">
      <alignment horizontal="left" vertical="center"/>
    </xf>
    <xf numFmtId="165" fontId="8" fillId="0" borderId="8" xfId="0" applyNumberFormat="1" applyFont="1" applyBorder="1" applyAlignment="1" applyProtection="1">
      <alignment horizontal="left" vertical="center"/>
    </xf>
    <xf numFmtId="166" fontId="12" fillId="0" borderId="10" xfId="1" applyNumberFormat="1" applyBorder="1" applyAlignment="1" applyProtection="1">
      <alignment horizontal="left" vertical="center"/>
    </xf>
    <xf numFmtId="166" fontId="0" fillId="0" borderId="10" xfId="0" applyNumberFormat="1" applyBorder="1" applyAlignment="1" applyProtection="1">
      <alignment horizontal="left" vertical="center"/>
    </xf>
    <xf numFmtId="166" fontId="0" fillId="0" borderId="11" xfId="0" applyNumberFormat="1" applyBorder="1" applyAlignment="1" applyProtection="1">
      <alignment horizontal="left" vertical="center"/>
    </xf>
    <xf numFmtId="0" fontId="13" fillId="4" borderId="13" xfId="0" applyFont="1" applyFill="1" applyBorder="1" applyAlignment="1" applyProtection="1">
      <alignment horizontal="center" vertical="center" wrapText="1"/>
    </xf>
    <xf numFmtId="0" fontId="14" fillId="0" borderId="22" xfId="0" applyFont="1" applyBorder="1" applyAlignment="1" applyProtection="1">
      <alignment horizontal="left" vertical="center" wrapText="1"/>
    </xf>
    <xf numFmtId="0" fontId="15" fillId="0" borderId="23" xfId="0" applyFont="1" applyBorder="1" applyAlignment="1" applyProtection="1">
      <alignment horizontal="left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15" xfId="0" applyFont="1" applyFill="1" applyBorder="1" applyAlignment="1" applyProtection="1">
      <alignment horizontal="center" vertical="center" wrapText="1"/>
    </xf>
    <xf numFmtId="0" fontId="13" fillId="4" borderId="16" xfId="0" applyFont="1" applyFill="1" applyBorder="1" applyAlignment="1" applyProtection="1">
      <alignment horizontal="center" vertical="center" wrapText="1"/>
    </xf>
    <xf numFmtId="0" fontId="6" fillId="0" borderId="18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" vertical="center" wrapText="1"/>
    </xf>
    <xf numFmtId="167" fontId="8" fillId="0" borderId="18" xfId="0" applyNumberFormat="1" applyFont="1" applyBorder="1" applyAlignment="1" applyProtection="1">
      <alignment horizontal="center" vertical="center" wrapText="1"/>
    </xf>
    <xf numFmtId="167" fontId="8" fillId="0" borderId="20" xfId="0" applyNumberFormat="1" applyFont="1" applyBorder="1" applyAlignment="1" applyProtection="1">
      <alignment horizontal="center" vertical="center" wrapText="1"/>
    </xf>
    <xf numFmtId="167" fontId="8" fillId="0" borderId="19" xfId="0" applyNumberFormat="1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 vertical="center"/>
    </xf>
    <xf numFmtId="0" fontId="8" fillId="0" borderId="8" xfId="0" applyFont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9" fillId="3" borderId="0" xfId="0" applyFont="1" applyFill="1" applyAlignment="1" applyProtection="1">
      <alignment horizontal="center"/>
    </xf>
    <xf numFmtId="0" fontId="9" fillId="0" borderId="0" xfId="0" applyFont="1" applyFill="1" applyAlignment="1" applyProtection="1">
      <alignment horizontal="left"/>
    </xf>
    <xf numFmtId="0" fontId="9" fillId="0" borderId="8" xfId="0" applyFont="1" applyFill="1" applyBorder="1" applyAlignment="1" applyProtection="1">
      <alignment horizontal="left"/>
    </xf>
    <xf numFmtId="0" fontId="6" fillId="0" borderId="4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/>
    </xf>
    <xf numFmtId="14" fontId="8" fillId="0" borderId="5" xfId="0" applyNumberFormat="1" applyFont="1" applyBorder="1" applyAlignment="1" applyProtection="1">
      <alignment horizontal="left" vertical="center"/>
    </xf>
    <xf numFmtId="14" fontId="8" fillId="0" borderId="6" xfId="0" applyNumberFormat="1" applyFont="1" applyBorder="1" applyAlignment="1" applyProtection="1">
      <alignment horizontal="left" vertical="center"/>
    </xf>
    <xf numFmtId="0" fontId="6" fillId="0" borderId="7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4" fontId="8" fillId="0" borderId="0" xfId="0" applyNumberFormat="1" applyFont="1" applyBorder="1" applyAlignment="1" applyProtection="1">
      <alignment horizontal="left" vertical="center"/>
    </xf>
    <xf numFmtId="14" fontId="8" fillId="0" borderId="8" xfId="0" applyNumberFormat="1" applyFont="1" applyBorder="1" applyAlignment="1" applyProtection="1">
      <alignment horizontal="left" vertic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left" vertical="center"/>
    </xf>
    <xf numFmtId="0" fontId="8" fillId="0" borderId="4" xfId="0" applyFont="1" applyBorder="1" applyAlignment="1" applyProtection="1">
      <alignment horizontal="left" vertical="center"/>
    </xf>
    <xf numFmtId="0" fontId="8" fillId="0" borderId="5" xfId="0" applyFont="1" applyBorder="1" applyAlignment="1" applyProtection="1">
      <alignment horizontal="left" vertical="center"/>
    </xf>
    <xf numFmtId="0" fontId="8" fillId="0" borderId="6" xfId="0" applyFon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left" vertical="center"/>
    </xf>
    <xf numFmtId="0" fontId="27" fillId="13" borderId="45" xfId="0" applyFont="1" applyFill="1" applyBorder="1" applyAlignment="1">
      <alignment horizontal="center" vertical="center"/>
    </xf>
    <xf numFmtId="0" fontId="27" fillId="13" borderId="48" xfId="0" applyFont="1" applyFill="1" applyBorder="1" applyAlignment="1">
      <alignment horizontal="center" vertical="center"/>
    </xf>
    <xf numFmtId="0" fontId="26" fillId="0" borderId="10" xfId="0" applyFont="1" applyBorder="1" applyAlignment="1" applyProtection="1">
      <alignment horizontal="center" vertical="center"/>
      <protection locked="0"/>
    </xf>
    <xf numFmtId="0" fontId="26" fillId="0" borderId="46" xfId="0" applyFont="1" applyBorder="1" applyAlignment="1" applyProtection="1">
      <alignment horizontal="center" vertical="center"/>
      <protection locked="0"/>
    </xf>
    <xf numFmtId="0" fontId="27" fillId="3" borderId="45" xfId="0" applyFont="1" applyFill="1" applyBorder="1" applyAlignment="1">
      <alignment horizontal="center" vertical="center"/>
    </xf>
    <xf numFmtId="0" fontId="27" fillId="3" borderId="47" xfId="0" applyFont="1" applyFill="1" applyBorder="1" applyAlignment="1">
      <alignment horizontal="center" vertical="center"/>
    </xf>
    <xf numFmtId="0" fontId="27" fillId="10" borderId="47" xfId="0" applyFont="1" applyFill="1" applyBorder="1" applyAlignment="1">
      <alignment horizontal="center" vertical="center"/>
    </xf>
    <xf numFmtId="0" fontId="27" fillId="10" borderId="48" xfId="0" applyFont="1" applyFill="1" applyBorder="1" applyAlignment="1">
      <alignment horizontal="center" vertical="center"/>
    </xf>
    <xf numFmtId="0" fontId="27" fillId="11" borderId="45" xfId="0" applyFont="1" applyFill="1" applyBorder="1" applyAlignment="1">
      <alignment horizontal="center" vertical="center"/>
    </xf>
    <xf numFmtId="0" fontId="27" fillId="11" borderId="47" xfId="0" applyFont="1" applyFill="1" applyBorder="1" applyAlignment="1">
      <alignment horizontal="center" vertical="center"/>
    </xf>
    <xf numFmtId="0" fontId="27" fillId="11" borderId="48" xfId="0" applyFont="1" applyFill="1" applyBorder="1" applyAlignment="1">
      <alignment horizontal="center" vertical="center"/>
    </xf>
    <xf numFmtId="0" fontId="27" fillId="12" borderId="49" xfId="0" applyFont="1" applyFill="1" applyBorder="1" applyAlignment="1">
      <alignment horizontal="center" vertical="center"/>
    </xf>
    <xf numFmtId="0" fontId="27" fillId="12" borderId="50" xfId="0" applyFont="1" applyFill="1" applyBorder="1" applyAlignment="1">
      <alignment horizontal="center" vertical="center"/>
    </xf>
    <xf numFmtId="0" fontId="27" fillId="12" borderId="51" xfId="0" applyFont="1" applyFill="1" applyBorder="1" applyAlignment="1">
      <alignment horizontal="center" vertical="center"/>
    </xf>
  </cellXfs>
  <cellStyles count="5">
    <cellStyle name="Euro" xfId="2"/>
    <cellStyle name="Lien hypertexte" xfId="1" builtinId="8"/>
    <cellStyle name="Lien hypertexte 2" xfId="3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1323974</xdr:colOff>
      <xdr:row>6</xdr:row>
      <xdr:rowOff>180976</xdr:rowOff>
    </xdr:from>
    <xdr:to>
      <xdr:col>13</xdr:col>
      <xdr:colOff>3257549</xdr:colOff>
      <xdr:row>8</xdr:row>
      <xdr:rowOff>47625</xdr:rowOff>
    </xdr:to>
    <xdr:sp macro="[0]!Choisir_une_date" textlink="">
      <xdr:nvSpPr>
        <xdr:cNvPr id="2" name="Organigramme : Alternative 1"/>
        <xdr:cNvSpPr/>
      </xdr:nvSpPr>
      <xdr:spPr>
        <a:xfrm>
          <a:off x="7810499" y="1571626"/>
          <a:ext cx="1933575" cy="361949"/>
        </a:xfrm>
        <a:prstGeom prst="flowChartAlternateProcess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5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Choisir une période</a:t>
          </a:r>
        </a:p>
      </xdr:txBody>
    </xdr:sp>
    <xdr:clientData/>
  </xdr:twoCellAnchor>
  <xdr:twoCellAnchor>
    <xdr:from>
      <xdr:col>13</xdr:col>
      <xdr:colOff>962025</xdr:colOff>
      <xdr:row>13</xdr:row>
      <xdr:rowOff>38100</xdr:rowOff>
    </xdr:from>
    <xdr:to>
      <xdr:col>13</xdr:col>
      <xdr:colOff>3876675</xdr:colOff>
      <xdr:row>14</xdr:row>
      <xdr:rowOff>66675</xdr:rowOff>
    </xdr:to>
    <xdr:sp macro="[0]!ImprimerBoucle" textlink="">
      <xdr:nvSpPr>
        <xdr:cNvPr id="5" name="Rectangle à coins arrondis 4"/>
        <xdr:cNvSpPr/>
      </xdr:nvSpPr>
      <xdr:spPr>
        <a:xfrm>
          <a:off x="7448550" y="3019425"/>
          <a:ext cx="2914650" cy="2571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Test boucle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MARKET~1\AppData\Local\Temp\calendrier_automatiq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15_TEST%20final%20partage%20base%20de%20donn&#233;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andats%20vente%20et%20r&#233;servation%20CCC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&#233;s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MS\Mandat%20de%20vente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2_Test%20notes%20d'honorair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 automatique"/>
      <sheetName val="mode d'emploi"/>
      <sheetName val="insérer une colonne, un mois"/>
      <sheetName val="paramètres"/>
    </sheetNames>
    <sheetDataSet>
      <sheetData sheetId="0"/>
      <sheetData sheetId="1"/>
      <sheetData sheetId="2"/>
      <sheetData sheetId="3">
        <row r="4">
          <cell r="C4">
            <v>12</v>
          </cell>
        </row>
        <row r="6">
          <cell r="C6">
            <v>0</v>
          </cell>
        </row>
        <row r="7">
          <cell r="C7">
            <v>0</v>
          </cell>
        </row>
        <row r="8">
          <cell r="C8">
            <v>1</v>
          </cell>
        </row>
        <row r="9">
          <cell r="C9">
            <v>1</v>
          </cell>
        </row>
        <row r="10">
          <cell r="C10">
            <v>1</v>
          </cell>
        </row>
        <row r="11">
          <cell r="B11">
            <v>40950</v>
          </cell>
        </row>
        <row r="13">
          <cell r="B13">
            <v>10</v>
          </cell>
        </row>
        <row r="17">
          <cell r="B17" t="str">
            <v>E:\jms\_sitesWeb\_www\excel\calendrier\calendrier_automatique.xls</v>
          </cell>
        </row>
        <row r="23">
          <cell r="D23" t="str">
            <v/>
          </cell>
        </row>
        <row r="24">
          <cell r="D24" t="str">
            <v>attention les macros sont pratiquement indispensables !! 
pour activer les macros : au menu Excel 2003,
Outils&gt;Macros&gt;Sécurité&gt;sécurité moyen et réouvrez le fichier.
Pour Excel 2007, c'est plus simple : option &gt; activer le contenu
cliquez ici pour avoir plus de détails, 
sinon supprimez ce commentaire par 
un [bouton-droit-souris] bien ajusté...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Mandat de vente"/>
      <sheetName val="Bon de résa"/>
      <sheetName val="Facture Compta"/>
      <sheetName val="Facture CGI"/>
      <sheetName val="Feuil2"/>
      <sheetName val="Stats ventes"/>
    </sheetNames>
    <sheetDataSet>
      <sheetData sheetId="0" refreshError="1">
        <row r="1">
          <cell r="C1" t="str">
            <v>CLIENT MANDATAIRE</v>
          </cell>
          <cell r="L1" t="str">
            <v>CARACTERISTIQUES CAMPING-CAR</v>
          </cell>
          <cell r="V1" t="str">
            <v>ACHETEUR</v>
          </cell>
          <cell r="AF1" t="str">
            <v>PAIEMENT</v>
          </cell>
          <cell r="AK1" t="str">
            <v>LIVRAISON</v>
          </cell>
        </row>
        <row r="2">
          <cell r="A2" t="str">
            <v>Code</v>
          </cell>
          <cell r="B2" t="str">
            <v>Numéro mandat</v>
          </cell>
          <cell r="C2" t="str">
            <v>Civ.</v>
          </cell>
          <cell r="D2" t="str">
            <v>Nom</v>
          </cell>
          <cell r="E2" t="str">
            <v>Prénom</v>
          </cell>
          <cell r="F2" t="str">
            <v>Adresse</v>
          </cell>
          <cell r="G2" t="str">
            <v>CP</v>
          </cell>
          <cell r="H2" t="str">
            <v>Ville</v>
          </cell>
          <cell r="I2" t="str">
            <v>Fixe</v>
          </cell>
          <cell r="J2" t="str">
            <v>Port</v>
          </cell>
          <cell r="K2" t="str">
            <v>Email</v>
          </cell>
          <cell r="L2" t="str">
            <v>Type</v>
          </cell>
          <cell r="M2" t="str">
            <v>Marque cellule</v>
          </cell>
          <cell r="N2" t="str">
            <v>Modèle cellule</v>
          </cell>
          <cell r="O2" t="str">
            <v>N° de série</v>
          </cell>
          <cell r="P2" t="str">
            <v>Immat</v>
          </cell>
          <cell r="Q2" t="str">
            <v>Date 1ère mise en circulation</v>
          </cell>
          <cell r="R2" t="str">
            <v>Marque Porteur</v>
          </cell>
          <cell r="S2" t="str">
            <v>Modèle porteur</v>
          </cell>
          <cell r="T2" t="str">
            <v>Kms</v>
          </cell>
          <cell r="U2" t="str">
            <v>PNV</v>
          </cell>
          <cell r="V2" t="str">
            <v>N° bon de résa</v>
          </cell>
          <cell r="W2" t="str">
            <v>Civ.</v>
          </cell>
          <cell r="X2" t="str">
            <v>Nom</v>
          </cell>
          <cell r="Y2" t="str">
            <v>Prénom</v>
          </cell>
          <cell r="Z2" t="str">
            <v>Adresse</v>
          </cell>
          <cell r="AA2" t="str">
            <v>CP</v>
          </cell>
          <cell r="AB2" t="str">
            <v>Ville</v>
          </cell>
          <cell r="AC2" t="str">
            <v>Fixe</v>
          </cell>
          <cell r="AD2" t="str">
            <v>Port</v>
          </cell>
          <cell r="AE2" t="str">
            <v>Email</v>
          </cell>
          <cell r="AF2" t="str">
            <v>Date de réservation</v>
          </cell>
          <cell r="AG2" t="str">
            <v>Montant de l'acompte</v>
          </cell>
          <cell r="AH2" t="str">
            <v>Financement CCC</v>
          </cell>
          <cell r="AI2" t="str">
            <v>Solde à la livraison</v>
          </cell>
          <cell r="AJ2" t="str">
            <v>Prix de vente total</v>
          </cell>
          <cell r="AK2" t="str">
            <v>Date livraison</v>
          </cell>
          <cell r="AL2" t="str">
            <v>Heure livraison</v>
          </cell>
          <cell r="AM2" t="str">
            <v>ETAT</v>
          </cell>
        </row>
        <row r="3">
          <cell r="A3" t="str">
            <v>Colonne1</v>
          </cell>
          <cell r="B3" t="str">
            <v>Colonne2</v>
          </cell>
          <cell r="C3" t="str">
            <v>Colonne3</v>
          </cell>
          <cell r="D3" t="str">
            <v>Colonne4</v>
          </cell>
          <cell r="E3" t="str">
            <v>Colonne5</v>
          </cell>
          <cell r="F3" t="str">
            <v>Colonne6</v>
          </cell>
          <cell r="G3" t="str">
            <v>Colonne7</v>
          </cell>
          <cell r="H3" t="str">
            <v>Colonne8</v>
          </cell>
          <cell r="I3" t="str">
            <v>Colonne9</v>
          </cell>
          <cell r="J3" t="str">
            <v>Colonne10</v>
          </cell>
          <cell r="K3" t="str">
            <v>Colonne11</v>
          </cell>
          <cell r="L3" t="str">
            <v>Colonne12</v>
          </cell>
          <cell r="M3" t="str">
            <v>Colonne13</v>
          </cell>
          <cell r="N3" t="str">
            <v>Colonne14</v>
          </cell>
          <cell r="O3" t="str">
            <v>Colonne15</v>
          </cell>
          <cell r="P3" t="str">
            <v>Colonne16</v>
          </cell>
          <cell r="Q3" t="str">
            <v>Colonne17</v>
          </cell>
          <cell r="R3" t="str">
            <v>Colonne18</v>
          </cell>
          <cell r="S3" t="str">
            <v>Colonne19</v>
          </cell>
          <cell r="T3" t="str">
            <v>Colonne20</v>
          </cell>
          <cell r="U3" t="str">
            <v>Colonne21</v>
          </cell>
          <cell r="V3" t="str">
            <v>Colonne22</v>
          </cell>
          <cell r="W3" t="str">
            <v>Colonne23</v>
          </cell>
          <cell r="X3" t="str">
            <v>Colonne24</v>
          </cell>
          <cell r="Y3" t="str">
            <v>Colonne25</v>
          </cell>
          <cell r="Z3" t="str">
            <v>Colonne26</v>
          </cell>
          <cell r="AA3" t="str">
            <v>Colonne27</v>
          </cell>
          <cell r="AB3" t="str">
            <v>Colonne28</v>
          </cell>
          <cell r="AC3" t="str">
            <v>Colonne29</v>
          </cell>
          <cell r="AD3" t="str">
            <v>Colonne30</v>
          </cell>
          <cell r="AE3" t="str">
            <v>Colonne31</v>
          </cell>
          <cell r="AF3" t="str">
            <v>Colonne32</v>
          </cell>
          <cell r="AG3" t="str">
            <v>Colonne33</v>
          </cell>
          <cell r="AH3" t="str">
            <v>Colonne34</v>
          </cell>
          <cell r="AI3" t="str">
            <v>Colonne35</v>
          </cell>
          <cell r="AJ3" t="str">
            <v>Colonne36</v>
          </cell>
          <cell r="AK3" t="str">
            <v>Colonne37</v>
          </cell>
          <cell r="AL3" t="str">
            <v>Colonne38</v>
          </cell>
          <cell r="AM3" t="str">
            <v>Colonne39</v>
          </cell>
        </row>
        <row r="4">
          <cell r="A4" t="str">
            <v>Eriba Emotion 553</v>
          </cell>
          <cell r="B4">
            <v>272</v>
          </cell>
          <cell r="C4" t="str">
            <v>Mr</v>
          </cell>
          <cell r="D4" t="str">
            <v>NASCIMBEN</v>
          </cell>
          <cell r="E4" t="str">
            <v>Mario</v>
          </cell>
          <cell r="F4" t="str">
            <v>Village</v>
          </cell>
          <cell r="G4">
            <v>31480</v>
          </cell>
          <cell r="H4" t="str">
            <v>Brignemont</v>
          </cell>
          <cell r="I4">
            <v>561854100</v>
          </cell>
          <cell r="J4">
            <v>681094889</v>
          </cell>
          <cell r="L4" t="str">
            <v>Profilé</v>
          </cell>
          <cell r="M4" t="str">
            <v>Eriba</v>
          </cell>
          <cell r="N4" t="str">
            <v>Emotion 553</v>
          </cell>
          <cell r="O4" t="str">
            <v>WF07XXTF78R0157</v>
          </cell>
          <cell r="P4" t="str">
            <v>AN-233-HS</v>
          </cell>
          <cell r="Q4">
            <v>40249</v>
          </cell>
          <cell r="R4" t="str">
            <v>Ford Transit</v>
          </cell>
          <cell r="S4" t="str">
            <v>2,2L TDCI 140CV</v>
          </cell>
          <cell r="T4">
            <v>6800</v>
          </cell>
          <cell r="U4">
            <v>30000</v>
          </cell>
          <cell r="V4" t="str">
            <v/>
          </cell>
          <cell r="AJ4">
            <v>0</v>
          </cell>
        </row>
        <row r="5">
          <cell r="A5" t="str">
            <v>Mooveo P 659</v>
          </cell>
          <cell r="B5">
            <v>273</v>
          </cell>
          <cell r="C5" t="str">
            <v>Mr</v>
          </cell>
          <cell r="D5" t="str">
            <v>DUROU</v>
          </cell>
          <cell r="E5" t="str">
            <v>Alain</v>
          </cell>
          <cell r="F5" t="str">
            <v>51 allée des Genets</v>
          </cell>
          <cell r="G5">
            <v>31470</v>
          </cell>
          <cell r="H5" t="str">
            <v>Fontenilles</v>
          </cell>
          <cell r="I5">
            <v>561914185</v>
          </cell>
          <cell r="J5">
            <v>643668117</v>
          </cell>
          <cell r="K5" t="str">
            <v>danielle.durou@free.fr</v>
          </cell>
          <cell r="L5" t="str">
            <v>Profilé</v>
          </cell>
          <cell r="M5" t="str">
            <v>Mooveo</v>
          </cell>
          <cell r="N5" t="str">
            <v>P 659</v>
          </cell>
          <cell r="O5" t="str">
            <v>VF7ZBPMCC17684128</v>
          </cell>
          <cell r="P5" t="str">
            <v>AD-821-YM</v>
          </cell>
          <cell r="Q5">
            <v>38720</v>
          </cell>
          <cell r="R5" t="str">
            <v>Citroen</v>
          </cell>
          <cell r="S5" t="str">
            <v>2,L HDI</v>
          </cell>
          <cell r="T5">
            <v>76400</v>
          </cell>
          <cell r="U5">
            <v>22500</v>
          </cell>
          <cell r="V5" t="str">
            <v/>
          </cell>
          <cell r="AJ5">
            <v>0</v>
          </cell>
        </row>
        <row r="6">
          <cell r="A6" t="str">
            <v>Mooveo C 687</v>
          </cell>
          <cell r="B6">
            <v>274</v>
          </cell>
          <cell r="C6" t="str">
            <v>Mme</v>
          </cell>
          <cell r="D6" t="str">
            <v>SAGE</v>
          </cell>
          <cell r="E6" t="str">
            <v>Nadine</v>
          </cell>
          <cell r="F6" t="str">
            <v>10 allée de la bécassine</v>
          </cell>
          <cell r="G6">
            <v>64230</v>
          </cell>
          <cell r="H6" t="str">
            <v>SAUVAGNON</v>
          </cell>
          <cell r="I6">
            <v>559124023</v>
          </cell>
          <cell r="J6">
            <v>624677888</v>
          </cell>
          <cell r="K6" t="str">
            <v>nadine.sage@sfr.fr</v>
          </cell>
          <cell r="L6" t="str">
            <v>Capucine</v>
          </cell>
          <cell r="M6" t="str">
            <v>Mooveo</v>
          </cell>
          <cell r="N6" t="str">
            <v>C 687</v>
          </cell>
          <cell r="O6" t="str">
            <v>VF7BPMCC17667154</v>
          </cell>
          <cell r="P6" t="str">
            <v>AS-706-NA</v>
          </cell>
          <cell r="Q6">
            <v>38876</v>
          </cell>
          <cell r="R6" t="str">
            <v>Citroen</v>
          </cell>
          <cell r="S6" t="str">
            <v>2,8L HDI</v>
          </cell>
          <cell r="T6">
            <v>49000</v>
          </cell>
          <cell r="U6">
            <v>20000</v>
          </cell>
          <cell r="V6" t="str">
            <v>274R</v>
          </cell>
          <cell r="W6" t="str">
            <v>Mr</v>
          </cell>
          <cell r="X6" t="str">
            <v>MAURELL</v>
          </cell>
          <cell r="Y6" t="str">
            <v>Frédéric</v>
          </cell>
          <cell r="Z6" t="str">
            <v>9, chemin des muriers</v>
          </cell>
          <cell r="AA6">
            <v>31600</v>
          </cell>
          <cell r="AB6" t="str">
            <v>Lherm</v>
          </cell>
          <cell r="AC6">
            <v>534481455</v>
          </cell>
          <cell r="AD6">
            <v>668287871</v>
          </cell>
          <cell r="AE6" t="str">
            <v>frederic.maurell@wanadoo.fr</v>
          </cell>
          <cell r="AF6">
            <v>41151</v>
          </cell>
          <cell r="AG6">
            <v>2000</v>
          </cell>
          <cell r="AI6">
            <v>22000</v>
          </cell>
          <cell r="AJ6">
            <v>24000</v>
          </cell>
          <cell r="AK6">
            <v>41171</v>
          </cell>
          <cell r="AL6" t="str">
            <v>10h30</v>
          </cell>
          <cell r="AM6" t="str">
            <v>Livré</v>
          </cell>
        </row>
        <row r="7">
          <cell r="A7" t="str">
            <v>Hymer HM</v>
          </cell>
          <cell r="B7">
            <v>275</v>
          </cell>
          <cell r="C7" t="str">
            <v>Mr</v>
          </cell>
          <cell r="D7" t="str">
            <v>CUBENE</v>
          </cell>
          <cell r="E7" t="str">
            <v>Jean Pierre</v>
          </cell>
          <cell r="F7" t="str">
            <v>64 chemin St Pierre</v>
          </cell>
          <cell r="G7">
            <v>31170</v>
          </cell>
          <cell r="H7" t="str">
            <v>TOURNEFEUILLE</v>
          </cell>
          <cell r="I7">
            <v>561862788</v>
          </cell>
          <cell r="J7">
            <v>636890503</v>
          </cell>
          <cell r="L7" t="str">
            <v>Intégral</v>
          </cell>
          <cell r="M7" t="str">
            <v>Hymer</v>
          </cell>
          <cell r="N7" t="str">
            <v>HM</v>
          </cell>
          <cell r="O7" t="str">
            <v>VF1TBZG0511867327</v>
          </cell>
          <cell r="P7" t="str">
            <v>309 BSS 31</v>
          </cell>
          <cell r="Q7">
            <v>35051</v>
          </cell>
          <cell r="R7" t="str">
            <v>Renault</v>
          </cell>
          <cell r="S7" t="str">
            <v>2,5 Diesel</v>
          </cell>
          <cell r="T7">
            <v>78900</v>
          </cell>
          <cell r="U7">
            <v>13000</v>
          </cell>
          <cell r="V7" t="str">
            <v/>
          </cell>
          <cell r="AJ7">
            <v>0</v>
          </cell>
        </row>
        <row r="8">
          <cell r="A8" t="str">
            <v>Mc Louis Glen 264</v>
          </cell>
          <cell r="B8">
            <v>276</v>
          </cell>
          <cell r="C8" t="str">
            <v>Mme</v>
          </cell>
          <cell r="D8" t="str">
            <v>LAGARDE</v>
          </cell>
          <cell r="E8" t="str">
            <v>Annie</v>
          </cell>
          <cell r="F8" t="str">
            <v>3 impasse Jean Chaubet</v>
          </cell>
          <cell r="G8">
            <v>31500</v>
          </cell>
          <cell r="H8" t="str">
            <v>Toulouse</v>
          </cell>
          <cell r="I8">
            <v>562578779</v>
          </cell>
          <cell r="J8">
            <v>675461780</v>
          </cell>
          <cell r="K8" t="str">
            <v>annie.lagarde@hotmail.fr</v>
          </cell>
          <cell r="L8" t="str">
            <v>Profilé</v>
          </cell>
          <cell r="M8" t="str">
            <v>Mc Louis</v>
          </cell>
          <cell r="N8" t="str">
            <v>Glen 264</v>
          </cell>
          <cell r="O8" t="str">
            <v>ZFA24400007626923</v>
          </cell>
          <cell r="P8" t="str">
            <v>CE-437-NT</v>
          </cell>
          <cell r="Q8">
            <v>38869</v>
          </cell>
          <cell r="R8" t="str">
            <v>Fiat</v>
          </cell>
          <cell r="S8" t="str">
            <v>2,3L JTD</v>
          </cell>
          <cell r="T8">
            <v>26000</v>
          </cell>
          <cell r="U8">
            <v>24000</v>
          </cell>
          <cell r="V8" t="str">
            <v>276R</v>
          </cell>
          <cell r="W8" t="str">
            <v>Mme</v>
          </cell>
          <cell r="X8" t="str">
            <v>MARTENS</v>
          </cell>
          <cell r="Y8" t="str">
            <v>Jacqueline</v>
          </cell>
          <cell r="Z8" t="str">
            <v>820 chemin de gay</v>
          </cell>
          <cell r="AA8">
            <v>31600</v>
          </cell>
          <cell r="AB8" t="str">
            <v>SEYSSES</v>
          </cell>
          <cell r="AC8">
            <v>561083078</v>
          </cell>
          <cell r="AD8">
            <v>604025746</v>
          </cell>
          <cell r="AE8" t="str">
            <v>daniel.martens59@orange.fr</v>
          </cell>
          <cell r="AF8">
            <v>41192</v>
          </cell>
          <cell r="AG8">
            <v>3000</v>
          </cell>
          <cell r="AI8">
            <v>24000</v>
          </cell>
          <cell r="AJ8">
            <v>27000</v>
          </cell>
          <cell r="AK8">
            <v>41202</v>
          </cell>
          <cell r="AL8" t="str">
            <v>15h00</v>
          </cell>
          <cell r="AM8" t="str">
            <v>En attente livraison</v>
          </cell>
        </row>
        <row r="9">
          <cell r="A9" t="str">
            <v>Autostar Atlas A6</v>
          </cell>
          <cell r="B9">
            <v>277</v>
          </cell>
          <cell r="C9" t="str">
            <v>Mme</v>
          </cell>
          <cell r="D9" t="str">
            <v>TRENEL</v>
          </cell>
          <cell r="E9" t="str">
            <v>Agnès</v>
          </cell>
          <cell r="F9" t="str">
            <v>20 boulevard de la Marquette</v>
          </cell>
          <cell r="G9">
            <v>31000</v>
          </cell>
          <cell r="H9" t="str">
            <v>Toulouse</v>
          </cell>
          <cell r="I9">
            <v>980439843</v>
          </cell>
          <cell r="J9">
            <v>619925630</v>
          </cell>
          <cell r="K9" t="str">
            <v>a.trenel@orange.fr</v>
          </cell>
          <cell r="L9" t="str">
            <v>Capucine</v>
          </cell>
          <cell r="M9" t="str">
            <v>Autostar</v>
          </cell>
          <cell r="N9" t="str">
            <v>Atlas A6</v>
          </cell>
          <cell r="O9" t="str">
            <v>WF0AXXGBVATY85428</v>
          </cell>
          <cell r="P9" t="str">
            <v>AX-959-DL</v>
          </cell>
          <cell r="Q9">
            <v>35643</v>
          </cell>
          <cell r="R9" t="str">
            <v>Ford Transit</v>
          </cell>
          <cell r="S9" t="str">
            <v>2,5L TD</v>
          </cell>
          <cell r="T9">
            <v>100534</v>
          </cell>
          <cell r="U9">
            <v>12000</v>
          </cell>
          <cell r="V9" t="str">
            <v/>
          </cell>
          <cell r="AJ9">
            <v>0</v>
          </cell>
        </row>
        <row r="10">
          <cell r="A10" t="str">
            <v>Elnagh Slim 6</v>
          </cell>
          <cell r="B10">
            <v>278</v>
          </cell>
          <cell r="C10" t="str">
            <v>Mr</v>
          </cell>
          <cell r="D10" t="str">
            <v>CAZALÉ</v>
          </cell>
          <cell r="E10" t="str">
            <v>Eric</v>
          </cell>
          <cell r="F10" t="str">
            <v>5 chemin de la Nasque</v>
          </cell>
          <cell r="G10">
            <v>31770</v>
          </cell>
          <cell r="H10" t="str">
            <v>Colomiers</v>
          </cell>
          <cell r="I10">
            <v>561302795</v>
          </cell>
          <cell r="J10">
            <v>674009547</v>
          </cell>
          <cell r="K10" t="str">
            <v>ritogo@free.fr</v>
          </cell>
          <cell r="L10" t="str">
            <v>Profilé</v>
          </cell>
          <cell r="M10" t="str">
            <v>Elnagh</v>
          </cell>
          <cell r="N10" t="str">
            <v>Slim 6</v>
          </cell>
          <cell r="O10" t="str">
            <v>ZFA24400007612950</v>
          </cell>
          <cell r="P10" t="str">
            <v>AT-734-KM</v>
          </cell>
          <cell r="Q10">
            <v>38778</v>
          </cell>
          <cell r="R10" t="str">
            <v>Fiat</v>
          </cell>
          <cell r="S10" t="str">
            <v>2,8L JTD</v>
          </cell>
          <cell r="T10">
            <v>72400</v>
          </cell>
          <cell r="U10">
            <v>19000</v>
          </cell>
          <cell r="V10" t="str">
            <v>278R</v>
          </cell>
          <cell r="W10" t="str">
            <v>Mr</v>
          </cell>
          <cell r="X10" t="str">
            <v>JOFFARD</v>
          </cell>
          <cell r="Y10" t="str">
            <v>Laurent</v>
          </cell>
          <cell r="Z10" t="str">
            <v>111 avenue  du Pont</v>
          </cell>
          <cell r="AA10">
            <v>31340</v>
          </cell>
          <cell r="AB10" t="str">
            <v>Mirepoix sur tarn</v>
          </cell>
          <cell r="AC10">
            <v>635449800</v>
          </cell>
          <cell r="AD10">
            <v>663413897</v>
          </cell>
          <cell r="AE10" t="str">
            <v>emiliecoudrec31@aol.com</v>
          </cell>
          <cell r="AF10">
            <v>41188</v>
          </cell>
          <cell r="AG10">
            <v>3000</v>
          </cell>
          <cell r="AI10">
            <v>21500</v>
          </cell>
          <cell r="AJ10">
            <v>24500</v>
          </cell>
          <cell r="AK10">
            <v>41195</v>
          </cell>
          <cell r="AL10" t="str">
            <v>11h00</v>
          </cell>
          <cell r="AM10" t="str">
            <v>En attente livraison</v>
          </cell>
        </row>
        <row r="11">
          <cell r="A11" t="str">
            <v>Mooveo 642</v>
          </cell>
          <cell r="B11">
            <v>279</v>
          </cell>
          <cell r="C11" t="str">
            <v>Mr</v>
          </cell>
          <cell r="D11" t="str">
            <v>MEROUR</v>
          </cell>
          <cell r="E11" t="str">
            <v>Jean-Marc</v>
          </cell>
          <cell r="F11" t="str">
            <v>25 rue St Yves</v>
          </cell>
          <cell r="G11">
            <v>29200</v>
          </cell>
          <cell r="H11" t="str">
            <v>Renan</v>
          </cell>
          <cell r="J11">
            <v>627223956</v>
          </cell>
          <cell r="K11" t="str">
            <v>jmm29200@orange.fr</v>
          </cell>
          <cell r="L11" t="str">
            <v>Capucine</v>
          </cell>
          <cell r="M11" t="str">
            <v>Mooveo</v>
          </cell>
          <cell r="N11">
            <v>642</v>
          </cell>
          <cell r="O11" t="str">
            <v>VF7ZBPMCC17667371</v>
          </cell>
          <cell r="P11" t="str">
            <v>CD-243-NP</v>
          </cell>
          <cell r="Q11">
            <v>38875</v>
          </cell>
          <cell r="R11" t="str">
            <v>Citroen</v>
          </cell>
          <cell r="S11" t="str">
            <v>2,8L HDI</v>
          </cell>
          <cell r="T11">
            <v>47000</v>
          </cell>
          <cell r="U11">
            <v>20000</v>
          </cell>
          <cell r="V11" t="str">
            <v/>
          </cell>
          <cell r="AJ11">
            <v>0</v>
          </cell>
        </row>
        <row r="12">
          <cell r="A12" t="str">
            <v>Flair 6000</v>
          </cell>
          <cell r="B12">
            <v>280</v>
          </cell>
          <cell r="C12" t="str">
            <v>Mr</v>
          </cell>
          <cell r="D12" t="str">
            <v>DELMAS</v>
          </cell>
          <cell r="E12" t="str">
            <v>Jacques</v>
          </cell>
          <cell r="F12" t="str">
            <v>11 chemin du sang de Serp</v>
          </cell>
          <cell r="G12">
            <v>31000</v>
          </cell>
          <cell r="H12" t="str">
            <v>Toulouse</v>
          </cell>
          <cell r="I12">
            <v>561574605</v>
          </cell>
          <cell r="J12">
            <v>637458677</v>
          </cell>
          <cell r="K12" t="str">
            <v>jdccdelmas@orange.fr</v>
          </cell>
          <cell r="L12" t="str">
            <v>Intégral</v>
          </cell>
          <cell r="M12" t="str">
            <v>Flair</v>
          </cell>
          <cell r="N12">
            <v>6000</v>
          </cell>
          <cell r="O12" t="str">
            <v>ZFA23000005163649</v>
          </cell>
          <cell r="P12" t="str">
            <v>811 BQS 31</v>
          </cell>
          <cell r="Q12">
            <v>35408</v>
          </cell>
          <cell r="R12" t="str">
            <v>Fiat</v>
          </cell>
          <cell r="S12" t="str">
            <v>2,5L TD</v>
          </cell>
          <cell r="T12">
            <v>88000</v>
          </cell>
          <cell r="U12">
            <v>20000</v>
          </cell>
          <cell r="V12" t="str">
            <v/>
          </cell>
          <cell r="AJ12">
            <v>0</v>
          </cell>
        </row>
        <row r="13">
          <cell r="A13" t="str">
            <v>Autostar 477</v>
          </cell>
          <cell r="B13">
            <v>281</v>
          </cell>
          <cell r="C13" t="str">
            <v>Mr</v>
          </cell>
          <cell r="D13" t="str">
            <v>ROUCAYOL</v>
          </cell>
          <cell r="E13" t="str">
            <v>Rémi</v>
          </cell>
          <cell r="F13" t="str">
            <v>La Plaine</v>
          </cell>
          <cell r="G13">
            <v>81430</v>
          </cell>
          <cell r="H13" t="str">
            <v>MARSAL</v>
          </cell>
          <cell r="I13">
            <v>563553796</v>
          </cell>
          <cell r="J13">
            <v>698426060</v>
          </cell>
          <cell r="K13" t="str">
            <v>remhug@hotmail.fr</v>
          </cell>
          <cell r="L13" t="str">
            <v>Capucine</v>
          </cell>
          <cell r="M13" t="str">
            <v>Autostar</v>
          </cell>
          <cell r="N13">
            <v>477</v>
          </cell>
          <cell r="O13" t="str">
            <v>VF3290K520029745</v>
          </cell>
          <cell r="P13" t="str">
            <v>AS-965-ZL</v>
          </cell>
          <cell r="Q13">
            <v>34121</v>
          </cell>
          <cell r="R13" t="str">
            <v>Peugeot</v>
          </cell>
          <cell r="S13" t="str">
            <v>2,5L D</v>
          </cell>
          <cell r="T13">
            <v>120000</v>
          </cell>
          <cell r="U13">
            <v>11000</v>
          </cell>
          <cell r="V13" t="str">
            <v>281R</v>
          </cell>
          <cell r="W13" t="str">
            <v>Mme</v>
          </cell>
          <cell r="X13" t="str">
            <v>SANDRE</v>
          </cell>
          <cell r="Y13" t="str">
            <v>Marie-José</v>
          </cell>
          <cell r="Z13" t="str">
            <v>3 rue des Penitents</v>
          </cell>
          <cell r="AA13">
            <v>11150</v>
          </cell>
          <cell r="AB13" t="str">
            <v>Pexiora</v>
          </cell>
          <cell r="AC13">
            <v>468949398</v>
          </cell>
          <cell r="AD13">
            <v>609336128</v>
          </cell>
          <cell r="AF13">
            <v>41188</v>
          </cell>
          <cell r="AG13">
            <v>2500</v>
          </cell>
          <cell r="AI13">
            <v>12400</v>
          </cell>
          <cell r="AJ13">
            <v>14900</v>
          </cell>
          <cell r="AK13">
            <v>41195</v>
          </cell>
          <cell r="AL13" t="str">
            <v>15h00</v>
          </cell>
          <cell r="AM13" t="str">
            <v>En attente livraison</v>
          </cell>
        </row>
        <row r="14">
          <cell r="A14" t="str">
            <v>Hymer B 584</v>
          </cell>
          <cell r="B14">
            <v>282</v>
          </cell>
          <cell r="C14" t="str">
            <v>Mr</v>
          </cell>
          <cell r="D14" t="str">
            <v>LOUIS</v>
          </cell>
          <cell r="E14" t="str">
            <v>Bruno</v>
          </cell>
          <cell r="F14" t="str">
            <v>25 rue de la Digue</v>
          </cell>
          <cell r="G14">
            <v>31300</v>
          </cell>
          <cell r="H14" t="str">
            <v>Toulouse</v>
          </cell>
          <cell r="J14">
            <v>686888246</v>
          </cell>
          <cell r="K14" t="str">
            <v>bruno31t@gmail.com</v>
          </cell>
          <cell r="L14" t="str">
            <v>Intégral</v>
          </cell>
          <cell r="M14" t="str">
            <v>Hymer</v>
          </cell>
          <cell r="N14" t="str">
            <v>B 584</v>
          </cell>
          <cell r="O14" t="str">
            <v>ZFA23000005290570</v>
          </cell>
          <cell r="P14" t="str">
            <v>9306 VA 18</v>
          </cell>
          <cell r="Q14">
            <v>36026</v>
          </cell>
          <cell r="R14" t="str">
            <v>Fiat</v>
          </cell>
          <cell r="S14" t="str">
            <v>2,5 TD</v>
          </cell>
          <cell r="T14">
            <v>76000</v>
          </cell>
          <cell r="U14">
            <v>16000</v>
          </cell>
          <cell r="V14" t="str">
            <v>282R</v>
          </cell>
          <cell r="W14" t="str">
            <v>Mr</v>
          </cell>
          <cell r="X14" t="str">
            <v>LARROZE</v>
          </cell>
          <cell r="Y14" t="str">
            <v>Roland</v>
          </cell>
          <cell r="Z14" t="str">
            <v>La Hite</v>
          </cell>
          <cell r="AA14">
            <v>31230</v>
          </cell>
          <cell r="AB14" t="str">
            <v>Lilhac</v>
          </cell>
          <cell r="AC14">
            <v>561887715</v>
          </cell>
          <cell r="AD14">
            <v>675039190</v>
          </cell>
          <cell r="AE14" t="str">
            <v>larroze.roland@orange.fr</v>
          </cell>
          <cell r="AF14">
            <v>41187</v>
          </cell>
          <cell r="AG14">
            <v>3000</v>
          </cell>
          <cell r="AI14">
            <v>16900</v>
          </cell>
          <cell r="AJ14">
            <v>19900</v>
          </cell>
          <cell r="AK14">
            <v>41205</v>
          </cell>
          <cell r="AL14" t="str">
            <v>14h30</v>
          </cell>
          <cell r="AM14" t="str">
            <v>En attente livraison</v>
          </cell>
        </row>
        <row r="15">
          <cell r="A15" t="str">
            <v xml:space="preserve">Bavaria T 71 </v>
          </cell>
          <cell r="B15">
            <v>283</v>
          </cell>
          <cell r="C15" t="str">
            <v>Mr</v>
          </cell>
          <cell r="D15" t="str">
            <v>MALBREIL</v>
          </cell>
          <cell r="E15" t="str">
            <v>Michel</v>
          </cell>
          <cell r="F15" t="str">
            <v>820 route de saint lys</v>
          </cell>
          <cell r="G15">
            <v>31600</v>
          </cell>
          <cell r="H15" t="str">
            <v>Seysses</v>
          </cell>
          <cell r="I15">
            <v>561564510</v>
          </cell>
          <cell r="J15">
            <v>689904411</v>
          </cell>
          <cell r="K15" t="str">
            <v>michel.malbreil@wanadoo.fr</v>
          </cell>
          <cell r="L15" t="str">
            <v>Profilé</v>
          </cell>
          <cell r="M15" t="str">
            <v>Bavaria</v>
          </cell>
          <cell r="N15" t="str">
            <v xml:space="preserve">T 71 </v>
          </cell>
          <cell r="O15" t="str">
            <v>ZFA25000001731908</v>
          </cell>
          <cell r="P15" t="str">
            <v>AN-261-TY</v>
          </cell>
          <cell r="Q15">
            <v>40256</v>
          </cell>
          <cell r="R15" t="str">
            <v>Fiat</v>
          </cell>
          <cell r="S15" t="str">
            <v>2,3L 130 CV</v>
          </cell>
          <cell r="T15">
            <v>35000</v>
          </cell>
          <cell r="U15">
            <v>39000</v>
          </cell>
          <cell r="V15" t="str">
            <v/>
          </cell>
          <cell r="AJ15">
            <v>0</v>
          </cell>
        </row>
        <row r="16">
          <cell r="A16" t="str">
            <v>Hymer B 594</v>
          </cell>
          <cell r="B16">
            <v>284</v>
          </cell>
          <cell r="C16" t="str">
            <v>Mr</v>
          </cell>
          <cell r="D16" t="str">
            <v>PELOFFY</v>
          </cell>
          <cell r="E16" t="str">
            <v>Jean-Claude</v>
          </cell>
          <cell r="F16" t="str">
            <v>pech d'auriol</v>
          </cell>
          <cell r="G16">
            <v>82110</v>
          </cell>
          <cell r="H16" t="str">
            <v>SAUVETERRE</v>
          </cell>
          <cell r="I16" t="str">
            <v>05 63 66 47 10</v>
          </cell>
          <cell r="J16">
            <v>611720782</v>
          </cell>
          <cell r="K16" t="str">
            <v>jean-claude.peloffy@orange.fr</v>
          </cell>
          <cell r="L16" t="str">
            <v>Intégral</v>
          </cell>
          <cell r="M16" t="str">
            <v>Hymer</v>
          </cell>
          <cell r="N16" t="str">
            <v>B 594</v>
          </cell>
          <cell r="O16" t="str">
            <v>ZFA25000001805096</v>
          </cell>
          <cell r="P16" t="str">
            <v>BS-919-ML</v>
          </cell>
          <cell r="Q16">
            <v>40761</v>
          </cell>
          <cell r="R16" t="str">
            <v>Fiat</v>
          </cell>
          <cell r="S16" t="str">
            <v>2,3L 130 CV</v>
          </cell>
          <cell r="T16">
            <v>18690</v>
          </cell>
          <cell r="U16">
            <v>57000</v>
          </cell>
          <cell r="V16" t="str">
            <v/>
          </cell>
          <cell r="AJ16">
            <v>0</v>
          </cell>
        </row>
        <row r="17">
          <cell r="A17" t="str">
            <v>Chausson Flash 30</v>
          </cell>
          <cell r="B17">
            <v>285</v>
          </cell>
          <cell r="C17" t="str">
            <v>Mr</v>
          </cell>
          <cell r="D17" t="str">
            <v>Garnier</v>
          </cell>
          <cell r="E17" t="str">
            <v>Michel</v>
          </cell>
          <cell r="F17" t="str">
            <v>14 allee du Larry</v>
          </cell>
          <cell r="G17">
            <v>77140</v>
          </cell>
          <cell r="H17" t="str">
            <v>NEMOURS</v>
          </cell>
          <cell r="I17">
            <v>164288275</v>
          </cell>
          <cell r="J17">
            <v>666936078</v>
          </cell>
          <cell r="K17" t="str">
            <v>michel.micheline.garnier@gmail.com</v>
          </cell>
          <cell r="L17" t="str">
            <v>Profilé</v>
          </cell>
          <cell r="M17" t="str">
            <v>Chausson</v>
          </cell>
          <cell r="N17" t="str">
            <v>Flash 30</v>
          </cell>
          <cell r="O17" t="str">
            <v>WF0YXXTTFYBP17006</v>
          </cell>
          <cell r="P17" t="str">
            <v>CD-849-MA</v>
          </cell>
          <cell r="Q17">
            <v>41001</v>
          </cell>
          <cell r="R17" t="str">
            <v>Ford Transit</v>
          </cell>
          <cell r="S17" t="str">
            <v>130 CV</v>
          </cell>
          <cell r="T17">
            <v>8090</v>
          </cell>
          <cell r="U17">
            <v>38000</v>
          </cell>
          <cell r="V17" t="str">
            <v/>
          </cell>
          <cell r="AJ17">
            <v>0</v>
          </cell>
        </row>
        <row r="18">
          <cell r="A18" t="str">
            <v/>
          </cell>
          <cell r="B18" t="str">
            <v/>
          </cell>
          <cell r="V18" t="str">
            <v/>
          </cell>
          <cell r="AJ18">
            <v>0</v>
          </cell>
        </row>
        <row r="19">
          <cell r="A19" t="str">
            <v/>
          </cell>
          <cell r="B19" t="str">
            <v/>
          </cell>
          <cell r="V19" t="str">
            <v/>
          </cell>
          <cell r="AJ19">
            <v>0</v>
          </cell>
        </row>
        <row r="20">
          <cell r="A20" t="str">
            <v/>
          </cell>
          <cell r="B20" t="str">
            <v/>
          </cell>
          <cell r="V20" t="str">
            <v/>
          </cell>
          <cell r="AJ20">
            <v>0</v>
          </cell>
        </row>
        <row r="21">
          <cell r="A21" t="str">
            <v/>
          </cell>
          <cell r="B21" t="str">
            <v/>
          </cell>
          <cell r="V21" t="str">
            <v/>
          </cell>
          <cell r="AJ21">
            <v>0</v>
          </cell>
        </row>
        <row r="22">
          <cell r="A22" t="str">
            <v/>
          </cell>
          <cell r="B22" t="str">
            <v/>
          </cell>
          <cell r="V22" t="str">
            <v/>
          </cell>
          <cell r="AJ22">
            <v>0</v>
          </cell>
        </row>
        <row r="23">
          <cell r="A23" t="str">
            <v/>
          </cell>
          <cell r="B23" t="str">
            <v/>
          </cell>
          <cell r="V23" t="str">
            <v/>
          </cell>
          <cell r="AJ23">
            <v>0</v>
          </cell>
        </row>
        <row r="24">
          <cell r="A24" t="str">
            <v/>
          </cell>
          <cell r="B24" t="str">
            <v/>
          </cell>
          <cell r="V24" t="str">
            <v/>
          </cell>
          <cell r="AJ24">
            <v>0</v>
          </cell>
        </row>
        <row r="25">
          <cell r="A25" t="str">
            <v/>
          </cell>
          <cell r="B25" t="str">
            <v/>
          </cell>
          <cell r="V25" t="str">
            <v/>
          </cell>
          <cell r="AJ25">
            <v>0</v>
          </cell>
        </row>
        <row r="26">
          <cell r="A26" t="str">
            <v/>
          </cell>
          <cell r="B26" t="str">
            <v/>
          </cell>
          <cell r="V26" t="str">
            <v/>
          </cell>
          <cell r="AJ26">
            <v>0</v>
          </cell>
        </row>
        <row r="27">
          <cell r="A27" t="str">
            <v/>
          </cell>
          <cell r="B27" t="str">
            <v/>
          </cell>
          <cell r="V27" t="str">
            <v/>
          </cell>
          <cell r="AJ27">
            <v>0</v>
          </cell>
        </row>
        <row r="28">
          <cell r="A28" t="str">
            <v/>
          </cell>
          <cell r="B28" t="str">
            <v/>
          </cell>
          <cell r="V28" t="str">
            <v/>
          </cell>
          <cell r="AJ28">
            <v>0</v>
          </cell>
        </row>
        <row r="29">
          <cell r="A29" t="str">
            <v/>
          </cell>
          <cell r="B29" t="str">
            <v/>
          </cell>
          <cell r="V29" t="str">
            <v/>
          </cell>
          <cell r="AJ29">
            <v>0</v>
          </cell>
        </row>
        <row r="30">
          <cell r="A30" t="str">
            <v/>
          </cell>
          <cell r="B30" t="str">
            <v/>
          </cell>
          <cell r="V30" t="str">
            <v/>
          </cell>
          <cell r="AJ30">
            <v>0</v>
          </cell>
        </row>
        <row r="31">
          <cell r="A31" t="str">
            <v/>
          </cell>
          <cell r="B31" t="str">
            <v/>
          </cell>
          <cell r="V31" t="str">
            <v/>
          </cell>
          <cell r="AJ31">
            <v>0</v>
          </cell>
        </row>
        <row r="32">
          <cell r="A32" t="str">
            <v/>
          </cell>
          <cell r="B32" t="str">
            <v/>
          </cell>
          <cell r="V32" t="str">
            <v/>
          </cell>
          <cell r="AJ32">
            <v>0</v>
          </cell>
        </row>
        <row r="33">
          <cell r="A33" t="str">
            <v/>
          </cell>
          <cell r="B33" t="str">
            <v/>
          </cell>
          <cell r="V33" t="str">
            <v/>
          </cell>
          <cell r="AJ33">
            <v>0</v>
          </cell>
        </row>
        <row r="34">
          <cell r="A34" t="str">
            <v/>
          </cell>
          <cell r="B34" t="str">
            <v/>
          </cell>
          <cell r="V34" t="str">
            <v/>
          </cell>
          <cell r="AJ34">
            <v>0</v>
          </cell>
        </row>
        <row r="35">
          <cell r="A35" t="str">
            <v/>
          </cell>
          <cell r="B35" t="str">
            <v/>
          </cell>
          <cell r="V35" t="str">
            <v/>
          </cell>
          <cell r="AJ35">
            <v>0</v>
          </cell>
        </row>
        <row r="36">
          <cell r="A36" t="str">
            <v/>
          </cell>
          <cell r="B36" t="str">
            <v/>
          </cell>
          <cell r="V36" t="str">
            <v/>
          </cell>
          <cell r="AJ36">
            <v>0</v>
          </cell>
        </row>
        <row r="37">
          <cell r="A37" t="str">
            <v/>
          </cell>
          <cell r="B37" t="str">
            <v/>
          </cell>
          <cell r="V37" t="str">
            <v/>
          </cell>
          <cell r="AJ37">
            <v>0</v>
          </cell>
        </row>
        <row r="38">
          <cell r="A38" t="str">
            <v/>
          </cell>
          <cell r="B38" t="str">
            <v/>
          </cell>
          <cell r="V38" t="str">
            <v/>
          </cell>
          <cell r="AJ38">
            <v>0</v>
          </cell>
        </row>
        <row r="39">
          <cell r="A39" t="str">
            <v/>
          </cell>
          <cell r="B39" t="str">
            <v/>
          </cell>
          <cell r="V39" t="str">
            <v/>
          </cell>
          <cell r="AJ39">
            <v>0</v>
          </cell>
        </row>
        <row r="40">
          <cell r="A40" t="str">
            <v/>
          </cell>
          <cell r="B40" t="str">
            <v/>
          </cell>
          <cell r="V40" t="str">
            <v/>
          </cell>
          <cell r="AJ40">
            <v>0</v>
          </cell>
        </row>
        <row r="41">
          <cell r="A41" t="str">
            <v/>
          </cell>
          <cell r="B41" t="str">
            <v/>
          </cell>
          <cell r="V41" t="str">
            <v/>
          </cell>
          <cell r="AJ41">
            <v>0</v>
          </cell>
        </row>
        <row r="42">
          <cell r="A42" t="str">
            <v/>
          </cell>
          <cell r="B42" t="str">
            <v/>
          </cell>
          <cell r="V42" t="str">
            <v/>
          </cell>
          <cell r="AJ42">
            <v>0</v>
          </cell>
        </row>
        <row r="43">
          <cell r="A43" t="str">
            <v/>
          </cell>
          <cell r="B43" t="str">
            <v/>
          </cell>
          <cell r="V43" t="str">
            <v/>
          </cell>
          <cell r="AJ43">
            <v>0</v>
          </cell>
        </row>
        <row r="44">
          <cell r="A44" t="str">
            <v/>
          </cell>
          <cell r="B44" t="str">
            <v/>
          </cell>
          <cell r="V44" t="str">
            <v/>
          </cell>
          <cell r="AJ44">
            <v>0</v>
          </cell>
        </row>
        <row r="45">
          <cell r="A45" t="str">
            <v/>
          </cell>
          <cell r="B45" t="str">
            <v/>
          </cell>
          <cell r="V45" t="str">
            <v/>
          </cell>
          <cell r="AJ45">
            <v>0</v>
          </cell>
        </row>
        <row r="46">
          <cell r="A46" t="str">
            <v/>
          </cell>
          <cell r="B46" t="str">
            <v/>
          </cell>
          <cell r="V46" t="str">
            <v/>
          </cell>
          <cell r="AJ46">
            <v>0</v>
          </cell>
        </row>
        <row r="47">
          <cell r="A47" t="str">
            <v/>
          </cell>
          <cell r="B47" t="str">
            <v/>
          </cell>
          <cell r="V47" t="str">
            <v/>
          </cell>
          <cell r="AJ47">
            <v>0</v>
          </cell>
        </row>
        <row r="48">
          <cell r="A48" t="str">
            <v/>
          </cell>
          <cell r="B48" t="str">
            <v/>
          </cell>
          <cell r="V48" t="str">
            <v/>
          </cell>
          <cell r="AJ48">
            <v>0</v>
          </cell>
        </row>
        <row r="49">
          <cell r="A49" t="str">
            <v/>
          </cell>
          <cell r="B49" t="str">
            <v/>
          </cell>
          <cell r="V49" t="str">
            <v/>
          </cell>
          <cell r="AJ49">
            <v>0</v>
          </cell>
        </row>
        <row r="50">
          <cell r="A50" t="str">
            <v/>
          </cell>
          <cell r="B50" t="str">
            <v/>
          </cell>
          <cell r="V50" t="str">
            <v/>
          </cell>
          <cell r="AJ50">
            <v>0</v>
          </cell>
        </row>
        <row r="51">
          <cell r="A51" t="str">
            <v/>
          </cell>
          <cell r="B51" t="str">
            <v/>
          </cell>
          <cell r="V51" t="str">
            <v/>
          </cell>
          <cell r="AJ51">
            <v>0</v>
          </cell>
        </row>
        <row r="52">
          <cell r="A52" t="str">
            <v/>
          </cell>
          <cell r="B52" t="str">
            <v/>
          </cell>
          <cell r="V52" t="str">
            <v/>
          </cell>
          <cell r="AJ52">
            <v>0</v>
          </cell>
        </row>
        <row r="53">
          <cell r="A53" t="str">
            <v/>
          </cell>
          <cell r="B53" t="str">
            <v/>
          </cell>
          <cell r="V53" t="str">
            <v/>
          </cell>
          <cell r="AJ53">
            <v>0</v>
          </cell>
        </row>
        <row r="54">
          <cell r="A54" t="str">
            <v/>
          </cell>
          <cell r="B54" t="str">
            <v/>
          </cell>
          <cell r="V54" t="str">
            <v/>
          </cell>
          <cell r="AJ54">
            <v>0</v>
          </cell>
        </row>
        <row r="55">
          <cell r="A55" t="str">
            <v/>
          </cell>
          <cell r="B55" t="str">
            <v/>
          </cell>
          <cell r="V55" t="str">
            <v/>
          </cell>
          <cell r="AJ55">
            <v>0</v>
          </cell>
        </row>
        <row r="56">
          <cell r="A56" t="str">
            <v/>
          </cell>
          <cell r="B56" t="str">
            <v/>
          </cell>
          <cell r="V56" t="str">
            <v/>
          </cell>
          <cell r="AJ56">
            <v>0</v>
          </cell>
        </row>
        <row r="57">
          <cell r="A57" t="str">
            <v/>
          </cell>
          <cell r="B57" t="str">
            <v/>
          </cell>
          <cell r="V57" t="str">
            <v/>
          </cell>
          <cell r="AJ57">
            <v>0</v>
          </cell>
        </row>
        <row r="58">
          <cell r="A58" t="str">
            <v/>
          </cell>
          <cell r="B58" t="str">
            <v/>
          </cell>
          <cell r="V58" t="str">
            <v/>
          </cell>
          <cell r="AJ58">
            <v>0</v>
          </cell>
        </row>
        <row r="59">
          <cell r="A59" t="str">
            <v/>
          </cell>
          <cell r="B59" t="str">
            <v/>
          </cell>
          <cell r="V59" t="str">
            <v/>
          </cell>
          <cell r="AJ59">
            <v>0</v>
          </cell>
        </row>
        <row r="60">
          <cell r="A60" t="str">
            <v/>
          </cell>
          <cell r="B60" t="str">
            <v/>
          </cell>
          <cell r="V60" t="str">
            <v/>
          </cell>
          <cell r="AJ60">
            <v>0</v>
          </cell>
        </row>
        <row r="61">
          <cell r="A61" t="str">
            <v/>
          </cell>
          <cell r="B61" t="str">
            <v/>
          </cell>
          <cell r="V61" t="str">
            <v/>
          </cell>
          <cell r="AJ61">
            <v>0</v>
          </cell>
        </row>
        <row r="62">
          <cell r="A62" t="str">
            <v/>
          </cell>
          <cell r="B62" t="str">
            <v/>
          </cell>
          <cell r="V62" t="str">
            <v/>
          </cell>
          <cell r="AJ62">
            <v>0</v>
          </cell>
        </row>
        <row r="63">
          <cell r="A63" t="str">
            <v/>
          </cell>
          <cell r="B63" t="str">
            <v/>
          </cell>
          <cell r="V63" t="str">
            <v/>
          </cell>
          <cell r="AJ63">
            <v>0</v>
          </cell>
        </row>
        <row r="64">
          <cell r="A64" t="str">
            <v/>
          </cell>
          <cell r="B64" t="str">
            <v/>
          </cell>
          <cell r="V64" t="str">
            <v/>
          </cell>
          <cell r="AJ64">
            <v>0</v>
          </cell>
        </row>
        <row r="65">
          <cell r="A65" t="str">
            <v/>
          </cell>
          <cell r="B65" t="str">
            <v/>
          </cell>
          <cell r="V65" t="str">
            <v/>
          </cell>
          <cell r="AJ65">
            <v>0</v>
          </cell>
        </row>
        <row r="66">
          <cell r="A66" t="str">
            <v/>
          </cell>
          <cell r="B66" t="str">
            <v/>
          </cell>
          <cell r="V66" t="str">
            <v/>
          </cell>
          <cell r="AJ66">
            <v>0</v>
          </cell>
        </row>
        <row r="67">
          <cell r="A67" t="str">
            <v/>
          </cell>
          <cell r="B67" t="str">
            <v/>
          </cell>
          <cell r="V67" t="str">
            <v/>
          </cell>
          <cell r="AJ67">
            <v>0</v>
          </cell>
        </row>
        <row r="68">
          <cell r="A68" t="str">
            <v/>
          </cell>
          <cell r="B68" t="str">
            <v/>
          </cell>
          <cell r="V68" t="str">
            <v/>
          </cell>
          <cell r="AJ68">
            <v>0</v>
          </cell>
        </row>
        <row r="69">
          <cell r="A69" t="str">
            <v/>
          </cell>
          <cell r="B69" t="str">
            <v/>
          </cell>
          <cell r="V69" t="str">
            <v/>
          </cell>
          <cell r="AJ69">
            <v>0</v>
          </cell>
        </row>
        <row r="70">
          <cell r="A70" t="str">
            <v/>
          </cell>
          <cell r="B70" t="str">
            <v/>
          </cell>
          <cell r="V70" t="str">
            <v/>
          </cell>
          <cell r="AJ70">
            <v>0</v>
          </cell>
        </row>
        <row r="71">
          <cell r="A71" t="str">
            <v/>
          </cell>
          <cell r="B71" t="str">
            <v/>
          </cell>
          <cell r="V71" t="str">
            <v/>
          </cell>
          <cell r="AJ71">
            <v>0</v>
          </cell>
        </row>
        <row r="72">
          <cell r="A72" t="str">
            <v/>
          </cell>
          <cell r="B72" t="str">
            <v/>
          </cell>
          <cell r="V72" t="str">
            <v/>
          </cell>
          <cell r="AJ72">
            <v>0</v>
          </cell>
        </row>
        <row r="73">
          <cell r="A73" t="str">
            <v/>
          </cell>
          <cell r="B73" t="str">
            <v/>
          </cell>
          <cell r="V73" t="str">
            <v/>
          </cell>
          <cell r="AJ73">
            <v>0</v>
          </cell>
        </row>
        <row r="74">
          <cell r="A74" t="str">
            <v/>
          </cell>
          <cell r="B74" t="str">
            <v/>
          </cell>
          <cell r="V74" t="str">
            <v/>
          </cell>
          <cell r="AJ74">
            <v>0</v>
          </cell>
        </row>
        <row r="75">
          <cell r="A75" t="str">
            <v/>
          </cell>
          <cell r="B75" t="str">
            <v/>
          </cell>
          <cell r="V75" t="str">
            <v/>
          </cell>
          <cell r="AJ75">
            <v>0</v>
          </cell>
        </row>
        <row r="76">
          <cell r="A76" t="str">
            <v/>
          </cell>
          <cell r="B76" t="str">
            <v/>
          </cell>
          <cell r="V76" t="str">
            <v/>
          </cell>
          <cell r="AJ76">
            <v>0</v>
          </cell>
        </row>
        <row r="77">
          <cell r="A77" t="str">
            <v/>
          </cell>
          <cell r="B77" t="str">
            <v/>
          </cell>
          <cell r="V77" t="str">
            <v/>
          </cell>
          <cell r="AJ77">
            <v>0</v>
          </cell>
        </row>
        <row r="78">
          <cell r="A78" t="str">
            <v/>
          </cell>
          <cell r="B78" t="str">
            <v/>
          </cell>
          <cell r="V78" t="str">
            <v/>
          </cell>
          <cell r="AJ78">
            <v>0</v>
          </cell>
        </row>
        <row r="79">
          <cell r="A79" t="str">
            <v/>
          </cell>
          <cell r="B79" t="str">
            <v/>
          </cell>
          <cell r="V79" t="str">
            <v/>
          </cell>
          <cell r="AJ79">
            <v>0</v>
          </cell>
        </row>
        <row r="80">
          <cell r="A80" t="str">
            <v/>
          </cell>
          <cell r="B80" t="str">
            <v/>
          </cell>
          <cell r="V80" t="str">
            <v/>
          </cell>
          <cell r="AJ80">
            <v>0</v>
          </cell>
        </row>
        <row r="81">
          <cell r="A81" t="str">
            <v/>
          </cell>
          <cell r="B81" t="str">
            <v/>
          </cell>
          <cell r="V81" t="str">
            <v/>
          </cell>
          <cell r="AJ81">
            <v>0</v>
          </cell>
        </row>
        <row r="82">
          <cell r="A82" t="str">
            <v/>
          </cell>
          <cell r="B82" t="str">
            <v/>
          </cell>
          <cell r="V82" t="str">
            <v/>
          </cell>
          <cell r="AJ82">
            <v>0</v>
          </cell>
        </row>
        <row r="83">
          <cell r="A83" t="str">
            <v/>
          </cell>
          <cell r="B83" t="str">
            <v/>
          </cell>
          <cell r="V83" t="str">
            <v/>
          </cell>
          <cell r="AJ83">
            <v>0</v>
          </cell>
        </row>
        <row r="84">
          <cell r="A84" t="str">
            <v/>
          </cell>
          <cell r="B84" t="str">
            <v/>
          </cell>
          <cell r="V84" t="str">
            <v/>
          </cell>
          <cell r="AJ84">
            <v>0</v>
          </cell>
        </row>
        <row r="85">
          <cell r="A85" t="str">
            <v/>
          </cell>
          <cell r="B85" t="str">
            <v/>
          </cell>
          <cell r="V85" t="str">
            <v/>
          </cell>
          <cell r="AJ85">
            <v>0</v>
          </cell>
        </row>
        <row r="86">
          <cell r="A86" t="str">
            <v/>
          </cell>
          <cell r="B86" t="str">
            <v/>
          </cell>
          <cell r="V86" t="str">
            <v/>
          </cell>
          <cell r="AJ86">
            <v>0</v>
          </cell>
        </row>
        <row r="87">
          <cell r="A87" t="str">
            <v/>
          </cell>
          <cell r="B87" t="str">
            <v/>
          </cell>
          <cell r="V87" t="str">
            <v/>
          </cell>
          <cell r="AJ87">
            <v>0</v>
          </cell>
        </row>
        <row r="88">
          <cell r="A88" t="str">
            <v/>
          </cell>
          <cell r="B88" t="str">
            <v/>
          </cell>
          <cell r="V88" t="str">
            <v/>
          </cell>
          <cell r="AJ88">
            <v>0</v>
          </cell>
        </row>
        <row r="89">
          <cell r="A89" t="str">
            <v/>
          </cell>
          <cell r="B89" t="str">
            <v/>
          </cell>
          <cell r="V89" t="str">
            <v/>
          </cell>
          <cell r="AJ89">
            <v>0</v>
          </cell>
        </row>
        <row r="90">
          <cell r="A90" t="str">
            <v/>
          </cell>
          <cell r="B90" t="str">
            <v/>
          </cell>
          <cell r="V90" t="str">
            <v/>
          </cell>
          <cell r="AJ90">
            <v>0</v>
          </cell>
        </row>
        <row r="91">
          <cell r="A91" t="str">
            <v/>
          </cell>
          <cell r="B91" t="str">
            <v/>
          </cell>
          <cell r="V91" t="str">
            <v/>
          </cell>
          <cell r="AJ91">
            <v>0</v>
          </cell>
        </row>
        <row r="92">
          <cell r="A92" t="str">
            <v/>
          </cell>
          <cell r="B92" t="str">
            <v/>
          </cell>
          <cell r="V92" t="str">
            <v/>
          </cell>
          <cell r="AJ92">
            <v>0</v>
          </cell>
        </row>
        <row r="93">
          <cell r="A93" t="str">
            <v/>
          </cell>
          <cell r="B93" t="str">
            <v/>
          </cell>
          <cell r="V93" t="str">
            <v/>
          </cell>
          <cell r="AJ93">
            <v>0</v>
          </cell>
        </row>
        <row r="94">
          <cell r="A94" t="str">
            <v/>
          </cell>
          <cell r="B94" t="str">
            <v/>
          </cell>
          <cell r="V94" t="str">
            <v/>
          </cell>
          <cell r="AJ94">
            <v>0</v>
          </cell>
        </row>
        <row r="95">
          <cell r="A95" t="str">
            <v/>
          </cell>
          <cell r="B95" t="str">
            <v/>
          </cell>
          <cell r="V95" t="str">
            <v/>
          </cell>
          <cell r="AJ95">
            <v>0</v>
          </cell>
        </row>
        <row r="96">
          <cell r="A96" t="str">
            <v/>
          </cell>
          <cell r="B96" t="str">
            <v/>
          </cell>
          <cell r="V96" t="str">
            <v/>
          </cell>
          <cell r="AJ96">
            <v>0</v>
          </cell>
        </row>
        <row r="97">
          <cell r="A97" t="str">
            <v/>
          </cell>
          <cell r="B97" t="str">
            <v/>
          </cell>
          <cell r="V97" t="str">
            <v/>
          </cell>
          <cell r="AJ97">
            <v>0</v>
          </cell>
        </row>
        <row r="98">
          <cell r="A98" t="str">
            <v/>
          </cell>
          <cell r="B98" t="str">
            <v/>
          </cell>
          <cell r="V98" t="str">
            <v/>
          </cell>
          <cell r="AJ98">
            <v>0</v>
          </cell>
        </row>
        <row r="99">
          <cell r="A99" t="str">
            <v/>
          </cell>
          <cell r="B99" t="str">
            <v/>
          </cell>
          <cell r="V99" t="str">
            <v/>
          </cell>
          <cell r="AJ99">
            <v>0</v>
          </cell>
        </row>
        <row r="100">
          <cell r="A100" t="str">
            <v/>
          </cell>
          <cell r="B100" t="str">
            <v/>
          </cell>
          <cell r="V100" t="str">
            <v/>
          </cell>
          <cell r="AJ100">
            <v>0</v>
          </cell>
        </row>
        <row r="101">
          <cell r="A101" t="str">
            <v/>
          </cell>
          <cell r="B101" t="str">
            <v/>
          </cell>
          <cell r="V101" t="str">
            <v/>
          </cell>
          <cell r="AJ101">
            <v>0</v>
          </cell>
        </row>
        <row r="102">
          <cell r="A102" t="str">
            <v/>
          </cell>
          <cell r="B102" t="str">
            <v/>
          </cell>
          <cell r="V102" t="str">
            <v/>
          </cell>
          <cell r="AJ102">
            <v>0</v>
          </cell>
        </row>
        <row r="103">
          <cell r="A103" t="str">
            <v/>
          </cell>
          <cell r="B103" t="str">
            <v/>
          </cell>
          <cell r="V103" t="str">
            <v/>
          </cell>
          <cell r="AJ103">
            <v>0</v>
          </cell>
        </row>
        <row r="104">
          <cell r="A104" t="str">
            <v/>
          </cell>
          <cell r="B104" t="str">
            <v/>
          </cell>
          <cell r="V104" t="str">
            <v/>
          </cell>
          <cell r="AJ104">
            <v>0</v>
          </cell>
        </row>
        <row r="105">
          <cell r="A105" t="str">
            <v/>
          </cell>
          <cell r="B105" t="str">
            <v/>
          </cell>
          <cell r="V105" t="str">
            <v/>
          </cell>
          <cell r="AJ105">
            <v>0</v>
          </cell>
        </row>
        <row r="106">
          <cell r="A106" t="str">
            <v/>
          </cell>
          <cell r="B106" t="str">
            <v/>
          </cell>
          <cell r="V106" t="str">
            <v/>
          </cell>
          <cell r="AJ106">
            <v>0</v>
          </cell>
        </row>
        <row r="107">
          <cell r="A107" t="str">
            <v/>
          </cell>
          <cell r="B107" t="str">
            <v/>
          </cell>
          <cell r="V107" t="str">
            <v/>
          </cell>
          <cell r="AJ107">
            <v>0</v>
          </cell>
        </row>
        <row r="108">
          <cell r="A108" t="str">
            <v/>
          </cell>
          <cell r="B108" t="str">
            <v/>
          </cell>
          <cell r="V108" t="str">
            <v/>
          </cell>
          <cell r="AJ108">
            <v>0</v>
          </cell>
        </row>
        <row r="109">
          <cell r="A109" t="str">
            <v/>
          </cell>
          <cell r="B109" t="str">
            <v/>
          </cell>
          <cell r="V109" t="str">
            <v/>
          </cell>
          <cell r="AJ109">
            <v>0</v>
          </cell>
        </row>
        <row r="110">
          <cell r="A110" t="str">
            <v/>
          </cell>
          <cell r="B110" t="str">
            <v/>
          </cell>
          <cell r="V110" t="str">
            <v/>
          </cell>
          <cell r="AJ110">
            <v>0</v>
          </cell>
        </row>
        <row r="111">
          <cell r="A111" t="str">
            <v/>
          </cell>
          <cell r="B111" t="str">
            <v/>
          </cell>
          <cell r="V111" t="str">
            <v/>
          </cell>
          <cell r="AJ111">
            <v>0</v>
          </cell>
        </row>
        <row r="112">
          <cell r="A112" t="str">
            <v/>
          </cell>
          <cell r="B112" t="str">
            <v/>
          </cell>
          <cell r="V112" t="str">
            <v/>
          </cell>
          <cell r="AJ112">
            <v>0</v>
          </cell>
        </row>
        <row r="113">
          <cell r="A113" t="str">
            <v/>
          </cell>
          <cell r="B113" t="str">
            <v/>
          </cell>
          <cell r="V113" t="str">
            <v/>
          </cell>
          <cell r="AJ113">
            <v>0</v>
          </cell>
        </row>
        <row r="114">
          <cell r="A114" t="str">
            <v/>
          </cell>
          <cell r="B114" t="str">
            <v/>
          </cell>
          <cell r="V114" t="str">
            <v/>
          </cell>
          <cell r="AJ114">
            <v>0</v>
          </cell>
        </row>
        <row r="115">
          <cell r="A115" t="str">
            <v/>
          </cell>
          <cell r="B115" t="str">
            <v/>
          </cell>
          <cell r="V115" t="str">
            <v/>
          </cell>
          <cell r="AJ115">
            <v>0</v>
          </cell>
        </row>
        <row r="116">
          <cell r="A116" t="str">
            <v/>
          </cell>
          <cell r="B116" t="str">
            <v/>
          </cell>
          <cell r="V116" t="str">
            <v/>
          </cell>
          <cell r="AJ116">
            <v>0</v>
          </cell>
        </row>
        <row r="117">
          <cell r="A117" t="str">
            <v/>
          </cell>
          <cell r="B117" t="str">
            <v/>
          </cell>
          <cell r="V117" t="str">
            <v/>
          </cell>
          <cell r="AJ117">
            <v>0</v>
          </cell>
        </row>
        <row r="118">
          <cell r="A118" t="str">
            <v/>
          </cell>
          <cell r="B118" t="str">
            <v/>
          </cell>
          <cell r="V118" t="str">
            <v/>
          </cell>
          <cell r="AJ118">
            <v>0</v>
          </cell>
        </row>
        <row r="119">
          <cell r="A119" t="str">
            <v/>
          </cell>
          <cell r="B119" t="str">
            <v/>
          </cell>
          <cell r="V119" t="str">
            <v/>
          </cell>
          <cell r="AJ119">
            <v>0</v>
          </cell>
        </row>
        <row r="120">
          <cell r="A120" t="str">
            <v/>
          </cell>
          <cell r="B120" t="str">
            <v/>
          </cell>
          <cell r="V120" t="str">
            <v/>
          </cell>
          <cell r="AJ120">
            <v>0</v>
          </cell>
        </row>
        <row r="121">
          <cell r="A121" t="str">
            <v/>
          </cell>
          <cell r="B121" t="str">
            <v/>
          </cell>
          <cell r="V121" t="str">
            <v/>
          </cell>
          <cell r="AJ121">
            <v>0</v>
          </cell>
        </row>
        <row r="122">
          <cell r="A122" t="str">
            <v/>
          </cell>
          <cell r="B122" t="str">
            <v/>
          </cell>
          <cell r="V122" t="str">
            <v/>
          </cell>
          <cell r="AJ122">
            <v>0</v>
          </cell>
        </row>
        <row r="123">
          <cell r="A123" t="str">
            <v/>
          </cell>
          <cell r="B123" t="str">
            <v/>
          </cell>
          <cell r="V123" t="str">
            <v/>
          </cell>
          <cell r="AJ123">
            <v>0</v>
          </cell>
        </row>
        <row r="124">
          <cell r="A124" t="str">
            <v/>
          </cell>
          <cell r="B124" t="str">
            <v/>
          </cell>
          <cell r="V124" t="str">
            <v/>
          </cell>
          <cell r="AJ124">
            <v>0</v>
          </cell>
        </row>
        <row r="125">
          <cell r="A125" t="str">
            <v/>
          </cell>
          <cell r="B125" t="str">
            <v/>
          </cell>
          <cell r="V125" t="str">
            <v/>
          </cell>
          <cell r="AJ125">
            <v>0</v>
          </cell>
        </row>
        <row r="126">
          <cell r="A126" t="str">
            <v/>
          </cell>
          <cell r="B126" t="str">
            <v/>
          </cell>
          <cell r="V126" t="str">
            <v/>
          </cell>
          <cell r="AJ126">
            <v>0</v>
          </cell>
        </row>
        <row r="127">
          <cell r="A127" t="str">
            <v/>
          </cell>
          <cell r="B127" t="str">
            <v/>
          </cell>
          <cell r="V127" t="str">
            <v/>
          </cell>
          <cell r="AJ127">
            <v>0</v>
          </cell>
        </row>
        <row r="128">
          <cell r="A128" t="str">
            <v/>
          </cell>
          <cell r="B128" t="str">
            <v/>
          </cell>
          <cell r="V128" t="str">
            <v/>
          </cell>
          <cell r="AJ128">
            <v>0</v>
          </cell>
        </row>
        <row r="129">
          <cell r="A129" t="str">
            <v/>
          </cell>
          <cell r="B129" t="str">
            <v/>
          </cell>
          <cell r="V129" t="str">
            <v/>
          </cell>
          <cell r="AJ129">
            <v>0</v>
          </cell>
        </row>
        <row r="130">
          <cell r="A130" t="str">
            <v/>
          </cell>
          <cell r="B130" t="str">
            <v/>
          </cell>
          <cell r="V130" t="str">
            <v/>
          </cell>
          <cell r="AJ130">
            <v>0</v>
          </cell>
        </row>
        <row r="131">
          <cell r="A131" t="str">
            <v/>
          </cell>
          <cell r="B131" t="str">
            <v/>
          </cell>
          <cell r="V131" t="str">
            <v/>
          </cell>
          <cell r="AJ131">
            <v>0</v>
          </cell>
        </row>
        <row r="132">
          <cell r="A132" t="str">
            <v/>
          </cell>
          <cell r="B132" t="str">
            <v/>
          </cell>
          <cell r="V132" t="str">
            <v/>
          </cell>
          <cell r="AJ132">
            <v>0</v>
          </cell>
        </row>
        <row r="133">
          <cell r="A133" t="str">
            <v/>
          </cell>
          <cell r="B133" t="str">
            <v/>
          </cell>
          <cell r="V133" t="str">
            <v/>
          </cell>
          <cell r="AJ133">
            <v>0</v>
          </cell>
        </row>
        <row r="134">
          <cell r="A134" t="str">
            <v/>
          </cell>
          <cell r="B134" t="str">
            <v/>
          </cell>
          <cell r="V134" t="str">
            <v/>
          </cell>
          <cell r="AJ134">
            <v>0</v>
          </cell>
        </row>
        <row r="135">
          <cell r="A135" t="str">
            <v/>
          </cell>
          <cell r="B135" t="str">
            <v/>
          </cell>
          <cell r="V135" t="str">
            <v/>
          </cell>
          <cell r="AJ135">
            <v>0</v>
          </cell>
        </row>
        <row r="136">
          <cell r="A136" t="str">
            <v/>
          </cell>
          <cell r="B136" t="str">
            <v/>
          </cell>
          <cell r="V136" t="str">
            <v/>
          </cell>
          <cell r="AJ136">
            <v>0</v>
          </cell>
        </row>
        <row r="137">
          <cell r="A137" t="str">
            <v/>
          </cell>
          <cell r="B137" t="str">
            <v/>
          </cell>
          <cell r="V137" t="str">
            <v/>
          </cell>
          <cell r="AJ137">
            <v>0</v>
          </cell>
        </row>
        <row r="138">
          <cell r="A138" t="str">
            <v/>
          </cell>
          <cell r="B138" t="str">
            <v/>
          </cell>
          <cell r="V138" t="str">
            <v/>
          </cell>
          <cell r="AJ138">
            <v>0</v>
          </cell>
        </row>
        <row r="139">
          <cell r="A139" t="str">
            <v/>
          </cell>
          <cell r="B139" t="str">
            <v/>
          </cell>
          <cell r="V139" t="str">
            <v/>
          </cell>
          <cell r="AJ139">
            <v>0</v>
          </cell>
        </row>
        <row r="140">
          <cell r="A140" t="str">
            <v/>
          </cell>
          <cell r="B140" t="str">
            <v/>
          </cell>
          <cell r="V140" t="str">
            <v/>
          </cell>
          <cell r="AJ140">
            <v>0</v>
          </cell>
        </row>
        <row r="141">
          <cell r="A141" t="str">
            <v/>
          </cell>
          <cell r="B141" t="str">
            <v/>
          </cell>
          <cell r="V141" t="str">
            <v/>
          </cell>
          <cell r="AJ141">
            <v>0</v>
          </cell>
        </row>
        <row r="142">
          <cell r="A142" t="str">
            <v/>
          </cell>
          <cell r="B142" t="str">
            <v/>
          </cell>
          <cell r="V142" t="str">
            <v/>
          </cell>
          <cell r="AJ142">
            <v>0</v>
          </cell>
        </row>
        <row r="143">
          <cell r="A143" t="str">
            <v/>
          </cell>
          <cell r="B143" t="str">
            <v/>
          </cell>
          <cell r="V143" t="str">
            <v/>
          </cell>
          <cell r="AJ143">
            <v>0</v>
          </cell>
        </row>
        <row r="144">
          <cell r="A144" t="str">
            <v/>
          </cell>
          <cell r="B144" t="str">
            <v/>
          </cell>
          <cell r="V144" t="str">
            <v/>
          </cell>
          <cell r="AJ144">
            <v>0</v>
          </cell>
        </row>
        <row r="145">
          <cell r="A145" t="str">
            <v/>
          </cell>
          <cell r="B145" t="str">
            <v/>
          </cell>
          <cell r="V145" t="str">
            <v/>
          </cell>
          <cell r="AJ145">
            <v>0</v>
          </cell>
        </row>
        <row r="146">
          <cell r="A146" t="str">
            <v/>
          </cell>
          <cell r="B146" t="str">
            <v/>
          </cell>
          <cell r="V146" t="str">
            <v/>
          </cell>
          <cell r="AJ146">
            <v>0</v>
          </cell>
        </row>
        <row r="147">
          <cell r="A147" t="str">
            <v/>
          </cell>
          <cell r="B147" t="str">
            <v/>
          </cell>
          <cell r="V147" t="str">
            <v/>
          </cell>
          <cell r="AJ147">
            <v>0</v>
          </cell>
        </row>
        <row r="148">
          <cell r="A148" t="str">
            <v/>
          </cell>
          <cell r="B148" t="str">
            <v/>
          </cell>
          <cell r="V148" t="str">
            <v/>
          </cell>
          <cell r="AJ148">
            <v>0</v>
          </cell>
        </row>
        <row r="149">
          <cell r="A149" t="str">
            <v/>
          </cell>
          <cell r="B149" t="str">
            <v/>
          </cell>
          <cell r="V149" t="str">
            <v/>
          </cell>
          <cell r="AJ149">
            <v>0</v>
          </cell>
        </row>
        <row r="150">
          <cell r="A150" t="str">
            <v/>
          </cell>
          <cell r="B150" t="str">
            <v/>
          </cell>
          <cell r="V150" t="str">
            <v/>
          </cell>
          <cell r="AJ150">
            <v>0</v>
          </cell>
        </row>
        <row r="151">
          <cell r="A151" t="str">
            <v/>
          </cell>
          <cell r="B151" t="str">
            <v/>
          </cell>
          <cell r="V151" t="str">
            <v/>
          </cell>
          <cell r="AJ151">
            <v>0</v>
          </cell>
        </row>
        <row r="152">
          <cell r="A152" t="str">
            <v/>
          </cell>
          <cell r="B152" t="str">
            <v/>
          </cell>
          <cell r="V152" t="str">
            <v/>
          </cell>
          <cell r="AJ152">
            <v>0</v>
          </cell>
        </row>
        <row r="153">
          <cell r="A153" t="str">
            <v/>
          </cell>
          <cell r="B153" t="str">
            <v/>
          </cell>
          <cell r="V153" t="str">
            <v/>
          </cell>
          <cell r="AJ153">
            <v>0</v>
          </cell>
        </row>
        <row r="154">
          <cell r="A154" t="str">
            <v/>
          </cell>
          <cell r="B154" t="str">
            <v/>
          </cell>
          <cell r="V154" t="str">
            <v/>
          </cell>
          <cell r="AJ154">
            <v>0</v>
          </cell>
        </row>
        <row r="155">
          <cell r="A155" t="str">
            <v/>
          </cell>
          <cell r="B155" t="str">
            <v/>
          </cell>
          <cell r="V155" t="str">
            <v/>
          </cell>
          <cell r="AJ155">
            <v>0</v>
          </cell>
        </row>
        <row r="156">
          <cell r="A156" t="str">
            <v/>
          </cell>
          <cell r="B156" t="str">
            <v/>
          </cell>
          <cell r="V156" t="str">
            <v/>
          </cell>
          <cell r="AJ156">
            <v>0</v>
          </cell>
        </row>
        <row r="157">
          <cell r="A157" t="str">
            <v/>
          </cell>
          <cell r="B157" t="str">
            <v/>
          </cell>
          <cell r="V157" t="str">
            <v/>
          </cell>
          <cell r="AJ157">
            <v>0</v>
          </cell>
        </row>
        <row r="158">
          <cell r="A158" t="str">
            <v/>
          </cell>
          <cell r="B158" t="str">
            <v/>
          </cell>
          <cell r="V158" t="str">
            <v/>
          </cell>
          <cell r="AJ158">
            <v>0</v>
          </cell>
        </row>
        <row r="159">
          <cell r="A159" t="str">
            <v/>
          </cell>
          <cell r="B159" t="str">
            <v/>
          </cell>
          <cell r="V159" t="str">
            <v/>
          </cell>
          <cell r="AJ159">
            <v>0</v>
          </cell>
        </row>
        <row r="160">
          <cell r="A160" t="str">
            <v/>
          </cell>
          <cell r="B160" t="str">
            <v/>
          </cell>
          <cell r="V160" t="str">
            <v/>
          </cell>
          <cell r="AJ160">
            <v>0</v>
          </cell>
        </row>
        <row r="161">
          <cell r="A161" t="str">
            <v/>
          </cell>
          <cell r="B161" t="str">
            <v/>
          </cell>
          <cell r="V161" t="str">
            <v/>
          </cell>
          <cell r="AJ161">
            <v>0</v>
          </cell>
        </row>
        <row r="162">
          <cell r="A162" t="str">
            <v/>
          </cell>
          <cell r="B162" t="str">
            <v/>
          </cell>
          <cell r="V162" t="str">
            <v/>
          </cell>
          <cell r="AJ162">
            <v>0</v>
          </cell>
        </row>
        <row r="163">
          <cell r="A163" t="str">
            <v/>
          </cell>
          <cell r="B163" t="str">
            <v/>
          </cell>
          <cell r="V163" t="str">
            <v/>
          </cell>
          <cell r="AJ163">
            <v>0</v>
          </cell>
        </row>
        <row r="164">
          <cell r="A164" t="str">
            <v/>
          </cell>
          <cell r="B164" t="str">
            <v/>
          </cell>
          <cell r="V164" t="str">
            <v/>
          </cell>
          <cell r="AJ164">
            <v>0</v>
          </cell>
        </row>
        <row r="165">
          <cell r="A165" t="str">
            <v/>
          </cell>
          <cell r="B165" t="str">
            <v/>
          </cell>
          <cell r="V165" t="str">
            <v/>
          </cell>
          <cell r="AJ165">
            <v>0</v>
          </cell>
        </row>
        <row r="166">
          <cell r="A166" t="str">
            <v/>
          </cell>
          <cell r="B166" t="str">
            <v/>
          </cell>
          <cell r="V166" t="str">
            <v/>
          </cell>
          <cell r="AJ166">
            <v>0</v>
          </cell>
        </row>
        <row r="167">
          <cell r="A167" t="str">
            <v/>
          </cell>
          <cell r="B167" t="str">
            <v/>
          </cell>
          <cell r="V167" t="str">
            <v/>
          </cell>
          <cell r="AJ167">
            <v>0</v>
          </cell>
        </row>
        <row r="168">
          <cell r="A168" t="str">
            <v/>
          </cell>
          <cell r="B168" t="str">
            <v/>
          </cell>
          <cell r="V168" t="str">
            <v/>
          </cell>
          <cell r="AJ168">
            <v>0</v>
          </cell>
        </row>
        <row r="169">
          <cell r="A169" t="str">
            <v/>
          </cell>
          <cell r="B169" t="str">
            <v/>
          </cell>
          <cell r="V169" t="str">
            <v/>
          </cell>
          <cell r="AJ169">
            <v>0</v>
          </cell>
        </row>
        <row r="170">
          <cell r="A170" t="str">
            <v/>
          </cell>
          <cell r="B170" t="str">
            <v/>
          </cell>
          <cell r="V170" t="str">
            <v/>
          </cell>
          <cell r="AJ170">
            <v>0</v>
          </cell>
        </row>
        <row r="171">
          <cell r="A171" t="str">
            <v/>
          </cell>
          <cell r="B171" t="str">
            <v/>
          </cell>
          <cell r="V171" t="str">
            <v/>
          </cell>
          <cell r="AJ171">
            <v>0</v>
          </cell>
        </row>
        <row r="172">
          <cell r="A172" t="str">
            <v/>
          </cell>
          <cell r="B172" t="str">
            <v/>
          </cell>
          <cell r="V172" t="str">
            <v/>
          </cell>
          <cell r="AJ172">
            <v>0</v>
          </cell>
        </row>
        <row r="173">
          <cell r="A173" t="str">
            <v/>
          </cell>
          <cell r="B173" t="str">
            <v/>
          </cell>
          <cell r="V173" t="str">
            <v/>
          </cell>
          <cell r="AJ173">
            <v>0</v>
          </cell>
        </row>
        <row r="174">
          <cell r="A174" t="str">
            <v/>
          </cell>
          <cell r="B174" t="str">
            <v/>
          </cell>
          <cell r="V174" t="str">
            <v/>
          </cell>
          <cell r="AJ174">
            <v>0</v>
          </cell>
        </row>
        <row r="175">
          <cell r="A175" t="str">
            <v/>
          </cell>
          <cell r="B175" t="str">
            <v/>
          </cell>
          <cell r="V175" t="str">
            <v/>
          </cell>
          <cell r="AJ175">
            <v>0</v>
          </cell>
        </row>
        <row r="176">
          <cell r="A176" t="str">
            <v/>
          </cell>
          <cell r="B176" t="str">
            <v/>
          </cell>
          <cell r="V176" t="str">
            <v/>
          </cell>
          <cell r="AJ176">
            <v>0</v>
          </cell>
        </row>
        <row r="177">
          <cell r="A177" t="str">
            <v/>
          </cell>
          <cell r="B177" t="str">
            <v/>
          </cell>
          <cell r="V177" t="str">
            <v/>
          </cell>
          <cell r="AJ177">
            <v>0</v>
          </cell>
        </row>
        <row r="178">
          <cell r="A178" t="str">
            <v/>
          </cell>
          <cell r="B178" t="str">
            <v/>
          </cell>
          <cell r="V178" t="str">
            <v/>
          </cell>
          <cell r="AJ178">
            <v>0</v>
          </cell>
        </row>
        <row r="179">
          <cell r="A179" t="str">
            <v/>
          </cell>
          <cell r="B179" t="str">
            <v/>
          </cell>
          <cell r="V179" t="str">
            <v/>
          </cell>
          <cell r="AJ179">
            <v>0</v>
          </cell>
        </row>
        <row r="180">
          <cell r="A180" t="str">
            <v/>
          </cell>
          <cell r="B180" t="str">
            <v/>
          </cell>
          <cell r="V180" t="str">
            <v/>
          </cell>
          <cell r="AJ180">
            <v>0</v>
          </cell>
        </row>
        <row r="181">
          <cell r="A181" t="str">
            <v/>
          </cell>
          <cell r="B181" t="str">
            <v/>
          </cell>
          <cell r="V181" t="str">
            <v/>
          </cell>
          <cell r="AJ181">
            <v>0</v>
          </cell>
        </row>
        <row r="182">
          <cell r="A182" t="str">
            <v/>
          </cell>
          <cell r="B182" t="str">
            <v/>
          </cell>
          <cell r="V182" t="str">
            <v/>
          </cell>
          <cell r="AJ182">
            <v>0</v>
          </cell>
        </row>
        <row r="183">
          <cell r="A183" t="str">
            <v/>
          </cell>
          <cell r="B183" t="str">
            <v/>
          </cell>
          <cell r="V183" t="str">
            <v/>
          </cell>
          <cell r="AJ183">
            <v>0</v>
          </cell>
        </row>
        <row r="184">
          <cell r="A184" t="str">
            <v/>
          </cell>
          <cell r="B184" t="str">
            <v/>
          </cell>
          <cell r="V184" t="str">
            <v/>
          </cell>
          <cell r="AJ184">
            <v>0</v>
          </cell>
        </row>
        <row r="185">
          <cell r="A185" t="str">
            <v/>
          </cell>
          <cell r="B185" t="str">
            <v/>
          </cell>
          <cell r="V185" t="str">
            <v/>
          </cell>
          <cell r="AJ185">
            <v>0</v>
          </cell>
        </row>
        <row r="186">
          <cell r="A186" t="str">
            <v/>
          </cell>
          <cell r="B186" t="str">
            <v/>
          </cell>
          <cell r="V186" t="str">
            <v/>
          </cell>
          <cell r="AJ186">
            <v>0</v>
          </cell>
        </row>
        <row r="187">
          <cell r="A187" t="str">
            <v/>
          </cell>
          <cell r="B187" t="str">
            <v/>
          </cell>
          <cell r="V187" t="str">
            <v/>
          </cell>
          <cell r="AJ187">
            <v>0</v>
          </cell>
        </row>
        <row r="188">
          <cell r="A188" t="str">
            <v/>
          </cell>
          <cell r="B188" t="str">
            <v/>
          </cell>
          <cell r="V188" t="str">
            <v/>
          </cell>
          <cell r="AJ188">
            <v>0</v>
          </cell>
        </row>
        <row r="189">
          <cell r="A189" t="str">
            <v/>
          </cell>
          <cell r="B189" t="str">
            <v/>
          </cell>
          <cell r="V189" t="str">
            <v/>
          </cell>
          <cell r="AJ189">
            <v>0</v>
          </cell>
        </row>
        <row r="190">
          <cell r="A190" t="str">
            <v/>
          </cell>
          <cell r="B190" t="str">
            <v/>
          </cell>
          <cell r="V190" t="str">
            <v/>
          </cell>
          <cell r="AJ190">
            <v>0</v>
          </cell>
        </row>
        <row r="191">
          <cell r="A191" t="str">
            <v/>
          </cell>
          <cell r="B191" t="str">
            <v/>
          </cell>
          <cell r="V191" t="str">
            <v/>
          </cell>
          <cell r="AJ191">
            <v>0</v>
          </cell>
        </row>
        <row r="192">
          <cell r="A192" t="str">
            <v/>
          </cell>
          <cell r="B192" t="str">
            <v/>
          </cell>
          <cell r="V192" t="str">
            <v/>
          </cell>
          <cell r="AJ192">
            <v>0</v>
          </cell>
        </row>
        <row r="193">
          <cell r="A193" t="str">
            <v/>
          </cell>
          <cell r="B193" t="str">
            <v/>
          </cell>
          <cell r="V193" t="str">
            <v/>
          </cell>
          <cell r="AJ193">
            <v>0</v>
          </cell>
        </row>
        <row r="194">
          <cell r="A194" t="str">
            <v/>
          </cell>
          <cell r="B194" t="str">
            <v/>
          </cell>
          <cell r="V194" t="str">
            <v/>
          </cell>
          <cell r="AJ194">
            <v>0</v>
          </cell>
        </row>
        <row r="195">
          <cell r="A195" t="str">
            <v/>
          </cell>
          <cell r="B195" t="str">
            <v/>
          </cell>
          <cell r="V195" t="str">
            <v/>
          </cell>
          <cell r="AJ195">
            <v>0</v>
          </cell>
        </row>
        <row r="196">
          <cell r="A196" t="str">
            <v/>
          </cell>
          <cell r="B196" t="str">
            <v/>
          </cell>
          <cell r="V196" t="str">
            <v/>
          </cell>
          <cell r="AJ196">
            <v>0</v>
          </cell>
        </row>
        <row r="197">
          <cell r="A197" t="str">
            <v/>
          </cell>
          <cell r="B197" t="str">
            <v/>
          </cell>
          <cell r="V197" t="str">
            <v/>
          </cell>
          <cell r="AJ197">
            <v>0</v>
          </cell>
        </row>
        <row r="198">
          <cell r="A198" t="str">
            <v/>
          </cell>
          <cell r="B198" t="str">
            <v/>
          </cell>
          <cell r="V198" t="str">
            <v/>
          </cell>
          <cell r="AJ198">
            <v>0</v>
          </cell>
        </row>
        <row r="199">
          <cell r="A199" t="str">
            <v/>
          </cell>
          <cell r="B199" t="str">
            <v/>
          </cell>
          <cell r="V199" t="str">
            <v/>
          </cell>
          <cell r="AJ199">
            <v>0</v>
          </cell>
        </row>
        <row r="200">
          <cell r="A200" t="str">
            <v/>
          </cell>
          <cell r="B200" t="str">
            <v/>
          </cell>
          <cell r="V200" t="str">
            <v/>
          </cell>
          <cell r="AJ200">
            <v>0</v>
          </cell>
        </row>
        <row r="201">
          <cell r="A201" t="str">
            <v/>
          </cell>
          <cell r="B201" t="str">
            <v/>
          </cell>
          <cell r="V201" t="str">
            <v/>
          </cell>
          <cell r="AJ201">
            <v>0</v>
          </cell>
        </row>
        <row r="202">
          <cell r="A202" t="str">
            <v/>
          </cell>
          <cell r="B202" t="str">
            <v/>
          </cell>
          <cell r="V202" t="str">
            <v/>
          </cell>
          <cell r="AJ202">
            <v>0</v>
          </cell>
        </row>
        <row r="203">
          <cell r="A203" t="str">
            <v/>
          </cell>
          <cell r="B203" t="str">
            <v/>
          </cell>
          <cell r="V203" t="str">
            <v/>
          </cell>
          <cell r="AJ203">
            <v>0</v>
          </cell>
        </row>
        <row r="204">
          <cell r="A204" t="str">
            <v/>
          </cell>
          <cell r="B204" t="str">
            <v/>
          </cell>
          <cell r="V204" t="str">
            <v/>
          </cell>
          <cell r="AJ204">
            <v>0</v>
          </cell>
        </row>
        <row r="205">
          <cell r="A205" t="str">
            <v/>
          </cell>
          <cell r="B205" t="str">
            <v/>
          </cell>
          <cell r="V205" t="str">
            <v/>
          </cell>
          <cell r="AJ205">
            <v>0</v>
          </cell>
        </row>
        <row r="206">
          <cell r="A206" t="str">
            <v/>
          </cell>
          <cell r="B206" t="str">
            <v/>
          </cell>
          <cell r="V206" t="str">
            <v/>
          </cell>
          <cell r="AJ206">
            <v>0</v>
          </cell>
        </row>
        <row r="207">
          <cell r="A207" t="str">
            <v/>
          </cell>
          <cell r="B207" t="str">
            <v/>
          </cell>
          <cell r="V207" t="str">
            <v/>
          </cell>
          <cell r="AJ207">
            <v>0</v>
          </cell>
        </row>
        <row r="208">
          <cell r="A208" t="str">
            <v/>
          </cell>
          <cell r="B208" t="str">
            <v/>
          </cell>
          <cell r="V208" t="str">
            <v/>
          </cell>
          <cell r="AJ208">
            <v>0</v>
          </cell>
        </row>
        <row r="209">
          <cell r="A209" t="str">
            <v/>
          </cell>
          <cell r="B209" t="str">
            <v/>
          </cell>
          <cell r="V209" t="str">
            <v/>
          </cell>
          <cell r="AJ209">
            <v>0</v>
          </cell>
        </row>
        <row r="210">
          <cell r="A210" t="str">
            <v/>
          </cell>
          <cell r="B210" t="str">
            <v/>
          </cell>
          <cell r="V210" t="str">
            <v/>
          </cell>
          <cell r="AJ210">
            <v>0</v>
          </cell>
        </row>
        <row r="211">
          <cell r="A211" t="str">
            <v/>
          </cell>
          <cell r="B211" t="str">
            <v/>
          </cell>
          <cell r="V211" t="str">
            <v/>
          </cell>
          <cell r="AJ211">
            <v>0</v>
          </cell>
        </row>
        <row r="212">
          <cell r="A212" t="str">
            <v/>
          </cell>
          <cell r="B212" t="str">
            <v/>
          </cell>
          <cell r="V212" t="str">
            <v/>
          </cell>
          <cell r="AJ212">
            <v>0</v>
          </cell>
        </row>
        <row r="213">
          <cell r="A213" t="str">
            <v/>
          </cell>
          <cell r="B213" t="str">
            <v/>
          </cell>
          <cell r="V213" t="str">
            <v/>
          </cell>
          <cell r="AJ213">
            <v>0</v>
          </cell>
        </row>
        <row r="214">
          <cell r="A214" t="str">
            <v/>
          </cell>
          <cell r="B214" t="str">
            <v/>
          </cell>
          <cell r="V214" t="str">
            <v/>
          </cell>
          <cell r="AJ214">
            <v>0</v>
          </cell>
        </row>
        <row r="215">
          <cell r="A215" t="str">
            <v/>
          </cell>
          <cell r="B215" t="str">
            <v/>
          </cell>
          <cell r="V215" t="str">
            <v/>
          </cell>
          <cell r="AJ215">
            <v>0</v>
          </cell>
        </row>
        <row r="216">
          <cell r="A216" t="str">
            <v/>
          </cell>
          <cell r="B216" t="str">
            <v/>
          </cell>
          <cell r="V216" t="str">
            <v/>
          </cell>
          <cell r="AJ216">
            <v>0</v>
          </cell>
        </row>
        <row r="217">
          <cell r="A217" t="str">
            <v/>
          </cell>
          <cell r="B217" t="str">
            <v/>
          </cell>
          <cell r="V217" t="str">
            <v/>
          </cell>
          <cell r="AJ217">
            <v>0</v>
          </cell>
        </row>
        <row r="218">
          <cell r="A218" t="str">
            <v/>
          </cell>
          <cell r="B218" t="str">
            <v/>
          </cell>
          <cell r="V218" t="str">
            <v/>
          </cell>
          <cell r="AJ218">
            <v>0</v>
          </cell>
        </row>
        <row r="219">
          <cell r="A219" t="str">
            <v/>
          </cell>
          <cell r="B219" t="str">
            <v/>
          </cell>
          <cell r="V219" t="str">
            <v/>
          </cell>
          <cell r="AJ219">
            <v>0</v>
          </cell>
        </row>
        <row r="220">
          <cell r="A220" t="str">
            <v/>
          </cell>
          <cell r="B220" t="str">
            <v/>
          </cell>
          <cell r="V220" t="str">
            <v/>
          </cell>
          <cell r="AJ220">
            <v>0</v>
          </cell>
        </row>
        <row r="221">
          <cell r="A221" t="str">
            <v/>
          </cell>
          <cell r="B221" t="str">
            <v/>
          </cell>
          <cell r="V221" t="str">
            <v/>
          </cell>
          <cell r="AJ221">
            <v>0</v>
          </cell>
        </row>
        <row r="222">
          <cell r="A222" t="str">
            <v/>
          </cell>
          <cell r="B222" t="str">
            <v/>
          </cell>
          <cell r="V222" t="str">
            <v/>
          </cell>
          <cell r="AJ222">
            <v>0</v>
          </cell>
        </row>
        <row r="223">
          <cell r="A223" t="str">
            <v/>
          </cell>
          <cell r="B223" t="str">
            <v/>
          </cell>
          <cell r="V223" t="str">
            <v/>
          </cell>
          <cell r="AJ223">
            <v>0</v>
          </cell>
        </row>
        <row r="224">
          <cell r="A224" t="str">
            <v/>
          </cell>
          <cell r="B224" t="str">
            <v/>
          </cell>
          <cell r="V224" t="str">
            <v/>
          </cell>
          <cell r="AJ224">
            <v>0</v>
          </cell>
        </row>
        <row r="225">
          <cell r="A225" t="str">
            <v/>
          </cell>
          <cell r="B225" t="str">
            <v/>
          </cell>
          <cell r="V225" t="str">
            <v/>
          </cell>
          <cell r="AJ225">
            <v>0</v>
          </cell>
        </row>
        <row r="226">
          <cell r="A226" t="str">
            <v/>
          </cell>
          <cell r="B226" t="str">
            <v/>
          </cell>
          <cell r="V226" t="str">
            <v/>
          </cell>
          <cell r="AJ226">
            <v>0</v>
          </cell>
        </row>
        <row r="227">
          <cell r="A227" t="str">
            <v/>
          </cell>
          <cell r="B227" t="str">
            <v/>
          </cell>
          <cell r="V227" t="str">
            <v/>
          </cell>
          <cell r="AJ227">
            <v>0</v>
          </cell>
        </row>
        <row r="228">
          <cell r="A228" t="str">
            <v/>
          </cell>
          <cell r="B228" t="str">
            <v/>
          </cell>
          <cell r="V228" t="str">
            <v/>
          </cell>
          <cell r="AJ228">
            <v>0</v>
          </cell>
        </row>
        <row r="229">
          <cell r="A229" t="str">
            <v/>
          </cell>
          <cell r="B229" t="str">
            <v/>
          </cell>
          <cell r="V229" t="str">
            <v/>
          </cell>
          <cell r="AJ229">
            <v>0</v>
          </cell>
        </row>
        <row r="230">
          <cell r="A230" t="str">
            <v/>
          </cell>
          <cell r="B230" t="str">
            <v/>
          </cell>
          <cell r="V230" t="str">
            <v/>
          </cell>
          <cell r="AJ230">
            <v>0</v>
          </cell>
        </row>
        <row r="231">
          <cell r="A231" t="str">
            <v/>
          </cell>
          <cell r="B231" t="str">
            <v/>
          </cell>
          <cell r="V231" t="str">
            <v/>
          </cell>
          <cell r="AJ231">
            <v>0</v>
          </cell>
        </row>
        <row r="232">
          <cell r="A232" t="str">
            <v/>
          </cell>
          <cell r="B232" t="str">
            <v/>
          </cell>
          <cell r="V232" t="str">
            <v/>
          </cell>
          <cell r="AJ232">
            <v>0</v>
          </cell>
        </row>
        <row r="233">
          <cell r="A233" t="str">
            <v/>
          </cell>
          <cell r="B233" t="str">
            <v/>
          </cell>
          <cell r="V233" t="str">
            <v/>
          </cell>
          <cell r="AJ233">
            <v>0</v>
          </cell>
        </row>
        <row r="234">
          <cell r="A234" t="str">
            <v/>
          </cell>
          <cell r="B234" t="str">
            <v/>
          </cell>
          <cell r="V234" t="str">
            <v/>
          </cell>
          <cell r="AJ234">
            <v>0</v>
          </cell>
        </row>
        <row r="235">
          <cell r="A235" t="str">
            <v/>
          </cell>
          <cell r="B235" t="str">
            <v/>
          </cell>
          <cell r="V235" t="str">
            <v/>
          </cell>
          <cell r="AJ235">
            <v>0</v>
          </cell>
        </row>
        <row r="236">
          <cell r="A236" t="str">
            <v/>
          </cell>
          <cell r="B236" t="str">
            <v/>
          </cell>
          <cell r="V236" t="str">
            <v/>
          </cell>
          <cell r="AJ236">
            <v>0</v>
          </cell>
        </row>
        <row r="237">
          <cell r="A237" t="str">
            <v/>
          </cell>
          <cell r="B237" t="str">
            <v/>
          </cell>
          <cell r="V237" t="str">
            <v/>
          </cell>
          <cell r="AJ237">
            <v>0</v>
          </cell>
        </row>
        <row r="238">
          <cell r="A238" t="str">
            <v/>
          </cell>
          <cell r="B238" t="str">
            <v/>
          </cell>
          <cell r="V238" t="str">
            <v/>
          </cell>
          <cell r="AJ238">
            <v>0</v>
          </cell>
        </row>
        <row r="239">
          <cell r="A239" t="str">
            <v/>
          </cell>
          <cell r="B239" t="str">
            <v/>
          </cell>
          <cell r="V239" t="str">
            <v/>
          </cell>
          <cell r="AJ239">
            <v>0</v>
          </cell>
        </row>
        <row r="240">
          <cell r="A240" t="str">
            <v/>
          </cell>
          <cell r="B240" t="str">
            <v/>
          </cell>
          <cell r="V240" t="str">
            <v/>
          </cell>
          <cell r="AJ240">
            <v>0</v>
          </cell>
        </row>
        <row r="241">
          <cell r="A241" t="str">
            <v/>
          </cell>
          <cell r="B241" t="str">
            <v/>
          </cell>
          <cell r="V241" t="str">
            <v/>
          </cell>
          <cell r="AJ241">
            <v>0</v>
          </cell>
        </row>
        <row r="242">
          <cell r="A242" t="str">
            <v/>
          </cell>
          <cell r="B242" t="str">
            <v/>
          </cell>
          <cell r="V242" t="str">
            <v/>
          </cell>
          <cell r="AJ242">
            <v>0</v>
          </cell>
        </row>
        <row r="243">
          <cell r="A243" t="str">
            <v/>
          </cell>
          <cell r="B243" t="str">
            <v/>
          </cell>
          <cell r="V243" t="str">
            <v/>
          </cell>
          <cell r="AJ243">
            <v>0</v>
          </cell>
        </row>
        <row r="244">
          <cell r="A244" t="str">
            <v/>
          </cell>
          <cell r="B244" t="str">
            <v/>
          </cell>
          <cell r="V244" t="str">
            <v/>
          </cell>
          <cell r="AJ244">
            <v>0</v>
          </cell>
        </row>
        <row r="245">
          <cell r="A245" t="str">
            <v/>
          </cell>
          <cell r="B245" t="str">
            <v/>
          </cell>
          <cell r="V245" t="str">
            <v/>
          </cell>
          <cell r="AJ245">
            <v>0</v>
          </cell>
        </row>
        <row r="246">
          <cell r="A246" t="str">
            <v/>
          </cell>
          <cell r="B246" t="str">
            <v/>
          </cell>
          <cell r="V246" t="str">
            <v/>
          </cell>
          <cell r="AJ246">
            <v>0</v>
          </cell>
        </row>
        <row r="247">
          <cell r="A247" t="str">
            <v/>
          </cell>
          <cell r="B247" t="str">
            <v/>
          </cell>
          <cell r="V247" t="str">
            <v/>
          </cell>
          <cell r="AJ247">
            <v>0</v>
          </cell>
        </row>
        <row r="248">
          <cell r="A248" t="str">
            <v/>
          </cell>
          <cell r="B248" t="str">
            <v/>
          </cell>
          <cell r="V248" t="str">
            <v/>
          </cell>
          <cell r="AJ248">
            <v>0</v>
          </cell>
        </row>
        <row r="249">
          <cell r="A249" t="str">
            <v/>
          </cell>
          <cell r="B249" t="str">
            <v/>
          </cell>
          <cell r="V249" t="str">
            <v/>
          </cell>
          <cell r="AJ249">
            <v>0</v>
          </cell>
        </row>
        <row r="250">
          <cell r="A250" t="str">
            <v/>
          </cell>
          <cell r="B250" t="str">
            <v/>
          </cell>
          <cell r="V250" t="str">
            <v/>
          </cell>
          <cell r="AJ250">
            <v>0</v>
          </cell>
        </row>
        <row r="251">
          <cell r="A251" t="str">
            <v/>
          </cell>
          <cell r="B251" t="str">
            <v/>
          </cell>
          <cell r="V251" t="str">
            <v/>
          </cell>
          <cell r="AJ251">
            <v>0</v>
          </cell>
        </row>
        <row r="252">
          <cell r="A252" t="str">
            <v/>
          </cell>
          <cell r="B252" t="str">
            <v/>
          </cell>
          <cell r="V252" t="str">
            <v/>
          </cell>
          <cell r="AJ252">
            <v>0</v>
          </cell>
        </row>
        <row r="253">
          <cell r="A253" t="str">
            <v/>
          </cell>
          <cell r="B253" t="str">
            <v/>
          </cell>
          <cell r="V253" t="str">
            <v/>
          </cell>
          <cell r="AJ253">
            <v>0</v>
          </cell>
        </row>
        <row r="254">
          <cell r="A254" t="str">
            <v/>
          </cell>
          <cell r="B254" t="str">
            <v/>
          </cell>
          <cell r="V254" t="str">
            <v/>
          </cell>
          <cell r="AJ254">
            <v>0</v>
          </cell>
        </row>
        <row r="255">
          <cell r="A255" t="str">
            <v/>
          </cell>
          <cell r="B255" t="str">
            <v/>
          </cell>
          <cell r="V255" t="str">
            <v/>
          </cell>
          <cell r="AJ255">
            <v>0</v>
          </cell>
        </row>
        <row r="256">
          <cell r="A256" t="str">
            <v/>
          </cell>
          <cell r="B256" t="str">
            <v/>
          </cell>
          <cell r="V256" t="str">
            <v/>
          </cell>
          <cell r="AJ256">
            <v>0</v>
          </cell>
        </row>
        <row r="257">
          <cell r="A257" t="str">
            <v/>
          </cell>
          <cell r="B257" t="str">
            <v/>
          </cell>
          <cell r="V257" t="str">
            <v/>
          </cell>
          <cell r="AJ257">
            <v>0</v>
          </cell>
        </row>
        <row r="258">
          <cell r="A258" t="str">
            <v/>
          </cell>
          <cell r="B258" t="str">
            <v/>
          </cell>
          <cell r="V258" t="str">
            <v/>
          </cell>
          <cell r="AJ258">
            <v>0</v>
          </cell>
        </row>
        <row r="259">
          <cell r="A259" t="str">
            <v/>
          </cell>
          <cell r="B259" t="str">
            <v/>
          </cell>
          <cell r="V259" t="str">
            <v/>
          </cell>
          <cell r="AJ259">
            <v>0</v>
          </cell>
        </row>
        <row r="260">
          <cell r="A260" t="str">
            <v/>
          </cell>
          <cell r="B260" t="str">
            <v/>
          </cell>
          <cell r="V260" t="str">
            <v/>
          </cell>
          <cell r="AJ260">
            <v>0</v>
          </cell>
        </row>
        <row r="261">
          <cell r="A261" t="str">
            <v/>
          </cell>
          <cell r="B261" t="str">
            <v/>
          </cell>
          <cell r="V261" t="str">
            <v/>
          </cell>
          <cell r="AJ261">
            <v>0</v>
          </cell>
        </row>
        <row r="262">
          <cell r="A262" t="str">
            <v/>
          </cell>
          <cell r="B262" t="str">
            <v/>
          </cell>
          <cell r="V262" t="str">
            <v/>
          </cell>
          <cell r="AJ262">
            <v>0</v>
          </cell>
        </row>
        <row r="263">
          <cell r="A263" t="str">
            <v/>
          </cell>
          <cell r="B263" t="str">
            <v/>
          </cell>
          <cell r="V263" t="str">
            <v/>
          </cell>
          <cell r="AJ263">
            <v>0</v>
          </cell>
        </row>
        <row r="264">
          <cell r="A264" t="str">
            <v/>
          </cell>
          <cell r="B264" t="str">
            <v/>
          </cell>
          <cell r="V264" t="str">
            <v/>
          </cell>
          <cell r="AJ264">
            <v>0</v>
          </cell>
        </row>
        <row r="265">
          <cell r="A265" t="str">
            <v/>
          </cell>
          <cell r="B265" t="str">
            <v/>
          </cell>
          <cell r="V265" t="str">
            <v/>
          </cell>
          <cell r="AJ265">
            <v>0</v>
          </cell>
        </row>
        <row r="266">
          <cell r="A266" t="str">
            <v/>
          </cell>
          <cell r="B266" t="str">
            <v/>
          </cell>
          <cell r="V266" t="str">
            <v/>
          </cell>
          <cell r="AJ266">
            <v>0</v>
          </cell>
        </row>
        <row r="267">
          <cell r="A267" t="str">
            <v/>
          </cell>
          <cell r="B267" t="str">
            <v/>
          </cell>
          <cell r="V267" t="str">
            <v/>
          </cell>
          <cell r="AJ267">
            <v>0</v>
          </cell>
        </row>
        <row r="268">
          <cell r="A268" t="str">
            <v/>
          </cell>
          <cell r="B268" t="str">
            <v/>
          </cell>
          <cell r="V268" t="str">
            <v/>
          </cell>
          <cell r="AJ268">
            <v>0</v>
          </cell>
        </row>
        <row r="269">
          <cell r="A269" t="str">
            <v/>
          </cell>
          <cell r="B269" t="str">
            <v/>
          </cell>
          <cell r="V269" t="str">
            <v/>
          </cell>
          <cell r="AJ269">
            <v>0</v>
          </cell>
        </row>
        <row r="270">
          <cell r="A270" t="str">
            <v/>
          </cell>
          <cell r="B270" t="str">
            <v/>
          </cell>
          <cell r="V270" t="str">
            <v/>
          </cell>
          <cell r="AJ270">
            <v>0</v>
          </cell>
        </row>
        <row r="271">
          <cell r="A271" t="str">
            <v/>
          </cell>
          <cell r="B271" t="str">
            <v/>
          </cell>
          <cell r="V271" t="str">
            <v/>
          </cell>
          <cell r="AJ271">
            <v>0</v>
          </cell>
        </row>
        <row r="272">
          <cell r="A272" t="str">
            <v/>
          </cell>
          <cell r="B272" t="str">
            <v/>
          </cell>
          <cell r="V272" t="str">
            <v/>
          </cell>
          <cell r="AJ272">
            <v>0</v>
          </cell>
        </row>
        <row r="273">
          <cell r="A273" t="str">
            <v/>
          </cell>
          <cell r="B273" t="str">
            <v/>
          </cell>
          <cell r="V273" t="str">
            <v/>
          </cell>
          <cell r="AJ273">
            <v>0</v>
          </cell>
        </row>
        <row r="274">
          <cell r="A274" t="str">
            <v/>
          </cell>
          <cell r="B274" t="str">
            <v/>
          </cell>
          <cell r="V274" t="str">
            <v/>
          </cell>
          <cell r="AJ274">
            <v>0</v>
          </cell>
        </row>
        <row r="275">
          <cell r="A275" t="str">
            <v/>
          </cell>
          <cell r="B275" t="str">
            <v/>
          </cell>
          <cell r="V275" t="str">
            <v/>
          </cell>
          <cell r="AJ275">
            <v>0</v>
          </cell>
        </row>
        <row r="276">
          <cell r="A276" t="str">
            <v/>
          </cell>
          <cell r="B276" t="str">
            <v/>
          </cell>
          <cell r="V276" t="str">
            <v/>
          </cell>
          <cell r="AJ276">
            <v>0</v>
          </cell>
        </row>
        <row r="277">
          <cell r="A277" t="str">
            <v/>
          </cell>
          <cell r="B277" t="str">
            <v/>
          </cell>
          <cell r="V277" t="str">
            <v/>
          </cell>
          <cell r="AJ277">
            <v>0</v>
          </cell>
        </row>
        <row r="278">
          <cell r="A278" t="str">
            <v/>
          </cell>
          <cell r="B278" t="str">
            <v/>
          </cell>
          <cell r="V278" t="str">
            <v/>
          </cell>
          <cell r="AJ278">
            <v>0</v>
          </cell>
        </row>
        <row r="279">
          <cell r="A279" t="str">
            <v/>
          </cell>
          <cell r="B279" t="str">
            <v/>
          </cell>
          <cell r="V279" t="str">
            <v/>
          </cell>
          <cell r="AJ279">
            <v>0</v>
          </cell>
        </row>
        <row r="280">
          <cell r="A280" t="str">
            <v/>
          </cell>
          <cell r="B280" t="str">
            <v/>
          </cell>
          <cell r="V280" t="str">
            <v/>
          </cell>
          <cell r="AJ280">
            <v>0</v>
          </cell>
        </row>
        <row r="281">
          <cell r="A281" t="str">
            <v/>
          </cell>
          <cell r="B281" t="str">
            <v/>
          </cell>
          <cell r="V281" t="str">
            <v/>
          </cell>
          <cell r="AJ281">
            <v>0</v>
          </cell>
        </row>
        <row r="282">
          <cell r="A282" t="str">
            <v/>
          </cell>
          <cell r="B282" t="str">
            <v/>
          </cell>
          <cell r="V282" t="str">
            <v/>
          </cell>
          <cell r="AJ282">
            <v>0</v>
          </cell>
        </row>
        <row r="283">
          <cell r="A283" t="str">
            <v/>
          </cell>
          <cell r="B283" t="str">
            <v/>
          </cell>
          <cell r="V283" t="str">
            <v/>
          </cell>
          <cell r="AJ283">
            <v>0</v>
          </cell>
        </row>
        <row r="284">
          <cell r="A284" t="str">
            <v/>
          </cell>
          <cell r="B284" t="str">
            <v/>
          </cell>
          <cell r="V284" t="str">
            <v/>
          </cell>
          <cell r="AJ284">
            <v>0</v>
          </cell>
        </row>
        <row r="285">
          <cell r="A285" t="str">
            <v/>
          </cell>
          <cell r="B285" t="str">
            <v/>
          </cell>
          <cell r="V285" t="str">
            <v/>
          </cell>
          <cell r="AJ285">
            <v>0</v>
          </cell>
        </row>
        <row r="286">
          <cell r="A286" t="str">
            <v/>
          </cell>
          <cell r="B286" t="str">
            <v/>
          </cell>
          <cell r="V286" t="str">
            <v/>
          </cell>
          <cell r="AJ286">
            <v>0</v>
          </cell>
        </row>
        <row r="287">
          <cell r="A287" t="str">
            <v/>
          </cell>
          <cell r="B287" t="str">
            <v/>
          </cell>
          <cell r="V287" t="str">
            <v/>
          </cell>
          <cell r="AJ287">
            <v>0</v>
          </cell>
        </row>
        <row r="288">
          <cell r="A288" t="str">
            <v/>
          </cell>
          <cell r="B288" t="str">
            <v/>
          </cell>
          <cell r="V288" t="str">
            <v/>
          </cell>
          <cell r="AJ288">
            <v>0</v>
          </cell>
        </row>
        <row r="289">
          <cell r="A289" t="str">
            <v/>
          </cell>
          <cell r="B289" t="str">
            <v/>
          </cell>
          <cell r="V289" t="str">
            <v/>
          </cell>
          <cell r="AJ289">
            <v>0</v>
          </cell>
        </row>
        <row r="290">
          <cell r="A290" t="str">
            <v/>
          </cell>
          <cell r="B290" t="str">
            <v/>
          </cell>
          <cell r="V290" t="str">
            <v/>
          </cell>
          <cell r="AJ290">
            <v>0</v>
          </cell>
        </row>
        <row r="291">
          <cell r="A291" t="str">
            <v/>
          </cell>
          <cell r="B291" t="str">
            <v/>
          </cell>
          <cell r="V291" t="str">
            <v/>
          </cell>
          <cell r="AJ291">
            <v>0</v>
          </cell>
        </row>
        <row r="292">
          <cell r="A292" t="str">
            <v/>
          </cell>
          <cell r="B292" t="str">
            <v/>
          </cell>
          <cell r="V292" t="str">
            <v/>
          </cell>
          <cell r="AJ292">
            <v>0</v>
          </cell>
        </row>
        <row r="293">
          <cell r="A293" t="str">
            <v/>
          </cell>
          <cell r="B293" t="str">
            <v/>
          </cell>
          <cell r="V293" t="str">
            <v/>
          </cell>
          <cell r="AJ293">
            <v>0</v>
          </cell>
        </row>
        <row r="294">
          <cell r="A294" t="str">
            <v/>
          </cell>
          <cell r="B294" t="str">
            <v/>
          </cell>
          <cell r="V294" t="str">
            <v/>
          </cell>
          <cell r="AJ294">
            <v>0</v>
          </cell>
        </row>
        <row r="295">
          <cell r="A295" t="str">
            <v/>
          </cell>
          <cell r="B295" t="str">
            <v/>
          </cell>
          <cell r="V295" t="str">
            <v/>
          </cell>
          <cell r="AJ295">
            <v>0</v>
          </cell>
        </row>
        <row r="296">
          <cell r="A296" t="str">
            <v/>
          </cell>
          <cell r="B296" t="str">
            <v/>
          </cell>
          <cell r="V296" t="str">
            <v/>
          </cell>
          <cell r="AJ296">
            <v>0</v>
          </cell>
        </row>
        <row r="297">
          <cell r="A297" t="str">
            <v/>
          </cell>
          <cell r="B297" t="str">
            <v/>
          </cell>
          <cell r="V297" t="str">
            <v/>
          </cell>
          <cell r="AJ297">
            <v>0</v>
          </cell>
        </row>
        <row r="298">
          <cell r="A298" t="str">
            <v/>
          </cell>
          <cell r="B298" t="str">
            <v/>
          </cell>
          <cell r="V298" t="str">
            <v/>
          </cell>
          <cell r="AJ298">
            <v>0</v>
          </cell>
        </row>
        <row r="299">
          <cell r="A299" t="str">
            <v/>
          </cell>
          <cell r="B299" t="str">
            <v/>
          </cell>
          <cell r="V299" t="str">
            <v/>
          </cell>
          <cell r="AJ299">
            <v>0</v>
          </cell>
        </row>
        <row r="300">
          <cell r="A300" t="str">
            <v/>
          </cell>
          <cell r="B300" t="str">
            <v/>
          </cell>
          <cell r="V300" t="str">
            <v/>
          </cell>
          <cell r="AJ300">
            <v>0</v>
          </cell>
        </row>
        <row r="301">
          <cell r="A301" t="str">
            <v/>
          </cell>
          <cell r="B301" t="str">
            <v/>
          </cell>
          <cell r="V301" t="str">
            <v/>
          </cell>
          <cell r="AJ301">
            <v>0</v>
          </cell>
        </row>
        <row r="302">
          <cell r="A302" t="str">
            <v/>
          </cell>
          <cell r="B302" t="str">
            <v/>
          </cell>
          <cell r="V302" t="str">
            <v/>
          </cell>
          <cell r="AJ302">
            <v>0</v>
          </cell>
        </row>
        <row r="303">
          <cell r="A303" t="str">
            <v/>
          </cell>
          <cell r="B303" t="str">
            <v/>
          </cell>
          <cell r="V303" t="str">
            <v/>
          </cell>
          <cell r="AJ303">
            <v>0</v>
          </cell>
        </row>
        <row r="304">
          <cell r="A304" t="str">
            <v/>
          </cell>
          <cell r="B304" t="str">
            <v/>
          </cell>
          <cell r="V304" t="str">
            <v/>
          </cell>
          <cell r="AJ304">
            <v>0</v>
          </cell>
        </row>
        <row r="305">
          <cell r="A305" t="str">
            <v/>
          </cell>
          <cell r="B305" t="str">
            <v/>
          </cell>
          <cell r="V305" t="str">
            <v/>
          </cell>
          <cell r="AJ305">
            <v>0</v>
          </cell>
        </row>
        <row r="306">
          <cell r="A306" t="str">
            <v/>
          </cell>
          <cell r="B306" t="str">
            <v/>
          </cell>
          <cell r="V306" t="str">
            <v/>
          </cell>
          <cell r="AJ306">
            <v>0</v>
          </cell>
        </row>
        <row r="307">
          <cell r="A307" t="str">
            <v/>
          </cell>
          <cell r="B307" t="str">
            <v/>
          </cell>
          <cell r="V307" t="str">
            <v/>
          </cell>
          <cell r="AJ307">
            <v>0</v>
          </cell>
        </row>
        <row r="308">
          <cell r="A308" t="str">
            <v/>
          </cell>
          <cell r="B308" t="str">
            <v/>
          </cell>
          <cell r="V308" t="str">
            <v/>
          </cell>
          <cell r="AJ308">
            <v>0</v>
          </cell>
        </row>
        <row r="309">
          <cell r="A309" t="str">
            <v/>
          </cell>
          <cell r="B309" t="str">
            <v/>
          </cell>
          <cell r="V309" t="str">
            <v/>
          </cell>
          <cell r="AJ309">
            <v>0</v>
          </cell>
        </row>
        <row r="310">
          <cell r="A310" t="str">
            <v/>
          </cell>
          <cell r="B310" t="str">
            <v/>
          </cell>
          <cell r="V310" t="str">
            <v/>
          </cell>
          <cell r="AJ310">
            <v>0</v>
          </cell>
        </row>
        <row r="311">
          <cell r="A311" t="str">
            <v/>
          </cell>
          <cell r="B311" t="str">
            <v/>
          </cell>
          <cell r="V311" t="str">
            <v/>
          </cell>
          <cell r="AJ311">
            <v>0</v>
          </cell>
        </row>
        <row r="312">
          <cell r="A312" t="str">
            <v/>
          </cell>
          <cell r="B312" t="str">
            <v/>
          </cell>
          <cell r="V312" t="str">
            <v/>
          </cell>
          <cell r="AJ312">
            <v>0</v>
          </cell>
        </row>
        <row r="313">
          <cell r="A313" t="str">
            <v/>
          </cell>
          <cell r="B313" t="str">
            <v/>
          </cell>
          <cell r="V313" t="str">
            <v/>
          </cell>
          <cell r="AJ313">
            <v>0</v>
          </cell>
        </row>
        <row r="314">
          <cell r="A314" t="str">
            <v/>
          </cell>
          <cell r="B314" t="str">
            <v/>
          </cell>
          <cell r="V314" t="str">
            <v/>
          </cell>
          <cell r="AJ314">
            <v>0</v>
          </cell>
        </row>
        <row r="315">
          <cell r="A315" t="str">
            <v/>
          </cell>
          <cell r="B315" t="str">
            <v/>
          </cell>
          <cell r="V315" t="str">
            <v/>
          </cell>
          <cell r="AJ315">
            <v>0</v>
          </cell>
        </row>
        <row r="316">
          <cell r="A316" t="str">
            <v/>
          </cell>
          <cell r="B316" t="str">
            <v/>
          </cell>
          <cell r="V316" t="str">
            <v/>
          </cell>
          <cell r="AJ316">
            <v>0</v>
          </cell>
        </row>
        <row r="317">
          <cell r="A317" t="str">
            <v/>
          </cell>
          <cell r="B317" t="str">
            <v/>
          </cell>
          <cell r="V317" t="str">
            <v/>
          </cell>
          <cell r="AJ317">
            <v>0</v>
          </cell>
        </row>
        <row r="318">
          <cell r="A318" t="str">
            <v/>
          </cell>
          <cell r="B318" t="str">
            <v/>
          </cell>
          <cell r="V318" t="str">
            <v/>
          </cell>
          <cell r="AJ318">
            <v>0</v>
          </cell>
        </row>
        <row r="319">
          <cell r="A319" t="str">
            <v/>
          </cell>
          <cell r="B319" t="str">
            <v/>
          </cell>
          <cell r="V319" t="str">
            <v/>
          </cell>
          <cell r="AJ319">
            <v>0</v>
          </cell>
        </row>
        <row r="320">
          <cell r="A320" t="str">
            <v/>
          </cell>
          <cell r="B320" t="str">
            <v/>
          </cell>
          <cell r="V320" t="str">
            <v/>
          </cell>
          <cell r="AJ320">
            <v>0</v>
          </cell>
        </row>
        <row r="321">
          <cell r="A321" t="str">
            <v/>
          </cell>
          <cell r="B321" t="str">
            <v/>
          </cell>
          <cell r="V321" t="str">
            <v/>
          </cell>
          <cell r="AJ321">
            <v>0</v>
          </cell>
        </row>
        <row r="322">
          <cell r="A322" t="str">
            <v/>
          </cell>
          <cell r="B322" t="str">
            <v/>
          </cell>
          <cell r="V322" t="str">
            <v/>
          </cell>
          <cell r="AJ322">
            <v>0</v>
          </cell>
        </row>
        <row r="323">
          <cell r="A323" t="str">
            <v/>
          </cell>
          <cell r="B323" t="str">
            <v/>
          </cell>
          <cell r="V323" t="str">
            <v/>
          </cell>
          <cell r="AJ323">
            <v>0</v>
          </cell>
        </row>
        <row r="324">
          <cell r="A324" t="str">
            <v/>
          </cell>
          <cell r="B324" t="str">
            <v/>
          </cell>
          <cell r="V324" t="str">
            <v/>
          </cell>
          <cell r="AJ324">
            <v>0</v>
          </cell>
        </row>
        <row r="325">
          <cell r="A325" t="str">
            <v/>
          </cell>
          <cell r="B325" t="str">
            <v/>
          </cell>
          <cell r="V325" t="str">
            <v/>
          </cell>
          <cell r="AJ325">
            <v>0</v>
          </cell>
        </row>
        <row r="326">
          <cell r="A326" t="str">
            <v/>
          </cell>
          <cell r="B326" t="str">
            <v/>
          </cell>
          <cell r="V326" t="str">
            <v/>
          </cell>
          <cell r="AJ326">
            <v>0</v>
          </cell>
        </row>
        <row r="327">
          <cell r="A327" t="str">
            <v/>
          </cell>
          <cell r="B327" t="str">
            <v/>
          </cell>
          <cell r="V327" t="str">
            <v/>
          </cell>
          <cell r="AJ327">
            <v>0</v>
          </cell>
        </row>
        <row r="328">
          <cell r="A328" t="str">
            <v/>
          </cell>
          <cell r="B328" t="str">
            <v/>
          </cell>
          <cell r="V328" t="str">
            <v/>
          </cell>
          <cell r="AJ328">
            <v>0</v>
          </cell>
        </row>
        <row r="329">
          <cell r="A329" t="str">
            <v/>
          </cell>
          <cell r="B329" t="str">
            <v/>
          </cell>
          <cell r="V329" t="str">
            <v/>
          </cell>
          <cell r="AJ329">
            <v>0</v>
          </cell>
        </row>
        <row r="330">
          <cell r="A330" t="str">
            <v/>
          </cell>
          <cell r="B330" t="str">
            <v/>
          </cell>
          <cell r="V330" t="str">
            <v/>
          </cell>
          <cell r="AJ330">
            <v>0</v>
          </cell>
        </row>
        <row r="331">
          <cell r="A331" t="str">
            <v/>
          </cell>
          <cell r="B331" t="str">
            <v/>
          </cell>
          <cell r="V331" t="str">
            <v/>
          </cell>
          <cell r="AJ331">
            <v>0</v>
          </cell>
        </row>
        <row r="332">
          <cell r="A332" t="str">
            <v/>
          </cell>
          <cell r="B332" t="str">
            <v/>
          </cell>
          <cell r="V332" t="str">
            <v/>
          </cell>
          <cell r="AJ332">
            <v>0</v>
          </cell>
        </row>
        <row r="333">
          <cell r="A333" t="str">
            <v/>
          </cell>
          <cell r="B333" t="str">
            <v/>
          </cell>
          <cell r="V333" t="str">
            <v/>
          </cell>
          <cell r="AJ333">
            <v>0</v>
          </cell>
        </row>
        <row r="334">
          <cell r="A334" t="str">
            <v/>
          </cell>
          <cell r="B334" t="str">
            <v/>
          </cell>
          <cell r="V334" t="str">
            <v/>
          </cell>
          <cell r="AJ334">
            <v>0</v>
          </cell>
        </row>
        <row r="335">
          <cell r="A335" t="str">
            <v/>
          </cell>
          <cell r="B335" t="str">
            <v/>
          </cell>
          <cell r="V335" t="str">
            <v/>
          </cell>
          <cell r="AJ335">
            <v>0</v>
          </cell>
        </row>
        <row r="336">
          <cell r="A336" t="str">
            <v/>
          </cell>
          <cell r="B336" t="str">
            <v/>
          </cell>
          <cell r="V336" t="str">
            <v/>
          </cell>
          <cell r="AJ336">
            <v>0</v>
          </cell>
        </row>
        <row r="337">
          <cell r="A337" t="str">
            <v/>
          </cell>
          <cell r="B337" t="str">
            <v/>
          </cell>
          <cell r="V337" t="str">
            <v/>
          </cell>
          <cell r="AJ337">
            <v>0</v>
          </cell>
        </row>
        <row r="338">
          <cell r="A338" t="str">
            <v/>
          </cell>
          <cell r="B338" t="str">
            <v/>
          </cell>
          <cell r="V338" t="str">
            <v/>
          </cell>
          <cell r="AJ338">
            <v>0</v>
          </cell>
        </row>
        <row r="339">
          <cell r="A339" t="str">
            <v/>
          </cell>
          <cell r="B339" t="str">
            <v/>
          </cell>
          <cell r="V339" t="str">
            <v/>
          </cell>
          <cell r="AJ339">
            <v>0</v>
          </cell>
        </row>
        <row r="340">
          <cell r="A340" t="str">
            <v/>
          </cell>
          <cell r="B340" t="str">
            <v/>
          </cell>
          <cell r="V340" t="str">
            <v/>
          </cell>
          <cell r="AJ340">
            <v>0</v>
          </cell>
        </row>
        <row r="341">
          <cell r="A341" t="str">
            <v/>
          </cell>
          <cell r="B341" t="str">
            <v/>
          </cell>
          <cell r="V341" t="str">
            <v/>
          </cell>
          <cell r="AJ341">
            <v>0</v>
          </cell>
        </row>
        <row r="342">
          <cell r="A342" t="str">
            <v/>
          </cell>
          <cell r="B342" t="str">
            <v/>
          </cell>
          <cell r="V342" t="str">
            <v/>
          </cell>
          <cell r="AJ342">
            <v>0</v>
          </cell>
        </row>
        <row r="343">
          <cell r="A343" t="str">
            <v/>
          </cell>
          <cell r="B343" t="str">
            <v/>
          </cell>
          <cell r="V343" t="str">
            <v/>
          </cell>
          <cell r="AJ343">
            <v>0</v>
          </cell>
        </row>
        <row r="344">
          <cell r="A344" t="str">
            <v/>
          </cell>
          <cell r="B344" t="str">
            <v/>
          </cell>
          <cell r="V344" t="str">
            <v/>
          </cell>
          <cell r="AJ344">
            <v>0</v>
          </cell>
        </row>
        <row r="345">
          <cell r="A345" t="str">
            <v/>
          </cell>
          <cell r="B345" t="str">
            <v/>
          </cell>
          <cell r="V345" t="str">
            <v/>
          </cell>
          <cell r="AJ345">
            <v>0</v>
          </cell>
        </row>
        <row r="346">
          <cell r="A346" t="str">
            <v/>
          </cell>
          <cell r="B346" t="str">
            <v/>
          </cell>
          <cell r="V346" t="str">
            <v/>
          </cell>
          <cell r="AJ346">
            <v>0</v>
          </cell>
        </row>
        <row r="347">
          <cell r="A347" t="str">
            <v/>
          </cell>
          <cell r="B347" t="str">
            <v/>
          </cell>
          <cell r="V347" t="str">
            <v/>
          </cell>
          <cell r="AJ347">
            <v>0</v>
          </cell>
        </row>
        <row r="348">
          <cell r="A348" t="str">
            <v/>
          </cell>
          <cell r="B348" t="str">
            <v/>
          </cell>
          <cell r="V348" t="str">
            <v/>
          </cell>
          <cell r="AJ348">
            <v>0</v>
          </cell>
        </row>
        <row r="349">
          <cell r="A349" t="str">
            <v/>
          </cell>
          <cell r="B349" t="str">
            <v/>
          </cell>
          <cell r="V349" t="str">
            <v/>
          </cell>
          <cell r="AJ349">
            <v>0</v>
          </cell>
        </row>
        <row r="350">
          <cell r="A350" t="str">
            <v/>
          </cell>
          <cell r="B350" t="str">
            <v/>
          </cell>
          <cell r="V350" t="str">
            <v/>
          </cell>
          <cell r="AJ350">
            <v>0</v>
          </cell>
        </row>
        <row r="351">
          <cell r="A351" t="str">
            <v/>
          </cell>
          <cell r="B351" t="str">
            <v/>
          </cell>
          <cell r="V351" t="str">
            <v/>
          </cell>
          <cell r="AJ351">
            <v>0</v>
          </cell>
        </row>
        <row r="352">
          <cell r="A352" t="str">
            <v/>
          </cell>
          <cell r="B352" t="str">
            <v/>
          </cell>
          <cell r="V352" t="str">
            <v/>
          </cell>
          <cell r="AJ352">
            <v>0</v>
          </cell>
        </row>
        <row r="353">
          <cell r="A353" t="str">
            <v/>
          </cell>
          <cell r="B353" t="str">
            <v/>
          </cell>
          <cell r="V353" t="str">
            <v/>
          </cell>
          <cell r="AJ353">
            <v>0</v>
          </cell>
        </row>
        <row r="354">
          <cell r="A354" t="str">
            <v/>
          </cell>
          <cell r="B354" t="str">
            <v/>
          </cell>
          <cell r="V354" t="str">
            <v/>
          </cell>
          <cell r="AJ354">
            <v>0</v>
          </cell>
        </row>
        <row r="355">
          <cell r="A355" t="str">
            <v/>
          </cell>
          <cell r="B355" t="str">
            <v/>
          </cell>
          <cell r="V355" t="str">
            <v/>
          </cell>
          <cell r="AJ355">
            <v>0</v>
          </cell>
        </row>
        <row r="356">
          <cell r="A356" t="str">
            <v/>
          </cell>
          <cell r="B356" t="str">
            <v/>
          </cell>
          <cell r="V356" t="str">
            <v/>
          </cell>
          <cell r="AJ356">
            <v>0</v>
          </cell>
        </row>
        <row r="357">
          <cell r="A357" t="str">
            <v/>
          </cell>
          <cell r="B357" t="str">
            <v/>
          </cell>
          <cell r="V357" t="str">
            <v/>
          </cell>
          <cell r="AJ357">
            <v>0</v>
          </cell>
        </row>
        <row r="358">
          <cell r="A358" t="str">
            <v/>
          </cell>
          <cell r="B358" t="str">
            <v/>
          </cell>
          <cell r="V358" t="str">
            <v/>
          </cell>
          <cell r="AJ358">
            <v>0</v>
          </cell>
        </row>
        <row r="359">
          <cell r="A359" t="str">
            <v/>
          </cell>
          <cell r="B359" t="str">
            <v/>
          </cell>
          <cell r="V359" t="str">
            <v/>
          </cell>
          <cell r="AJ359">
            <v>0</v>
          </cell>
        </row>
        <row r="360">
          <cell r="A360" t="str">
            <v/>
          </cell>
          <cell r="B360" t="str">
            <v/>
          </cell>
          <cell r="V360" t="str">
            <v/>
          </cell>
          <cell r="AJ360">
            <v>0</v>
          </cell>
        </row>
        <row r="361">
          <cell r="A361" t="str">
            <v/>
          </cell>
          <cell r="B361" t="str">
            <v/>
          </cell>
          <cell r="V361" t="str">
            <v/>
          </cell>
          <cell r="AJ361">
            <v>0</v>
          </cell>
        </row>
        <row r="362">
          <cell r="A362" t="str">
            <v/>
          </cell>
          <cell r="B362" t="str">
            <v/>
          </cell>
          <cell r="V362" t="str">
            <v/>
          </cell>
          <cell r="AJ362">
            <v>0</v>
          </cell>
        </row>
        <row r="363">
          <cell r="A363" t="str">
            <v/>
          </cell>
          <cell r="B363" t="str">
            <v/>
          </cell>
          <cell r="V363" t="str">
            <v/>
          </cell>
          <cell r="AJ363">
            <v>0</v>
          </cell>
        </row>
        <row r="364">
          <cell r="A364" t="str">
            <v/>
          </cell>
          <cell r="B364" t="str">
            <v/>
          </cell>
          <cell r="V364" t="str">
            <v/>
          </cell>
          <cell r="AJ364">
            <v>0</v>
          </cell>
        </row>
        <row r="365">
          <cell r="A365" t="str">
            <v/>
          </cell>
          <cell r="B365" t="str">
            <v/>
          </cell>
          <cell r="V365" t="str">
            <v/>
          </cell>
          <cell r="AJ365">
            <v>0</v>
          </cell>
        </row>
        <row r="366">
          <cell r="A366" t="str">
            <v/>
          </cell>
          <cell r="B366" t="str">
            <v/>
          </cell>
          <cell r="V366" t="str">
            <v/>
          </cell>
          <cell r="AJ366">
            <v>0</v>
          </cell>
        </row>
        <row r="367">
          <cell r="A367" t="str">
            <v/>
          </cell>
          <cell r="B367" t="str">
            <v/>
          </cell>
          <cell r="V367" t="str">
            <v/>
          </cell>
          <cell r="AJ367">
            <v>0</v>
          </cell>
        </row>
        <row r="368">
          <cell r="A368" t="str">
            <v/>
          </cell>
          <cell r="B368" t="str">
            <v/>
          </cell>
          <cell r="V368" t="str">
            <v/>
          </cell>
          <cell r="AJ368">
            <v>0</v>
          </cell>
        </row>
        <row r="369">
          <cell r="A369" t="str">
            <v/>
          </cell>
          <cell r="B369" t="str">
            <v/>
          </cell>
          <cell r="V369" t="str">
            <v/>
          </cell>
          <cell r="AJ369">
            <v>0</v>
          </cell>
        </row>
        <row r="370">
          <cell r="A370" t="str">
            <v/>
          </cell>
          <cell r="B370" t="str">
            <v/>
          </cell>
          <cell r="V370" t="str">
            <v/>
          </cell>
          <cell r="AJ370">
            <v>0</v>
          </cell>
        </row>
        <row r="371">
          <cell r="A371" t="str">
            <v/>
          </cell>
          <cell r="B371" t="str">
            <v/>
          </cell>
          <cell r="V371" t="str">
            <v/>
          </cell>
          <cell r="AJ371">
            <v>0</v>
          </cell>
        </row>
        <row r="372">
          <cell r="A372" t="str">
            <v/>
          </cell>
          <cell r="B372" t="str">
            <v/>
          </cell>
          <cell r="V372" t="str">
            <v/>
          </cell>
          <cell r="AJ372">
            <v>0</v>
          </cell>
        </row>
        <row r="373">
          <cell r="A373" t="str">
            <v/>
          </cell>
          <cell r="B373" t="str">
            <v/>
          </cell>
          <cell r="V373" t="str">
            <v/>
          </cell>
          <cell r="AJ373">
            <v>0</v>
          </cell>
        </row>
        <row r="374">
          <cell r="A374" t="str">
            <v/>
          </cell>
          <cell r="B374" t="str">
            <v/>
          </cell>
          <cell r="V374" t="str">
            <v/>
          </cell>
          <cell r="AJ374">
            <v>0</v>
          </cell>
        </row>
        <row r="375">
          <cell r="A375" t="str">
            <v/>
          </cell>
          <cell r="B375" t="str">
            <v/>
          </cell>
          <cell r="V375" t="str">
            <v/>
          </cell>
          <cell r="AJ375">
            <v>0</v>
          </cell>
        </row>
        <row r="376">
          <cell r="A376" t="str">
            <v/>
          </cell>
          <cell r="B376" t="str">
            <v/>
          </cell>
          <cell r="V376" t="str">
            <v/>
          </cell>
          <cell r="AJ376">
            <v>0</v>
          </cell>
        </row>
        <row r="377">
          <cell r="A377" t="str">
            <v/>
          </cell>
          <cell r="B377" t="str">
            <v/>
          </cell>
          <cell r="V377" t="str">
            <v/>
          </cell>
          <cell r="AJ377">
            <v>0</v>
          </cell>
        </row>
        <row r="378">
          <cell r="A378" t="str">
            <v/>
          </cell>
          <cell r="B378" t="str">
            <v/>
          </cell>
          <cell r="V378" t="str">
            <v/>
          </cell>
          <cell r="AJ378">
            <v>0</v>
          </cell>
        </row>
        <row r="379">
          <cell r="A379" t="str">
            <v/>
          </cell>
          <cell r="B379" t="str">
            <v/>
          </cell>
          <cell r="V379" t="str">
            <v/>
          </cell>
          <cell r="AJ379">
            <v>0</v>
          </cell>
        </row>
        <row r="380">
          <cell r="A380" t="str">
            <v/>
          </cell>
          <cell r="B380" t="str">
            <v/>
          </cell>
          <cell r="V380" t="str">
            <v/>
          </cell>
          <cell r="AJ380">
            <v>0</v>
          </cell>
        </row>
        <row r="381">
          <cell r="A381" t="str">
            <v/>
          </cell>
          <cell r="B381" t="str">
            <v/>
          </cell>
          <cell r="V381" t="str">
            <v/>
          </cell>
          <cell r="AJ381">
            <v>0</v>
          </cell>
        </row>
        <row r="382">
          <cell r="A382" t="str">
            <v/>
          </cell>
          <cell r="B382" t="str">
            <v/>
          </cell>
          <cell r="V382" t="str">
            <v/>
          </cell>
          <cell r="AJ382">
            <v>0</v>
          </cell>
        </row>
        <row r="383">
          <cell r="A383" t="str">
            <v/>
          </cell>
          <cell r="B383" t="str">
            <v/>
          </cell>
          <cell r="V383" t="str">
            <v/>
          </cell>
          <cell r="AJ383">
            <v>0</v>
          </cell>
        </row>
        <row r="384">
          <cell r="A384" t="str">
            <v/>
          </cell>
          <cell r="B384" t="str">
            <v/>
          </cell>
          <cell r="V384" t="str">
            <v/>
          </cell>
          <cell r="AJ384">
            <v>0</v>
          </cell>
        </row>
        <row r="385">
          <cell r="A385" t="str">
            <v/>
          </cell>
          <cell r="B385" t="str">
            <v/>
          </cell>
          <cell r="V385" t="str">
            <v/>
          </cell>
          <cell r="AJ385">
            <v>0</v>
          </cell>
        </row>
        <row r="386">
          <cell r="A386" t="str">
            <v/>
          </cell>
          <cell r="B386" t="str">
            <v/>
          </cell>
          <cell r="V386" t="str">
            <v/>
          </cell>
          <cell r="AJ386">
            <v>0</v>
          </cell>
        </row>
        <row r="387">
          <cell r="A387" t="str">
            <v/>
          </cell>
          <cell r="B387" t="str">
            <v/>
          </cell>
          <cell r="V387" t="str">
            <v/>
          </cell>
          <cell r="AJ387">
            <v>0</v>
          </cell>
        </row>
        <row r="388">
          <cell r="A388" t="str">
            <v/>
          </cell>
          <cell r="B388" t="str">
            <v/>
          </cell>
          <cell r="V388" t="str">
            <v/>
          </cell>
          <cell r="AJ388">
            <v>0</v>
          </cell>
        </row>
        <row r="389">
          <cell r="A389" t="str">
            <v/>
          </cell>
          <cell r="B389" t="str">
            <v/>
          </cell>
          <cell r="V389" t="str">
            <v/>
          </cell>
          <cell r="AJ389">
            <v>0</v>
          </cell>
        </row>
        <row r="390">
          <cell r="A390" t="str">
            <v/>
          </cell>
          <cell r="B390" t="str">
            <v/>
          </cell>
          <cell r="V390" t="str">
            <v/>
          </cell>
          <cell r="AJ390">
            <v>0</v>
          </cell>
        </row>
        <row r="391">
          <cell r="A391" t="str">
            <v/>
          </cell>
          <cell r="B391" t="str">
            <v/>
          </cell>
          <cell r="V391" t="str">
            <v/>
          </cell>
          <cell r="AJ391">
            <v>0</v>
          </cell>
        </row>
        <row r="392">
          <cell r="A392" t="str">
            <v/>
          </cell>
          <cell r="B392" t="str">
            <v/>
          </cell>
          <cell r="V392" t="str">
            <v/>
          </cell>
          <cell r="AJ392">
            <v>0</v>
          </cell>
        </row>
        <row r="393">
          <cell r="A393" t="str">
            <v/>
          </cell>
          <cell r="B393" t="str">
            <v/>
          </cell>
          <cell r="V393" t="str">
            <v/>
          </cell>
          <cell r="AJ393">
            <v>0</v>
          </cell>
        </row>
        <row r="394">
          <cell r="A394" t="str">
            <v/>
          </cell>
          <cell r="B394" t="str">
            <v/>
          </cell>
          <cell r="V394" t="str">
            <v/>
          </cell>
          <cell r="AJ394">
            <v>0</v>
          </cell>
        </row>
        <row r="395">
          <cell r="A395" t="str">
            <v/>
          </cell>
          <cell r="B395" t="str">
            <v/>
          </cell>
          <cell r="V395" t="str">
            <v/>
          </cell>
          <cell r="AJ395">
            <v>0</v>
          </cell>
        </row>
        <row r="396">
          <cell r="A396" t="str">
            <v/>
          </cell>
          <cell r="B396" t="str">
            <v/>
          </cell>
          <cell r="V396" t="str">
            <v/>
          </cell>
          <cell r="AJ396">
            <v>0</v>
          </cell>
        </row>
        <row r="397">
          <cell r="A397" t="str">
            <v/>
          </cell>
          <cell r="B397" t="str">
            <v/>
          </cell>
          <cell r="V397" t="str">
            <v/>
          </cell>
          <cell r="AJ397">
            <v>0</v>
          </cell>
        </row>
        <row r="398">
          <cell r="A398" t="str">
            <v/>
          </cell>
          <cell r="B398" t="str">
            <v/>
          </cell>
          <cell r="V398" t="str">
            <v/>
          </cell>
          <cell r="AJ398">
            <v>0</v>
          </cell>
        </row>
        <row r="399">
          <cell r="A399" t="str">
            <v/>
          </cell>
          <cell r="B399" t="str">
            <v/>
          </cell>
          <cell r="V399" t="str">
            <v/>
          </cell>
          <cell r="AJ399">
            <v>0</v>
          </cell>
        </row>
        <row r="400">
          <cell r="A400" t="str">
            <v/>
          </cell>
          <cell r="B400" t="str">
            <v/>
          </cell>
          <cell r="V400" t="str">
            <v/>
          </cell>
          <cell r="AJ400">
            <v>0</v>
          </cell>
        </row>
        <row r="401">
          <cell r="A401" t="str">
            <v/>
          </cell>
          <cell r="B401" t="str">
            <v/>
          </cell>
          <cell r="V401" t="str">
            <v/>
          </cell>
          <cell r="AJ401">
            <v>0</v>
          </cell>
        </row>
        <row r="402">
          <cell r="A402" t="str">
            <v/>
          </cell>
          <cell r="B402" t="str">
            <v/>
          </cell>
          <cell r="V402" t="str">
            <v/>
          </cell>
          <cell r="AJ402">
            <v>0</v>
          </cell>
        </row>
        <row r="403">
          <cell r="A403" t="str">
            <v/>
          </cell>
          <cell r="B403" t="str">
            <v/>
          </cell>
          <cell r="V403" t="str">
            <v/>
          </cell>
          <cell r="AJ403">
            <v>0</v>
          </cell>
        </row>
        <row r="404">
          <cell r="A404" t="str">
            <v/>
          </cell>
          <cell r="B404" t="str">
            <v/>
          </cell>
          <cell r="V404" t="str">
            <v/>
          </cell>
          <cell r="AJ404">
            <v>0</v>
          </cell>
        </row>
        <row r="405">
          <cell r="A405" t="str">
            <v/>
          </cell>
          <cell r="B405" t="str">
            <v/>
          </cell>
          <cell r="V405" t="str">
            <v/>
          </cell>
          <cell r="AJ405">
            <v>0</v>
          </cell>
        </row>
        <row r="406">
          <cell r="A406" t="str">
            <v/>
          </cell>
          <cell r="B406" t="str">
            <v/>
          </cell>
          <cell r="V406" t="str">
            <v/>
          </cell>
          <cell r="AJ406">
            <v>0</v>
          </cell>
        </row>
        <row r="407">
          <cell r="A407" t="str">
            <v/>
          </cell>
          <cell r="B407" t="str">
            <v/>
          </cell>
          <cell r="V407" t="str">
            <v/>
          </cell>
          <cell r="AJ407">
            <v>0</v>
          </cell>
        </row>
        <row r="408">
          <cell r="A408" t="str">
            <v/>
          </cell>
          <cell r="B408" t="str">
            <v/>
          </cell>
          <cell r="V408" t="str">
            <v/>
          </cell>
          <cell r="AJ408">
            <v>0</v>
          </cell>
        </row>
        <row r="409">
          <cell r="A409" t="str">
            <v/>
          </cell>
          <cell r="B409" t="str">
            <v/>
          </cell>
          <cell r="V409" t="str">
            <v/>
          </cell>
          <cell r="AJ409">
            <v>0</v>
          </cell>
        </row>
        <row r="410">
          <cell r="A410" t="str">
            <v/>
          </cell>
          <cell r="B410" t="str">
            <v/>
          </cell>
          <cell r="V410" t="str">
            <v/>
          </cell>
          <cell r="AJ410">
            <v>0</v>
          </cell>
        </row>
        <row r="411">
          <cell r="A411" t="str">
            <v/>
          </cell>
          <cell r="B411" t="str">
            <v/>
          </cell>
          <cell r="V411" t="str">
            <v/>
          </cell>
          <cell r="AJ411">
            <v>0</v>
          </cell>
        </row>
        <row r="412">
          <cell r="A412" t="str">
            <v/>
          </cell>
          <cell r="B412" t="str">
            <v/>
          </cell>
          <cell r="V412" t="str">
            <v/>
          </cell>
          <cell r="AJ412">
            <v>0</v>
          </cell>
        </row>
        <row r="413">
          <cell r="A413" t="str">
            <v/>
          </cell>
          <cell r="B413" t="str">
            <v/>
          </cell>
          <cell r="V413" t="str">
            <v/>
          </cell>
          <cell r="AJ413">
            <v>0</v>
          </cell>
        </row>
        <row r="414">
          <cell r="A414" t="str">
            <v/>
          </cell>
          <cell r="B414" t="str">
            <v/>
          </cell>
          <cell r="V414" t="str">
            <v/>
          </cell>
          <cell r="AJ414">
            <v>0</v>
          </cell>
        </row>
        <row r="415">
          <cell r="A415" t="str">
            <v/>
          </cell>
          <cell r="B415" t="str">
            <v/>
          </cell>
          <cell r="V415" t="str">
            <v/>
          </cell>
          <cell r="AJ415">
            <v>0</v>
          </cell>
        </row>
        <row r="416">
          <cell r="A416" t="str">
            <v/>
          </cell>
          <cell r="B416" t="str">
            <v/>
          </cell>
          <cell r="V416" t="str">
            <v/>
          </cell>
          <cell r="AJ416">
            <v>0</v>
          </cell>
        </row>
        <row r="417">
          <cell r="A417" t="str">
            <v/>
          </cell>
          <cell r="B417" t="str">
            <v/>
          </cell>
          <cell r="V417" t="str">
            <v/>
          </cell>
          <cell r="AJ417">
            <v>0</v>
          </cell>
        </row>
        <row r="418">
          <cell r="A418" t="str">
            <v/>
          </cell>
          <cell r="B418" t="str">
            <v/>
          </cell>
          <cell r="V418" t="str">
            <v/>
          </cell>
          <cell r="AJ418">
            <v>0</v>
          </cell>
        </row>
        <row r="419">
          <cell r="A419" t="str">
            <v/>
          </cell>
          <cell r="B419" t="str">
            <v/>
          </cell>
          <cell r="V419" t="str">
            <v/>
          </cell>
          <cell r="AJ419">
            <v>0</v>
          </cell>
        </row>
        <row r="420">
          <cell r="A420" t="str">
            <v/>
          </cell>
          <cell r="B420" t="str">
            <v/>
          </cell>
          <cell r="V420" t="str">
            <v/>
          </cell>
          <cell r="AJ420">
            <v>0</v>
          </cell>
        </row>
        <row r="421">
          <cell r="A421" t="str">
            <v/>
          </cell>
          <cell r="B421" t="str">
            <v/>
          </cell>
          <cell r="V421" t="str">
            <v/>
          </cell>
          <cell r="AJ421">
            <v>0</v>
          </cell>
        </row>
        <row r="422">
          <cell r="A422" t="str">
            <v/>
          </cell>
          <cell r="B422" t="str">
            <v/>
          </cell>
          <cell r="V422" t="str">
            <v/>
          </cell>
          <cell r="AJ422">
            <v>0</v>
          </cell>
        </row>
        <row r="423">
          <cell r="A423" t="str">
            <v/>
          </cell>
          <cell r="B423" t="str">
            <v/>
          </cell>
          <cell r="V423" t="str">
            <v/>
          </cell>
          <cell r="AJ423">
            <v>0</v>
          </cell>
        </row>
        <row r="424">
          <cell r="A424" t="str">
            <v/>
          </cell>
          <cell r="B424" t="str">
            <v/>
          </cell>
          <cell r="V424" t="str">
            <v/>
          </cell>
          <cell r="AJ424">
            <v>0</v>
          </cell>
        </row>
        <row r="425">
          <cell r="A425" t="str">
            <v/>
          </cell>
          <cell r="B425" t="str">
            <v/>
          </cell>
          <cell r="V425" t="str">
            <v/>
          </cell>
          <cell r="AJ425">
            <v>0</v>
          </cell>
        </row>
        <row r="426">
          <cell r="A426" t="str">
            <v/>
          </cell>
          <cell r="B426" t="str">
            <v/>
          </cell>
          <cell r="V426" t="str">
            <v/>
          </cell>
          <cell r="AJ426">
            <v>0</v>
          </cell>
        </row>
        <row r="427">
          <cell r="A427" t="str">
            <v/>
          </cell>
          <cell r="B427" t="str">
            <v/>
          </cell>
          <cell r="V427" t="str">
            <v/>
          </cell>
          <cell r="AJ427">
            <v>0</v>
          </cell>
        </row>
        <row r="428">
          <cell r="A428" t="str">
            <v/>
          </cell>
          <cell r="B428" t="str">
            <v/>
          </cell>
          <cell r="V428" t="str">
            <v/>
          </cell>
          <cell r="AJ428">
            <v>0</v>
          </cell>
        </row>
        <row r="429">
          <cell r="A429" t="str">
            <v/>
          </cell>
          <cell r="B429" t="str">
            <v/>
          </cell>
          <cell r="V429" t="str">
            <v/>
          </cell>
          <cell r="AJ429">
            <v>0</v>
          </cell>
        </row>
        <row r="430">
          <cell r="A430" t="str">
            <v/>
          </cell>
          <cell r="B430" t="str">
            <v/>
          </cell>
          <cell r="V430" t="str">
            <v/>
          </cell>
          <cell r="AJ430">
            <v>0</v>
          </cell>
        </row>
        <row r="431">
          <cell r="A431" t="str">
            <v/>
          </cell>
          <cell r="B431" t="str">
            <v/>
          </cell>
          <cell r="V431" t="str">
            <v/>
          </cell>
          <cell r="AJ431">
            <v>0</v>
          </cell>
        </row>
        <row r="432">
          <cell r="A432" t="str">
            <v/>
          </cell>
          <cell r="B432" t="str">
            <v/>
          </cell>
          <cell r="V432" t="str">
            <v/>
          </cell>
          <cell r="AJ432">
            <v>0</v>
          </cell>
        </row>
        <row r="433">
          <cell r="A433" t="str">
            <v/>
          </cell>
          <cell r="B433" t="str">
            <v/>
          </cell>
          <cell r="V433" t="str">
            <v/>
          </cell>
          <cell r="AJ433">
            <v>0</v>
          </cell>
        </row>
        <row r="434">
          <cell r="A434" t="str">
            <v/>
          </cell>
          <cell r="B434" t="str">
            <v/>
          </cell>
          <cell r="V434" t="str">
            <v/>
          </cell>
          <cell r="AJ434">
            <v>0</v>
          </cell>
        </row>
        <row r="435">
          <cell r="A435" t="str">
            <v/>
          </cell>
          <cell r="B435" t="str">
            <v/>
          </cell>
          <cell r="V435" t="str">
            <v/>
          </cell>
          <cell r="AJ435">
            <v>0</v>
          </cell>
        </row>
        <row r="436">
          <cell r="A436" t="str">
            <v/>
          </cell>
          <cell r="B436" t="str">
            <v/>
          </cell>
          <cell r="V436" t="str">
            <v/>
          </cell>
          <cell r="AJ436">
            <v>0</v>
          </cell>
        </row>
        <row r="437">
          <cell r="A437" t="str">
            <v/>
          </cell>
          <cell r="B437" t="str">
            <v/>
          </cell>
          <cell r="V437" t="str">
            <v/>
          </cell>
          <cell r="AJ437">
            <v>0</v>
          </cell>
        </row>
        <row r="438">
          <cell r="A438" t="str">
            <v/>
          </cell>
          <cell r="B438" t="str">
            <v/>
          </cell>
          <cell r="V438" t="str">
            <v/>
          </cell>
          <cell r="AJ438">
            <v>0</v>
          </cell>
        </row>
        <row r="439">
          <cell r="A439" t="str">
            <v/>
          </cell>
          <cell r="B439" t="str">
            <v/>
          </cell>
          <cell r="V439" t="str">
            <v/>
          </cell>
          <cell r="AJ439">
            <v>0</v>
          </cell>
        </row>
        <row r="440">
          <cell r="A440" t="str">
            <v/>
          </cell>
          <cell r="B440" t="str">
            <v/>
          </cell>
          <cell r="V440" t="str">
            <v/>
          </cell>
          <cell r="AJ440">
            <v>0</v>
          </cell>
        </row>
        <row r="441">
          <cell r="A441" t="str">
            <v/>
          </cell>
          <cell r="B441" t="str">
            <v/>
          </cell>
          <cell r="V441" t="str">
            <v/>
          </cell>
          <cell r="AJ441">
            <v>0</v>
          </cell>
        </row>
        <row r="442">
          <cell r="A442" t="str">
            <v/>
          </cell>
          <cell r="B442" t="str">
            <v/>
          </cell>
          <cell r="V442" t="str">
            <v/>
          </cell>
          <cell r="AJ442">
            <v>0</v>
          </cell>
        </row>
        <row r="443">
          <cell r="A443" t="str">
            <v/>
          </cell>
          <cell r="B443" t="str">
            <v/>
          </cell>
          <cell r="V443" t="str">
            <v/>
          </cell>
          <cell r="AJ443">
            <v>0</v>
          </cell>
        </row>
        <row r="444">
          <cell r="A444" t="str">
            <v/>
          </cell>
          <cell r="B444" t="str">
            <v/>
          </cell>
          <cell r="V444" t="str">
            <v/>
          </cell>
          <cell r="AJ444">
            <v>0</v>
          </cell>
        </row>
        <row r="445">
          <cell r="A445" t="str">
            <v/>
          </cell>
          <cell r="B445" t="str">
            <v/>
          </cell>
          <cell r="V445" t="str">
            <v/>
          </cell>
          <cell r="AJ445">
            <v>0</v>
          </cell>
        </row>
        <row r="446">
          <cell r="A446" t="str">
            <v/>
          </cell>
          <cell r="B446" t="str">
            <v/>
          </cell>
          <cell r="V446" t="str">
            <v/>
          </cell>
          <cell r="AJ446">
            <v>0</v>
          </cell>
        </row>
        <row r="447">
          <cell r="A447" t="str">
            <v/>
          </cell>
          <cell r="B447" t="str">
            <v/>
          </cell>
          <cell r="V447" t="str">
            <v/>
          </cell>
          <cell r="AJ447">
            <v>0</v>
          </cell>
        </row>
        <row r="448">
          <cell r="A448" t="str">
            <v/>
          </cell>
          <cell r="B448" t="str">
            <v/>
          </cell>
          <cell r="V448" t="str">
            <v/>
          </cell>
          <cell r="AJ448">
            <v>0</v>
          </cell>
        </row>
        <row r="449">
          <cell r="A449" t="str">
            <v/>
          </cell>
          <cell r="B449" t="str">
            <v/>
          </cell>
          <cell r="V449" t="str">
            <v/>
          </cell>
          <cell r="AJ449">
            <v>0</v>
          </cell>
        </row>
        <row r="450">
          <cell r="A450" t="str">
            <v/>
          </cell>
          <cell r="B450" t="str">
            <v/>
          </cell>
          <cell r="V450" t="str">
            <v/>
          </cell>
          <cell r="AJ450">
            <v>0</v>
          </cell>
        </row>
        <row r="451">
          <cell r="A451" t="str">
            <v/>
          </cell>
          <cell r="B451" t="str">
            <v/>
          </cell>
          <cell r="V451" t="str">
            <v/>
          </cell>
          <cell r="AJ451">
            <v>0</v>
          </cell>
        </row>
        <row r="452">
          <cell r="A452" t="str">
            <v/>
          </cell>
          <cell r="B452" t="str">
            <v/>
          </cell>
          <cell r="V452" t="str">
            <v/>
          </cell>
          <cell r="AJ452">
            <v>0</v>
          </cell>
        </row>
        <row r="453">
          <cell r="A453" t="str">
            <v/>
          </cell>
          <cell r="B453" t="str">
            <v/>
          </cell>
          <cell r="V453" t="str">
            <v/>
          </cell>
          <cell r="AJ453">
            <v>0</v>
          </cell>
        </row>
        <row r="454">
          <cell r="A454" t="str">
            <v/>
          </cell>
          <cell r="B454" t="str">
            <v/>
          </cell>
          <cell r="V454" t="str">
            <v/>
          </cell>
          <cell r="AJ454">
            <v>0</v>
          </cell>
        </row>
        <row r="455">
          <cell r="A455" t="str">
            <v/>
          </cell>
          <cell r="B455" t="str">
            <v/>
          </cell>
          <cell r="V455" t="str">
            <v/>
          </cell>
          <cell r="AJ455">
            <v>0</v>
          </cell>
        </row>
        <row r="456">
          <cell r="A456" t="str">
            <v/>
          </cell>
          <cell r="B456" t="str">
            <v/>
          </cell>
          <cell r="V456" t="str">
            <v/>
          </cell>
          <cell r="AJ456">
            <v>0</v>
          </cell>
        </row>
        <row r="457">
          <cell r="A457" t="str">
            <v/>
          </cell>
          <cell r="B457" t="str">
            <v/>
          </cell>
          <cell r="V457" t="str">
            <v/>
          </cell>
          <cell r="AJ457">
            <v>0</v>
          </cell>
        </row>
        <row r="458">
          <cell r="A458" t="str">
            <v/>
          </cell>
          <cell r="B458" t="str">
            <v/>
          </cell>
          <cell r="V458" t="str">
            <v/>
          </cell>
          <cell r="AJ458">
            <v>0</v>
          </cell>
        </row>
        <row r="459">
          <cell r="A459" t="str">
            <v/>
          </cell>
          <cell r="B459" t="str">
            <v/>
          </cell>
          <cell r="V459" t="str">
            <v/>
          </cell>
          <cell r="AJ459">
            <v>0</v>
          </cell>
        </row>
        <row r="460">
          <cell r="A460" t="str">
            <v/>
          </cell>
          <cell r="B460" t="str">
            <v/>
          </cell>
          <cell r="V460" t="str">
            <v/>
          </cell>
          <cell r="AJ460">
            <v>0</v>
          </cell>
        </row>
        <row r="461">
          <cell r="A461" t="str">
            <v/>
          </cell>
          <cell r="B461" t="str">
            <v/>
          </cell>
          <cell r="V461" t="str">
            <v/>
          </cell>
          <cell r="AJ461">
            <v>0</v>
          </cell>
        </row>
        <row r="462">
          <cell r="A462" t="str">
            <v/>
          </cell>
          <cell r="B462" t="str">
            <v/>
          </cell>
          <cell r="V462" t="str">
            <v/>
          </cell>
          <cell r="AJ462">
            <v>0</v>
          </cell>
        </row>
        <row r="463">
          <cell r="A463" t="str">
            <v/>
          </cell>
          <cell r="B463" t="str">
            <v/>
          </cell>
          <cell r="V463" t="str">
            <v/>
          </cell>
          <cell r="AJ463">
            <v>0</v>
          </cell>
        </row>
        <row r="464">
          <cell r="A464" t="str">
            <v/>
          </cell>
          <cell r="B464" t="str">
            <v/>
          </cell>
          <cell r="V464" t="str">
            <v/>
          </cell>
          <cell r="AJ464">
            <v>0</v>
          </cell>
        </row>
        <row r="465">
          <cell r="A465" t="str">
            <v/>
          </cell>
          <cell r="B465" t="str">
            <v/>
          </cell>
          <cell r="V465" t="str">
            <v/>
          </cell>
          <cell r="AJ465">
            <v>0</v>
          </cell>
        </row>
        <row r="466">
          <cell r="A466" t="str">
            <v/>
          </cell>
          <cell r="B466" t="str">
            <v/>
          </cell>
          <cell r="V466" t="str">
            <v/>
          </cell>
          <cell r="AJ466">
            <v>0</v>
          </cell>
        </row>
        <row r="467">
          <cell r="A467" t="str">
            <v/>
          </cell>
          <cell r="B467" t="str">
            <v/>
          </cell>
          <cell r="V467" t="str">
            <v/>
          </cell>
          <cell r="AJ467">
            <v>0</v>
          </cell>
        </row>
        <row r="468">
          <cell r="A468" t="str">
            <v/>
          </cell>
          <cell r="B468" t="str">
            <v/>
          </cell>
          <cell r="V468" t="str">
            <v/>
          </cell>
          <cell r="AJ468">
            <v>0</v>
          </cell>
        </row>
        <row r="469">
          <cell r="A469" t="str">
            <v/>
          </cell>
          <cell r="B469" t="str">
            <v/>
          </cell>
          <cell r="V469" t="str">
            <v/>
          </cell>
          <cell r="AJ469">
            <v>0</v>
          </cell>
        </row>
        <row r="470">
          <cell r="A470" t="str">
            <v/>
          </cell>
          <cell r="B470" t="str">
            <v/>
          </cell>
          <cell r="V470" t="str">
            <v/>
          </cell>
          <cell r="AJ470">
            <v>0</v>
          </cell>
        </row>
        <row r="471">
          <cell r="A471" t="str">
            <v/>
          </cell>
          <cell r="B471" t="str">
            <v/>
          </cell>
          <cell r="V471" t="str">
            <v/>
          </cell>
          <cell r="AJ471">
            <v>0</v>
          </cell>
        </row>
        <row r="472">
          <cell r="A472" t="str">
            <v/>
          </cell>
          <cell r="B472" t="str">
            <v/>
          </cell>
          <cell r="V472" t="str">
            <v/>
          </cell>
          <cell r="AJ472">
            <v>0</v>
          </cell>
        </row>
        <row r="473">
          <cell r="A473" t="str">
            <v/>
          </cell>
          <cell r="B473" t="str">
            <v/>
          </cell>
          <cell r="V473" t="str">
            <v/>
          </cell>
          <cell r="AJ473">
            <v>0</v>
          </cell>
        </row>
        <row r="474">
          <cell r="A474" t="str">
            <v/>
          </cell>
          <cell r="B474" t="str">
            <v/>
          </cell>
          <cell r="V474" t="str">
            <v/>
          </cell>
          <cell r="AJ474">
            <v>0</v>
          </cell>
        </row>
        <row r="475">
          <cell r="A475" t="str">
            <v/>
          </cell>
          <cell r="B475" t="str">
            <v/>
          </cell>
          <cell r="V475" t="str">
            <v/>
          </cell>
          <cell r="AJ475">
            <v>0</v>
          </cell>
        </row>
        <row r="476">
          <cell r="A476" t="str">
            <v/>
          </cell>
          <cell r="B476" t="str">
            <v/>
          </cell>
          <cell r="V476" t="str">
            <v/>
          </cell>
          <cell r="AJ476">
            <v>0</v>
          </cell>
        </row>
        <row r="477">
          <cell r="A477" t="str">
            <v/>
          </cell>
          <cell r="B477" t="str">
            <v/>
          </cell>
          <cell r="V477" t="str">
            <v/>
          </cell>
          <cell r="AJ477">
            <v>0</v>
          </cell>
        </row>
        <row r="478">
          <cell r="A478" t="str">
            <v/>
          </cell>
          <cell r="B478" t="str">
            <v/>
          </cell>
          <cell r="V478" t="str">
            <v/>
          </cell>
          <cell r="AJ478">
            <v>0</v>
          </cell>
        </row>
        <row r="479">
          <cell r="A479" t="str">
            <v/>
          </cell>
          <cell r="B479" t="str">
            <v/>
          </cell>
          <cell r="V479" t="str">
            <v/>
          </cell>
          <cell r="AJ479">
            <v>0</v>
          </cell>
        </row>
        <row r="480">
          <cell r="A480" t="str">
            <v/>
          </cell>
          <cell r="B480" t="str">
            <v/>
          </cell>
          <cell r="V480" t="str">
            <v/>
          </cell>
          <cell r="AJ480">
            <v>0</v>
          </cell>
        </row>
        <row r="481">
          <cell r="A481" t="str">
            <v/>
          </cell>
          <cell r="B481" t="str">
            <v/>
          </cell>
          <cell r="V481" t="str">
            <v/>
          </cell>
          <cell r="AJ481">
            <v>0</v>
          </cell>
        </row>
        <row r="482">
          <cell r="A482" t="str">
            <v/>
          </cell>
          <cell r="B482" t="str">
            <v/>
          </cell>
          <cell r="V482" t="str">
            <v/>
          </cell>
          <cell r="AJ482">
            <v>0</v>
          </cell>
        </row>
        <row r="483">
          <cell r="A483" t="str">
            <v/>
          </cell>
          <cell r="B483" t="str">
            <v/>
          </cell>
          <cell r="V483" t="str">
            <v/>
          </cell>
          <cell r="AJ483">
            <v>0</v>
          </cell>
        </row>
        <row r="484">
          <cell r="A484" t="str">
            <v/>
          </cell>
          <cell r="B484" t="str">
            <v/>
          </cell>
          <cell r="V484" t="str">
            <v/>
          </cell>
          <cell r="AJ484">
            <v>0</v>
          </cell>
        </row>
        <row r="485">
          <cell r="A485" t="str">
            <v/>
          </cell>
          <cell r="B485" t="str">
            <v/>
          </cell>
          <cell r="V485" t="str">
            <v/>
          </cell>
          <cell r="AJ485">
            <v>0</v>
          </cell>
        </row>
        <row r="486">
          <cell r="A486" t="str">
            <v/>
          </cell>
          <cell r="B486" t="str">
            <v/>
          </cell>
          <cell r="V486" t="str">
            <v/>
          </cell>
          <cell r="AJ486">
            <v>0</v>
          </cell>
        </row>
        <row r="487">
          <cell r="A487" t="str">
            <v/>
          </cell>
          <cell r="B487" t="str">
            <v/>
          </cell>
          <cell r="V487" t="str">
            <v/>
          </cell>
          <cell r="AJ487">
            <v>0</v>
          </cell>
        </row>
        <row r="488">
          <cell r="A488" t="str">
            <v/>
          </cell>
          <cell r="B488" t="str">
            <v/>
          </cell>
          <cell r="V488" t="str">
            <v/>
          </cell>
          <cell r="AJ488">
            <v>0</v>
          </cell>
        </row>
        <row r="489">
          <cell r="A489" t="str">
            <v/>
          </cell>
          <cell r="B489" t="str">
            <v/>
          </cell>
          <cell r="V489" t="str">
            <v/>
          </cell>
          <cell r="AJ489">
            <v>0</v>
          </cell>
        </row>
        <row r="490">
          <cell r="A490" t="str">
            <v/>
          </cell>
          <cell r="B490" t="str">
            <v/>
          </cell>
          <cell r="V490" t="str">
            <v/>
          </cell>
          <cell r="AJ490">
            <v>0</v>
          </cell>
        </row>
        <row r="491">
          <cell r="A491" t="str">
            <v/>
          </cell>
          <cell r="B491" t="str">
            <v/>
          </cell>
          <cell r="V491" t="str">
            <v/>
          </cell>
          <cell r="AJ491">
            <v>0</v>
          </cell>
        </row>
        <row r="492">
          <cell r="A492" t="str">
            <v/>
          </cell>
          <cell r="B492" t="str">
            <v/>
          </cell>
          <cell r="V492" t="str">
            <v/>
          </cell>
          <cell r="AJ492">
            <v>0</v>
          </cell>
        </row>
        <row r="493">
          <cell r="A493" t="str">
            <v/>
          </cell>
          <cell r="B493" t="str">
            <v/>
          </cell>
          <cell r="V493" t="str">
            <v/>
          </cell>
          <cell r="AJ493">
            <v>0</v>
          </cell>
        </row>
        <row r="494">
          <cell r="A494" t="str">
            <v/>
          </cell>
          <cell r="B494" t="str">
            <v/>
          </cell>
          <cell r="V494" t="str">
            <v/>
          </cell>
          <cell r="AJ494">
            <v>0</v>
          </cell>
        </row>
        <row r="495">
          <cell r="A495" t="str">
            <v/>
          </cell>
          <cell r="B495" t="str">
            <v/>
          </cell>
          <cell r="V495" t="str">
            <v/>
          </cell>
          <cell r="AJ495">
            <v>0</v>
          </cell>
        </row>
        <row r="496">
          <cell r="A496" t="str">
            <v/>
          </cell>
          <cell r="B496" t="str">
            <v/>
          </cell>
          <cell r="V496" t="str">
            <v/>
          </cell>
          <cell r="AJ496">
            <v>0</v>
          </cell>
        </row>
        <row r="497">
          <cell r="A497" t="str">
            <v/>
          </cell>
          <cell r="B497" t="str">
            <v/>
          </cell>
          <cell r="V497" t="str">
            <v/>
          </cell>
          <cell r="AJ497">
            <v>0</v>
          </cell>
        </row>
        <row r="498">
          <cell r="A498" t="str">
            <v/>
          </cell>
          <cell r="B498" t="str">
            <v/>
          </cell>
          <cell r="V498" t="str">
            <v/>
          </cell>
          <cell r="AJ498">
            <v>0</v>
          </cell>
        </row>
        <row r="499">
          <cell r="A499" t="str">
            <v/>
          </cell>
          <cell r="B499" t="str">
            <v/>
          </cell>
          <cell r="V499" t="str">
            <v/>
          </cell>
          <cell r="AJ499">
            <v>0</v>
          </cell>
        </row>
        <row r="500">
          <cell r="A500" t="str">
            <v/>
          </cell>
          <cell r="B500" t="str">
            <v/>
          </cell>
          <cell r="V500" t="str">
            <v/>
          </cell>
          <cell r="AJ500">
            <v>0</v>
          </cell>
        </row>
        <row r="501">
          <cell r="A501" t="str">
            <v/>
          </cell>
          <cell r="B501" t="str">
            <v/>
          </cell>
          <cell r="V501" t="str">
            <v/>
          </cell>
          <cell r="AJ501">
            <v>0</v>
          </cell>
        </row>
        <row r="502">
          <cell r="A502" t="str">
            <v/>
          </cell>
          <cell r="B502" t="str">
            <v/>
          </cell>
          <cell r="V502" t="str">
            <v/>
          </cell>
          <cell r="AJ502">
            <v>0</v>
          </cell>
        </row>
        <row r="503">
          <cell r="A503" t="str">
            <v/>
          </cell>
          <cell r="B503" t="str">
            <v/>
          </cell>
          <cell r="V503" t="str">
            <v/>
          </cell>
          <cell r="AJ503">
            <v>0</v>
          </cell>
        </row>
        <row r="504">
          <cell r="A504" t="str">
            <v/>
          </cell>
          <cell r="B504" t="str">
            <v/>
          </cell>
          <cell r="V504" t="str">
            <v/>
          </cell>
          <cell r="AJ504">
            <v>0</v>
          </cell>
        </row>
        <row r="505">
          <cell r="A505" t="str">
            <v/>
          </cell>
          <cell r="B505" t="str">
            <v/>
          </cell>
          <cell r="V505" t="str">
            <v/>
          </cell>
          <cell r="AJ505">
            <v>0</v>
          </cell>
        </row>
        <row r="506">
          <cell r="A506" t="str">
            <v/>
          </cell>
          <cell r="B506" t="str">
            <v/>
          </cell>
          <cell r="V506" t="str">
            <v/>
          </cell>
          <cell r="AJ506">
            <v>0</v>
          </cell>
        </row>
        <row r="507">
          <cell r="A507" t="str">
            <v/>
          </cell>
          <cell r="B507" t="str">
            <v/>
          </cell>
          <cell r="V507" t="str">
            <v/>
          </cell>
          <cell r="AJ507">
            <v>0</v>
          </cell>
        </row>
        <row r="508">
          <cell r="A508" t="str">
            <v/>
          </cell>
          <cell r="B508" t="str">
            <v/>
          </cell>
          <cell r="V508" t="str">
            <v/>
          </cell>
          <cell r="AJ508">
            <v>0</v>
          </cell>
        </row>
        <row r="509">
          <cell r="A509" t="str">
            <v/>
          </cell>
          <cell r="B509" t="str">
            <v/>
          </cell>
          <cell r="V509" t="str">
            <v/>
          </cell>
          <cell r="AJ509">
            <v>0</v>
          </cell>
        </row>
        <row r="510">
          <cell r="A510" t="str">
            <v/>
          </cell>
          <cell r="B510" t="str">
            <v/>
          </cell>
          <cell r="V510" t="str">
            <v/>
          </cell>
          <cell r="AJ510">
            <v>0</v>
          </cell>
        </row>
        <row r="511">
          <cell r="A511" t="str">
            <v/>
          </cell>
          <cell r="B511" t="str">
            <v/>
          </cell>
          <cell r="V511" t="str">
            <v/>
          </cell>
          <cell r="AJ511">
            <v>0</v>
          </cell>
        </row>
        <row r="512">
          <cell r="A512" t="str">
            <v/>
          </cell>
          <cell r="B512" t="str">
            <v/>
          </cell>
          <cell r="V512" t="str">
            <v/>
          </cell>
          <cell r="AJ512">
            <v>0</v>
          </cell>
        </row>
        <row r="513">
          <cell r="A513" t="str">
            <v/>
          </cell>
          <cell r="B513" t="str">
            <v/>
          </cell>
          <cell r="V513" t="str">
            <v/>
          </cell>
          <cell r="AJ513">
            <v>0</v>
          </cell>
        </row>
        <row r="514">
          <cell r="A514" t="str">
            <v/>
          </cell>
          <cell r="B514" t="str">
            <v/>
          </cell>
          <cell r="V514" t="str">
            <v/>
          </cell>
          <cell r="AJ514">
            <v>0</v>
          </cell>
        </row>
        <row r="515">
          <cell r="A515" t="str">
            <v/>
          </cell>
          <cell r="B515" t="str">
            <v/>
          </cell>
          <cell r="V515" t="str">
            <v/>
          </cell>
          <cell r="AJ515">
            <v>0</v>
          </cell>
        </row>
        <row r="516">
          <cell r="A516" t="str">
            <v/>
          </cell>
          <cell r="B516" t="str">
            <v/>
          </cell>
          <cell r="V516" t="str">
            <v/>
          </cell>
          <cell r="AJ516">
            <v>0</v>
          </cell>
        </row>
        <row r="517">
          <cell r="A517" t="str">
            <v/>
          </cell>
          <cell r="B517" t="str">
            <v/>
          </cell>
          <cell r="V517" t="str">
            <v/>
          </cell>
          <cell r="AJ517">
            <v>0</v>
          </cell>
        </row>
        <row r="518">
          <cell r="A518" t="str">
            <v/>
          </cell>
          <cell r="B518" t="str">
            <v/>
          </cell>
          <cell r="V518" t="str">
            <v/>
          </cell>
          <cell r="AJ518">
            <v>0</v>
          </cell>
        </row>
        <row r="519">
          <cell r="A519" t="str">
            <v/>
          </cell>
          <cell r="B519" t="str">
            <v/>
          </cell>
          <cell r="V519" t="str">
            <v/>
          </cell>
          <cell r="AJ519">
            <v>0</v>
          </cell>
        </row>
        <row r="520">
          <cell r="A520" t="str">
            <v/>
          </cell>
          <cell r="B520" t="str">
            <v/>
          </cell>
          <cell r="V520" t="str">
            <v/>
          </cell>
          <cell r="AJ520">
            <v>0</v>
          </cell>
        </row>
        <row r="521">
          <cell r="A521" t="str">
            <v/>
          </cell>
          <cell r="B521" t="str">
            <v/>
          </cell>
          <cell r="V521" t="str">
            <v/>
          </cell>
          <cell r="AJ521">
            <v>0</v>
          </cell>
        </row>
        <row r="522">
          <cell r="A522" t="str">
            <v/>
          </cell>
          <cell r="B522" t="str">
            <v/>
          </cell>
          <cell r="V522" t="str">
            <v/>
          </cell>
          <cell r="AJ522">
            <v>0</v>
          </cell>
        </row>
        <row r="523">
          <cell r="A523" t="str">
            <v/>
          </cell>
          <cell r="B523" t="str">
            <v/>
          </cell>
          <cell r="V523" t="str">
            <v/>
          </cell>
          <cell r="AJ523">
            <v>0</v>
          </cell>
        </row>
        <row r="524">
          <cell r="A524" t="str">
            <v/>
          </cell>
          <cell r="B524" t="str">
            <v/>
          </cell>
          <cell r="V524" t="str">
            <v/>
          </cell>
          <cell r="AJ524">
            <v>0</v>
          </cell>
        </row>
        <row r="525">
          <cell r="A525" t="str">
            <v/>
          </cell>
          <cell r="B525" t="str">
            <v/>
          </cell>
          <cell r="V525" t="str">
            <v/>
          </cell>
          <cell r="AJ525">
            <v>0</v>
          </cell>
        </row>
        <row r="526">
          <cell r="A526" t="str">
            <v/>
          </cell>
          <cell r="B526" t="str">
            <v/>
          </cell>
          <cell r="V526" t="str">
            <v/>
          </cell>
          <cell r="AJ526">
            <v>0</v>
          </cell>
        </row>
        <row r="527">
          <cell r="A527" t="str">
            <v/>
          </cell>
          <cell r="B527" t="str">
            <v/>
          </cell>
          <cell r="V527" t="str">
            <v/>
          </cell>
          <cell r="AJ527">
            <v>0</v>
          </cell>
        </row>
        <row r="528">
          <cell r="A528" t="str">
            <v/>
          </cell>
          <cell r="B528" t="str">
            <v/>
          </cell>
          <cell r="V528" t="str">
            <v/>
          </cell>
          <cell r="AJ528">
            <v>0</v>
          </cell>
        </row>
        <row r="529">
          <cell r="A529" t="str">
            <v/>
          </cell>
          <cell r="B529" t="str">
            <v/>
          </cell>
          <cell r="V529" t="str">
            <v/>
          </cell>
          <cell r="AJ529">
            <v>0</v>
          </cell>
        </row>
        <row r="530">
          <cell r="A530" t="str">
            <v/>
          </cell>
          <cell r="B530" t="str">
            <v/>
          </cell>
          <cell r="V530" t="str">
            <v/>
          </cell>
          <cell r="AJ530">
            <v>0</v>
          </cell>
        </row>
        <row r="531">
          <cell r="A531" t="str">
            <v/>
          </cell>
          <cell r="B531" t="str">
            <v/>
          </cell>
          <cell r="V531" t="str">
            <v/>
          </cell>
          <cell r="AJ531">
            <v>0</v>
          </cell>
        </row>
        <row r="532">
          <cell r="A532" t="str">
            <v/>
          </cell>
          <cell r="B532" t="str">
            <v/>
          </cell>
          <cell r="V532" t="str">
            <v/>
          </cell>
          <cell r="AJ532">
            <v>0</v>
          </cell>
        </row>
        <row r="533">
          <cell r="A533" t="str">
            <v/>
          </cell>
          <cell r="B533" t="str">
            <v/>
          </cell>
          <cell r="V533" t="str">
            <v/>
          </cell>
          <cell r="AJ533">
            <v>0</v>
          </cell>
        </row>
        <row r="534">
          <cell r="A534" t="str">
            <v/>
          </cell>
          <cell r="B534" t="str">
            <v/>
          </cell>
          <cell r="V534" t="str">
            <v/>
          </cell>
          <cell r="AJ534">
            <v>0</v>
          </cell>
        </row>
        <row r="535">
          <cell r="A535" t="str">
            <v/>
          </cell>
          <cell r="B535" t="str">
            <v/>
          </cell>
          <cell r="V535" t="str">
            <v/>
          </cell>
          <cell r="AJ535">
            <v>0</v>
          </cell>
        </row>
        <row r="536">
          <cell r="A536" t="str">
            <v/>
          </cell>
          <cell r="B536" t="str">
            <v/>
          </cell>
          <cell r="V536" t="str">
            <v/>
          </cell>
          <cell r="AJ536">
            <v>0</v>
          </cell>
        </row>
        <row r="537">
          <cell r="A537" t="str">
            <v/>
          </cell>
          <cell r="B537" t="str">
            <v/>
          </cell>
          <cell r="V537" t="str">
            <v/>
          </cell>
          <cell r="AJ537">
            <v>0</v>
          </cell>
        </row>
        <row r="538">
          <cell r="A538" t="str">
            <v/>
          </cell>
          <cell r="B538" t="str">
            <v/>
          </cell>
          <cell r="V538" t="str">
            <v/>
          </cell>
          <cell r="AJ538">
            <v>0</v>
          </cell>
        </row>
        <row r="539">
          <cell r="A539" t="str">
            <v/>
          </cell>
          <cell r="B539" t="str">
            <v/>
          </cell>
          <cell r="V539" t="str">
            <v/>
          </cell>
          <cell r="AJ539">
            <v>0</v>
          </cell>
        </row>
        <row r="540">
          <cell r="A540" t="str">
            <v/>
          </cell>
          <cell r="B540" t="str">
            <v/>
          </cell>
          <cell r="V540" t="str">
            <v/>
          </cell>
          <cell r="AJ540">
            <v>0</v>
          </cell>
        </row>
        <row r="541">
          <cell r="A541" t="str">
            <v/>
          </cell>
          <cell r="B541" t="str">
            <v/>
          </cell>
          <cell r="V541" t="str">
            <v/>
          </cell>
          <cell r="AJ541">
            <v>0</v>
          </cell>
        </row>
        <row r="542">
          <cell r="A542" t="str">
            <v/>
          </cell>
          <cell r="B542" t="str">
            <v/>
          </cell>
          <cell r="V542" t="str">
            <v/>
          </cell>
          <cell r="AJ542">
            <v>0</v>
          </cell>
        </row>
        <row r="543">
          <cell r="A543" t="str">
            <v/>
          </cell>
          <cell r="B543" t="str">
            <v/>
          </cell>
          <cell r="V543" t="str">
            <v/>
          </cell>
          <cell r="AJ543">
            <v>0</v>
          </cell>
        </row>
        <row r="544">
          <cell r="A544" t="str">
            <v/>
          </cell>
          <cell r="B544" t="str">
            <v/>
          </cell>
          <cell r="V544" t="str">
            <v/>
          </cell>
          <cell r="AJ544">
            <v>0</v>
          </cell>
        </row>
        <row r="545">
          <cell r="A545" t="str">
            <v/>
          </cell>
          <cell r="B545" t="str">
            <v/>
          </cell>
          <cell r="V545" t="str">
            <v/>
          </cell>
          <cell r="AJ545">
            <v>0</v>
          </cell>
        </row>
        <row r="546">
          <cell r="A546" t="str">
            <v/>
          </cell>
          <cell r="B546" t="str">
            <v/>
          </cell>
          <cell r="V546" t="str">
            <v/>
          </cell>
          <cell r="AJ546">
            <v>0</v>
          </cell>
        </row>
        <row r="547">
          <cell r="A547" t="str">
            <v/>
          </cell>
          <cell r="B547" t="str">
            <v/>
          </cell>
          <cell r="V547" t="str">
            <v/>
          </cell>
          <cell r="AJ547">
            <v>0</v>
          </cell>
        </row>
        <row r="548">
          <cell r="A548" t="str">
            <v/>
          </cell>
          <cell r="B548" t="str">
            <v/>
          </cell>
          <cell r="V548" t="str">
            <v/>
          </cell>
          <cell r="AJ548">
            <v>0</v>
          </cell>
        </row>
        <row r="549">
          <cell r="A549" t="str">
            <v/>
          </cell>
          <cell r="B549" t="str">
            <v/>
          </cell>
          <cell r="V549" t="str">
            <v/>
          </cell>
          <cell r="AJ549">
            <v>0</v>
          </cell>
        </row>
        <row r="550">
          <cell r="A550" t="str">
            <v/>
          </cell>
          <cell r="B550" t="str">
            <v/>
          </cell>
          <cell r="V550" t="str">
            <v/>
          </cell>
          <cell r="AJ550">
            <v>0</v>
          </cell>
        </row>
        <row r="551">
          <cell r="A551" t="str">
            <v/>
          </cell>
          <cell r="B551" t="str">
            <v/>
          </cell>
          <cell r="V551" t="str">
            <v/>
          </cell>
          <cell r="AJ551">
            <v>0</v>
          </cell>
        </row>
        <row r="552">
          <cell r="A552" t="str">
            <v/>
          </cell>
          <cell r="B552" t="str">
            <v/>
          </cell>
          <cell r="V552" t="str">
            <v/>
          </cell>
          <cell r="AJ552">
            <v>0</v>
          </cell>
        </row>
        <row r="553">
          <cell r="A553" t="str">
            <v/>
          </cell>
          <cell r="B553" t="str">
            <v/>
          </cell>
          <cell r="V553" t="str">
            <v/>
          </cell>
          <cell r="AJ553">
            <v>0</v>
          </cell>
        </row>
        <row r="554">
          <cell r="A554" t="str">
            <v/>
          </cell>
          <cell r="B554" t="str">
            <v/>
          </cell>
          <cell r="V554" t="str">
            <v/>
          </cell>
          <cell r="AJ554">
            <v>0</v>
          </cell>
        </row>
        <row r="555">
          <cell r="A555" t="str">
            <v/>
          </cell>
          <cell r="B555" t="str">
            <v/>
          </cell>
          <cell r="V555" t="str">
            <v/>
          </cell>
          <cell r="AJ555">
            <v>0</v>
          </cell>
        </row>
        <row r="556">
          <cell r="A556" t="str">
            <v/>
          </cell>
          <cell r="B556" t="str">
            <v/>
          </cell>
          <cell r="V556" t="str">
            <v/>
          </cell>
          <cell r="AJ556">
            <v>0</v>
          </cell>
        </row>
        <row r="557">
          <cell r="A557" t="str">
            <v/>
          </cell>
          <cell r="B557" t="str">
            <v/>
          </cell>
          <cell r="V557" t="str">
            <v/>
          </cell>
          <cell r="AJ557">
            <v>0</v>
          </cell>
        </row>
        <row r="558">
          <cell r="A558" t="str">
            <v/>
          </cell>
          <cell r="B558" t="str">
            <v/>
          </cell>
          <cell r="V558" t="str">
            <v/>
          </cell>
          <cell r="AJ558">
            <v>0</v>
          </cell>
        </row>
        <row r="559">
          <cell r="A559" t="str">
            <v/>
          </cell>
          <cell r="B559" t="str">
            <v/>
          </cell>
          <cell r="V559" t="str">
            <v/>
          </cell>
          <cell r="AJ559">
            <v>0</v>
          </cell>
        </row>
        <row r="560">
          <cell r="A560" t="str">
            <v/>
          </cell>
          <cell r="B560" t="str">
            <v/>
          </cell>
          <cell r="V560" t="str">
            <v/>
          </cell>
          <cell r="AJ560">
            <v>0</v>
          </cell>
        </row>
        <row r="561">
          <cell r="A561" t="str">
            <v/>
          </cell>
          <cell r="B561" t="str">
            <v/>
          </cell>
          <cell r="V561" t="str">
            <v/>
          </cell>
          <cell r="AJ561">
            <v>0</v>
          </cell>
        </row>
        <row r="562">
          <cell r="A562" t="str">
            <v/>
          </cell>
          <cell r="B562" t="str">
            <v/>
          </cell>
          <cell r="V562" t="str">
            <v/>
          </cell>
          <cell r="AJ562">
            <v>0</v>
          </cell>
        </row>
        <row r="563">
          <cell r="A563" t="str">
            <v/>
          </cell>
          <cell r="B563" t="str">
            <v/>
          </cell>
          <cell r="V563" t="str">
            <v/>
          </cell>
          <cell r="AJ563">
            <v>0</v>
          </cell>
        </row>
        <row r="564">
          <cell r="A564" t="str">
            <v/>
          </cell>
          <cell r="B564" t="str">
            <v/>
          </cell>
          <cell r="V564" t="str">
            <v/>
          </cell>
          <cell r="AJ564">
            <v>0</v>
          </cell>
        </row>
        <row r="565">
          <cell r="A565" t="str">
            <v/>
          </cell>
          <cell r="B565" t="str">
            <v/>
          </cell>
          <cell r="V565" t="str">
            <v/>
          </cell>
          <cell r="AJ565">
            <v>0</v>
          </cell>
        </row>
        <row r="566">
          <cell r="A566" t="str">
            <v/>
          </cell>
          <cell r="B566" t="str">
            <v/>
          </cell>
          <cell r="V566" t="str">
            <v/>
          </cell>
          <cell r="AJ566">
            <v>0</v>
          </cell>
        </row>
        <row r="567">
          <cell r="A567" t="str">
            <v/>
          </cell>
          <cell r="B567" t="str">
            <v/>
          </cell>
          <cell r="V567" t="str">
            <v/>
          </cell>
          <cell r="AJ567">
            <v>0</v>
          </cell>
        </row>
        <row r="568">
          <cell r="A568" t="str">
            <v/>
          </cell>
          <cell r="B568" t="str">
            <v/>
          </cell>
          <cell r="V568" t="str">
            <v/>
          </cell>
          <cell r="AJ568">
            <v>0</v>
          </cell>
        </row>
        <row r="569">
          <cell r="A569" t="str">
            <v/>
          </cell>
          <cell r="B569" t="str">
            <v/>
          </cell>
          <cell r="V569" t="str">
            <v/>
          </cell>
          <cell r="AJ569">
            <v>0</v>
          </cell>
        </row>
        <row r="570">
          <cell r="A570" t="str">
            <v/>
          </cell>
          <cell r="B570" t="str">
            <v/>
          </cell>
          <cell r="V570" t="str">
            <v/>
          </cell>
          <cell r="AJ570">
            <v>0</v>
          </cell>
        </row>
        <row r="571">
          <cell r="A571" t="str">
            <v/>
          </cell>
          <cell r="B571" t="str">
            <v/>
          </cell>
          <cell r="V571" t="str">
            <v/>
          </cell>
          <cell r="AJ571">
            <v>0</v>
          </cell>
        </row>
        <row r="572">
          <cell r="A572" t="str">
            <v/>
          </cell>
          <cell r="B572" t="str">
            <v/>
          </cell>
          <cell r="V572" t="str">
            <v/>
          </cell>
          <cell r="AJ572">
            <v>0</v>
          </cell>
        </row>
        <row r="573">
          <cell r="A573" t="str">
            <v/>
          </cell>
          <cell r="B573" t="str">
            <v/>
          </cell>
          <cell r="V573" t="str">
            <v/>
          </cell>
          <cell r="AJ573">
            <v>0</v>
          </cell>
        </row>
        <row r="574">
          <cell r="A574" t="str">
            <v/>
          </cell>
          <cell r="B574" t="str">
            <v/>
          </cell>
          <cell r="V574" t="str">
            <v/>
          </cell>
          <cell r="AJ574">
            <v>0</v>
          </cell>
        </row>
        <row r="575">
          <cell r="A575" t="str">
            <v/>
          </cell>
          <cell r="B575" t="str">
            <v/>
          </cell>
          <cell r="V575" t="str">
            <v/>
          </cell>
          <cell r="AJ575">
            <v>0</v>
          </cell>
        </row>
        <row r="576">
          <cell r="A576" t="str">
            <v/>
          </cell>
          <cell r="B576" t="str">
            <v/>
          </cell>
          <cell r="V576" t="str">
            <v/>
          </cell>
          <cell r="AJ576">
            <v>0</v>
          </cell>
        </row>
        <row r="577">
          <cell r="A577" t="str">
            <v/>
          </cell>
          <cell r="B577" t="str">
            <v/>
          </cell>
          <cell r="V577" t="str">
            <v/>
          </cell>
          <cell r="AJ577">
            <v>0</v>
          </cell>
        </row>
        <row r="578">
          <cell r="A578" t="str">
            <v/>
          </cell>
          <cell r="B578" t="str">
            <v/>
          </cell>
          <cell r="V578" t="str">
            <v/>
          </cell>
          <cell r="AJ578">
            <v>0</v>
          </cell>
        </row>
        <row r="579">
          <cell r="A579" t="str">
            <v/>
          </cell>
          <cell r="B579" t="str">
            <v/>
          </cell>
          <cell r="V579" t="str">
            <v/>
          </cell>
          <cell r="AJ579">
            <v>0</v>
          </cell>
        </row>
        <row r="580">
          <cell r="A580" t="str">
            <v/>
          </cell>
          <cell r="B580" t="str">
            <v/>
          </cell>
          <cell r="V580" t="str">
            <v/>
          </cell>
          <cell r="AJ580">
            <v>0</v>
          </cell>
        </row>
        <row r="581">
          <cell r="A581" t="str">
            <v/>
          </cell>
          <cell r="B581" t="str">
            <v/>
          </cell>
          <cell r="V581" t="str">
            <v/>
          </cell>
          <cell r="AJ581">
            <v>0</v>
          </cell>
        </row>
        <row r="582">
          <cell r="A582" t="str">
            <v/>
          </cell>
          <cell r="B582" t="str">
            <v/>
          </cell>
          <cell r="V582" t="str">
            <v/>
          </cell>
          <cell r="AJ582">
            <v>0</v>
          </cell>
        </row>
        <row r="583">
          <cell r="A583" t="str">
            <v/>
          </cell>
          <cell r="B583" t="str">
            <v/>
          </cell>
          <cell r="V583" t="str">
            <v/>
          </cell>
          <cell r="AJ583">
            <v>0</v>
          </cell>
        </row>
        <row r="584">
          <cell r="A584" t="str">
            <v/>
          </cell>
          <cell r="B584" t="str">
            <v/>
          </cell>
          <cell r="V584" t="str">
            <v/>
          </cell>
          <cell r="AJ584">
            <v>0</v>
          </cell>
        </row>
        <row r="585">
          <cell r="A585" t="str">
            <v/>
          </cell>
          <cell r="B585" t="str">
            <v/>
          </cell>
          <cell r="V585" t="str">
            <v/>
          </cell>
          <cell r="AJ585">
            <v>0</v>
          </cell>
        </row>
        <row r="586">
          <cell r="A586" t="str">
            <v/>
          </cell>
          <cell r="B586" t="str">
            <v/>
          </cell>
          <cell r="V586" t="str">
            <v/>
          </cell>
          <cell r="AJ586">
            <v>0</v>
          </cell>
        </row>
        <row r="587">
          <cell r="A587" t="str">
            <v/>
          </cell>
          <cell r="B587" t="str">
            <v/>
          </cell>
          <cell r="V587" t="str">
            <v/>
          </cell>
          <cell r="AJ587">
            <v>0</v>
          </cell>
        </row>
        <row r="588">
          <cell r="A588" t="str">
            <v/>
          </cell>
          <cell r="B588" t="str">
            <v/>
          </cell>
          <cell r="V588" t="str">
            <v/>
          </cell>
          <cell r="AJ588">
            <v>0</v>
          </cell>
        </row>
        <row r="589">
          <cell r="A589" t="str">
            <v/>
          </cell>
          <cell r="B589" t="str">
            <v/>
          </cell>
          <cell r="V589" t="str">
            <v/>
          </cell>
          <cell r="AJ589">
            <v>0</v>
          </cell>
        </row>
        <row r="590">
          <cell r="A590" t="str">
            <v/>
          </cell>
          <cell r="B590" t="str">
            <v/>
          </cell>
          <cell r="V590" t="str">
            <v/>
          </cell>
          <cell r="AJ590">
            <v>0</v>
          </cell>
        </row>
        <row r="591">
          <cell r="A591" t="str">
            <v/>
          </cell>
          <cell r="B591" t="str">
            <v/>
          </cell>
          <cell r="V591" t="str">
            <v/>
          </cell>
          <cell r="AJ591">
            <v>0</v>
          </cell>
        </row>
        <row r="592">
          <cell r="A592" t="str">
            <v/>
          </cell>
          <cell r="B592" t="str">
            <v/>
          </cell>
          <cell r="V592" t="str">
            <v/>
          </cell>
          <cell r="AJ592">
            <v>0</v>
          </cell>
        </row>
        <row r="593">
          <cell r="A593" t="str">
            <v/>
          </cell>
          <cell r="B593" t="str">
            <v/>
          </cell>
          <cell r="V593" t="str">
            <v/>
          </cell>
          <cell r="AJ593">
            <v>0</v>
          </cell>
        </row>
        <row r="594">
          <cell r="A594" t="str">
            <v/>
          </cell>
          <cell r="B594" t="str">
            <v/>
          </cell>
          <cell r="V594" t="str">
            <v/>
          </cell>
          <cell r="AJ594">
            <v>0</v>
          </cell>
        </row>
        <row r="595">
          <cell r="A595" t="str">
            <v/>
          </cell>
          <cell r="B595" t="str">
            <v/>
          </cell>
          <cell r="V595" t="str">
            <v/>
          </cell>
          <cell r="AJ595">
            <v>0</v>
          </cell>
        </row>
        <row r="596">
          <cell r="A596" t="str">
            <v/>
          </cell>
          <cell r="B596" t="str">
            <v/>
          </cell>
          <cell r="V596" t="str">
            <v/>
          </cell>
          <cell r="AJ596">
            <v>0</v>
          </cell>
        </row>
        <row r="597">
          <cell r="A597" t="str">
            <v/>
          </cell>
          <cell r="B597" t="str">
            <v/>
          </cell>
          <cell r="V597" t="str">
            <v/>
          </cell>
          <cell r="AJ597">
            <v>0</v>
          </cell>
        </row>
        <row r="598">
          <cell r="A598" t="str">
            <v/>
          </cell>
          <cell r="B598" t="str">
            <v/>
          </cell>
          <cell r="V598" t="str">
            <v/>
          </cell>
          <cell r="AJ598">
            <v>0</v>
          </cell>
        </row>
        <row r="599">
          <cell r="A599" t="str">
            <v/>
          </cell>
          <cell r="B599" t="str">
            <v/>
          </cell>
          <cell r="V599" t="str">
            <v/>
          </cell>
          <cell r="AJ599">
            <v>0</v>
          </cell>
        </row>
        <row r="600">
          <cell r="A600" t="str">
            <v/>
          </cell>
          <cell r="B600" t="str">
            <v/>
          </cell>
          <cell r="V600" t="str">
            <v/>
          </cell>
          <cell r="AJ600">
            <v>0</v>
          </cell>
        </row>
        <row r="601">
          <cell r="A601" t="str">
            <v/>
          </cell>
          <cell r="B601" t="str">
            <v/>
          </cell>
          <cell r="V601" t="str">
            <v/>
          </cell>
          <cell r="AJ601">
            <v>0</v>
          </cell>
        </row>
        <row r="602">
          <cell r="A602" t="str">
            <v/>
          </cell>
          <cell r="B602" t="str">
            <v/>
          </cell>
          <cell r="V602" t="str">
            <v/>
          </cell>
          <cell r="AJ602">
            <v>0</v>
          </cell>
        </row>
        <row r="603">
          <cell r="A603" t="str">
            <v/>
          </cell>
          <cell r="B603" t="str">
            <v/>
          </cell>
          <cell r="V603" t="str">
            <v/>
          </cell>
          <cell r="AJ603">
            <v>0</v>
          </cell>
        </row>
        <row r="604">
          <cell r="A604" t="str">
            <v/>
          </cell>
          <cell r="B604" t="str">
            <v/>
          </cell>
          <cell r="V604" t="str">
            <v/>
          </cell>
          <cell r="AJ604">
            <v>0</v>
          </cell>
        </row>
        <row r="605">
          <cell r="A605" t="str">
            <v/>
          </cell>
          <cell r="B605" t="str">
            <v/>
          </cell>
          <cell r="V605" t="str">
            <v/>
          </cell>
          <cell r="AJ605">
            <v>0</v>
          </cell>
        </row>
        <row r="606">
          <cell r="A606" t="str">
            <v/>
          </cell>
          <cell r="B606" t="str">
            <v/>
          </cell>
          <cell r="V606" t="str">
            <v/>
          </cell>
          <cell r="AJ606">
            <v>0</v>
          </cell>
        </row>
        <row r="607">
          <cell r="A607" t="str">
            <v/>
          </cell>
          <cell r="B607" t="str">
            <v/>
          </cell>
          <cell r="V607" t="str">
            <v/>
          </cell>
          <cell r="AJ607">
            <v>0</v>
          </cell>
        </row>
        <row r="608">
          <cell r="A608" t="str">
            <v/>
          </cell>
          <cell r="B608" t="str">
            <v/>
          </cell>
          <cell r="V608" t="str">
            <v/>
          </cell>
          <cell r="AJ608">
            <v>0</v>
          </cell>
        </row>
        <row r="609">
          <cell r="A609" t="str">
            <v/>
          </cell>
          <cell r="B609" t="str">
            <v/>
          </cell>
          <cell r="V609" t="str">
            <v/>
          </cell>
          <cell r="AJ609">
            <v>0</v>
          </cell>
        </row>
        <row r="610">
          <cell r="A610" t="str">
            <v/>
          </cell>
          <cell r="B610" t="str">
            <v/>
          </cell>
          <cell r="V610" t="str">
            <v/>
          </cell>
          <cell r="AJ610">
            <v>0</v>
          </cell>
        </row>
        <row r="611">
          <cell r="A611" t="str">
            <v/>
          </cell>
          <cell r="B611" t="str">
            <v/>
          </cell>
          <cell r="V611" t="str">
            <v/>
          </cell>
          <cell r="AJ611">
            <v>0</v>
          </cell>
        </row>
        <row r="612">
          <cell r="A612" t="str">
            <v/>
          </cell>
          <cell r="B612" t="str">
            <v/>
          </cell>
          <cell r="V612" t="str">
            <v/>
          </cell>
          <cell r="AJ612">
            <v>0</v>
          </cell>
        </row>
        <row r="613">
          <cell r="A613" t="str">
            <v/>
          </cell>
          <cell r="B613" t="str">
            <v/>
          </cell>
          <cell r="V613" t="str">
            <v/>
          </cell>
          <cell r="AJ613">
            <v>0</v>
          </cell>
        </row>
        <row r="614">
          <cell r="A614" t="str">
            <v/>
          </cell>
          <cell r="B614" t="str">
            <v/>
          </cell>
          <cell r="V614" t="str">
            <v/>
          </cell>
          <cell r="AJ614">
            <v>0</v>
          </cell>
        </row>
        <row r="615">
          <cell r="A615" t="str">
            <v/>
          </cell>
          <cell r="B615" t="str">
            <v/>
          </cell>
          <cell r="V615" t="str">
            <v/>
          </cell>
          <cell r="AJ615">
            <v>0</v>
          </cell>
        </row>
        <row r="616">
          <cell r="A616" t="str">
            <v/>
          </cell>
          <cell r="B616" t="str">
            <v/>
          </cell>
          <cell r="V616" t="str">
            <v/>
          </cell>
          <cell r="AJ616">
            <v>0</v>
          </cell>
        </row>
        <row r="617">
          <cell r="A617" t="str">
            <v/>
          </cell>
          <cell r="B617" t="str">
            <v/>
          </cell>
          <cell r="V617" t="str">
            <v/>
          </cell>
          <cell r="AJ617">
            <v>0</v>
          </cell>
        </row>
        <row r="618">
          <cell r="A618" t="str">
            <v/>
          </cell>
          <cell r="B618" t="str">
            <v/>
          </cell>
          <cell r="V618" t="str">
            <v/>
          </cell>
          <cell r="AJ618">
            <v>0</v>
          </cell>
        </row>
        <row r="619">
          <cell r="A619" t="str">
            <v/>
          </cell>
          <cell r="B619" t="str">
            <v/>
          </cell>
          <cell r="V619" t="str">
            <v/>
          </cell>
          <cell r="AJ619">
            <v>0</v>
          </cell>
        </row>
        <row r="620">
          <cell r="A620" t="str">
            <v/>
          </cell>
          <cell r="B620" t="str">
            <v/>
          </cell>
          <cell r="V620" t="str">
            <v/>
          </cell>
          <cell r="AJ620">
            <v>0</v>
          </cell>
        </row>
        <row r="621">
          <cell r="A621" t="str">
            <v/>
          </cell>
          <cell r="B621" t="str">
            <v/>
          </cell>
          <cell r="V621" t="str">
            <v/>
          </cell>
          <cell r="AJ621">
            <v>0</v>
          </cell>
        </row>
        <row r="622">
          <cell r="A622" t="str">
            <v/>
          </cell>
          <cell r="B622" t="str">
            <v/>
          </cell>
          <cell r="V622" t="str">
            <v/>
          </cell>
          <cell r="AJ622">
            <v>0</v>
          </cell>
        </row>
        <row r="623">
          <cell r="A623" t="str">
            <v/>
          </cell>
          <cell r="B623" t="str">
            <v/>
          </cell>
          <cell r="V623" t="str">
            <v/>
          </cell>
          <cell r="AJ623">
            <v>0</v>
          </cell>
        </row>
        <row r="624">
          <cell r="A624" t="str">
            <v/>
          </cell>
          <cell r="B624" t="str">
            <v/>
          </cell>
          <cell r="V624" t="str">
            <v/>
          </cell>
          <cell r="AJ624">
            <v>0</v>
          </cell>
        </row>
        <row r="625">
          <cell r="A625" t="str">
            <v/>
          </cell>
          <cell r="B625" t="str">
            <v/>
          </cell>
          <cell r="V625" t="str">
            <v/>
          </cell>
          <cell r="AJ625">
            <v>0</v>
          </cell>
        </row>
        <row r="626">
          <cell r="A626" t="str">
            <v/>
          </cell>
          <cell r="B626" t="str">
            <v/>
          </cell>
          <cell r="V626" t="str">
            <v/>
          </cell>
          <cell r="AJ626">
            <v>0</v>
          </cell>
        </row>
        <row r="627">
          <cell r="A627" t="str">
            <v/>
          </cell>
          <cell r="B627" t="str">
            <v/>
          </cell>
          <cell r="V627" t="str">
            <v/>
          </cell>
          <cell r="AJ627">
            <v>0</v>
          </cell>
        </row>
        <row r="628">
          <cell r="A628" t="str">
            <v/>
          </cell>
          <cell r="B628" t="str">
            <v/>
          </cell>
          <cell r="V628" t="str">
            <v/>
          </cell>
          <cell r="AJ628">
            <v>0</v>
          </cell>
        </row>
        <row r="629">
          <cell r="A629" t="str">
            <v/>
          </cell>
          <cell r="B629" t="str">
            <v/>
          </cell>
          <cell r="V629" t="str">
            <v/>
          </cell>
          <cell r="AJ629">
            <v>0</v>
          </cell>
        </row>
        <row r="630">
          <cell r="A630" t="str">
            <v/>
          </cell>
          <cell r="B630" t="str">
            <v/>
          </cell>
          <cell r="V630" t="str">
            <v/>
          </cell>
          <cell r="AJ630">
            <v>0</v>
          </cell>
        </row>
        <row r="631">
          <cell r="A631" t="str">
            <v/>
          </cell>
          <cell r="B631" t="str">
            <v/>
          </cell>
          <cell r="V631" t="str">
            <v/>
          </cell>
          <cell r="AJ631">
            <v>0</v>
          </cell>
        </row>
        <row r="632">
          <cell r="A632" t="str">
            <v/>
          </cell>
          <cell r="B632" t="str">
            <v/>
          </cell>
          <cell r="V632" t="str">
            <v/>
          </cell>
          <cell r="AJ632">
            <v>0</v>
          </cell>
        </row>
        <row r="633">
          <cell r="A633" t="str">
            <v/>
          </cell>
          <cell r="B633" t="str">
            <v/>
          </cell>
          <cell r="V633" t="str">
            <v/>
          </cell>
          <cell r="AJ633">
            <v>0</v>
          </cell>
        </row>
        <row r="634">
          <cell r="A634" t="str">
            <v/>
          </cell>
          <cell r="B634" t="str">
            <v/>
          </cell>
          <cell r="V634" t="str">
            <v/>
          </cell>
          <cell r="AJ634">
            <v>0</v>
          </cell>
        </row>
        <row r="635">
          <cell r="A635" t="str">
            <v/>
          </cell>
          <cell r="B635" t="str">
            <v/>
          </cell>
          <cell r="V635" t="str">
            <v/>
          </cell>
          <cell r="AJ635">
            <v>0</v>
          </cell>
        </row>
        <row r="636">
          <cell r="A636" t="str">
            <v/>
          </cell>
          <cell r="B636" t="str">
            <v/>
          </cell>
          <cell r="V636" t="str">
            <v/>
          </cell>
          <cell r="AJ636">
            <v>0</v>
          </cell>
        </row>
        <row r="637">
          <cell r="A637" t="str">
            <v/>
          </cell>
          <cell r="B637" t="str">
            <v/>
          </cell>
          <cell r="V637" t="str">
            <v/>
          </cell>
          <cell r="AJ637">
            <v>0</v>
          </cell>
        </row>
        <row r="638">
          <cell r="A638" t="str">
            <v/>
          </cell>
          <cell r="B638" t="str">
            <v/>
          </cell>
          <cell r="V638" t="str">
            <v/>
          </cell>
          <cell r="AJ638">
            <v>0</v>
          </cell>
        </row>
        <row r="639">
          <cell r="A639" t="str">
            <v/>
          </cell>
          <cell r="B639" t="str">
            <v/>
          </cell>
          <cell r="V639" t="str">
            <v/>
          </cell>
          <cell r="AJ639">
            <v>0</v>
          </cell>
        </row>
        <row r="640">
          <cell r="A640" t="str">
            <v/>
          </cell>
          <cell r="B640" t="str">
            <v/>
          </cell>
          <cell r="V640" t="str">
            <v/>
          </cell>
          <cell r="AJ640">
            <v>0</v>
          </cell>
        </row>
        <row r="641">
          <cell r="A641" t="str">
            <v/>
          </cell>
          <cell r="B641" t="str">
            <v/>
          </cell>
          <cell r="V641" t="str">
            <v/>
          </cell>
          <cell r="AJ641">
            <v>0</v>
          </cell>
        </row>
        <row r="642">
          <cell r="A642" t="str">
            <v/>
          </cell>
          <cell r="B642" t="str">
            <v/>
          </cell>
          <cell r="V642" t="str">
            <v/>
          </cell>
          <cell r="AJ642">
            <v>0</v>
          </cell>
        </row>
        <row r="643">
          <cell r="A643" t="str">
            <v/>
          </cell>
          <cell r="B643" t="str">
            <v/>
          </cell>
          <cell r="V643" t="str">
            <v/>
          </cell>
          <cell r="AJ643">
            <v>0</v>
          </cell>
        </row>
        <row r="644">
          <cell r="A644" t="str">
            <v/>
          </cell>
          <cell r="B644" t="str">
            <v/>
          </cell>
          <cell r="V644" t="str">
            <v/>
          </cell>
          <cell r="AJ644">
            <v>0</v>
          </cell>
        </row>
        <row r="645">
          <cell r="A645" t="str">
            <v/>
          </cell>
          <cell r="B645" t="str">
            <v/>
          </cell>
          <cell r="V645" t="str">
            <v/>
          </cell>
          <cell r="AJ645">
            <v>0</v>
          </cell>
        </row>
        <row r="646">
          <cell r="A646" t="str">
            <v/>
          </cell>
          <cell r="B646" t="str">
            <v/>
          </cell>
          <cell r="V646" t="str">
            <v/>
          </cell>
          <cell r="AJ646">
            <v>0</v>
          </cell>
        </row>
        <row r="647">
          <cell r="A647" t="str">
            <v/>
          </cell>
          <cell r="B647" t="str">
            <v/>
          </cell>
          <cell r="V647" t="str">
            <v/>
          </cell>
          <cell r="AJ647">
            <v>0</v>
          </cell>
        </row>
        <row r="648">
          <cell r="A648" t="str">
            <v/>
          </cell>
          <cell r="B648" t="str">
            <v/>
          </cell>
          <cell r="V648" t="str">
            <v/>
          </cell>
          <cell r="AJ648">
            <v>0</v>
          </cell>
        </row>
        <row r="649">
          <cell r="A649" t="str">
            <v/>
          </cell>
          <cell r="B649" t="str">
            <v/>
          </cell>
          <cell r="V649" t="str">
            <v/>
          </cell>
          <cell r="AJ649">
            <v>0</v>
          </cell>
        </row>
        <row r="650">
          <cell r="A650" t="str">
            <v/>
          </cell>
          <cell r="B650" t="str">
            <v/>
          </cell>
          <cell r="V650" t="str">
            <v/>
          </cell>
          <cell r="AJ650">
            <v>0</v>
          </cell>
        </row>
        <row r="651">
          <cell r="A651" t="str">
            <v/>
          </cell>
          <cell r="B651" t="str">
            <v/>
          </cell>
          <cell r="V651" t="str">
            <v/>
          </cell>
          <cell r="AJ651">
            <v>0</v>
          </cell>
        </row>
        <row r="652">
          <cell r="A652" t="str">
            <v/>
          </cell>
          <cell r="B652" t="str">
            <v/>
          </cell>
          <cell r="V652" t="str">
            <v/>
          </cell>
          <cell r="AJ652">
            <v>0</v>
          </cell>
        </row>
        <row r="653">
          <cell r="A653" t="str">
            <v/>
          </cell>
          <cell r="B653" t="str">
            <v/>
          </cell>
          <cell r="V653" t="str">
            <v/>
          </cell>
          <cell r="AJ653">
            <v>0</v>
          </cell>
        </row>
        <row r="654">
          <cell r="A654" t="str">
            <v/>
          </cell>
          <cell r="B654" t="str">
            <v/>
          </cell>
          <cell r="V654" t="str">
            <v/>
          </cell>
          <cell r="AJ654">
            <v>0</v>
          </cell>
        </row>
        <row r="655">
          <cell r="A655" t="str">
            <v/>
          </cell>
          <cell r="B655" t="str">
            <v/>
          </cell>
          <cell r="V655" t="str">
            <v/>
          </cell>
          <cell r="AJ655">
            <v>0</v>
          </cell>
        </row>
        <row r="656">
          <cell r="A656" t="str">
            <v/>
          </cell>
          <cell r="B656" t="str">
            <v/>
          </cell>
          <cell r="V656" t="str">
            <v/>
          </cell>
          <cell r="AJ656">
            <v>0</v>
          </cell>
        </row>
        <row r="657">
          <cell r="A657" t="str">
            <v/>
          </cell>
          <cell r="B657" t="str">
            <v/>
          </cell>
          <cell r="V657" t="str">
            <v/>
          </cell>
          <cell r="AJ657">
            <v>0</v>
          </cell>
        </row>
        <row r="658">
          <cell r="A658" t="str">
            <v/>
          </cell>
          <cell r="B658" t="str">
            <v/>
          </cell>
          <cell r="V658" t="str">
            <v/>
          </cell>
          <cell r="AJ658">
            <v>0</v>
          </cell>
        </row>
        <row r="659">
          <cell r="A659" t="str">
            <v/>
          </cell>
          <cell r="B659" t="str">
            <v/>
          </cell>
          <cell r="V659" t="str">
            <v/>
          </cell>
          <cell r="AJ659">
            <v>0</v>
          </cell>
        </row>
        <row r="660">
          <cell r="A660" t="str">
            <v/>
          </cell>
          <cell r="B660" t="str">
            <v/>
          </cell>
          <cell r="V660" t="str">
            <v/>
          </cell>
          <cell r="AJ660">
            <v>0</v>
          </cell>
        </row>
        <row r="661">
          <cell r="A661" t="str">
            <v/>
          </cell>
          <cell r="B661" t="str">
            <v/>
          </cell>
          <cell r="V661" t="str">
            <v/>
          </cell>
          <cell r="AJ661">
            <v>0</v>
          </cell>
        </row>
        <row r="662">
          <cell r="A662" t="str">
            <v/>
          </cell>
          <cell r="B662" t="str">
            <v/>
          </cell>
          <cell r="V662" t="str">
            <v/>
          </cell>
          <cell r="AJ662">
            <v>0</v>
          </cell>
        </row>
        <row r="663">
          <cell r="A663" t="str">
            <v/>
          </cell>
          <cell r="B663" t="str">
            <v/>
          </cell>
          <cell r="V663" t="str">
            <v/>
          </cell>
          <cell r="AJ663">
            <v>0</v>
          </cell>
        </row>
        <row r="664">
          <cell r="A664" t="str">
            <v/>
          </cell>
          <cell r="B664" t="str">
            <v/>
          </cell>
          <cell r="V664" t="str">
            <v/>
          </cell>
          <cell r="AJ664">
            <v>0</v>
          </cell>
        </row>
        <row r="665">
          <cell r="A665" t="str">
            <v/>
          </cell>
          <cell r="B665" t="str">
            <v/>
          </cell>
          <cell r="V665" t="str">
            <v/>
          </cell>
          <cell r="AJ665">
            <v>0</v>
          </cell>
        </row>
        <row r="666">
          <cell r="A666" t="str">
            <v/>
          </cell>
          <cell r="B666" t="str">
            <v/>
          </cell>
          <cell r="V666" t="str">
            <v/>
          </cell>
          <cell r="AJ666">
            <v>0</v>
          </cell>
        </row>
        <row r="667">
          <cell r="A667" t="str">
            <v/>
          </cell>
          <cell r="B667" t="str">
            <v/>
          </cell>
          <cell r="V667" t="str">
            <v/>
          </cell>
          <cell r="AJ667">
            <v>0</v>
          </cell>
        </row>
        <row r="668">
          <cell r="A668" t="str">
            <v/>
          </cell>
          <cell r="B668" t="str">
            <v/>
          </cell>
          <cell r="V668" t="str">
            <v/>
          </cell>
          <cell r="AJ668">
            <v>0</v>
          </cell>
        </row>
        <row r="669">
          <cell r="A669" t="str">
            <v/>
          </cell>
          <cell r="B669" t="str">
            <v/>
          </cell>
          <cell r="V669" t="str">
            <v/>
          </cell>
          <cell r="AJ669">
            <v>0</v>
          </cell>
        </row>
        <row r="670">
          <cell r="A670" t="str">
            <v/>
          </cell>
          <cell r="B670" t="str">
            <v/>
          </cell>
          <cell r="V670" t="str">
            <v/>
          </cell>
          <cell r="AJ670">
            <v>0</v>
          </cell>
        </row>
        <row r="671">
          <cell r="A671" t="str">
            <v/>
          </cell>
          <cell r="B671" t="str">
            <v/>
          </cell>
          <cell r="V671" t="str">
            <v/>
          </cell>
          <cell r="AJ671">
            <v>0</v>
          </cell>
        </row>
        <row r="672">
          <cell r="A672" t="str">
            <v/>
          </cell>
          <cell r="B672" t="str">
            <v/>
          </cell>
          <cell r="V672" t="str">
            <v/>
          </cell>
          <cell r="AJ672">
            <v>0</v>
          </cell>
        </row>
        <row r="673">
          <cell r="A673" t="str">
            <v/>
          </cell>
          <cell r="B673" t="str">
            <v/>
          </cell>
          <cell r="V673" t="str">
            <v/>
          </cell>
          <cell r="AJ673">
            <v>0</v>
          </cell>
        </row>
        <row r="674">
          <cell r="A674" t="str">
            <v/>
          </cell>
          <cell r="B674" t="str">
            <v/>
          </cell>
          <cell r="V674" t="str">
            <v/>
          </cell>
          <cell r="AJ674">
            <v>0</v>
          </cell>
        </row>
        <row r="675">
          <cell r="A675" t="str">
            <v/>
          </cell>
          <cell r="B675" t="str">
            <v/>
          </cell>
          <cell r="V675" t="str">
            <v/>
          </cell>
          <cell r="AJ675">
            <v>0</v>
          </cell>
        </row>
        <row r="676">
          <cell r="A676" t="str">
            <v/>
          </cell>
          <cell r="B676" t="str">
            <v/>
          </cell>
          <cell r="V676" t="str">
            <v/>
          </cell>
          <cell r="AJ676">
            <v>0</v>
          </cell>
        </row>
        <row r="677">
          <cell r="A677" t="str">
            <v/>
          </cell>
          <cell r="B677" t="str">
            <v/>
          </cell>
          <cell r="V677" t="str">
            <v/>
          </cell>
          <cell r="AJ677">
            <v>0</v>
          </cell>
        </row>
        <row r="678">
          <cell r="A678" t="str">
            <v/>
          </cell>
          <cell r="B678" t="str">
            <v/>
          </cell>
          <cell r="V678" t="str">
            <v/>
          </cell>
          <cell r="AJ678">
            <v>0</v>
          </cell>
        </row>
        <row r="679">
          <cell r="A679" t="str">
            <v/>
          </cell>
          <cell r="B679" t="str">
            <v/>
          </cell>
          <cell r="V679" t="str">
            <v/>
          </cell>
          <cell r="AJ679">
            <v>0</v>
          </cell>
        </row>
        <row r="680">
          <cell r="A680" t="str">
            <v/>
          </cell>
          <cell r="B680" t="str">
            <v/>
          </cell>
          <cell r="V680" t="str">
            <v/>
          </cell>
          <cell r="AJ680">
            <v>0</v>
          </cell>
        </row>
        <row r="681">
          <cell r="A681" t="str">
            <v/>
          </cell>
          <cell r="B681" t="str">
            <v/>
          </cell>
          <cell r="V681" t="str">
            <v/>
          </cell>
          <cell r="AJ681">
            <v>0</v>
          </cell>
        </row>
        <row r="682">
          <cell r="A682" t="str">
            <v/>
          </cell>
          <cell r="B682" t="str">
            <v/>
          </cell>
          <cell r="V682" t="str">
            <v/>
          </cell>
          <cell r="AJ682">
            <v>0</v>
          </cell>
        </row>
        <row r="683">
          <cell r="A683" t="str">
            <v/>
          </cell>
          <cell r="B683" t="str">
            <v/>
          </cell>
          <cell r="V683" t="str">
            <v/>
          </cell>
          <cell r="AJ683">
            <v>0</v>
          </cell>
        </row>
        <row r="684">
          <cell r="A684" t="str">
            <v/>
          </cell>
          <cell r="B684" t="str">
            <v/>
          </cell>
          <cell r="V684" t="str">
            <v/>
          </cell>
          <cell r="AJ684">
            <v>0</v>
          </cell>
        </row>
        <row r="685">
          <cell r="A685" t="str">
            <v/>
          </cell>
          <cell r="B685" t="str">
            <v/>
          </cell>
          <cell r="V685" t="str">
            <v/>
          </cell>
          <cell r="AJ685">
            <v>0</v>
          </cell>
        </row>
        <row r="686">
          <cell r="A686" t="str">
            <v/>
          </cell>
          <cell r="B686" t="str">
            <v/>
          </cell>
          <cell r="V686" t="str">
            <v/>
          </cell>
          <cell r="AJ686">
            <v>0</v>
          </cell>
        </row>
        <row r="687">
          <cell r="A687" t="str">
            <v/>
          </cell>
          <cell r="B687" t="str">
            <v/>
          </cell>
          <cell r="V687" t="str">
            <v/>
          </cell>
          <cell r="AJ687">
            <v>0</v>
          </cell>
        </row>
        <row r="688">
          <cell r="A688" t="str">
            <v/>
          </cell>
          <cell r="B688" t="str">
            <v/>
          </cell>
          <cell r="V688" t="str">
            <v/>
          </cell>
          <cell r="AJ688">
            <v>0</v>
          </cell>
        </row>
        <row r="689">
          <cell r="A689" t="str">
            <v/>
          </cell>
          <cell r="B689" t="str">
            <v/>
          </cell>
          <cell r="V689" t="str">
            <v/>
          </cell>
          <cell r="AJ689">
            <v>0</v>
          </cell>
        </row>
        <row r="690">
          <cell r="A690" t="str">
            <v/>
          </cell>
          <cell r="B690" t="str">
            <v/>
          </cell>
          <cell r="V690" t="str">
            <v/>
          </cell>
          <cell r="AJ690">
            <v>0</v>
          </cell>
        </row>
        <row r="691">
          <cell r="A691" t="str">
            <v/>
          </cell>
          <cell r="B691" t="str">
            <v/>
          </cell>
          <cell r="V691" t="str">
            <v/>
          </cell>
          <cell r="AJ691">
            <v>0</v>
          </cell>
        </row>
        <row r="692">
          <cell r="A692" t="str">
            <v/>
          </cell>
          <cell r="B692" t="str">
            <v/>
          </cell>
          <cell r="V692" t="str">
            <v/>
          </cell>
          <cell r="AJ692">
            <v>0</v>
          </cell>
        </row>
        <row r="693">
          <cell r="A693" t="str">
            <v/>
          </cell>
          <cell r="B693" t="str">
            <v/>
          </cell>
          <cell r="V693" t="str">
            <v/>
          </cell>
          <cell r="AJ693">
            <v>0</v>
          </cell>
        </row>
        <row r="694">
          <cell r="A694" t="str">
            <v/>
          </cell>
          <cell r="B694" t="str">
            <v/>
          </cell>
          <cell r="V694" t="str">
            <v/>
          </cell>
          <cell r="AJ694">
            <v>0</v>
          </cell>
        </row>
        <row r="695">
          <cell r="A695" t="str">
            <v/>
          </cell>
          <cell r="B695" t="str">
            <v/>
          </cell>
          <cell r="V695" t="str">
            <v/>
          </cell>
          <cell r="AJ695">
            <v>0</v>
          </cell>
        </row>
        <row r="696">
          <cell r="A696" t="str">
            <v/>
          </cell>
          <cell r="B696" t="str">
            <v/>
          </cell>
          <cell r="V696" t="str">
            <v/>
          </cell>
          <cell r="AJ696">
            <v>0</v>
          </cell>
        </row>
        <row r="697">
          <cell r="A697" t="str">
            <v/>
          </cell>
          <cell r="B697" t="str">
            <v/>
          </cell>
          <cell r="V697" t="str">
            <v/>
          </cell>
          <cell r="AJ697">
            <v>0</v>
          </cell>
        </row>
        <row r="698">
          <cell r="A698" t="str">
            <v/>
          </cell>
          <cell r="B698" t="str">
            <v/>
          </cell>
          <cell r="V698" t="str">
            <v/>
          </cell>
          <cell r="AJ698">
            <v>0</v>
          </cell>
        </row>
        <row r="699">
          <cell r="A699" t="str">
            <v/>
          </cell>
          <cell r="B699" t="str">
            <v/>
          </cell>
          <cell r="V699" t="str">
            <v/>
          </cell>
          <cell r="AJ699">
            <v>0</v>
          </cell>
        </row>
        <row r="700">
          <cell r="A700" t="str">
            <v/>
          </cell>
          <cell r="B700" t="str">
            <v/>
          </cell>
          <cell r="V700" t="str">
            <v/>
          </cell>
          <cell r="AJ700">
            <v>0</v>
          </cell>
        </row>
        <row r="701">
          <cell r="A701" t="str">
            <v/>
          </cell>
          <cell r="B701" t="str">
            <v/>
          </cell>
          <cell r="V701" t="str">
            <v/>
          </cell>
          <cell r="AJ701">
            <v>0</v>
          </cell>
        </row>
        <row r="702">
          <cell r="A702" t="str">
            <v/>
          </cell>
          <cell r="B702" t="str">
            <v/>
          </cell>
          <cell r="V702" t="str">
            <v/>
          </cell>
          <cell r="AJ702">
            <v>0</v>
          </cell>
        </row>
        <row r="703">
          <cell r="A703" t="str">
            <v/>
          </cell>
          <cell r="B703" t="str">
            <v/>
          </cell>
          <cell r="V703" t="str">
            <v/>
          </cell>
          <cell r="AJ703">
            <v>0</v>
          </cell>
        </row>
        <row r="704">
          <cell r="A704" t="str">
            <v/>
          </cell>
          <cell r="B704" t="str">
            <v/>
          </cell>
          <cell r="V704" t="str">
            <v/>
          </cell>
          <cell r="AJ704">
            <v>0</v>
          </cell>
        </row>
        <row r="705">
          <cell r="A705" t="str">
            <v/>
          </cell>
          <cell r="B705" t="str">
            <v/>
          </cell>
          <cell r="V705" t="str">
            <v/>
          </cell>
          <cell r="AJ705">
            <v>0</v>
          </cell>
        </row>
        <row r="706">
          <cell r="A706" t="str">
            <v/>
          </cell>
          <cell r="B706" t="str">
            <v/>
          </cell>
          <cell r="V706" t="str">
            <v/>
          </cell>
          <cell r="AJ706">
            <v>0</v>
          </cell>
        </row>
        <row r="707">
          <cell r="A707" t="str">
            <v/>
          </cell>
          <cell r="B707" t="str">
            <v/>
          </cell>
          <cell r="V707" t="str">
            <v/>
          </cell>
          <cell r="AJ707">
            <v>0</v>
          </cell>
        </row>
        <row r="708">
          <cell r="A708" t="str">
            <v/>
          </cell>
          <cell r="B708" t="str">
            <v/>
          </cell>
          <cell r="V708" t="str">
            <v/>
          </cell>
          <cell r="AJ708">
            <v>0</v>
          </cell>
        </row>
        <row r="709">
          <cell r="A709" t="str">
            <v/>
          </cell>
          <cell r="B709" t="str">
            <v/>
          </cell>
          <cell r="V709" t="str">
            <v/>
          </cell>
          <cell r="AJ709">
            <v>0</v>
          </cell>
        </row>
        <row r="710">
          <cell r="A710" t="str">
            <v/>
          </cell>
          <cell r="B710" t="str">
            <v/>
          </cell>
          <cell r="V710" t="str">
            <v/>
          </cell>
          <cell r="AJ710">
            <v>0</v>
          </cell>
        </row>
        <row r="711">
          <cell r="A711" t="str">
            <v/>
          </cell>
          <cell r="B711" t="str">
            <v/>
          </cell>
          <cell r="V711" t="str">
            <v/>
          </cell>
          <cell r="AJ711">
            <v>0</v>
          </cell>
        </row>
        <row r="712">
          <cell r="A712" t="str">
            <v/>
          </cell>
          <cell r="B712" t="str">
            <v/>
          </cell>
          <cell r="V712" t="str">
            <v/>
          </cell>
          <cell r="AJ712">
            <v>0</v>
          </cell>
        </row>
        <row r="713">
          <cell r="A713" t="str">
            <v/>
          </cell>
          <cell r="B713" t="str">
            <v/>
          </cell>
          <cell r="V713" t="str">
            <v/>
          </cell>
          <cell r="AJ713">
            <v>0</v>
          </cell>
        </row>
        <row r="714">
          <cell r="A714" t="str">
            <v/>
          </cell>
          <cell r="B714" t="str">
            <v/>
          </cell>
          <cell r="V714" t="str">
            <v/>
          </cell>
          <cell r="AJ714">
            <v>0</v>
          </cell>
        </row>
        <row r="715">
          <cell r="A715" t="str">
            <v/>
          </cell>
          <cell r="B715" t="str">
            <v/>
          </cell>
          <cell r="V715" t="str">
            <v/>
          </cell>
          <cell r="AJ715">
            <v>0</v>
          </cell>
        </row>
        <row r="716">
          <cell r="A716" t="str">
            <v/>
          </cell>
          <cell r="B716" t="str">
            <v/>
          </cell>
          <cell r="V716" t="str">
            <v/>
          </cell>
          <cell r="AJ716">
            <v>0</v>
          </cell>
        </row>
        <row r="717">
          <cell r="A717" t="str">
            <v/>
          </cell>
          <cell r="B717" t="str">
            <v/>
          </cell>
          <cell r="V717" t="str">
            <v/>
          </cell>
          <cell r="AJ717">
            <v>0</v>
          </cell>
        </row>
        <row r="718">
          <cell r="A718" t="str">
            <v/>
          </cell>
          <cell r="B718" t="str">
            <v/>
          </cell>
          <cell r="V718" t="str">
            <v/>
          </cell>
          <cell r="AJ718">
            <v>0</v>
          </cell>
        </row>
        <row r="719">
          <cell r="A719" t="str">
            <v/>
          </cell>
          <cell r="B719" t="str">
            <v/>
          </cell>
          <cell r="V719" t="str">
            <v/>
          </cell>
          <cell r="AJ719">
            <v>0</v>
          </cell>
        </row>
        <row r="720">
          <cell r="A720" t="str">
            <v/>
          </cell>
          <cell r="B720" t="str">
            <v/>
          </cell>
          <cell r="V720" t="str">
            <v/>
          </cell>
          <cell r="AJ720">
            <v>0</v>
          </cell>
        </row>
        <row r="721">
          <cell r="A721" t="str">
            <v/>
          </cell>
          <cell r="B721" t="str">
            <v/>
          </cell>
          <cell r="V721" t="str">
            <v/>
          </cell>
          <cell r="AJ721">
            <v>0</v>
          </cell>
        </row>
        <row r="722">
          <cell r="A722" t="str">
            <v/>
          </cell>
          <cell r="B722" t="str">
            <v/>
          </cell>
          <cell r="V722" t="str">
            <v/>
          </cell>
          <cell r="AJ722">
            <v>0</v>
          </cell>
        </row>
        <row r="723">
          <cell r="A723" t="str">
            <v/>
          </cell>
          <cell r="B723" t="str">
            <v/>
          </cell>
          <cell r="V723" t="str">
            <v/>
          </cell>
          <cell r="AJ723">
            <v>0</v>
          </cell>
        </row>
        <row r="724">
          <cell r="A724" t="str">
            <v/>
          </cell>
          <cell r="B724" t="str">
            <v/>
          </cell>
          <cell r="V724" t="str">
            <v/>
          </cell>
          <cell r="AJ724">
            <v>0</v>
          </cell>
        </row>
        <row r="725">
          <cell r="A725" t="str">
            <v/>
          </cell>
          <cell r="B725" t="str">
            <v/>
          </cell>
          <cell r="V725" t="str">
            <v/>
          </cell>
          <cell r="AJ725">
            <v>0</v>
          </cell>
        </row>
        <row r="726">
          <cell r="A726" t="str">
            <v/>
          </cell>
          <cell r="B726" t="str">
            <v/>
          </cell>
          <cell r="V726" t="str">
            <v/>
          </cell>
          <cell r="AJ726">
            <v>0</v>
          </cell>
        </row>
        <row r="727">
          <cell r="A727" t="str">
            <v/>
          </cell>
          <cell r="B727" t="str">
            <v/>
          </cell>
          <cell r="V727" t="str">
            <v/>
          </cell>
          <cell r="AJ727">
            <v>0</v>
          </cell>
        </row>
        <row r="728">
          <cell r="A728" t="str">
            <v/>
          </cell>
          <cell r="B728" t="str">
            <v/>
          </cell>
          <cell r="V728" t="str">
            <v/>
          </cell>
          <cell r="AJ728">
            <v>0</v>
          </cell>
        </row>
        <row r="729">
          <cell r="A729" t="str">
            <v/>
          </cell>
          <cell r="B729" t="str">
            <v/>
          </cell>
          <cell r="V729" t="str">
            <v/>
          </cell>
          <cell r="AJ729">
            <v>0</v>
          </cell>
        </row>
        <row r="730">
          <cell r="A730" t="str">
            <v/>
          </cell>
          <cell r="B730" t="str">
            <v/>
          </cell>
          <cell r="V730" t="str">
            <v/>
          </cell>
          <cell r="AJ730">
            <v>0</v>
          </cell>
        </row>
        <row r="731">
          <cell r="A731" t="str">
            <v/>
          </cell>
          <cell r="B731" t="str">
            <v/>
          </cell>
          <cell r="V731" t="str">
            <v/>
          </cell>
          <cell r="AJ731">
            <v>0</v>
          </cell>
        </row>
        <row r="732">
          <cell r="A732" t="str">
            <v/>
          </cell>
          <cell r="B732" t="str">
            <v/>
          </cell>
          <cell r="V732" t="str">
            <v/>
          </cell>
          <cell r="AJ732">
            <v>0</v>
          </cell>
        </row>
        <row r="733">
          <cell r="A733" t="str">
            <v/>
          </cell>
          <cell r="B733" t="str">
            <v/>
          </cell>
          <cell r="V733" t="str">
            <v/>
          </cell>
          <cell r="AJ733">
            <v>0</v>
          </cell>
        </row>
        <row r="734">
          <cell r="A734" t="str">
            <v/>
          </cell>
          <cell r="B734" t="str">
            <v/>
          </cell>
          <cell r="V734" t="str">
            <v/>
          </cell>
          <cell r="AJ734">
            <v>0</v>
          </cell>
        </row>
        <row r="735">
          <cell r="A735" t="str">
            <v/>
          </cell>
          <cell r="B735" t="str">
            <v/>
          </cell>
          <cell r="V735" t="str">
            <v/>
          </cell>
          <cell r="AJ735">
            <v>0</v>
          </cell>
        </row>
        <row r="736">
          <cell r="A736" t="str">
            <v/>
          </cell>
          <cell r="B736" t="str">
            <v/>
          </cell>
          <cell r="V736" t="str">
            <v/>
          </cell>
          <cell r="AJ736">
            <v>0</v>
          </cell>
        </row>
        <row r="737">
          <cell r="A737" t="str">
            <v/>
          </cell>
          <cell r="B737" t="str">
            <v/>
          </cell>
          <cell r="V737" t="str">
            <v/>
          </cell>
          <cell r="AJ737">
            <v>0</v>
          </cell>
        </row>
        <row r="738">
          <cell r="A738" t="str">
            <v/>
          </cell>
          <cell r="B738" t="str">
            <v/>
          </cell>
          <cell r="V738" t="str">
            <v/>
          </cell>
          <cell r="AJ738">
            <v>0</v>
          </cell>
        </row>
        <row r="739">
          <cell r="A739" t="str">
            <v/>
          </cell>
          <cell r="B739" t="str">
            <v/>
          </cell>
          <cell r="V739" t="str">
            <v/>
          </cell>
          <cell r="AJ739">
            <v>0</v>
          </cell>
        </row>
        <row r="740">
          <cell r="A740" t="str">
            <v/>
          </cell>
          <cell r="B740" t="str">
            <v/>
          </cell>
          <cell r="V740" t="str">
            <v/>
          </cell>
          <cell r="AJ740">
            <v>0</v>
          </cell>
        </row>
        <row r="741">
          <cell r="A741" t="str">
            <v/>
          </cell>
          <cell r="B741" t="str">
            <v/>
          </cell>
          <cell r="V741" t="str">
            <v/>
          </cell>
          <cell r="AJ741">
            <v>0</v>
          </cell>
        </row>
        <row r="742">
          <cell r="A742" t="str">
            <v/>
          </cell>
          <cell r="B742" t="str">
            <v/>
          </cell>
          <cell r="V742" t="str">
            <v/>
          </cell>
          <cell r="AJ742">
            <v>0</v>
          </cell>
        </row>
        <row r="743">
          <cell r="A743" t="str">
            <v/>
          </cell>
          <cell r="B743" t="str">
            <v/>
          </cell>
          <cell r="V743" t="str">
            <v/>
          </cell>
          <cell r="AJ743">
            <v>0</v>
          </cell>
        </row>
        <row r="744">
          <cell r="A744" t="str">
            <v/>
          </cell>
          <cell r="B744" t="str">
            <v/>
          </cell>
          <cell r="V744" t="str">
            <v/>
          </cell>
          <cell r="AJ744">
            <v>0</v>
          </cell>
        </row>
        <row r="745">
          <cell r="A745" t="str">
            <v/>
          </cell>
          <cell r="B745" t="str">
            <v/>
          </cell>
          <cell r="V745" t="str">
            <v/>
          </cell>
          <cell r="AJ745">
            <v>0</v>
          </cell>
        </row>
        <row r="746">
          <cell r="A746" t="str">
            <v/>
          </cell>
          <cell r="B746" t="str">
            <v/>
          </cell>
          <cell r="V746" t="str">
            <v/>
          </cell>
          <cell r="AJ746">
            <v>0</v>
          </cell>
        </row>
        <row r="747">
          <cell r="A747" t="str">
            <v/>
          </cell>
          <cell r="B747" t="str">
            <v/>
          </cell>
          <cell r="V747" t="str">
            <v/>
          </cell>
          <cell r="AJ747">
            <v>0</v>
          </cell>
        </row>
        <row r="748">
          <cell r="A748" t="str">
            <v/>
          </cell>
          <cell r="B748" t="str">
            <v/>
          </cell>
          <cell r="V748" t="str">
            <v/>
          </cell>
          <cell r="AJ748">
            <v>0</v>
          </cell>
        </row>
        <row r="749">
          <cell r="A749" t="str">
            <v/>
          </cell>
          <cell r="B749" t="str">
            <v/>
          </cell>
          <cell r="V749" t="str">
            <v/>
          </cell>
          <cell r="AJ749">
            <v>0</v>
          </cell>
        </row>
        <row r="750">
          <cell r="A750" t="str">
            <v/>
          </cell>
          <cell r="B750" t="str">
            <v/>
          </cell>
          <cell r="V750" t="str">
            <v/>
          </cell>
          <cell r="AJ750">
            <v>0</v>
          </cell>
        </row>
        <row r="751">
          <cell r="A751" t="str">
            <v/>
          </cell>
          <cell r="B751" t="str">
            <v/>
          </cell>
          <cell r="V751" t="str">
            <v/>
          </cell>
          <cell r="AJ751">
            <v>0</v>
          </cell>
        </row>
        <row r="752">
          <cell r="A752" t="str">
            <v/>
          </cell>
          <cell r="B752" t="str">
            <v/>
          </cell>
          <cell r="V752" t="str">
            <v/>
          </cell>
          <cell r="AJ752">
            <v>0</v>
          </cell>
        </row>
        <row r="753">
          <cell r="A753" t="str">
            <v/>
          </cell>
          <cell r="B753" t="str">
            <v/>
          </cell>
          <cell r="V753" t="str">
            <v/>
          </cell>
          <cell r="AJ753">
            <v>0</v>
          </cell>
        </row>
        <row r="754">
          <cell r="A754" t="str">
            <v/>
          </cell>
          <cell r="B754" t="str">
            <v/>
          </cell>
          <cell r="V754" t="str">
            <v/>
          </cell>
          <cell r="AJ754">
            <v>0</v>
          </cell>
        </row>
        <row r="755">
          <cell r="A755" t="str">
            <v/>
          </cell>
          <cell r="B755" t="str">
            <v/>
          </cell>
          <cell r="V755" t="str">
            <v/>
          </cell>
          <cell r="AJ755">
            <v>0</v>
          </cell>
        </row>
        <row r="756">
          <cell r="A756" t="str">
            <v/>
          </cell>
          <cell r="B756" t="str">
            <v/>
          </cell>
          <cell r="V756" t="str">
            <v/>
          </cell>
          <cell r="AJ756">
            <v>0</v>
          </cell>
        </row>
        <row r="757">
          <cell r="A757" t="str">
            <v/>
          </cell>
          <cell r="B757" t="str">
            <v/>
          </cell>
          <cell r="V757" t="str">
            <v/>
          </cell>
          <cell r="AJ757">
            <v>0</v>
          </cell>
        </row>
        <row r="758">
          <cell r="A758" t="str">
            <v/>
          </cell>
          <cell r="B758" t="str">
            <v/>
          </cell>
          <cell r="V758" t="str">
            <v/>
          </cell>
          <cell r="AJ758">
            <v>0</v>
          </cell>
        </row>
        <row r="759">
          <cell r="A759" t="str">
            <v/>
          </cell>
          <cell r="B759" t="str">
            <v/>
          </cell>
          <cell r="V759" t="str">
            <v/>
          </cell>
          <cell r="AJ759">
            <v>0</v>
          </cell>
        </row>
        <row r="760">
          <cell r="A760" t="str">
            <v/>
          </cell>
          <cell r="B760" t="str">
            <v/>
          </cell>
          <cell r="V760" t="str">
            <v/>
          </cell>
          <cell r="AJ760">
            <v>0</v>
          </cell>
        </row>
        <row r="761">
          <cell r="A761" t="str">
            <v/>
          </cell>
          <cell r="B761" t="str">
            <v/>
          </cell>
          <cell r="V761" t="str">
            <v/>
          </cell>
          <cell r="AJ761">
            <v>0</v>
          </cell>
        </row>
        <row r="762">
          <cell r="A762" t="str">
            <v/>
          </cell>
          <cell r="B762" t="str">
            <v/>
          </cell>
          <cell r="V762" t="str">
            <v/>
          </cell>
          <cell r="AJ762">
            <v>0</v>
          </cell>
        </row>
        <row r="763">
          <cell r="A763" t="str">
            <v/>
          </cell>
          <cell r="B763" t="str">
            <v/>
          </cell>
          <cell r="V763" t="str">
            <v/>
          </cell>
          <cell r="AJ763">
            <v>0</v>
          </cell>
        </row>
        <row r="764">
          <cell r="A764" t="str">
            <v/>
          </cell>
          <cell r="B764" t="str">
            <v/>
          </cell>
          <cell r="V764" t="str">
            <v/>
          </cell>
          <cell r="AJ764">
            <v>0</v>
          </cell>
        </row>
        <row r="765">
          <cell r="A765" t="str">
            <v/>
          </cell>
          <cell r="B765" t="str">
            <v/>
          </cell>
          <cell r="V765" t="str">
            <v/>
          </cell>
          <cell r="AJ765">
            <v>0</v>
          </cell>
        </row>
        <row r="766">
          <cell r="A766" t="str">
            <v/>
          </cell>
          <cell r="B766" t="str">
            <v/>
          </cell>
          <cell r="V766" t="str">
            <v/>
          </cell>
          <cell r="AJ766">
            <v>0</v>
          </cell>
        </row>
        <row r="767">
          <cell r="A767" t="str">
            <v/>
          </cell>
          <cell r="B767" t="str">
            <v/>
          </cell>
          <cell r="V767" t="str">
            <v/>
          </cell>
          <cell r="AJ767">
            <v>0</v>
          </cell>
        </row>
        <row r="768">
          <cell r="A768" t="str">
            <v/>
          </cell>
          <cell r="B768" t="str">
            <v/>
          </cell>
          <cell r="V768" t="str">
            <v/>
          </cell>
          <cell r="AJ768">
            <v>0</v>
          </cell>
        </row>
        <row r="769">
          <cell r="A769" t="str">
            <v/>
          </cell>
          <cell r="B769" t="str">
            <v/>
          </cell>
          <cell r="V769" t="str">
            <v/>
          </cell>
          <cell r="AJ769">
            <v>0</v>
          </cell>
        </row>
        <row r="770">
          <cell r="A770" t="str">
            <v/>
          </cell>
          <cell r="B770" t="str">
            <v/>
          </cell>
          <cell r="V770" t="str">
            <v/>
          </cell>
          <cell r="AJ770">
            <v>0</v>
          </cell>
        </row>
        <row r="771">
          <cell r="A771" t="str">
            <v/>
          </cell>
          <cell r="B771" t="str">
            <v/>
          </cell>
          <cell r="V771" t="str">
            <v/>
          </cell>
          <cell r="AJ771">
            <v>0</v>
          </cell>
        </row>
        <row r="772">
          <cell r="A772" t="str">
            <v/>
          </cell>
          <cell r="B772" t="str">
            <v/>
          </cell>
          <cell r="V772" t="str">
            <v/>
          </cell>
          <cell r="AJ772">
            <v>0</v>
          </cell>
        </row>
        <row r="773">
          <cell r="A773" t="str">
            <v/>
          </cell>
          <cell r="B773" t="str">
            <v/>
          </cell>
          <cell r="V773" t="str">
            <v/>
          </cell>
          <cell r="AJ773">
            <v>0</v>
          </cell>
        </row>
        <row r="774">
          <cell r="A774" t="str">
            <v/>
          </cell>
          <cell r="B774" t="str">
            <v/>
          </cell>
          <cell r="V774" t="str">
            <v/>
          </cell>
          <cell r="AJ774">
            <v>0</v>
          </cell>
        </row>
        <row r="775">
          <cell r="A775" t="str">
            <v/>
          </cell>
          <cell r="B775" t="str">
            <v/>
          </cell>
          <cell r="V775" t="str">
            <v/>
          </cell>
          <cell r="AJ775">
            <v>0</v>
          </cell>
        </row>
        <row r="776">
          <cell r="A776" t="str">
            <v/>
          </cell>
          <cell r="B776" t="str">
            <v/>
          </cell>
          <cell r="V776" t="str">
            <v/>
          </cell>
          <cell r="AJ776">
            <v>0</v>
          </cell>
        </row>
        <row r="777">
          <cell r="A777" t="str">
            <v/>
          </cell>
          <cell r="B777" t="str">
            <v/>
          </cell>
          <cell r="V777" t="str">
            <v/>
          </cell>
          <cell r="AJ777">
            <v>0</v>
          </cell>
        </row>
        <row r="778">
          <cell r="A778" t="str">
            <v/>
          </cell>
          <cell r="B778" t="str">
            <v/>
          </cell>
          <cell r="V778" t="str">
            <v/>
          </cell>
          <cell r="AJ778">
            <v>0</v>
          </cell>
        </row>
        <row r="779">
          <cell r="A779" t="str">
            <v/>
          </cell>
          <cell r="B779" t="str">
            <v/>
          </cell>
          <cell r="V779" t="str">
            <v/>
          </cell>
          <cell r="AJ779">
            <v>0</v>
          </cell>
        </row>
        <row r="780">
          <cell r="A780" t="str">
            <v/>
          </cell>
          <cell r="B780" t="str">
            <v/>
          </cell>
          <cell r="V780" t="str">
            <v/>
          </cell>
          <cell r="AJ780">
            <v>0</v>
          </cell>
        </row>
        <row r="781">
          <cell r="A781" t="str">
            <v/>
          </cell>
          <cell r="B781" t="str">
            <v/>
          </cell>
          <cell r="V781" t="str">
            <v/>
          </cell>
          <cell r="AJ781">
            <v>0</v>
          </cell>
        </row>
        <row r="782">
          <cell r="A782" t="str">
            <v/>
          </cell>
          <cell r="B782" t="str">
            <v/>
          </cell>
          <cell r="V782" t="str">
            <v/>
          </cell>
          <cell r="AJ782">
            <v>0</v>
          </cell>
        </row>
        <row r="783">
          <cell r="A783" t="str">
            <v/>
          </cell>
          <cell r="B783" t="str">
            <v/>
          </cell>
          <cell r="V783" t="str">
            <v/>
          </cell>
          <cell r="AJ783">
            <v>0</v>
          </cell>
        </row>
        <row r="784">
          <cell r="A784" t="str">
            <v/>
          </cell>
          <cell r="B784" t="str">
            <v/>
          </cell>
          <cell r="V784" t="str">
            <v/>
          </cell>
          <cell r="AJ784">
            <v>0</v>
          </cell>
        </row>
        <row r="785">
          <cell r="A785" t="str">
            <v/>
          </cell>
          <cell r="B785" t="str">
            <v/>
          </cell>
          <cell r="V785" t="str">
            <v/>
          </cell>
          <cell r="AJ785">
            <v>0</v>
          </cell>
        </row>
        <row r="786">
          <cell r="A786" t="str">
            <v/>
          </cell>
          <cell r="B786" t="str">
            <v/>
          </cell>
          <cell r="V786" t="str">
            <v/>
          </cell>
          <cell r="AJ786">
            <v>0</v>
          </cell>
        </row>
        <row r="787">
          <cell r="A787" t="str">
            <v/>
          </cell>
          <cell r="B787" t="str">
            <v/>
          </cell>
          <cell r="V787" t="str">
            <v/>
          </cell>
          <cell r="AJ787">
            <v>0</v>
          </cell>
        </row>
        <row r="788">
          <cell r="A788" t="str">
            <v/>
          </cell>
          <cell r="B788" t="str">
            <v/>
          </cell>
          <cell r="V788" t="str">
            <v/>
          </cell>
          <cell r="AJ788">
            <v>0</v>
          </cell>
        </row>
        <row r="789">
          <cell r="A789" t="str">
            <v/>
          </cell>
          <cell r="B789" t="str">
            <v/>
          </cell>
          <cell r="V789" t="str">
            <v/>
          </cell>
          <cell r="AJ789">
            <v>0</v>
          </cell>
        </row>
        <row r="790">
          <cell r="A790" t="str">
            <v/>
          </cell>
          <cell r="B790" t="str">
            <v/>
          </cell>
          <cell r="V790" t="str">
            <v/>
          </cell>
          <cell r="AJ790">
            <v>0</v>
          </cell>
        </row>
        <row r="791">
          <cell r="A791" t="str">
            <v/>
          </cell>
          <cell r="B791" t="str">
            <v/>
          </cell>
          <cell r="V791" t="str">
            <v/>
          </cell>
          <cell r="AJ791">
            <v>0</v>
          </cell>
        </row>
        <row r="792">
          <cell r="A792" t="str">
            <v/>
          </cell>
          <cell r="B792" t="str">
            <v/>
          </cell>
          <cell r="V792" t="str">
            <v/>
          </cell>
          <cell r="AJ792">
            <v>0</v>
          </cell>
        </row>
        <row r="793">
          <cell r="A793" t="str">
            <v/>
          </cell>
          <cell r="B793" t="str">
            <v/>
          </cell>
          <cell r="V793" t="str">
            <v/>
          </cell>
          <cell r="AJ793">
            <v>0</v>
          </cell>
        </row>
        <row r="794">
          <cell r="A794" t="str">
            <v/>
          </cell>
          <cell r="B794" t="str">
            <v/>
          </cell>
          <cell r="V794" t="str">
            <v/>
          </cell>
          <cell r="AJ794">
            <v>0</v>
          </cell>
        </row>
        <row r="795">
          <cell r="A795" t="str">
            <v/>
          </cell>
          <cell r="B795" t="str">
            <v/>
          </cell>
          <cell r="V795" t="str">
            <v/>
          </cell>
          <cell r="AJ795">
            <v>0</v>
          </cell>
        </row>
        <row r="796">
          <cell r="A796" t="str">
            <v/>
          </cell>
          <cell r="B796" t="str">
            <v/>
          </cell>
          <cell r="V796" t="str">
            <v/>
          </cell>
          <cell r="AJ796">
            <v>0</v>
          </cell>
        </row>
        <row r="797">
          <cell r="A797" t="str">
            <v/>
          </cell>
          <cell r="B797" t="str">
            <v/>
          </cell>
          <cell r="V797" t="str">
            <v/>
          </cell>
          <cell r="AJ797">
            <v>0</v>
          </cell>
        </row>
        <row r="798">
          <cell r="A798" t="str">
            <v/>
          </cell>
          <cell r="B798" t="str">
            <v/>
          </cell>
          <cell r="V798" t="str">
            <v/>
          </cell>
          <cell r="AJ798">
            <v>0</v>
          </cell>
        </row>
        <row r="799">
          <cell r="A799" t="str">
            <v/>
          </cell>
          <cell r="B799" t="str">
            <v/>
          </cell>
          <cell r="V799" t="str">
            <v/>
          </cell>
          <cell r="AJ799">
            <v>0</v>
          </cell>
        </row>
        <row r="800">
          <cell r="A800" t="str">
            <v/>
          </cell>
          <cell r="B800" t="str">
            <v/>
          </cell>
          <cell r="V800" t="str">
            <v/>
          </cell>
          <cell r="AJ800">
            <v>0</v>
          </cell>
        </row>
        <row r="801">
          <cell r="A801" t="str">
            <v/>
          </cell>
          <cell r="B801" t="str">
            <v/>
          </cell>
          <cell r="V801" t="str">
            <v/>
          </cell>
          <cell r="AJ801">
            <v>0</v>
          </cell>
        </row>
        <row r="802">
          <cell r="A802" t="str">
            <v/>
          </cell>
          <cell r="B802" t="str">
            <v/>
          </cell>
          <cell r="V802" t="str">
            <v/>
          </cell>
          <cell r="AJ802">
            <v>0</v>
          </cell>
        </row>
        <row r="803">
          <cell r="A803" t="str">
            <v/>
          </cell>
          <cell r="B803" t="str">
            <v/>
          </cell>
          <cell r="V803" t="str">
            <v/>
          </cell>
          <cell r="AJ803">
            <v>0</v>
          </cell>
        </row>
        <row r="804">
          <cell r="A804" t="str">
            <v/>
          </cell>
          <cell r="B804" t="str">
            <v/>
          </cell>
          <cell r="V804" t="str">
            <v/>
          </cell>
          <cell r="AJ804">
            <v>0</v>
          </cell>
        </row>
        <row r="805">
          <cell r="A805" t="str">
            <v/>
          </cell>
          <cell r="B805" t="str">
            <v/>
          </cell>
          <cell r="V805" t="str">
            <v/>
          </cell>
          <cell r="AJ805">
            <v>0</v>
          </cell>
        </row>
        <row r="806">
          <cell r="A806" t="str">
            <v/>
          </cell>
          <cell r="B806" t="str">
            <v/>
          </cell>
          <cell r="V806" t="str">
            <v/>
          </cell>
          <cell r="AJ806">
            <v>0</v>
          </cell>
        </row>
        <row r="807">
          <cell r="A807" t="str">
            <v/>
          </cell>
          <cell r="B807" t="str">
            <v/>
          </cell>
          <cell r="V807" t="str">
            <v/>
          </cell>
          <cell r="AJ807">
            <v>0</v>
          </cell>
        </row>
        <row r="808">
          <cell r="A808" t="str">
            <v/>
          </cell>
          <cell r="B808" t="str">
            <v/>
          </cell>
          <cell r="V808" t="str">
            <v/>
          </cell>
          <cell r="AJ808">
            <v>0</v>
          </cell>
        </row>
        <row r="809">
          <cell r="A809" t="str">
            <v/>
          </cell>
          <cell r="B809" t="str">
            <v/>
          </cell>
          <cell r="V809" t="str">
            <v/>
          </cell>
          <cell r="AJ809">
            <v>0</v>
          </cell>
        </row>
        <row r="810">
          <cell r="A810" t="str">
            <v/>
          </cell>
          <cell r="B810" t="str">
            <v/>
          </cell>
          <cell r="V810" t="str">
            <v/>
          </cell>
          <cell r="AJ810">
            <v>0</v>
          </cell>
        </row>
        <row r="811">
          <cell r="A811" t="str">
            <v/>
          </cell>
          <cell r="B811" t="str">
            <v/>
          </cell>
          <cell r="V811" t="str">
            <v/>
          </cell>
          <cell r="AJ811">
            <v>0</v>
          </cell>
        </row>
        <row r="812">
          <cell r="A812" t="str">
            <v/>
          </cell>
          <cell r="B812" t="str">
            <v/>
          </cell>
          <cell r="V812" t="str">
            <v/>
          </cell>
          <cell r="AJ812">
            <v>0</v>
          </cell>
        </row>
        <row r="813">
          <cell r="A813" t="str">
            <v/>
          </cell>
          <cell r="B813" t="str">
            <v/>
          </cell>
          <cell r="V813" t="str">
            <v/>
          </cell>
          <cell r="AJ813">
            <v>0</v>
          </cell>
        </row>
        <row r="814">
          <cell r="A814" t="str">
            <v/>
          </cell>
          <cell r="B814" t="str">
            <v/>
          </cell>
          <cell r="V814" t="str">
            <v/>
          </cell>
          <cell r="AJ814">
            <v>0</v>
          </cell>
        </row>
        <row r="815">
          <cell r="A815" t="str">
            <v/>
          </cell>
          <cell r="B815" t="str">
            <v/>
          </cell>
          <cell r="V815" t="str">
            <v/>
          </cell>
          <cell r="AJ815">
            <v>0</v>
          </cell>
        </row>
        <row r="816">
          <cell r="A816" t="str">
            <v/>
          </cell>
          <cell r="B816" t="str">
            <v/>
          </cell>
          <cell r="V816" t="str">
            <v/>
          </cell>
          <cell r="AJ816">
            <v>0</v>
          </cell>
        </row>
        <row r="817">
          <cell r="A817" t="str">
            <v/>
          </cell>
          <cell r="B817" t="str">
            <v/>
          </cell>
          <cell r="V817" t="str">
            <v/>
          </cell>
          <cell r="AJ817">
            <v>0</v>
          </cell>
        </row>
        <row r="818">
          <cell r="A818" t="str">
            <v/>
          </cell>
          <cell r="B818" t="str">
            <v/>
          </cell>
          <cell r="V818" t="str">
            <v/>
          </cell>
          <cell r="AJ818">
            <v>0</v>
          </cell>
        </row>
        <row r="819">
          <cell r="A819" t="str">
            <v/>
          </cell>
          <cell r="B819" t="str">
            <v/>
          </cell>
          <cell r="V819" t="str">
            <v/>
          </cell>
          <cell r="AJ819">
            <v>0</v>
          </cell>
        </row>
        <row r="820">
          <cell r="A820" t="str">
            <v/>
          </cell>
          <cell r="B820" t="str">
            <v/>
          </cell>
          <cell r="V820" t="str">
            <v/>
          </cell>
          <cell r="AJ820">
            <v>0</v>
          </cell>
        </row>
        <row r="821">
          <cell r="A821" t="str">
            <v/>
          </cell>
          <cell r="B821" t="str">
            <v/>
          </cell>
          <cell r="V821" t="str">
            <v/>
          </cell>
          <cell r="AJ821">
            <v>0</v>
          </cell>
        </row>
        <row r="822">
          <cell r="A822" t="str">
            <v/>
          </cell>
          <cell r="B822" t="str">
            <v/>
          </cell>
          <cell r="V822" t="str">
            <v/>
          </cell>
          <cell r="AJ822">
            <v>0</v>
          </cell>
        </row>
        <row r="823">
          <cell r="A823" t="str">
            <v/>
          </cell>
          <cell r="B823" t="str">
            <v/>
          </cell>
          <cell r="V823" t="str">
            <v/>
          </cell>
          <cell r="AJ823">
            <v>0</v>
          </cell>
        </row>
        <row r="824">
          <cell r="A824" t="str">
            <v/>
          </cell>
          <cell r="B824" t="str">
            <v/>
          </cell>
          <cell r="V824" t="str">
            <v/>
          </cell>
          <cell r="AJ824">
            <v>0</v>
          </cell>
        </row>
        <row r="825">
          <cell r="A825" t="str">
            <v/>
          </cell>
          <cell r="B825" t="str">
            <v/>
          </cell>
          <cell r="V825" t="str">
            <v/>
          </cell>
          <cell r="AJ825">
            <v>0</v>
          </cell>
        </row>
        <row r="826">
          <cell r="A826" t="str">
            <v/>
          </cell>
          <cell r="B826" t="str">
            <v/>
          </cell>
          <cell r="V826" t="str">
            <v/>
          </cell>
          <cell r="AJ826">
            <v>0</v>
          </cell>
        </row>
        <row r="827">
          <cell r="A827" t="str">
            <v/>
          </cell>
          <cell r="B827" t="str">
            <v/>
          </cell>
          <cell r="V827" t="str">
            <v/>
          </cell>
          <cell r="AJ827">
            <v>0</v>
          </cell>
        </row>
        <row r="828">
          <cell r="A828" t="str">
            <v/>
          </cell>
          <cell r="B828" t="str">
            <v/>
          </cell>
          <cell r="V828" t="str">
            <v/>
          </cell>
          <cell r="AJ828">
            <v>0</v>
          </cell>
        </row>
        <row r="829">
          <cell r="A829" t="str">
            <v/>
          </cell>
          <cell r="B829" t="str">
            <v/>
          </cell>
          <cell r="V829" t="str">
            <v/>
          </cell>
          <cell r="AJ829">
            <v>0</v>
          </cell>
        </row>
        <row r="830">
          <cell r="A830" t="str">
            <v/>
          </cell>
          <cell r="B830" t="str">
            <v/>
          </cell>
          <cell r="V830" t="str">
            <v/>
          </cell>
          <cell r="AJ830">
            <v>0</v>
          </cell>
        </row>
        <row r="831">
          <cell r="A831" t="str">
            <v/>
          </cell>
          <cell r="B831" t="str">
            <v/>
          </cell>
          <cell r="V831" t="str">
            <v/>
          </cell>
          <cell r="AJ831">
            <v>0</v>
          </cell>
        </row>
        <row r="832">
          <cell r="A832" t="str">
            <v/>
          </cell>
          <cell r="B832" t="str">
            <v/>
          </cell>
          <cell r="V832" t="str">
            <v/>
          </cell>
          <cell r="AJ832">
            <v>0</v>
          </cell>
        </row>
        <row r="833">
          <cell r="A833" t="str">
            <v/>
          </cell>
          <cell r="B833" t="str">
            <v/>
          </cell>
          <cell r="V833" t="str">
            <v/>
          </cell>
          <cell r="AJ833">
            <v>0</v>
          </cell>
        </row>
        <row r="834">
          <cell r="A834" t="str">
            <v/>
          </cell>
          <cell r="B834" t="str">
            <v/>
          </cell>
          <cell r="V834" t="str">
            <v/>
          </cell>
          <cell r="AJ834">
            <v>0</v>
          </cell>
        </row>
        <row r="835">
          <cell r="A835" t="str">
            <v/>
          </cell>
          <cell r="B835" t="str">
            <v/>
          </cell>
          <cell r="V835" t="str">
            <v/>
          </cell>
          <cell r="AJ835">
            <v>0</v>
          </cell>
        </row>
        <row r="836">
          <cell r="A836" t="str">
            <v/>
          </cell>
          <cell r="B836" t="str">
            <v/>
          </cell>
          <cell r="V836" t="str">
            <v/>
          </cell>
          <cell r="AJ836">
            <v>0</v>
          </cell>
        </row>
        <row r="837">
          <cell r="A837" t="str">
            <v/>
          </cell>
          <cell r="B837" t="str">
            <v/>
          </cell>
          <cell r="V837" t="str">
            <v/>
          </cell>
          <cell r="AJ837">
            <v>0</v>
          </cell>
        </row>
        <row r="838">
          <cell r="A838" t="str">
            <v/>
          </cell>
          <cell r="B838" t="str">
            <v/>
          </cell>
          <cell r="V838" t="str">
            <v/>
          </cell>
          <cell r="AJ838">
            <v>0</v>
          </cell>
        </row>
        <row r="839">
          <cell r="A839" t="str">
            <v/>
          </cell>
          <cell r="B839" t="str">
            <v/>
          </cell>
          <cell r="V839" t="str">
            <v/>
          </cell>
          <cell r="AJ839">
            <v>0</v>
          </cell>
        </row>
        <row r="840">
          <cell r="A840" t="str">
            <v/>
          </cell>
          <cell r="B840" t="str">
            <v/>
          </cell>
          <cell r="V840" t="str">
            <v/>
          </cell>
          <cell r="AJ840">
            <v>0</v>
          </cell>
        </row>
        <row r="841">
          <cell r="A841" t="str">
            <v/>
          </cell>
          <cell r="B841" t="str">
            <v/>
          </cell>
          <cell r="V841" t="str">
            <v/>
          </cell>
          <cell r="AJ841">
            <v>0</v>
          </cell>
        </row>
        <row r="842">
          <cell r="A842" t="str">
            <v/>
          </cell>
          <cell r="B842" t="str">
            <v/>
          </cell>
          <cell r="V842" t="str">
            <v/>
          </cell>
          <cell r="AJ842">
            <v>0</v>
          </cell>
        </row>
        <row r="843">
          <cell r="A843" t="str">
            <v/>
          </cell>
          <cell r="B843" t="str">
            <v/>
          </cell>
          <cell r="V843" t="str">
            <v/>
          </cell>
          <cell r="AJ843">
            <v>0</v>
          </cell>
        </row>
        <row r="844">
          <cell r="A844" t="str">
            <v/>
          </cell>
          <cell r="B844" t="str">
            <v/>
          </cell>
          <cell r="V844" t="str">
            <v/>
          </cell>
          <cell r="AJ844">
            <v>0</v>
          </cell>
        </row>
        <row r="845">
          <cell r="A845" t="str">
            <v/>
          </cell>
          <cell r="B845" t="str">
            <v/>
          </cell>
          <cell r="V845" t="str">
            <v/>
          </cell>
          <cell r="AJ845">
            <v>0</v>
          </cell>
        </row>
        <row r="846">
          <cell r="A846" t="str">
            <v/>
          </cell>
          <cell r="B846" t="str">
            <v/>
          </cell>
          <cell r="V846" t="str">
            <v/>
          </cell>
          <cell r="AJ846">
            <v>0</v>
          </cell>
        </row>
        <row r="847">
          <cell r="A847" t="str">
            <v/>
          </cell>
          <cell r="B847" t="str">
            <v/>
          </cell>
          <cell r="V847" t="str">
            <v/>
          </cell>
          <cell r="AJ847">
            <v>0</v>
          </cell>
        </row>
        <row r="848">
          <cell r="A848" t="str">
            <v/>
          </cell>
          <cell r="B848" t="str">
            <v/>
          </cell>
          <cell r="V848" t="str">
            <v/>
          </cell>
          <cell r="AJ848">
            <v>0</v>
          </cell>
        </row>
        <row r="849">
          <cell r="A849" t="str">
            <v/>
          </cell>
          <cell r="B849" t="str">
            <v/>
          </cell>
          <cell r="V849" t="str">
            <v/>
          </cell>
          <cell r="AJ849">
            <v>0</v>
          </cell>
        </row>
        <row r="850">
          <cell r="A850" t="str">
            <v/>
          </cell>
          <cell r="B850" t="str">
            <v/>
          </cell>
          <cell r="V850" t="str">
            <v/>
          </cell>
          <cell r="AJ850">
            <v>0</v>
          </cell>
        </row>
        <row r="851">
          <cell r="A851" t="str">
            <v/>
          </cell>
          <cell r="B851" t="str">
            <v/>
          </cell>
          <cell r="V851" t="str">
            <v/>
          </cell>
          <cell r="AJ851">
            <v>0</v>
          </cell>
        </row>
        <row r="852">
          <cell r="A852" t="str">
            <v/>
          </cell>
          <cell r="B852" t="str">
            <v/>
          </cell>
          <cell r="V852" t="str">
            <v/>
          </cell>
          <cell r="AJ852">
            <v>0</v>
          </cell>
        </row>
        <row r="853">
          <cell r="A853" t="str">
            <v/>
          </cell>
          <cell r="B853" t="str">
            <v/>
          </cell>
          <cell r="V853" t="str">
            <v/>
          </cell>
          <cell r="AJ853">
            <v>0</v>
          </cell>
        </row>
        <row r="854">
          <cell r="A854" t="str">
            <v/>
          </cell>
          <cell r="B854" t="str">
            <v/>
          </cell>
          <cell r="V854" t="str">
            <v/>
          </cell>
          <cell r="AJ854">
            <v>0</v>
          </cell>
        </row>
        <row r="855">
          <cell r="A855" t="str">
            <v/>
          </cell>
          <cell r="B855" t="str">
            <v/>
          </cell>
          <cell r="V855" t="str">
            <v/>
          </cell>
          <cell r="AJ855">
            <v>0</v>
          </cell>
        </row>
        <row r="856">
          <cell r="A856" t="str">
            <v/>
          </cell>
          <cell r="B856" t="str">
            <v/>
          </cell>
          <cell r="V856" t="str">
            <v/>
          </cell>
          <cell r="AJ856">
            <v>0</v>
          </cell>
        </row>
        <row r="857">
          <cell r="A857" t="str">
            <v/>
          </cell>
          <cell r="B857" t="str">
            <v/>
          </cell>
          <cell r="V857" t="str">
            <v/>
          </cell>
          <cell r="AJ857">
            <v>0</v>
          </cell>
        </row>
        <row r="858">
          <cell r="A858" t="str">
            <v/>
          </cell>
          <cell r="B858" t="str">
            <v/>
          </cell>
          <cell r="V858" t="str">
            <v/>
          </cell>
          <cell r="AJ858">
            <v>0</v>
          </cell>
        </row>
        <row r="859">
          <cell r="A859" t="str">
            <v/>
          </cell>
          <cell r="B859" t="str">
            <v/>
          </cell>
          <cell r="V859" t="str">
            <v/>
          </cell>
          <cell r="AJ859">
            <v>0</v>
          </cell>
        </row>
        <row r="860">
          <cell r="A860" t="str">
            <v/>
          </cell>
          <cell r="B860" t="str">
            <v/>
          </cell>
          <cell r="V860" t="str">
            <v/>
          </cell>
          <cell r="AJ860">
            <v>0</v>
          </cell>
        </row>
        <row r="861">
          <cell r="A861" t="str">
            <v/>
          </cell>
          <cell r="B861" t="str">
            <v/>
          </cell>
          <cell r="V861" t="str">
            <v/>
          </cell>
          <cell r="AJ861">
            <v>0</v>
          </cell>
        </row>
        <row r="862">
          <cell r="A862" t="str">
            <v/>
          </cell>
          <cell r="B862" t="str">
            <v/>
          </cell>
          <cell r="V862" t="str">
            <v/>
          </cell>
          <cell r="AJ862">
            <v>0</v>
          </cell>
        </row>
        <row r="863">
          <cell r="A863" t="str">
            <v/>
          </cell>
          <cell r="B863" t="str">
            <v/>
          </cell>
          <cell r="V863" t="str">
            <v/>
          </cell>
          <cell r="AJ863">
            <v>0</v>
          </cell>
        </row>
        <row r="864">
          <cell r="A864" t="str">
            <v/>
          </cell>
          <cell r="B864" t="str">
            <v/>
          </cell>
          <cell r="V864" t="str">
            <v/>
          </cell>
          <cell r="AJ864">
            <v>0</v>
          </cell>
        </row>
        <row r="865">
          <cell r="A865" t="str">
            <v/>
          </cell>
          <cell r="B865" t="str">
            <v/>
          </cell>
          <cell r="V865" t="str">
            <v/>
          </cell>
          <cell r="AJ865">
            <v>0</v>
          </cell>
        </row>
        <row r="866">
          <cell r="A866" t="str">
            <v/>
          </cell>
          <cell r="B866" t="str">
            <v/>
          </cell>
          <cell r="V866" t="str">
            <v/>
          </cell>
          <cell r="AJ866">
            <v>0</v>
          </cell>
        </row>
        <row r="867">
          <cell r="A867" t="str">
            <v/>
          </cell>
          <cell r="B867" t="str">
            <v/>
          </cell>
          <cell r="V867" t="str">
            <v/>
          </cell>
          <cell r="AJ867">
            <v>0</v>
          </cell>
        </row>
        <row r="868">
          <cell r="A868" t="str">
            <v/>
          </cell>
          <cell r="B868" t="str">
            <v/>
          </cell>
          <cell r="V868" t="str">
            <v/>
          </cell>
          <cell r="AJ868">
            <v>0</v>
          </cell>
        </row>
        <row r="869">
          <cell r="A869" t="str">
            <v/>
          </cell>
          <cell r="B869" t="str">
            <v/>
          </cell>
          <cell r="V869" t="str">
            <v/>
          </cell>
          <cell r="AJ869">
            <v>0</v>
          </cell>
        </row>
        <row r="870">
          <cell r="A870" t="str">
            <v/>
          </cell>
          <cell r="B870" t="str">
            <v/>
          </cell>
          <cell r="V870" t="str">
            <v/>
          </cell>
          <cell r="AJ870">
            <v>0</v>
          </cell>
        </row>
        <row r="871">
          <cell r="A871" t="str">
            <v/>
          </cell>
          <cell r="B871" t="str">
            <v/>
          </cell>
          <cell r="V871" t="str">
            <v/>
          </cell>
          <cell r="AJ871">
            <v>0</v>
          </cell>
        </row>
        <row r="872">
          <cell r="A872" t="str">
            <v/>
          </cell>
          <cell r="B872" t="str">
            <v/>
          </cell>
          <cell r="V872" t="str">
            <v/>
          </cell>
          <cell r="AJ872">
            <v>0</v>
          </cell>
        </row>
        <row r="873">
          <cell r="A873" t="str">
            <v/>
          </cell>
          <cell r="B873" t="str">
            <v/>
          </cell>
          <cell r="V873" t="str">
            <v/>
          </cell>
          <cell r="AJ873">
            <v>0</v>
          </cell>
        </row>
        <row r="874">
          <cell r="A874" t="str">
            <v/>
          </cell>
          <cell r="B874" t="str">
            <v/>
          </cell>
          <cell r="V874" t="str">
            <v/>
          </cell>
          <cell r="AJ874">
            <v>0</v>
          </cell>
        </row>
        <row r="875">
          <cell r="A875" t="str">
            <v/>
          </cell>
          <cell r="B875" t="str">
            <v/>
          </cell>
          <cell r="V875" t="str">
            <v/>
          </cell>
          <cell r="AJ875">
            <v>0</v>
          </cell>
        </row>
        <row r="876">
          <cell r="A876" t="str">
            <v/>
          </cell>
          <cell r="B876" t="str">
            <v/>
          </cell>
          <cell r="V876" t="str">
            <v/>
          </cell>
          <cell r="AJ876">
            <v>0</v>
          </cell>
        </row>
        <row r="877">
          <cell r="A877" t="str">
            <v/>
          </cell>
          <cell r="B877" t="str">
            <v/>
          </cell>
          <cell r="V877" t="str">
            <v/>
          </cell>
          <cell r="AJ877">
            <v>0</v>
          </cell>
        </row>
        <row r="878">
          <cell r="A878" t="str">
            <v/>
          </cell>
          <cell r="B878" t="str">
            <v/>
          </cell>
          <cell r="V878" t="str">
            <v/>
          </cell>
          <cell r="AJ878">
            <v>0</v>
          </cell>
        </row>
        <row r="879">
          <cell r="A879" t="str">
            <v/>
          </cell>
          <cell r="B879" t="str">
            <v/>
          </cell>
          <cell r="V879" t="str">
            <v/>
          </cell>
          <cell r="AJ879">
            <v>0</v>
          </cell>
        </row>
        <row r="880">
          <cell r="A880" t="str">
            <v/>
          </cell>
          <cell r="B880" t="str">
            <v/>
          </cell>
          <cell r="V880" t="str">
            <v/>
          </cell>
          <cell r="AJ880">
            <v>0</v>
          </cell>
        </row>
        <row r="881">
          <cell r="A881" t="str">
            <v/>
          </cell>
          <cell r="B881" t="str">
            <v/>
          </cell>
          <cell r="V881" t="str">
            <v/>
          </cell>
          <cell r="AJ881">
            <v>0</v>
          </cell>
        </row>
        <row r="882">
          <cell r="A882" t="str">
            <v/>
          </cell>
          <cell r="B882" t="str">
            <v/>
          </cell>
          <cell r="V882" t="str">
            <v/>
          </cell>
          <cell r="AJ882">
            <v>0</v>
          </cell>
        </row>
        <row r="883">
          <cell r="A883" t="str">
            <v/>
          </cell>
          <cell r="B883" t="str">
            <v/>
          </cell>
          <cell r="V883" t="str">
            <v/>
          </cell>
          <cell r="AJ883">
            <v>0</v>
          </cell>
        </row>
        <row r="884">
          <cell r="A884" t="str">
            <v/>
          </cell>
          <cell r="B884" t="str">
            <v/>
          </cell>
          <cell r="V884" t="str">
            <v/>
          </cell>
          <cell r="AJ884">
            <v>0</v>
          </cell>
        </row>
        <row r="885">
          <cell r="A885" t="str">
            <v/>
          </cell>
          <cell r="B885" t="str">
            <v/>
          </cell>
          <cell r="V885" t="str">
            <v/>
          </cell>
          <cell r="AJ885">
            <v>0</v>
          </cell>
        </row>
        <row r="886">
          <cell r="A886" t="str">
            <v/>
          </cell>
          <cell r="B886" t="str">
            <v/>
          </cell>
          <cell r="V886" t="str">
            <v/>
          </cell>
          <cell r="AJ886">
            <v>0</v>
          </cell>
        </row>
        <row r="887">
          <cell r="A887" t="str">
            <v/>
          </cell>
          <cell r="B887" t="str">
            <v/>
          </cell>
          <cell r="V887" t="str">
            <v/>
          </cell>
          <cell r="AJ887">
            <v>0</v>
          </cell>
        </row>
        <row r="888">
          <cell r="A888" t="str">
            <v/>
          </cell>
          <cell r="B888" t="str">
            <v/>
          </cell>
          <cell r="V888" t="str">
            <v/>
          </cell>
          <cell r="AJ888">
            <v>0</v>
          </cell>
        </row>
        <row r="889">
          <cell r="A889" t="str">
            <v/>
          </cell>
          <cell r="B889" t="str">
            <v/>
          </cell>
          <cell r="V889" t="str">
            <v/>
          </cell>
          <cell r="AJ889">
            <v>0</v>
          </cell>
        </row>
        <row r="890">
          <cell r="A890" t="str">
            <v/>
          </cell>
          <cell r="B890" t="str">
            <v/>
          </cell>
          <cell r="V890" t="str">
            <v/>
          </cell>
          <cell r="AJ890">
            <v>0</v>
          </cell>
        </row>
        <row r="891">
          <cell r="A891" t="str">
            <v/>
          </cell>
          <cell r="B891" t="str">
            <v/>
          </cell>
          <cell r="V891" t="str">
            <v/>
          </cell>
          <cell r="AJ891">
            <v>0</v>
          </cell>
        </row>
        <row r="892">
          <cell r="A892" t="str">
            <v/>
          </cell>
          <cell r="B892" t="str">
            <v/>
          </cell>
          <cell r="V892" t="str">
            <v/>
          </cell>
          <cell r="AJ892">
            <v>0</v>
          </cell>
        </row>
        <row r="893">
          <cell r="A893" t="str">
            <v/>
          </cell>
          <cell r="B893" t="str">
            <v/>
          </cell>
          <cell r="V893" t="str">
            <v/>
          </cell>
          <cell r="AJ893">
            <v>0</v>
          </cell>
        </row>
        <row r="894">
          <cell r="A894" t="str">
            <v/>
          </cell>
          <cell r="B894" t="str">
            <v/>
          </cell>
          <cell r="V894" t="str">
            <v/>
          </cell>
          <cell r="AJ894">
            <v>0</v>
          </cell>
        </row>
        <row r="895">
          <cell r="A895" t="str">
            <v/>
          </cell>
          <cell r="B895" t="str">
            <v/>
          </cell>
          <cell r="V895" t="str">
            <v/>
          </cell>
          <cell r="AJ895">
            <v>0</v>
          </cell>
        </row>
        <row r="896">
          <cell r="A896" t="str">
            <v/>
          </cell>
          <cell r="B896" t="str">
            <v/>
          </cell>
          <cell r="V896" t="str">
            <v/>
          </cell>
          <cell r="AJ896">
            <v>0</v>
          </cell>
        </row>
        <row r="897">
          <cell r="A897" t="str">
            <v/>
          </cell>
          <cell r="B897" t="str">
            <v/>
          </cell>
          <cell r="V897" t="str">
            <v/>
          </cell>
          <cell r="AJ897">
            <v>0</v>
          </cell>
        </row>
        <row r="898">
          <cell r="A898" t="str">
            <v/>
          </cell>
          <cell r="B898" t="str">
            <v/>
          </cell>
          <cell r="V898" t="str">
            <v/>
          </cell>
          <cell r="AJ898">
            <v>0</v>
          </cell>
        </row>
        <row r="899">
          <cell r="A899" t="str">
            <v/>
          </cell>
          <cell r="B899" t="str">
            <v/>
          </cell>
          <cell r="V899" t="str">
            <v/>
          </cell>
          <cell r="AJ899">
            <v>0</v>
          </cell>
        </row>
        <row r="900">
          <cell r="A900" t="str">
            <v/>
          </cell>
          <cell r="B900" t="str">
            <v/>
          </cell>
          <cell r="V900" t="str">
            <v/>
          </cell>
          <cell r="AJ900">
            <v>0</v>
          </cell>
        </row>
        <row r="901">
          <cell r="A901" t="str">
            <v/>
          </cell>
          <cell r="B901" t="str">
            <v/>
          </cell>
          <cell r="V901" t="str">
            <v/>
          </cell>
          <cell r="AJ901">
            <v>0</v>
          </cell>
        </row>
        <row r="902">
          <cell r="A902" t="str">
            <v/>
          </cell>
          <cell r="B902" t="str">
            <v/>
          </cell>
          <cell r="V902" t="str">
            <v/>
          </cell>
          <cell r="AJ902">
            <v>0</v>
          </cell>
        </row>
        <row r="903">
          <cell r="A903" t="str">
            <v/>
          </cell>
          <cell r="B903" t="str">
            <v/>
          </cell>
          <cell r="V903" t="str">
            <v/>
          </cell>
          <cell r="AJ903">
            <v>0</v>
          </cell>
        </row>
        <row r="904">
          <cell r="A904" t="str">
            <v/>
          </cell>
          <cell r="B904" t="str">
            <v/>
          </cell>
          <cell r="V904" t="str">
            <v/>
          </cell>
          <cell r="AJ904">
            <v>0</v>
          </cell>
        </row>
        <row r="905">
          <cell r="A905" t="str">
            <v/>
          </cell>
          <cell r="B905" t="str">
            <v/>
          </cell>
          <cell r="V905" t="str">
            <v/>
          </cell>
          <cell r="AJ905">
            <v>0</v>
          </cell>
        </row>
        <row r="906">
          <cell r="A906" t="str">
            <v/>
          </cell>
          <cell r="B906" t="str">
            <v/>
          </cell>
          <cell r="V906" t="str">
            <v/>
          </cell>
          <cell r="AJ906">
            <v>0</v>
          </cell>
        </row>
        <row r="907">
          <cell r="A907" t="str">
            <v/>
          </cell>
          <cell r="B907" t="str">
            <v/>
          </cell>
          <cell r="V907" t="str">
            <v/>
          </cell>
          <cell r="AJ907">
            <v>0</v>
          </cell>
        </row>
        <row r="908">
          <cell r="A908" t="str">
            <v/>
          </cell>
          <cell r="B908" t="str">
            <v/>
          </cell>
          <cell r="V908" t="str">
            <v/>
          </cell>
          <cell r="AJ908">
            <v>0</v>
          </cell>
        </row>
        <row r="909">
          <cell r="A909" t="str">
            <v/>
          </cell>
          <cell r="B909" t="str">
            <v/>
          </cell>
          <cell r="V909" t="str">
            <v/>
          </cell>
          <cell r="AJ909">
            <v>0</v>
          </cell>
        </row>
        <row r="910">
          <cell r="A910" t="str">
            <v/>
          </cell>
          <cell r="B910" t="str">
            <v/>
          </cell>
          <cell r="V910" t="str">
            <v/>
          </cell>
          <cell r="AJ910">
            <v>0</v>
          </cell>
        </row>
        <row r="911">
          <cell r="A911" t="str">
            <v/>
          </cell>
          <cell r="B911" t="str">
            <v/>
          </cell>
          <cell r="V911" t="str">
            <v/>
          </cell>
          <cell r="AJ911">
            <v>0</v>
          </cell>
        </row>
        <row r="912">
          <cell r="A912" t="str">
            <v/>
          </cell>
          <cell r="B912" t="str">
            <v/>
          </cell>
          <cell r="V912" t="str">
            <v/>
          </cell>
          <cell r="AJ912">
            <v>0</v>
          </cell>
        </row>
        <row r="913">
          <cell r="A913" t="str">
            <v/>
          </cell>
          <cell r="B913" t="str">
            <v/>
          </cell>
          <cell r="V913" t="str">
            <v/>
          </cell>
          <cell r="AJ913">
            <v>0</v>
          </cell>
        </row>
        <row r="914">
          <cell r="A914" t="str">
            <v/>
          </cell>
          <cell r="B914" t="str">
            <v/>
          </cell>
          <cell r="V914" t="str">
            <v/>
          </cell>
          <cell r="AJ914">
            <v>0</v>
          </cell>
        </row>
        <row r="915">
          <cell r="A915" t="str">
            <v/>
          </cell>
          <cell r="B915" t="str">
            <v/>
          </cell>
          <cell r="V915" t="str">
            <v/>
          </cell>
          <cell r="AJ915">
            <v>0</v>
          </cell>
        </row>
        <row r="916">
          <cell r="A916" t="str">
            <v/>
          </cell>
          <cell r="B916" t="str">
            <v/>
          </cell>
          <cell r="V916" t="str">
            <v/>
          </cell>
          <cell r="AJ916">
            <v>0</v>
          </cell>
        </row>
        <row r="917">
          <cell r="A917" t="str">
            <v/>
          </cell>
          <cell r="B917" t="str">
            <v/>
          </cell>
          <cell r="V917" t="str">
            <v/>
          </cell>
          <cell r="AJ917">
            <v>0</v>
          </cell>
        </row>
        <row r="918">
          <cell r="A918" t="str">
            <v/>
          </cell>
          <cell r="B918" t="str">
            <v/>
          </cell>
          <cell r="V918" t="str">
            <v/>
          </cell>
          <cell r="AJ918">
            <v>0</v>
          </cell>
        </row>
        <row r="919">
          <cell r="A919" t="str">
            <v/>
          </cell>
          <cell r="B919" t="str">
            <v/>
          </cell>
          <cell r="V919" t="str">
            <v/>
          </cell>
          <cell r="AJ919">
            <v>0</v>
          </cell>
        </row>
        <row r="920">
          <cell r="A920" t="str">
            <v/>
          </cell>
          <cell r="B920" t="str">
            <v/>
          </cell>
          <cell r="V920" t="str">
            <v/>
          </cell>
          <cell r="AJ920">
            <v>0</v>
          </cell>
        </row>
        <row r="921">
          <cell r="A921" t="str">
            <v/>
          </cell>
          <cell r="B921" t="str">
            <v/>
          </cell>
          <cell r="V921" t="str">
            <v/>
          </cell>
          <cell r="AJ921">
            <v>0</v>
          </cell>
        </row>
        <row r="922">
          <cell r="A922" t="str">
            <v/>
          </cell>
          <cell r="B922" t="str">
            <v/>
          </cell>
          <cell r="V922" t="str">
            <v/>
          </cell>
          <cell r="AJ922">
            <v>0</v>
          </cell>
        </row>
        <row r="923">
          <cell r="A923" t="str">
            <v/>
          </cell>
          <cell r="B923" t="str">
            <v/>
          </cell>
          <cell r="V923" t="str">
            <v/>
          </cell>
          <cell r="AJ923">
            <v>0</v>
          </cell>
        </row>
        <row r="924">
          <cell r="A924" t="str">
            <v/>
          </cell>
          <cell r="B924" t="str">
            <v/>
          </cell>
          <cell r="V924" t="str">
            <v/>
          </cell>
          <cell r="AJ924">
            <v>0</v>
          </cell>
        </row>
        <row r="925">
          <cell r="A925" t="str">
            <v/>
          </cell>
          <cell r="B925" t="str">
            <v/>
          </cell>
          <cell r="V925" t="str">
            <v/>
          </cell>
          <cell r="AJ925">
            <v>0</v>
          </cell>
        </row>
        <row r="926">
          <cell r="A926" t="str">
            <v/>
          </cell>
          <cell r="B926" t="str">
            <v/>
          </cell>
          <cell r="V926" t="str">
            <v/>
          </cell>
          <cell r="AJ926">
            <v>0</v>
          </cell>
        </row>
        <row r="927">
          <cell r="A927" t="str">
            <v/>
          </cell>
          <cell r="B927" t="str">
            <v/>
          </cell>
          <cell r="V927" t="str">
            <v/>
          </cell>
          <cell r="AJ927">
            <v>0</v>
          </cell>
        </row>
        <row r="928">
          <cell r="A928" t="str">
            <v/>
          </cell>
          <cell r="B928" t="str">
            <v/>
          </cell>
          <cell r="V928" t="str">
            <v/>
          </cell>
          <cell r="AJ928">
            <v>0</v>
          </cell>
        </row>
        <row r="929">
          <cell r="A929" t="str">
            <v/>
          </cell>
          <cell r="B929" t="str">
            <v/>
          </cell>
          <cell r="V929" t="str">
            <v/>
          </cell>
          <cell r="AJ929">
            <v>0</v>
          </cell>
        </row>
        <row r="930">
          <cell r="A930" t="str">
            <v/>
          </cell>
          <cell r="B930" t="str">
            <v/>
          </cell>
          <cell r="V930" t="str">
            <v/>
          </cell>
          <cell r="AJ930">
            <v>0</v>
          </cell>
        </row>
        <row r="931">
          <cell r="A931" t="str">
            <v/>
          </cell>
          <cell r="B931" t="str">
            <v/>
          </cell>
          <cell r="V931" t="str">
            <v/>
          </cell>
          <cell r="AJ931">
            <v>0</v>
          </cell>
        </row>
        <row r="932">
          <cell r="A932" t="str">
            <v/>
          </cell>
          <cell r="B932" t="str">
            <v/>
          </cell>
          <cell r="V932" t="str">
            <v/>
          </cell>
          <cell r="AJ932">
            <v>0</v>
          </cell>
        </row>
        <row r="933">
          <cell r="A933" t="str">
            <v/>
          </cell>
          <cell r="B933" t="str">
            <v/>
          </cell>
          <cell r="V933" t="str">
            <v/>
          </cell>
          <cell r="AJ933">
            <v>0</v>
          </cell>
        </row>
        <row r="934">
          <cell r="A934" t="str">
            <v/>
          </cell>
          <cell r="B934" t="str">
            <v/>
          </cell>
          <cell r="V934" t="str">
            <v/>
          </cell>
          <cell r="AJ934">
            <v>0</v>
          </cell>
        </row>
        <row r="935">
          <cell r="A935" t="str">
            <v/>
          </cell>
          <cell r="B935" t="str">
            <v/>
          </cell>
          <cell r="V935" t="str">
            <v/>
          </cell>
          <cell r="AJ935">
            <v>0</v>
          </cell>
        </row>
        <row r="936">
          <cell r="A936" t="str">
            <v/>
          </cell>
          <cell r="B936" t="str">
            <v/>
          </cell>
          <cell r="V936" t="str">
            <v/>
          </cell>
          <cell r="AJ936">
            <v>0</v>
          </cell>
        </row>
        <row r="937">
          <cell r="A937" t="str">
            <v/>
          </cell>
          <cell r="B937" t="str">
            <v/>
          </cell>
          <cell r="V937" t="str">
            <v/>
          </cell>
          <cell r="AJ937">
            <v>0</v>
          </cell>
        </row>
        <row r="938">
          <cell r="A938" t="str">
            <v/>
          </cell>
          <cell r="B938" t="str">
            <v/>
          </cell>
          <cell r="V938" t="str">
            <v/>
          </cell>
          <cell r="AJ938">
            <v>0</v>
          </cell>
        </row>
        <row r="939">
          <cell r="A939" t="str">
            <v/>
          </cell>
          <cell r="B939" t="str">
            <v/>
          </cell>
          <cell r="V939" t="str">
            <v/>
          </cell>
          <cell r="AJ939">
            <v>0</v>
          </cell>
        </row>
        <row r="940">
          <cell r="A940" t="str">
            <v/>
          </cell>
          <cell r="B940" t="str">
            <v/>
          </cell>
          <cell r="V940" t="str">
            <v/>
          </cell>
          <cell r="AJ940">
            <v>0</v>
          </cell>
        </row>
        <row r="941">
          <cell r="A941" t="str">
            <v/>
          </cell>
          <cell r="B941" t="str">
            <v/>
          </cell>
          <cell r="V941" t="str">
            <v/>
          </cell>
          <cell r="AJ941">
            <v>0</v>
          </cell>
        </row>
        <row r="942">
          <cell r="A942" t="str">
            <v/>
          </cell>
          <cell r="B942" t="str">
            <v/>
          </cell>
          <cell r="V942" t="str">
            <v/>
          </cell>
          <cell r="AJ942">
            <v>0</v>
          </cell>
        </row>
        <row r="943">
          <cell r="A943" t="str">
            <v/>
          </cell>
          <cell r="B943" t="str">
            <v/>
          </cell>
          <cell r="V943" t="str">
            <v/>
          </cell>
          <cell r="AJ943">
            <v>0</v>
          </cell>
        </row>
        <row r="944">
          <cell r="A944" t="str">
            <v/>
          </cell>
          <cell r="B944" t="str">
            <v/>
          </cell>
          <cell r="V944" t="str">
            <v/>
          </cell>
          <cell r="AJ944">
            <v>0</v>
          </cell>
        </row>
        <row r="945">
          <cell r="A945" t="str">
            <v/>
          </cell>
          <cell r="B945" t="str">
            <v/>
          </cell>
          <cell r="V945" t="str">
            <v/>
          </cell>
          <cell r="AJ945">
            <v>0</v>
          </cell>
        </row>
        <row r="946">
          <cell r="A946" t="str">
            <v/>
          </cell>
          <cell r="B946" t="str">
            <v/>
          </cell>
          <cell r="V946" t="str">
            <v/>
          </cell>
          <cell r="AJ946">
            <v>0</v>
          </cell>
        </row>
        <row r="947">
          <cell r="A947" t="str">
            <v/>
          </cell>
          <cell r="B947" t="str">
            <v/>
          </cell>
          <cell r="V947" t="str">
            <v/>
          </cell>
          <cell r="AJ947">
            <v>0</v>
          </cell>
        </row>
        <row r="948">
          <cell r="A948" t="str">
            <v/>
          </cell>
          <cell r="B948" t="str">
            <v/>
          </cell>
          <cell r="V948" t="str">
            <v/>
          </cell>
          <cell r="AJ948">
            <v>0</v>
          </cell>
        </row>
        <row r="949">
          <cell r="A949" t="str">
            <v/>
          </cell>
          <cell r="B949" t="str">
            <v/>
          </cell>
          <cell r="V949" t="str">
            <v/>
          </cell>
          <cell r="AJ949">
            <v>0</v>
          </cell>
        </row>
        <row r="950">
          <cell r="A950" t="str">
            <v/>
          </cell>
          <cell r="B950" t="str">
            <v/>
          </cell>
          <cell r="V950" t="str">
            <v/>
          </cell>
          <cell r="AJ950">
            <v>0</v>
          </cell>
        </row>
        <row r="951">
          <cell r="A951" t="str">
            <v/>
          </cell>
          <cell r="B951" t="str">
            <v/>
          </cell>
          <cell r="V951" t="str">
            <v/>
          </cell>
          <cell r="AJ951">
            <v>0</v>
          </cell>
        </row>
        <row r="952">
          <cell r="A952" t="str">
            <v/>
          </cell>
          <cell r="B952" t="str">
            <v/>
          </cell>
          <cell r="V952" t="str">
            <v/>
          </cell>
          <cell r="AJ952">
            <v>0</v>
          </cell>
        </row>
        <row r="953">
          <cell r="A953" t="str">
            <v/>
          </cell>
          <cell r="B953" t="str">
            <v/>
          </cell>
          <cell r="V953" t="str">
            <v/>
          </cell>
          <cell r="AJ953">
            <v>0</v>
          </cell>
        </row>
        <row r="954">
          <cell r="A954" t="str">
            <v/>
          </cell>
          <cell r="B954" t="str">
            <v/>
          </cell>
          <cell r="V954" t="str">
            <v/>
          </cell>
          <cell r="AJ954">
            <v>0</v>
          </cell>
        </row>
        <row r="955">
          <cell r="A955" t="str">
            <v/>
          </cell>
          <cell r="B955" t="str">
            <v/>
          </cell>
          <cell r="V955" t="str">
            <v/>
          </cell>
          <cell r="AJ955">
            <v>0</v>
          </cell>
        </row>
        <row r="956">
          <cell r="A956" t="str">
            <v/>
          </cell>
          <cell r="B956" t="str">
            <v/>
          </cell>
          <cell r="V956" t="str">
            <v/>
          </cell>
          <cell r="AJ956">
            <v>0</v>
          </cell>
        </row>
        <row r="957">
          <cell r="A957" t="str">
            <v/>
          </cell>
          <cell r="B957" t="str">
            <v/>
          </cell>
          <cell r="V957" t="str">
            <v/>
          </cell>
          <cell r="AJ957">
            <v>0</v>
          </cell>
        </row>
        <row r="958">
          <cell r="A958" t="str">
            <v/>
          </cell>
          <cell r="B958" t="str">
            <v/>
          </cell>
          <cell r="V958" t="str">
            <v/>
          </cell>
          <cell r="AJ958">
            <v>0</v>
          </cell>
        </row>
        <row r="959">
          <cell r="A959" t="str">
            <v/>
          </cell>
          <cell r="B959" t="str">
            <v/>
          </cell>
          <cell r="V959" t="str">
            <v/>
          </cell>
          <cell r="AJ959">
            <v>0</v>
          </cell>
        </row>
        <row r="960">
          <cell r="A960" t="str">
            <v/>
          </cell>
          <cell r="B960" t="str">
            <v/>
          </cell>
          <cell r="V960" t="str">
            <v/>
          </cell>
          <cell r="AJ960">
            <v>0</v>
          </cell>
        </row>
        <row r="961">
          <cell r="A961" t="str">
            <v/>
          </cell>
          <cell r="B961" t="str">
            <v/>
          </cell>
          <cell r="V961" t="str">
            <v/>
          </cell>
          <cell r="AJ961">
            <v>0</v>
          </cell>
        </row>
        <row r="962">
          <cell r="A962" t="str">
            <v/>
          </cell>
          <cell r="B962" t="str">
            <v/>
          </cell>
          <cell r="V962" t="str">
            <v/>
          </cell>
          <cell r="AJ962">
            <v>0</v>
          </cell>
        </row>
        <row r="963">
          <cell r="A963" t="str">
            <v/>
          </cell>
          <cell r="B963" t="str">
            <v/>
          </cell>
          <cell r="V963" t="str">
            <v/>
          </cell>
          <cell r="AJ963">
            <v>0</v>
          </cell>
        </row>
        <row r="964">
          <cell r="A964" t="str">
            <v/>
          </cell>
          <cell r="B964" t="str">
            <v/>
          </cell>
          <cell r="V964" t="str">
            <v/>
          </cell>
          <cell r="AJ964">
            <v>0</v>
          </cell>
        </row>
        <row r="965">
          <cell r="A965" t="str">
            <v/>
          </cell>
          <cell r="B965" t="str">
            <v/>
          </cell>
          <cell r="V965" t="str">
            <v/>
          </cell>
          <cell r="AJ965">
            <v>0</v>
          </cell>
        </row>
        <row r="966">
          <cell r="A966" t="str">
            <v/>
          </cell>
          <cell r="B966" t="str">
            <v/>
          </cell>
          <cell r="V966" t="str">
            <v/>
          </cell>
          <cell r="AJ966">
            <v>0</v>
          </cell>
        </row>
        <row r="967">
          <cell r="A967" t="str">
            <v/>
          </cell>
          <cell r="B967" t="str">
            <v/>
          </cell>
          <cell r="V967" t="str">
            <v/>
          </cell>
          <cell r="AJ967">
            <v>0</v>
          </cell>
        </row>
        <row r="968">
          <cell r="A968" t="str">
            <v/>
          </cell>
          <cell r="B968" t="str">
            <v/>
          </cell>
          <cell r="V968" t="str">
            <v/>
          </cell>
          <cell r="AJ968">
            <v>0</v>
          </cell>
        </row>
        <row r="969">
          <cell r="A969" t="str">
            <v/>
          </cell>
          <cell r="B969" t="str">
            <v/>
          </cell>
          <cell r="V969" t="str">
            <v/>
          </cell>
          <cell r="AJ969">
            <v>0</v>
          </cell>
        </row>
        <row r="970">
          <cell r="A970" t="str">
            <v/>
          </cell>
          <cell r="B970" t="str">
            <v/>
          </cell>
          <cell r="V970" t="str">
            <v/>
          </cell>
          <cell r="AJ970">
            <v>0</v>
          </cell>
        </row>
        <row r="971">
          <cell r="A971" t="str">
            <v/>
          </cell>
          <cell r="B971" t="str">
            <v/>
          </cell>
          <cell r="V971" t="str">
            <v/>
          </cell>
          <cell r="AJ971">
            <v>0</v>
          </cell>
        </row>
        <row r="972">
          <cell r="A972" t="str">
            <v/>
          </cell>
          <cell r="B972" t="str">
            <v/>
          </cell>
          <cell r="V972" t="str">
            <v/>
          </cell>
          <cell r="AJ972">
            <v>0</v>
          </cell>
        </row>
        <row r="973">
          <cell r="A973" t="str">
            <v/>
          </cell>
          <cell r="B973" t="str">
            <v/>
          </cell>
          <cell r="V973" t="str">
            <v/>
          </cell>
          <cell r="AJ973">
            <v>0</v>
          </cell>
        </row>
        <row r="974">
          <cell r="A974" t="str">
            <v/>
          </cell>
          <cell r="B974" t="str">
            <v/>
          </cell>
          <cell r="V974" t="str">
            <v/>
          </cell>
          <cell r="AJ974">
            <v>0</v>
          </cell>
        </row>
        <row r="975">
          <cell r="A975" t="str">
            <v/>
          </cell>
          <cell r="B975" t="str">
            <v/>
          </cell>
          <cell r="V975" t="str">
            <v/>
          </cell>
          <cell r="AJ975">
            <v>0</v>
          </cell>
        </row>
        <row r="976">
          <cell r="A976" t="str">
            <v/>
          </cell>
          <cell r="B976" t="str">
            <v/>
          </cell>
          <cell r="V976" t="str">
            <v/>
          </cell>
          <cell r="AJ976">
            <v>0</v>
          </cell>
        </row>
        <row r="977">
          <cell r="A977" t="str">
            <v/>
          </cell>
          <cell r="B977" t="str">
            <v/>
          </cell>
          <cell r="V977" t="str">
            <v/>
          </cell>
          <cell r="AJ977">
            <v>0</v>
          </cell>
        </row>
        <row r="978">
          <cell r="A978" t="str">
            <v/>
          </cell>
          <cell r="B978" t="str">
            <v/>
          </cell>
          <cell r="V978" t="str">
            <v/>
          </cell>
          <cell r="AJ978">
            <v>0</v>
          </cell>
        </row>
        <row r="979">
          <cell r="A979" t="str">
            <v/>
          </cell>
          <cell r="B979" t="str">
            <v/>
          </cell>
          <cell r="V979" t="str">
            <v/>
          </cell>
          <cell r="AJ979">
            <v>0</v>
          </cell>
        </row>
        <row r="980">
          <cell r="A980" t="str">
            <v/>
          </cell>
          <cell r="B980" t="str">
            <v/>
          </cell>
          <cell r="V980" t="str">
            <v/>
          </cell>
          <cell r="AJ980">
            <v>0</v>
          </cell>
        </row>
        <row r="981">
          <cell r="A981" t="str">
            <v/>
          </cell>
          <cell r="B981" t="str">
            <v/>
          </cell>
          <cell r="V981" t="str">
            <v/>
          </cell>
          <cell r="AJ981">
            <v>0</v>
          </cell>
        </row>
        <row r="982">
          <cell r="A982" t="str">
            <v/>
          </cell>
          <cell r="B982" t="str">
            <v/>
          </cell>
          <cell r="V982" t="str">
            <v/>
          </cell>
          <cell r="AJ982">
            <v>0</v>
          </cell>
        </row>
        <row r="983">
          <cell r="A983" t="str">
            <v/>
          </cell>
          <cell r="B983" t="str">
            <v/>
          </cell>
          <cell r="V983" t="str">
            <v/>
          </cell>
          <cell r="AJ983">
            <v>0</v>
          </cell>
        </row>
        <row r="984">
          <cell r="A984" t="str">
            <v/>
          </cell>
          <cell r="B984" t="str">
            <v/>
          </cell>
          <cell r="V984" t="str">
            <v/>
          </cell>
          <cell r="AJ984">
            <v>0</v>
          </cell>
        </row>
        <row r="985">
          <cell r="A985" t="str">
            <v/>
          </cell>
          <cell r="B985" t="str">
            <v/>
          </cell>
          <cell r="V985" t="str">
            <v/>
          </cell>
          <cell r="AJ985">
            <v>0</v>
          </cell>
        </row>
        <row r="986">
          <cell r="A986" t="str">
            <v/>
          </cell>
          <cell r="B986" t="str">
            <v/>
          </cell>
          <cell r="V986" t="str">
            <v/>
          </cell>
          <cell r="AJ986">
            <v>0</v>
          </cell>
        </row>
        <row r="987">
          <cell r="A987" t="str">
            <v/>
          </cell>
          <cell r="B987" t="str">
            <v/>
          </cell>
          <cell r="V987" t="str">
            <v/>
          </cell>
          <cell r="AJ987">
            <v>0</v>
          </cell>
        </row>
        <row r="988">
          <cell r="A988" t="str">
            <v/>
          </cell>
          <cell r="B988" t="str">
            <v/>
          </cell>
          <cell r="V988" t="str">
            <v/>
          </cell>
          <cell r="AJ988">
            <v>0</v>
          </cell>
        </row>
        <row r="989">
          <cell r="A989" t="str">
            <v/>
          </cell>
          <cell r="B989" t="str">
            <v/>
          </cell>
          <cell r="V989" t="str">
            <v/>
          </cell>
          <cell r="AJ989">
            <v>0</v>
          </cell>
        </row>
        <row r="990">
          <cell r="A990" t="str">
            <v/>
          </cell>
          <cell r="B990" t="str">
            <v/>
          </cell>
          <cell r="V990" t="str">
            <v/>
          </cell>
          <cell r="AJ990">
            <v>0</v>
          </cell>
        </row>
        <row r="991">
          <cell r="A991" t="str">
            <v/>
          </cell>
          <cell r="B991" t="str">
            <v/>
          </cell>
          <cell r="V991" t="str">
            <v/>
          </cell>
          <cell r="AJ991">
            <v>0</v>
          </cell>
        </row>
        <row r="992">
          <cell r="A992" t="str">
            <v/>
          </cell>
          <cell r="B992" t="str">
            <v/>
          </cell>
          <cell r="V992" t="str">
            <v/>
          </cell>
          <cell r="AJ992">
            <v>0</v>
          </cell>
        </row>
        <row r="993">
          <cell r="A993" t="str">
            <v/>
          </cell>
          <cell r="B993" t="str">
            <v/>
          </cell>
          <cell r="V993" t="str">
            <v/>
          </cell>
          <cell r="AJ993">
            <v>0</v>
          </cell>
        </row>
        <row r="994">
          <cell r="A994" t="str">
            <v/>
          </cell>
          <cell r="B994" t="str">
            <v/>
          </cell>
          <cell r="V994" t="str">
            <v/>
          </cell>
          <cell r="AJ994">
            <v>0</v>
          </cell>
        </row>
        <row r="995">
          <cell r="A995" t="str">
            <v/>
          </cell>
          <cell r="B995" t="str">
            <v/>
          </cell>
          <cell r="V995" t="str">
            <v/>
          </cell>
          <cell r="AJ995">
            <v>0</v>
          </cell>
        </row>
        <row r="996">
          <cell r="A996" t="str">
            <v/>
          </cell>
          <cell r="B996" t="str">
            <v/>
          </cell>
          <cell r="V996" t="str">
            <v/>
          </cell>
          <cell r="AJ996">
            <v>0</v>
          </cell>
        </row>
        <row r="997">
          <cell r="A997" t="str">
            <v/>
          </cell>
          <cell r="B997" t="str">
            <v/>
          </cell>
          <cell r="V997" t="str">
            <v/>
          </cell>
          <cell r="AJ997">
            <v>0</v>
          </cell>
        </row>
        <row r="998">
          <cell r="A998" t="str">
            <v/>
          </cell>
          <cell r="B998" t="str">
            <v/>
          </cell>
          <cell r="V998" t="str">
            <v/>
          </cell>
          <cell r="AJ998">
            <v>0</v>
          </cell>
        </row>
        <row r="999">
          <cell r="A999" t="str">
            <v/>
          </cell>
          <cell r="B999" t="str">
            <v/>
          </cell>
          <cell r="V999" t="str">
            <v/>
          </cell>
          <cell r="AJ999">
            <v>0</v>
          </cell>
        </row>
        <row r="1000">
          <cell r="A1000" t="str">
            <v/>
          </cell>
          <cell r="B1000" t="str">
            <v/>
          </cell>
          <cell r="V1000" t="str">
            <v/>
          </cell>
          <cell r="AJ1000">
            <v>0</v>
          </cell>
        </row>
        <row r="1001">
          <cell r="A1001" t="str">
            <v/>
          </cell>
          <cell r="B1001" t="str">
            <v/>
          </cell>
          <cell r="V1001" t="str">
            <v/>
          </cell>
          <cell r="AJ1001">
            <v>0</v>
          </cell>
        </row>
        <row r="1002">
          <cell r="A1002" t="str">
            <v/>
          </cell>
          <cell r="B1002" t="str">
            <v/>
          </cell>
          <cell r="V1002" t="str">
            <v/>
          </cell>
          <cell r="AJ1002">
            <v>0</v>
          </cell>
        </row>
        <row r="1003">
          <cell r="A1003" t="str">
            <v/>
          </cell>
          <cell r="B1003" t="str">
            <v/>
          </cell>
          <cell r="V1003" t="str">
            <v/>
          </cell>
          <cell r="AJ1003">
            <v>0</v>
          </cell>
        </row>
        <row r="1004">
          <cell r="A1004" t="str">
            <v/>
          </cell>
          <cell r="B1004" t="str">
            <v/>
          </cell>
          <cell r="V1004" t="str">
            <v/>
          </cell>
          <cell r="AJ1004">
            <v>0</v>
          </cell>
        </row>
        <row r="1005">
          <cell r="A1005" t="str">
            <v/>
          </cell>
          <cell r="B1005" t="str">
            <v/>
          </cell>
          <cell r="V1005" t="str">
            <v/>
          </cell>
          <cell r="AJ1005">
            <v>0</v>
          </cell>
        </row>
        <row r="1006">
          <cell r="A1006" t="str">
            <v/>
          </cell>
          <cell r="B1006" t="str">
            <v/>
          </cell>
          <cell r="V1006" t="str">
            <v/>
          </cell>
          <cell r="AJ1006">
            <v>0</v>
          </cell>
        </row>
        <row r="1007">
          <cell r="A1007" t="str">
            <v/>
          </cell>
          <cell r="B1007" t="str">
            <v/>
          </cell>
          <cell r="V1007" t="str">
            <v/>
          </cell>
          <cell r="AJ1007">
            <v>0</v>
          </cell>
        </row>
        <row r="1008">
          <cell r="A1008" t="str">
            <v/>
          </cell>
          <cell r="B1008" t="str">
            <v/>
          </cell>
          <cell r="V1008" t="str">
            <v/>
          </cell>
          <cell r="AJ1008">
            <v>0</v>
          </cell>
        </row>
        <row r="1009">
          <cell r="A1009" t="str">
            <v/>
          </cell>
          <cell r="B1009" t="str">
            <v/>
          </cell>
          <cell r="V1009" t="str">
            <v/>
          </cell>
          <cell r="AJ1009">
            <v>0</v>
          </cell>
        </row>
        <row r="1010">
          <cell r="A1010" t="str">
            <v/>
          </cell>
          <cell r="B1010" t="str">
            <v/>
          </cell>
          <cell r="V1010" t="str">
            <v/>
          </cell>
          <cell r="AJ1010">
            <v>0</v>
          </cell>
        </row>
        <row r="1011">
          <cell r="A1011" t="str">
            <v/>
          </cell>
          <cell r="B1011" t="str">
            <v/>
          </cell>
          <cell r="V1011" t="str">
            <v/>
          </cell>
          <cell r="AJ1011">
            <v>0</v>
          </cell>
        </row>
        <row r="1012">
          <cell r="A1012" t="str">
            <v/>
          </cell>
          <cell r="B1012" t="str">
            <v/>
          </cell>
          <cell r="V1012" t="str">
            <v/>
          </cell>
          <cell r="AJ1012">
            <v>0</v>
          </cell>
        </row>
        <row r="1013">
          <cell r="A1013" t="str">
            <v/>
          </cell>
          <cell r="B1013" t="str">
            <v/>
          </cell>
          <cell r="V1013" t="str">
            <v/>
          </cell>
          <cell r="AJ1013">
            <v>0</v>
          </cell>
        </row>
        <row r="1014">
          <cell r="A1014" t="str">
            <v/>
          </cell>
          <cell r="B1014" t="str">
            <v/>
          </cell>
          <cell r="V1014" t="str">
            <v/>
          </cell>
          <cell r="AJ1014">
            <v>0</v>
          </cell>
        </row>
        <row r="1015">
          <cell r="A1015" t="str">
            <v/>
          </cell>
          <cell r="B1015" t="str">
            <v/>
          </cell>
          <cell r="V1015" t="str">
            <v/>
          </cell>
          <cell r="AJ1015">
            <v>0</v>
          </cell>
        </row>
        <row r="1016">
          <cell r="A1016" t="str">
            <v/>
          </cell>
          <cell r="B1016" t="str">
            <v/>
          </cell>
          <cell r="V1016" t="str">
            <v/>
          </cell>
          <cell r="AJ1016">
            <v>0</v>
          </cell>
        </row>
        <row r="1017">
          <cell r="A1017" t="str">
            <v/>
          </cell>
          <cell r="B1017" t="str">
            <v/>
          </cell>
          <cell r="V1017" t="str">
            <v/>
          </cell>
          <cell r="AJ1017">
            <v>0</v>
          </cell>
        </row>
        <row r="1018">
          <cell r="A1018" t="str">
            <v/>
          </cell>
          <cell r="B1018" t="str">
            <v/>
          </cell>
          <cell r="V1018" t="str">
            <v/>
          </cell>
          <cell r="AJ1018">
            <v>0</v>
          </cell>
        </row>
        <row r="1019">
          <cell r="A1019" t="str">
            <v/>
          </cell>
          <cell r="B1019" t="str">
            <v/>
          </cell>
          <cell r="V1019" t="str">
            <v/>
          </cell>
          <cell r="AJ1019">
            <v>0</v>
          </cell>
        </row>
        <row r="1020">
          <cell r="A1020" t="str">
            <v/>
          </cell>
          <cell r="B1020" t="str">
            <v/>
          </cell>
          <cell r="V1020" t="str">
            <v/>
          </cell>
          <cell r="AJ1020">
            <v>0</v>
          </cell>
        </row>
        <row r="1021">
          <cell r="A1021" t="str">
            <v/>
          </cell>
          <cell r="B1021" t="str">
            <v/>
          </cell>
          <cell r="V1021" t="str">
            <v/>
          </cell>
          <cell r="AJ1021">
            <v>0</v>
          </cell>
        </row>
        <row r="1022">
          <cell r="A1022" t="str">
            <v/>
          </cell>
          <cell r="B1022" t="str">
            <v/>
          </cell>
          <cell r="V1022" t="str">
            <v/>
          </cell>
          <cell r="AJ1022">
            <v>0</v>
          </cell>
        </row>
        <row r="1023">
          <cell r="A1023" t="str">
            <v/>
          </cell>
          <cell r="B1023" t="str">
            <v/>
          </cell>
          <cell r="V1023" t="str">
            <v/>
          </cell>
          <cell r="AJ1023">
            <v>0</v>
          </cell>
        </row>
        <row r="1024">
          <cell r="A1024" t="str">
            <v/>
          </cell>
          <cell r="B1024" t="str">
            <v/>
          </cell>
          <cell r="V1024" t="str">
            <v/>
          </cell>
          <cell r="AJ1024">
            <v>0</v>
          </cell>
        </row>
        <row r="1025">
          <cell r="A1025" t="str">
            <v/>
          </cell>
          <cell r="B1025" t="str">
            <v/>
          </cell>
          <cell r="V1025" t="str">
            <v/>
          </cell>
          <cell r="AJ1025">
            <v>0</v>
          </cell>
        </row>
        <row r="1026">
          <cell r="A1026" t="str">
            <v/>
          </cell>
          <cell r="B1026" t="str">
            <v/>
          </cell>
          <cell r="V1026" t="str">
            <v/>
          </cell>
          <cell r="AJ1026">
            <v>0</v>
          </cell>
        </row>
        <row r="1027">
          <cell r="A1027" t="str">
            <v/>
          </cell>
          <cell r="B1027" t="str">
            <v/>
          </cell>
          <cell r="V1027" t="str">
            <v/>
          </cell>
          <cell r="AJ1027">
            <v>0</v>
          </cell>
        </row>
        <row r="1028">
          <cell r="A1028" t="str">
            <v/>
          </cell>
          <cell r="B1028" t="str">
            <v/>
          </cell>
          <cell r="V1028" t="str">
            <v/>
          </cell>
          <cell r="AJ1028">
            <v>0</v>
          </cell>
        </row>
        <row r="1029">
          <cell r="A1029" t="str">
            <v/>
          </cell>
          <cell r="B1029" t="str">
            <v/>
          </cell>
          <cell r="V1029" t="str">
            <v/>
          </cell>
          <cell r="AJ1029">
            <v>0</v>
          </cell>
        </row>
        <row r="1030">
          <cell r="A1030" t="str">
            <v/>
          </cell>
          <cell r="B1030" t="str">
            <v/>
          </cell>
          <cell r="V1030" t="str">
            <v/>
          </cell>
          <cell r="AJ1030">
            <v>0</v>
          </cell>
        </row>
        <row r="1031">
          <cell r="A1031" t="str">
            <v/>
          </cell>
          <cell r="B1031" t="str">
            <v/>
          </cell>
          <cell r="V1031" t="str">
            <v/>
          </cell>
          <cell r="AJ1031">
            <v>0</v>
          </cell>
        </row>
        <row r="1032">
          <cell r="A1032" t="str">
            <v/>
          </cell>
          <cell r="B1032" t="str">
            <v/>
          </cell>
          <cell r="V1032" t="str">
            <v/>
          </cell>
          <cell r="AJ1032">
            <v>0</v>
          </cell>
        </row>
        <row r="1033">
          <cell r="A1033" t="str">
            <v/>
          </cell>
          <cell r="B1033" t="str">
            <v/>
          </cell>
          <cell r="V1033" t="str">
            <v/>
          </cell>
          <cell r="AJ1033">
            <v>0</v>
          </cell>
        </row>
        <row r="1034">
          <cell r="A1034" t="str">
            <v/>
          </cell>
          <cell r="B1034" t="str">
            <v/>
          </cell>
          <cell r="V1034" t="str">
            <v/>
          </cell>
          <cell r="AJ1034">
            <v>0</v>
          </cell>
        </row>
        <row r="1035">
          <cell r="A1035" t="str">
            <v/>
          </cell>
          <cell r="B1035" t="str">
            <v/>
          </cell>
          <cell r="V1035" t="str">
            <v/>
          </cell>
          <cell r="AJ1035">
            <v>0</v>
          </cell>
        </row>
        <row r="1036">
          <cell r="A1036" t="str">
            <v/>
          </cell>
          <cell r="B1036" t="str">
            <v/>
          </cell>
          <cell r="V1036" t="str">
            <v/>
          </cell>
          <cell r="AJ1036">
            <v>0</v>
          </cell>
        </row>
        <row r="1037">
          <cell r="A1037" t="str">
            <v/>
          </cell>
          <cell r="B1037" t="str">
            <v/>
          </cell>
          <cell r="V1037" t="str">
            <v/>
          </cell>
          <cell r="AJ1037">
            <v>0</v>
          </cell>
        </row>
        <row r="1038">
          <cell r="A1038" t="str">
            <v/>
          </cell>
          <cell r="B1038" t="str">
            <v/>
          </cell>
          <cell r="V1038" t="str">
            <v/>
          </cell>
          <cell r="AJ1038">
            <v>0</v>
          </cell>
        </row>
        <row r="1039">
          <cell r="A1039" t="str">
            <v/>
          </cell>
          <cell r="B1039" t="str">
            <v/>
          </cell>
          <cell r="V1039" t="str">
            <v/>
          </cell>
          <cell r="AJ1039">
            <v>0</v>
          </cell>
        </row>
        <row r="1040">
          <cell r="A1040" t="str">
            <v/>
          </cell>
          <cell r="B1040" t="str">
            <v/>
          </cell>
          <cell r="V1040" t="str">
            <v/>
          </cell>
          <cell r="AJ1040">
            <v>0</v>
          </cell>
        </row>
        <row r="1041">
          <cell r="A1041" t="str">
            <v/>
          </cell>
          <cell r="B1041" t="str">
            <v/>
          </cell>
          <cell r="V1041" t="str">
            <v/>
          </cell>
          <cell r="AJ1041">
            <v>0</v>
          </cell>
        </row>
        <row r="1042">
          <cell r="A1042" t="str">
            <v/>
          </cell>
          <cell r="B1042" t="str">
            <v/>
          </cell>
          <cell r="V1042" t="str">
            <v/>
          </cell>
          <cell r="AJ1042">
            <v>0</v>
          </cell>
        </row>
        <row r="1043">
          <cell r="A1043" t="str">
            <v/>
          </cell>
          <cell r="B1043" t="str">
            <v/>
          </cell>
          <cell r="V1043" t="str">
            <v/>
          </cell>
          <cell r="AJ1043">
            <v>0</v>
          </cell>
        </row>
        <row r="1044">
          <cell r="A1044" t="str">
            <v/>
          </cell>
          <cell r="B1044" t="str">
            <v/>
          </cell>
          <cell r="V1044" t="str">
            <v/>
          </cell>
          <cell r="AJ1044">
            <v>0</v>
          </cell>
        </row>
        <row r="1045">
          <cell r="A1045" t="str">
            <v/>
          </cell>
          <cell r="B1045" t="str">
            <v/>
          </cell>
          <cell r="V1045" t="str">
            <v/>
          </cell>
          <cell r="AJ1045">
            <v>0</v>
          </cell>
        </row>
        <row r="1046">
          <cell r="A1046" t="str">
            <v/>
          </cell>
          <cell r="B1046" t="str">
            <v/>
          </cell>
          <cell r="V1046" t="str">
            <v/>
          </cell>
          <cell r="AJ1046">
            <v>0</v>
          </cell>
        </row>
        <row r="1047">
          <cell r="A1047" t="str">
            <v/>
          </cell>
          <cell r="B1047" t="str">
            <v/>
          </cell>
          <cell r="V1047" t="str">
            <v/>
          </cell>
          <cell r="AJ1047">
            <v>0</v>
          </cell>
        </row>
        <row r="1048">
          <cell r="A1048" t="str">
            <v/>
          </cell>
          <cell r="B1048" t="str">
            <v/>
          </cell>
          <cell r="V1048" t="str">
            <v/>
          </cell>
          <cell r="AJ1048">
            <v>0</v>
          </cell>
        </row>
        <row r="1049">
          <cell r="A1049" t="str">
            <v/>
          </cell>
          <cell r="B1049" t="str">
            <v/>
          </cell>
          <cell r="V1049" t="str">
            <v/>
          </cell>
          <cell r="AJ1049">
            <v>0</v>
          </cell>
        </row>
        <row r="1050">
          <cell r="A1050" t="str">
            <v/>
          </cell>
          <cell r="B1050" t="str">
            <v/>
          </cell>
          <cell r="V1050" t="str">
            <v/>
          </cell>
          <cell r="AJ1050">
            <v>0</v>
          </cell>
        </row>
        <row r="1051">
          <cell r="A1051" t="str">
            <v/>
          </cell>
          <cell r="B1051" t="str">
            <v/>
          </cell>
          <cell r="V1051" t="str">
            <v/>
          </cell>
          <cell r="AJ1051">
            <v>0</v>
          </cell>
        </row>
        <row r="1052">
          <cell r="A1052" t="str">
            <v/>
          </cell>
          <cell r="B1052" t="str">
            <v/>
          </cell>
          <cell r="V1052" t="str">
            <v/>
          </cell>
          <cell r="AJ1052">
            <v>0</v>
          </cell>
        </row>
        <row r="1053">
          <cell r="A1053" t="str">
            <v/>
          </cell>
          <cell r="B1053" t="str">
            <v/>
          </cell>
          <cell r="V1053" t="str">
            <v/>
          </cell>
          <cell r="AJ1053">
            <v>0</v>
          </cell>
        </row>
        <row r="1054">
          <cell r="A1054" t="str">
            <v/>
          </cell>
          <cell r="B1054" t="str">
            <v/>
          </cell>
          <cell r="V1054" t="str">
            <v/>
          </cell>
          <cell r="AJ1054">
            <v>0</v>
          </cell>
        </row>
        <row r="1055">
          <cell r="A1055" t="str">
            <v/>
          </cell>
          <cell r="B1055" t="str">
            <v/>
          </cell>
          <cell r="V1055" t="str">
            <v/>
          </cell>
          <cell r="AJ1055">
            <v>0</v>
          </cell>
        </row>
        <row r="1056">
          <cell r="A1056" t="str">
            <v/>
          </cell>
          <cell r="B1056" t="str">
            <v/>
          </cell>
          <cell r="V1056" t="str">
            <v/>
          </cell>
          <cell r="AJ1056">
            <v>0</v>
          </cell>
        </row>
        <row r="1057">
          <cell r="A1057" t="str">
            <v/>
          </cell>
          <cell r="B1057" t="str">
            <v/>
          </cell>
          <cell r="V1057" t="str">
            <v/>
          </cell>
          <cell r="AJ1057">
            <v>0</v>
          </cell>
        </row>
        <row r="1058">
          <cell r="A1058" t="str">
            <v/>
          </cell>
          <cell r="B1058" t="str">
            <v/>
          </cell>
          <cell r="V1058" t="str">
            <v/>
          </cell>
          <cell r="AJ1058">
            <v>0</v>
          </cell>
        </row>
        <row r="1059">
          <cell r="A1059" t="str">
            <v/>
          </cell>
          <cell r="B1059" t="str">
            <v/>
          </cell>
          <cell r="V1059" t="str">
            <v/>
          </cell>
          <cell r="AJ1059">
            <v>0</v>
          </cell>
        </row>
        <row r="1060">
          <cell r="A1060" t="str">
            <v/>
          </cell>
          <cell r="B1060" t="str">
            <v/>
          </cell>
          <cell r="V1060" t="str">
            <v/>
          </cell>
          <cell r="AJ1060">
            <v>0</v>
          </cell>
        </row>
        <row r="1061">
          <cell r="A1061" t="str">
            <v/>
          </cell>
          <cell r="B1061" t="str">
            <v/>
          </cell>
          <cell r="V1061" t="str">
            <v/>
          </cell>
          <cell r="AJ1061">
            <v>0</v>
          </cell>
        </row>
        <row r="1062">
          <cell r="A1062" t="str">
            <v/>
          </cell>
          <cell r="B1062" t="str">
            <v/>
          </cell>
          <cell r="V1062" t="str">
            <v/>
          </cell>
          <cell r="AJ1062">
            <v>0</v>
          </cell>
        </row>
        <row r="1063">
          <cell r="A1063" t="str">
            <v/>
          </cell>
          <cell r="B1063" t="str">
            <v/>
          </cell>
          <cell r="V1063" t="str">
            <v/>
          </cell>
          <cell r="AJ1063">
            <v>0</v>
          </cell>
        </row>
        <row r="1064">
          <cell r="A1064" t="str">
            <v/>
          </cell>
          <cell r="B1064" t="str">
            <v/>
          </cell>
          <cell r="V1064" t="str">
            <v/>
          </cell>
          <cell r="AJ1064">
            <v>0</v>
          </cell>
        </row>
        <row r="1065">
          <cell r="A1065" t="str">
            <v/>
          </cell>
          <cell r="B1065" t="str">
            <v/>
          </cell>
          <cell r="V1065" t="str">
            <v/>
          </cell>
          <cell r="AJ1065">
            <v>0</v>
          </cell>
        </row>
        <row r="1066">
          <cell r="A1066" t="str">
            <v/>
          </cell>
          <cell r="B1066" t="str">
            <v/>
          </cell>
          <cell r="V1066" t="str">
            <v/>
          </cell>
          <cell r="AJ1066">
            <v>0</v>
          </cell>
        </row>
        <row r="1067">
          <cell r="A1067" t="str">
            <v/>
          </cell>
          <cell r="B1067" t="str">
            <v/>
          </cell>
          <cell r="V1067" t="str">
            <v/>
          </cell>
          <cell r="AJ1067">
            <v>0</v>
          </cell>
        </row>
        <row r="1068">
          <cell r="A1068" t="str">
            <v/>
          </cell>
          <cell r="B1068" t="str">
            <v/>
          </cell>
          <cell r="V1068" t="str">
            <v/>
          </cell>
          <cell r="AJ1068">
            <v>0</v>
          </cell>
        </row>
        <row r="1069">
          <cell r="A1069" t="str">
            <v/>
          </cell>
          <cell r="B1069" t="str">
            <v/>
          </cell>
          <cell r="V1069" t="str">
            <v/>
          </cell>
          <cell r="AJ1069">
            <v>0</v>
          </cell>
        </row>
        <row r="1070">
          <cell r="A1070" t="str">
            <v/>
          </cell>
          <cell r="B1070" t="str">
            <v/>
          </cell>
          <cell r="V1070" t="str">
            <v/>
          </cell>
          <cell r="AJ1070">
            <v>0</v>
          </cell>
        </row>
        <row r="1071">
          <cell r="A1071" t="str">
            <v/>
          </cell>
          <cell r="B1071" t="str">
            <v/>
          </cell>
          <cell r="V1071" t="str">
            <v/>
          </cell>
          <cell r="AJ1071">
            <v>0</v>
          </cell>
        </row>
        <row r="1072">
          <cell r="A1072" t="str">
            <v/>
          </cell>
          <cell r="B1072" t="str">
            <v/>
          </cell>
          <cell r="V1072" t="str">
            <v/>
          </cell>
          <cell r="AJ1072">
            <v>0</v>
          </cell>
        </row>
        <row r="1073">
          <cell r="A1073" t="str">
            <v/>
          </cell>
          <cell r="B1073" t="str">
            <v/>
          </cell>
          <cell r="V1073" t="str">
            <v/>
          </cell>
          <cell r="AJ1073">
            <v>0</v>
          </cell>
        </row>
        <row r="1074">
          <cell r="A1074" t="str">
            <v/>
          </cell>
          <cell r="B1074" t="str">
            <v/>
          </cell>
          <cell r="V1074" t="str">
            <v/>
          </cell>
          <cell r="AJ1074">
            <v>0</v>
          </cell>
        </row>
        <row r="1075">
          <cell r="A1075" t="str">
            <v/>
          </cell>
          <cell r="B1075" t="str">
            <v/>
          </cell>
          <cell r="V1075" t="str">
            <v/>
          </cell>
          <cell r="AJ1075">
            <v>0</v>
          </cell>
        </row>
        <row r="1076">
          <cell r="A1076" t="str">
            <v/>
          </cell>
          <cell r="B1076" t="str">
            <v/>
          </cell>
          <cell r="V1076" t="str">
            <v/>
          </cell>
          <cell r="AJ1076">
            <v>0</v>
          </cell>
        </row>
        <row r="1077">
          <cell r="A1077" t="str">
            <v/>
          </cell>
          <cell r="B1077" t="str">
            <v/>
          </cell>
          <cell r="V1077" t="str">
            <v/>
          </cell>
          <cell r="AJ1077">
            <v>0</v>
          </cell>
        </row>
        <row r="1078">
          <cell r="A1078" t="str">
            <v/>
          </cell>
          <cell r="B1078" t="str">
            <v/>
          </cell>
          <cell r="V1078" t="str">
            <v/>
          </cell>
          <cell r="AJ1078">
            <v>0</v>
          </cell>
        </row>
        <row r="1079">
          <cell r="A1079" t="str">
            <v/>
          </cell>
          <cell r="B1079" t="str">
            <v/>
          </cell>
          <cell r="V1079" t="str">
            <v/>
          </cell>
          <cell r="AJ1079">
            <v>0</v>
          </cell>
        </row>
        <row r="1080">
          <cell r="A1080" t="str">
            <v/>
          </cell>
          <cell r="B1080" t="str">
            <v/>
          </cell>
          <cell r="V1080" t="str">
            <v/>
          </cell>
          <cell r="AJ1080">
            <v>0</v>
          </cell>
        </row>
        <row r="1081">
          <cell r="A1081" t="str">
            <v/>
          </cell>
          <cell r="B1081" t="str">
            <v/>
          </cell>
          <cell r="V1081" t="str">
            <v/>
          </cell>
          <cell r="AJ1081">
            <v>0</v>
          </cell>
        </row>
        <row r="1082">
          <cell r="A1082" t="str">
            <v/>
          </cell>
          <cell r="B1082" t="str">
            <v/>
          </cell>
          <cell r="V1082" t="str">
            <v/>
          </cell>
          <cell r="AJ1082">
            <v>0</v>
          </cell>
        </row>
        <row r="1083">
          <cell r="A1083" t="str">
            <v/>
          </cell>
          <cell r="B1083" t="str">
            <v/>
          </cell>
          <cell r="V1083" t="str">
            <v/>
          </cell>
          <cell r="AJ1083">
            <v>0</v>
          </cell>
        </row>
        <row r="1084">
          <cell r="A1084" t="str">
            <v/>
          </cell>
          <cell r="B1084" t="str">
            <v/>
          </cell>
          <cell r="V1084" t="str">
            <v/>
          </cell>
          <cell r="AJ1084">
            <v>0</v>
          </cell>
        </row>
        <row r="1085">
          <cell r="A1085" t="str">
            <v/>
          </cell>
          <cell r="B1085" t="str">
            <v/>
          </cell>
          <cell r="V1085" t="str">
            <v/>
          </cell>
          <cell r="AJ1085">
            <v>0</v>
          </cell>
        </row>
        <row r="1086">
          <cell r="A1086" t="str">
            <v/>
          </cell>
          <cell r="B1086" t="str">
            <v/>
          </cell>
          <cell r="V1086" t="str">
            <v/>
          </cell>
          <cell r="AJ1086">
            <v>0</v>
          </cell>
        </row>
        <row r="1087">
          <cell r="A1087" t="str">
            <v/>
          </cell>
          <cell r="B1087" t="str">
            <v/>
          </cell>
          <cell r="V1087" t="str">
            <v/>
          </cell>
          <cell r="AJ1087">
            <v>0</v>
          </cell>
        </row>
        <row r="1088">
          <cell r="A1088" t="str">
            <v/>
          </cell>
          <cell r="B1088" t="str">
            <v/>
          </cell>
          <cell r="V1088" t="str">
            <v/>
          </cell>
          <cell r="AJ1088">
            <v>0</v>
          </cell>
        </row>
        <row r="1089">
          <cell r="A1089" t="str">
            <v/>
          </cell>
          <cell r="B1089" t="str">
            <v/>
          </cell>
          <cell r="V1089" t="str">
            <v/>
          </cell>
          <cell r="AJ1089">
            <v>0</v>
          </cell>
        </row>
        <row r="1090">
          <cell r="A1090" t="str">
            <v/>
          </cell>
          <cell r="B1090" t="str">
            <v/>
          </cell>
          <cell r="V1090" t="str">
            <v/>
          </cell>
          <cell r="AJ1090">
            <v>0</v>
          </cell>
        </row>
        <row r="1091">
          <cell r="A1091" t="str">
            <v/>
          </cell>
          <cell r="B1091" t="str">
            <v/>
          </cell>
          <cell r="V1091" t="str">
            <v/>
          </cell>
          <cell r="AJ1091">
            <v>0</v>
          </cell>
        </row>
        <row r="1092">
          <cell r="A1092" t="str">
            <v/>
          </cell>
          <cell r="B1092" t="str">
            <v/>
          </cell>
          <cell r="V1092" t="str">
            <v/>
          </cell>
          <cell r="AJ1092">
            <v>0</v>
          </cell>
        </row>
        <row r="1093">
          <cell r="A1093" t="str">
            <v/>
          </cell>
          <cell r="B1093" t="str">
            <v/>
          </cell>
          <cell r="V1093" t="str">
            <v/>
          </cell>
          <cell r="AJ1093">
            <v>0</v>
          </cell>
        </row>
        <row r="1094">
          <cell r="A1094" t="str">
            <v/>
          </cell>
          <cell r="B1094" t="str">
            <v/>
          </cell>
          <cell r="V1094" t="str">
            <v/>
          </cell>
          <cell r="AJ1094">
            <v>0</v>
          </cell>
        </row>
        <row r="1095">
          <cell r="A1095" t="str">
            <v/>
          </cell>
          <cell r="B1095" t="str">
            <v/>
          </cell>
          <cell r="V1095" t="str">
            <v/>
          </cell>
          <cell r="AJ1095">
            <v>0</v>
          </cell>
        </row>
        <row r="1096">
          <cell r="A1096" t="str">
            <v/>
          </cell>
          <cell r="B1096" t="str">
            <v/>
          </cell>
          <cell r="V1096" t="str">
            <v/>
          </cell>
          <cell r="AJ1096">
            <v>0</v>
          </cell>
        </row>
        <row r="1097">
          <cell r="A1097" t="str">
            <v/>
          </cell>
          <cell r="B1097" t="str">
            <v/>
          </cell>
          <cell r="V1097" t="str">
            <v/>
          </cell>
          <cell r="AJ1097">
            <v>0</v>
          </cell>
        </row>
        <row r="1098">
          <cell r="A1098" t="str">
            <v/>
          </cell>
          <cell r="B1098" t="str">
            <v/>
          </cell>
          <cell r="V1098" t="str">
            <v/>
          </cell>
          <cell r="AJ1098">
            <v>0</v>
          </cell>
        </row>
        <row r="1099">
          <cell r="A1099" t="str">
            <v/>
          </cell>
          <cell r="B1099" t="str">
            <v/>
          </cell>
          <cell r="V1099" t="str">
            <v/>
          </cell>
          <cell r="AJ1099">
            <v>0</v>
          </cell>
        </row>
        <row r="1100">
          <cell r="A1100" t="str">
            <v/>
          </cell>
          <cell r="B1100" t="str">
            <v/>
          </cell>
          <cell r="V1100" t="str">
            <v/>
          </cell>
          <cell r="AJ1100">
            <v>0</v>
          </cell>
        </row>
        <row r="1101">
          <cell r="A1101" t="str">
            <v/>
          </cell>
          <cell r="B1101" t="str">
            <v/>
          </cell>
          <cell r="V1101" t="str">
            <v/>
          </cell>
          <cell r="AJ1101">
            <v>0</v>
          </cell>
        </row>
        <row r="1102">
          <cell r="A1102" t="str">
            <v/>
          </cell>
          <cell r="B1102" t="str">
            <v/>
          </cell>
          <cell r="V1102" t="str">
            <v/>
          </cell>
          <cell r="AJ1102">
            <v>0</v>
          </cell>
        </row>
        <row r="1103">
          <cell r="A1103" t="str">
            <v/>
          </cell>
          <cell r="B1103" t="str">
            <v/>
          </cell>
          <cell r="V1103" t="str">
            <v/>
          </cell>
          <cell r="AJ1103">
            <v>0</v>
          </cell>
        </row>
        <row r="1104">
          <cell r="A1104" t="str">
            <v/>
          </cell>
          <cell r="B1104" t="str">
            <v/>
          </cell>
          <cell r="V1104" t="str">
            <v/>
          </cell>
          <cell r="AJ1104">
            <v>0</v>
          </cell>
        </row>
        <row r="1105">
          <cell r="A1105" t="str">
            <v/>
          </cell>
          <cell r="B1105" t="str">
            <v/>
          </cell>
          <cell r="V1105" t="str">
            <v/>
          </cell>
          <cell r="AJ1105">
            <v>0</v>
          </cell>
        </row>
        <row r="1106">
          <cell r="A1106" t="str">
            <v/>
          </cell>
          <cell r="B1106" t="str">
            <v/>
          </cell>
          <cell r="V1106" t="str">
            <v/>
          </cell>
          <cell r="AJ1106">
            <v>0</v>
          </cell>
        </row>
        <row r="1107">
          <cell r="A1107" t="str">
            <v/>
          </cell>
          <cell r="B1107" t="str">
            <v/>
          </cell>
          <cell r="V1107" t="str">
            <v/>
          </cell>
          <cell r="AJ1107">
            <v>0</v>
          </cell>
        </row>
        <row r="1108">
          <cell r="A1108" t="str">
            <v/>
          </cell>
          <cell r="B1108" t="str">
            <v/>
          </cell>
          <cell r="V1108" t="str">
            <v/>
          </cell>
          <cell r="AJ1108">
            <v>0</v>
          </cell>
        </row>
        <row r="1109">
          <cell r="A1109" t="str">
            <v/>
          </cell>
          <cell r="B1109" t="str">
            <v/>
          </cell>
          <cell r="V1109" t="str">
            <v/>
          </cell>
          <cell r="AJ1109">
            <v>0</v>
          </cell>
        </row>
        <row r="1110">
          <cell r="A1110" t="str">
            <v/>
          </cell>
          <cell r="B1110" t="str">
            <v/>
          </cell>
          <cell r="V1110" t="str">
            <v/>
          </cell>
          <cell r="AJ1110">
            <v>0</v>
          </cell>
        </row>
        <row r="1111">
          <cell r="A1111" t="str">
            <v/>
          </cell>
          <cell r="B1111" t="str">
            <v/>
          </cell>
          <cell r="V1111" t="str">
            <v/>
          </cell>
          <cell r="AJ1111">
            <v>0</v>
          </cell>
        </row>
        <row r="1112">
          <cell r="A1112" t="str">
            <v/>
          </cell>
          <cell r="B1112" t="str">
            <v/>
          </cell>
          <cell r="V1112" t="str">
            <v/>
          </cell>
          <cell r="AJ1112">
            <v>0</v>
          </cell>
        </row>
        <row r="1113">
          <cell r="A1113" t="str">
            <v/>
          </cell>
          <cell r="B1113" t="str">
            <v/>
          </cell>
          <cell r="V1113" t="str">
            <v/>
          </cell>
          <cell r="AJ1113">
            <v>0</v>
          </cell>
        </row>
        <row r="1114">
          <cell r="A1114" t="str">
            <v/>
          </cell>
          <cell r="B1114" t="str">
            <v/>
          </cell>
          <cell r="V1114" t="str">
            <v/>
          </cell>
          <cell r="AJ1114">
            <v>0</v>
          </cell>
        </row>
        <row r="1115">
          <cell r="A1115" t="str">
            <v/>
          </cell>
          <cell r="B1115" t="str">
            <v/>
          </cell>
          <cell r="V1115" t="str">
            <v/>
          </cell>
          <cell r="AJ1115">
            <v>0</v>
          </cell>
        </row>
        <row r="1116">
          <cell r="A1116" t="str">
            <v/>
          </cell>
          <cell r="B1116" t="str">
            <v/>
          </cell>
          <cell r="V1116" t="str">
            <v/>
          </cell>
          <cell r="AJ1116">
            <v>0</v>
          </cell>
        </row>
        <row r="1117">
          <cell r="A1117" t="str">
            <v/>
          </cell>
          <cell r="B1117" t="str">
            <v/>
          </cell>
          <cell r="V1117" t="str">
            <v/>
          </cell>
          <cell r="AJ1117">
            <v>0</v>
          </cell>
        </row>
        <row r="1118">
          <cell r="A1118" t="str">
            <v/>
          </cell>
          <cell r="B1118" t="str">
            <v/>
          </cell>
          <cell r="V1118" t="str">
            <v/>
          </cell>
          <cell r="AJ1118">
            <v>0</v>
          </cell>
        </row>
        <row r="1119">
          <cell r="A1119" t="str">
            <v/>
          </cell>
          <cell r="B1119" t="str">
            <v/>
          </cell>
          <cell r="V1119" t="str">
            <v/>
          </cell>
          <cell r="AJ1119">
            <v>0</v>
          </cell>
        </row>
        <row r="1120">
          <cell r="A1120" t="str">
            <v/>
          </cell>
          <cell r="B1120" t="str">
            <v/>
          </cell>
          <cell r="V1120" t="str">
            <v/>
          </cell>
          <cell r="AJ1120">
            <v>0</v>
          </cell>
        </row>
        <row r="1121">
          <cell r="A1121" t="str">
            <v/>
          </cell>
          <cell r="B1121" t="str">
            <v/>
          </cell>
          <cell r="V1121" t="str">
            <v/>
          </cell>
          <cell r="AJ1121">
            <v>0</v>
          </cell>
        </row>
        <row r="1122">
          <cell r="A1122" t="str">
            <v/>
          </cell>
          <cell r="B1122" t="str">
            <v/>
          </cell>
          <cell r="V1122" t="str">
            <v/>
          </cell>
          <cell r="AJ1122">
            <v>0</v>
          </cell>
        </row>
        <row r="1123">
          <cell r="A1123" t="str">
            <v/>
          </cell>
          <cell r="B1123" t="str">
            <v/>
          </cell>
          <cell r="V1123" t="str">
            <v/>
          </cell>
          <cell r="AJ1123">
            <v>0</v>
          </cell>
        </row>
        <row r="1124">
          <cell r="A1124" t="str">
            <v/>
          </cell>
          <cell r="B1124" t="str">
            <v/>
          </cell>
          <cell r="V1124" t="str">
            <v/>
          </cell>
          <cell r="AJ1124">
            <v>0</v>
          </cell>
        </row>
        <row r="1125">
          <cell r="A1125" t="str">
            <v/>
          </cell>
          <cell r="B1125" t="str">
            <v/>
          </cell>
          <cell r="V1125" t="str">
            <v/>
          </cell>
          <cell r="AJ1125">
            <v>0</v>
          </cell>
        </row>
        <row r="1126">
          <cell r="A1126" t="str">
            <v/>
          </cell>
          <cell r="B1126" t="str">
            <v/>
          </cell>
          <cell r="V1126" t="str">
            <v/>
          </cell>
          <cell r="AJ1126">
            <v>0</v>
          </cell>
        </row>
        <row r="1127">
          <cell r="A1127" t="str">
            <v/>
          </cell>
          <cell r="B1127" t="str">
            <v/>
          </cell>
          <cell r="V1127" t="str">
            <v/>
          </cell>
          <cell r="AJ1127">
            <v>0</v>
          </cell>
        </row>
        <row r="1128">
          <cell r="A1128" t="str">
            <v/>
          </cell>
          <cell r="B1128" t="str">
            <v/>
          </cell>
          <cell r="V1128" t="str">
            <v/>
          </cell>
          <cell r="AJ1128">
            <v>0</v>
          </cell>
        </row>
        <row r="1129">
          <cell r="A1129" t="str">
            <v/>
          </cell>
          <cell r="B1129" t="str">
            <v/>
          </cell>
          <cell r="V1129" t="str">
            <v/>
          </cell>
          <cell r="AJ1129">
            <v>0</v>
          </cell>
        </row>
        <row r="1130">
          <cell r="A1130" t="str">
            <v/>
          </cell>
          <cell r="B1130" t="str">
            <v/>
          </cell>
          <cell r="V1130" t="str">
            <v/>
          </cell>
          <cell r="AJ1130">
            <v>0</v>
          </cell>
        </row>
        <row r="1131">
          <cell r="A1131" t="str">
            <v/>
          </cell>
          <cell r="B1131" t="str">
            <v/>
          </cell>
          <cell r="V1131" t="str">
            <v/>
          </cell>
          <cell r="AJ1131">
            <v>0</v>
          </cell>
        </row>
        <row r="1132">
          <cell r="A1132" t="str">
            <v/>
          </cell>
          <cell r="B1132" t="str">
            <v/>
          </cell>
          <cell r="V1132" t="str">
            <v/>
          </cell>
          <cell r="AJ1132">
            <v>0</v>
          </cell>
        </row>
        <row r="1133">
          <cell r="A1133" t="str">
            <v/>
          </cell>
          <cell r="B1133" t="str">
            <v/>
          </cell>
          <cell r="V1133" t="str">
            <v/>
          </cell>
          <cell r="AJ1133">
            <v>0</v>
          </cell>
        </row>
        <row r="1134">
          <cell r="A1134" t="str">
            <v/>
          </cell>
          <cell r="B1134" t="str">
            <v/>
          </cell>
          <cell r="V1134" t="str">
            <v/>
          </cell>
          <cell r="AJ1134">
            <v>0</v>
          </cell>
        </row>
        <row r="1135">
          <cell r="A1135" t="str">
            <v/>
          </cell>
          <cell r="B1135" t="str">
            <v/>
          </cell>
          <cell r="V1135" t="str">
            <v/>
          </cell>
          <cell r="AJ1135">
            <v>0</v>
          </cell>
        </row>
        <row r="1136">
          <cell r="A1136" t="str">
            <v/>
          </cell>
          <cell r="B1136" t="str">
            <v/>
          </cell>
          <cell r="V1136" t="str">
            <v/>
          </cell>
          <cell r="AJ1136">
            <v>0</v>
          </cell>
        </row>
        <row r="1137">
          <cell r="A1137" t="str">
            <v/>
          </cell>
          <cell r="B1137" t="str">
            <v/>
          </cell>
          <cell r="V1137" t="str">
            <v/>
          </cell>
          <cell r="AJ1137">
            <v>0</v>
          </cell>
        </row>
        <row r="1138">
          <cell r="A1138" t="str">
            <v/>
          </cell>
          <cell r="B1138" t="str">
            <v/>
          </cell>
          <cell r="V1138" t="str">
            <v/>
          </cell>
          <cell r="AJ1138">
            <v>0</v>
          </cell>
        </row>
        <row r="1139">
          <cell r="A1139" t="str">
            <v/>
          </cell>
          <cell r="B1139" t="str">
            <v/>
          </cell>
          <cell r="V1139" t="str">
            <v/>
          </cell>
          <cell r="AJ1139">
            <v>0</v>
          </cell>
        </row>
        <row r="1140">
          <cell r="A1140" t="str">
            <v/>
          </cell>
          <cell r="B1140" t="str">
            <v/>
          </cell>
          <cell r="V1140" t="str">
            <v/>
          </cell>
          <cell r="AJ1140">
            <v>0</v>
          </cell>
        </row>
        <row r="1141">
          <cell r="A1141" t="str">
            <v/>
          </cell>
          <cell r="B1141" t="str">
            <v/>
          </cell>
          <cell r="V1141" t="str">
            <v/>
          </cell>
          <cell r="AJ1141">
            <v>0</v>
          </cell>
        </row>
        <row r="1142">
          <cell r="A1142" t="str">
            <v/>
          </cell>
          <cell r="B1142" t="str">
            <v/>
          </cell>
          <cell r="V1142" t="str">
            <v/>
          </cell>
          <cell r="AJ1142">
            <v>0</v>
          </cell>
        </row>
      </sheetData>
      <sheetData sheetId="1" refreshError="1"/>
      <sheetData sheetId="2" refreshError="1"/>
      <sheetData sheetId="3" refreshError="1"/>
      <sheetData sheetId="4" refreshError="1">
        <row r="40">
          <cell r="Q40" t="str">
            <v>Code produit</v>
          </cell>
        </row>
        <row r="41">
          <cell r="Q41" t="str">
            <v>Elnagh Slim 6</v>
          </cell>
        </row>
        <row r="42">
          <cell r="Q42" t="str">
            <v>Autostar 477</v>
          </cell>
        </row>
        <row r="43">
          <cell r="Q43" t="str">
            <v>Mc Louis Glen 264</v>
          </cell>
        </row>
        <row r="44">
          <cell r="Q44" t="str">
            <v>Hymer B 584</v>
          </cell>
        </row>
        <row r="45">
          <cell r="Q45" t="str">
            <v/>
          </cell>
        </row>
        <row r="46">
          <cell r="Q46" t="str">
            <v/>
          </cell>
        </row>
        <row r="47">
          <cell r="Q47" t="str">
            <v/>
          </cell>
        </row>
        <row r="48">
          <cell r="Q48" t="str">
            <v/>
          </cell>
        </row>
        <row r="49">
          <cell r="Q49" t="str">
            <v/>
          </cell>
        </row>
        <row r="50">
          <cell r="Q50" t="str">
            <v/>
          </cell>
        </row>
        <row r="51">
          <cell r="Q51" t="str">
            <v/>
          </cell>
        </row>
        <row r="52">
          <cell r="Q52" t="str">
            <v/>
          </cell>
        </row>
        <row r="53">
          <cell r="Q53" t="str">
            <v/>
          </cell>
        </row>
        <row r="54">
          <cell r="Q54" t="str">
            <v/>
          </cell>
        </row>
        <row r="55">
          <cell r="Q55" t="str">
            <v/>
          </cell>
        </row>
        <row r="56">
          <cell r="Q56" t="str">
            <v/>
          </cell>
        </row>
        <row r="57">
          <cell r="Q57" t="str">
            <v/>
          </cell>
        </row>
        <row r="58">
          <cell r="Q58" t="str">
            <v/>
          </cell>
        </row>
        <row r="59">
          <cell r="Q59" t="str">
            <v/>
          </cell>
        </row>
        <row r="60">
          <cell r="Q60" t="str">
            <v/>
          </cell>
        </row>
        <row r="61">
          <cell r="Q61" t="str">
            <v/>
          </cell>
        </row>
        <row r="62">
          <cell r="Q62" t="str">
            <v/>
          </cell>
        </row>
        <row r="63">
          <cell r="Q63" t="str">
            <v/>
          </cell>
        </row>
        <row r="64">
          <cell r="Q64" t="str">
            <v/>
          </cell>
        </row>
        <row r="65">
          <cell r="Q65" t="str">
            <v/>
          </cell>
        </row>
        <row r="66">
          <cell r="Q66" t="str">
            <v/>
          </cell>
        </row>
        <row r="67">
          <cell r="Q67" t="str">
            <v/>
          </cell>
        </row>
        <row r="68">
          <cell r="Q68" t="str">
            <v/>
          </cell>
        </row>
        <row r="69">
          <cell r="Q69" t="str">
            <v/>
          </cell>
        </row>
        <row r="70">
          <cell r="Q70" t="str">
            <v/>
          </cell>
        </row>
        <row r="71">
          <cell r="Q71" t="str">
            <v/>
          </cell>
        </row>
        <row r="72">
          <cell r="Q72" t="str">
            <v/>
          </cell>
        </row>
        <row r="73">
          <cell r="Q73" t="str">
            <v/>
          </cell>
        </row>
        <row r="74">
          <cell r="Q74" t="str">
            <v/>
          </cell>
        </row>
        <row r="75">
          <cell r="Q75" t="str">
            <v/>
          </cell>
        </row>
        <row r="76">
          <cell r="Q76" t="str">
            <v/>
          </cell>
        </row>
        <row r="77">
          <cell r="Q77" t="str">
            <v/>
          </cell>
        </row>
        <row r="78">
          <cell r="Q78" t="str">
            <v/>
          </cell>
        </row>
        <row r="79">
          <cell r="Q79" t="str">
            <v/>
          </cell>
        </row>
        <row r="80">
          <cell r="Q80" t="str">
            <v/>
          </cell>
        </row>
        <row r="81">
          <cell r="Q81" t="str">
            <v/>
          </cell>
        </row>
        <row r="82">
          <cell r="Q82" t="str">
            <v/>
          </cell>
        </row>
        <row r="83">
          <cell r="Q83" t="str">
            <v/>
          </cell>
        </row>
        <row r="84">
          <cell r="Q84" t="str">
            <v/>
          </cell>
        </row>
        <row r="85">
          <cell r="Q85" t="str">
            <v/>
          </cell>
        </row>
        <row r="86">
          <cell r="Q86" t="str">
            <v/>
          </cell>
        </row>
        <row r="87">
          <cell r="Q87" t="str">
            <v/>
          </cell>
        </row>
        <row r="88">
          <cell r="Q88" t="str">
            <v/>
          </cell>
        </row>
        <row r="89">
          <cell r="Q89" t="str">
            <v/>
          </cell>
        </row>
        <row r="90">
          <cell r="Q90" t="str">
            <v/>
          </cell>
        </row>
        <row r="91">
          <cell r="Q91" t="str">
            <v/>
          </cell>
        </row>
        <row r="92">
          <cell r="Q92" t="str">
            <v/>
          </cell>
        </row>
        <row r="93">
          <cell r="Q93" t="str">
            <v/>
          </cell>
        </row>
        <row r="94">
          <cell r="Q94" t="str">
            <v/>
          </cell>
        </row>
        <row r="95">
          <cell r="Q95" t="str">
            <v/>
          </cell>
        </row>
        <row r="96">
          <cell r="Q96" t="str">
            <v/>
          </cell>
        </row>
        <row r="97">
          <cell r="Q97" t="str">
            <v/>
          </cell>
        </row>
        <row r="98">
          <cell r="Q98" t="str">
            <v/>
          </cell>
        </row>
        <row r="99">
          <cell r="Q99" t="str">
            <v/>
          </cell>
        </row>
        <row r="100">
          <cell r="Q100" t="str">
            <v/>
          </cell>
        </row>
        <row r="101">
          <cell r="Q101" t="str">
            <v/>
          </cell>
        </row>
        <row r="102">
          <cell r="Q102" t="str">
            <v/>
          </cell>
        </row>
        <row r="103">
          <cell r="Q103" t="str">
            <v/>
          </cell>
        </row>
        <row r="104">
          <cell r="Q104" t="str">
            <v/>
          </cell>
        </row>
        <row r="105">
          <cell r="Q105" t="str">
            <v/>
          </cell>
        </row>
        <row r="106">
          <cell r="Q106" t="str">
            <v/>
          </cell>
        </row>
        <row r="107">
          <cell r="Q107" t="str">
            <v/>
          </cell>
        </row>
        <row r="108">
          <cell r="Q108" t="str">
            <v/>
          </cell>
        </row>
        <row r="109">
          <cell r="Q109" t="str">
            <v/>
          </cell>
        </row>
        <row r="110">
          <cell r="Q110" t="str">
            <v/>
          </cell>
        </row>
        <row r="111">
          <cell r="Q111" t="str">
            <v/>
          </cell>
        </row>
        <row r="112">
          <cell r="Q112" t="str">
            <v/>
          </cell>
        </row>
        <row r="113">
          <cell r="Q113" t="str">
            <v/>
          </cell>
        </row>
        <row r="114">
          <cell r="Q114" t="str">
            <v/>
          </cell>
        </row>
        <row r="115">
          <cell r="Q115" t="str">
            <v/>
          </cell>
        </row>
        <row r="116">
          <cell r="Q116" t="str">
            <v/>
          </cell>
        </row>
        <row r="117">
          <cell r="Q117" t="str">
            <v/>
          </cell>
        </row>
        <row r="118">
          <cell r="Q118" t="str">
            <v/>
          </cell>
        </row>
        <row r="119">
          <cell r="Q119" t="str">
            <v/>
          </cell>
        </row>
        <row r="120">
          <cell r="Q120" t="str">
            <v/>
          </cell>
        </row>
        <row r="121">
          <cell r="Q121" t="str">
            <v/>
          </cell>
        </row>
        <row r="122">
          <cell r="Q122" t="str">
            <v/>
          </cell>
        </row>
        <row r="123">
          <cell r="Q123" t="str">
            <v/>
          </cell>
        </row>
        <row r="124">
          <cell r="Q124" t="str">
            <v/>
          </cell>
        </row>
        <row r="125">
          <cell r="Q125" t="str">
            <v/>
          </cell>
        </row>
        <row r="126">
          <cell r="Q126" t="str">
            <v/>
          </cell>
        </row>
        <row r="127">
          <cell r="Q127" t="str">
            <v/>
          </cell>
        </row>
        <row r="128">
          <cell r="Q128" t="str">
            <v/>
          </cell>
        </row>
        <row r="129">
          <cell r="Q129" t="str">
            <v/>
          </cell>
        </row>
        <row r="130">
          <cell r="Q130" t="str">
            <v/>
          </cell>
        </row>
        <row r="131">
          <cell r="Q131" t="str">
            <v/>
          </cell>
        </row>
        <row r="132">
          <cell r="Q132" t="str">
            <v/>
          </cell>
        </row>
        <row r="133">
          <cell r="Q133" t="str">
            <v/>
          </cell>
        </row>
        <row r="134">
          <cell r="Q134" t="str">
            <v/>
          </cell>
        </row>
        <row r="135">
          <cell r="Q135" t="str">
            <v/>
          </cell>
        </row>
        <row r="136">
          <cell r="Q136" t="str">
            <v/>
          </cell>
        </row>
        <row r="137">
          <cell r="Q137" t="str">
            <v/>
          </cell>
        </row>
        <row r="138">
          <cell r="Q138" t="str">
            <v/>
          </cell>
        </row>
        <row r="139">
          <cell r="Q139" t="str">
            <v/>
          </cell>
        </row>
        <row r="140">
          <cell r="Q140" t="str">
            <v/>
          </cell>
        </row>
        <row r="141">
          <cell r="Q141" t="str">
            <v/>
          </cell>
        </row>
        <row r="142">
          <cell r="Q142" t="str">
            <v/>
          </cell>
        </row>
        <row r="143">
          <cell r="Q143" t="str">
            <v/>
          </cell>
        </row>
        <row r="144">
          <cell r="Q144" t="str">
            <v/>
          </cell>
        </row>
        <row r="145">
          <cell r="Q145" t="str">
            <v/>
          </cell>
        </row>
        <row r="146">
          <cell r="Q146" t="str">
            <v/>
          </cell>
        </row>
        <row r="147">
          <cell r="Q147" t="str">
            <v/>
          </cell>
        </row>
        <row r="148">
          <cell r="Q148" t="str">
            <v/>
          </cell>
        </row>
        <row r="149">
          <cell r="Q149" t="str">
            <v/>
          </cell>
        </row>
        <row r="150">
          <cell r="Q150" t="str">
            <v/>
          </cell>
        </row>
        <row r="151">
          <cell r="Q151" t="str">
            <v/>
          </cell>
        </row>
        <row r="152">
          <cell r="Q152" t="str">
            <v/>
          </cell>
        </row>
        <row r="153">
          <cell r="Q153" t="str">
            <v/>
          </cell>
        </row>
        <row r="154">
          <cell r="Q154" t="str">
            <v/>
          </cell>
        </row>
        <row r="155">
          <cell r="Q155" t="str">
            <v/>
          </cell>
        </row>
        <row r="156">
          <cell r="Q156" t="str">
            <v/>
          </cell>
        </row>
        <row r="157">
          <cell r="Q157" t="str">
            <v/>
          </cell>
        </row>
        <row r="158">
          <cell r="Q158" t="str">
            <v/>
          </cell>
        </row>
        <row r="159">
          <cell r="Q159" t="str">
            <v/>
          </cell>
        </row>
        <row r="160">
          <cell r="Q160" t="str">
            <v/>
          </cell>
        </row>
        <row r="161">
          <cell r="Q161" t="str">
            <v/>
          </cell>
        </row>
        <row r="162">
          <cell r="Q162" t="str">
            <v/>
          </cell>
        </row>
        <row r="163">
          <cell r="Q163" t="str">
            <v/>
          </cell>
        </row>
        <row r="164">
          <cell r="Q164" t="str">
            <v/>
          </cell>
        </row>
        <row r="165">
          <cell r="Q165" t="str">
            <v/>
          </cell>
        </row>
        <row r="166">
          <cell r="Q166" t="str">
            <v/>
          </cell>
        </row>
      </sheetData>
      <sheetData sheetId="5" refreshError="1">
        <row r="1">
          <cell r="A1" t="str">
            <v>Mr</v>
          </cell>
          <cell r="C1" t="str">
            <v>Adria</v>
          </cell>
          <cell r="E1" t="str">
            <v>Fiat</v>
          </cell>
          <cell r="G1" t="str">
            <v>Profilé</v>
          </cell>
          <cell r="I1" t="str">
            <v>Ophélie PERRIN</v>
          </cell>
          <cell r="K1" t="str">
            <v>En attente livraison</v>
          </cell>
        </row>
        <row r="2">
          <cell r="A2" t="str">
            <v>Mme</v>
          </cell>
          <cell r="C2" t="str">
            <v>Autostar</v>
          </cell>
          <cell r="E2" t="str">
            <v>Renault</v>
          </cell>
          <cell r="G2" t="str">
            <v>Capucine</v>
          </cell>
          <cell r="I2" t="str">
            <v>Xavier BOURGNINAUD</v>
          </cell>
          <cell r="K2" t="str">
            <v>Livré</v>
          </cell>
        </row>
        <row r="3">
          <cell r="A3" t="str">
            <v>Melle</v>
          </cell>
          <cell r="C3" t="str">
            <v>Bavaria</v>
          </cell>
          <cell r="E3" t="str">
            <v>Ford Transit</v>
          </cell>
          <cell r="G3" t="str">
            <v>Intégral</v>
          </cell>
          <cell r="K3" t="str">
            <v>Perdu/repris</v>
          </cell>
        </row>
        <row r="4">
          <cell r="C4" t="str">
            <v>Benimar</v>
          </cell>
          <cell r="E4" t="str">
            <v>Citroen</v>
          </cell>
          <cell r="G4" t="str">
            <v>Fourgon</v>
          </cell>
        </row>
        <row r="5">
          <cell r="C5" t="str">
            <v>Burstner</v>
          </cell>
          <cell r="E5" t="str">
            <v>Wolkswagen</v>
          </cell>
        </row>
        <row r="6">
          <cell r="C6" t="str">
            <v>Campereve</v>
          </cell>
          <cell r="E6" t="str">
            <v>Peugeot</v>
          </cell>
        </row>
        <row r="7">
          <cell r="C7" t="str">
            <v>Challenger</v>
          </cell>
          <cell r="E7" t="str">
            <v>Iveco</v>
          </cell>
        </row>
        <row r="8">
          <cell r="C8" t="str">
            <v>Chausson</v>
          </cell>
          <cell r="E8" t="str">
            <v>Mercedes</v>
          </cell>
        </row>
        <row r="9">
          <cell r="C9" t="str">
            <v>CI</v>
          </cell>
        </row>
        <row r="10">
          <cell r="C10" t="str">
            <v>Dethleffs</v>
          </cell>
        </row>
        <row r="11">
          <cell r="C11" t="str">
            <v>Elnagh</v>
          </cell>
        </row>
        <row r="12">
          <cell r="C12" t="str">
            <v>Eriba</v>
          </cell>
        </row>
        <row r="13">
          <cell r="C13" t="str">
            <v>FFB</v>
          </cell>
        </row>
        <row r="14">
          <cell r="C14" t="str">
            <v>Flair</v>
          </cell>
        </row>
        <row r="15">
          <cell r="C15" t="str">
            <v>Hymer</v>
          </cell>
        </row>
        <row r="16">
          <cell r="C16" t="str">
            <v>Joint</v>
          </cell>
        </row>
        <row r="17">
          <cell r="C17" t="str">
            <v>Knaus</v>
          </cell>
        </row>
        <row r="18">
          <cell r="C18" t="str">
            <v>Laika</v>
          </cell>
        </row>
        <row r="19">
          <cell r="C19" t="str">
            <v>Levoyageur</v>
          </cell>
        </row>
        <row r="20">
          <cell r="C20" t="str">
            <v>Mc Louis</v>
          </cell>
        </row>
        <row r="21">
          <cell r="C21" t="str">
            <v>Mobilvetta</v>
          </cell>
        </row>
        <row r="22">
          <cell r="C22" t="str">
            <v>Moncayo</v>
          </cell>
        </row>
        <row r="23">
          <cell r="C23" t="str">
            <v>Mooveo</v>
          </cell>
        </row>
        <row r="24">
          <cell r="C24" t="str">
            <v>Pilote</v>
          </cell>
        </row>
        <row r="25">
          <cell r="C25" t="str">
            <v>Rapido</v>
          </cell>
        </row>
        <row r="26">
          <cell r="C26" t="str">
            <v>Rimor</v>
          </cell>
        </row>
        <row r="27">
          <cell r="C27" t="str">
            <v>Rollerteam</v>
          </cell>
        </row>
        <row r="28">
          <cell r="C28" t="str">
            <v>Vilamobil</v>
          </cell>
        </row>
        <row r="29">
          <cell r="C29" t="str">
            <v>Westfalia</v>
          </cell>
        </row>
      </sheetData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Feuil2"/>
      <sheetName val="Stats ventes volume"/>
      <sheetName val="Feuil1"/>
      <sheetName val="Options"/>
      <sheetName val="Stats ventes valeur"/>
      <sheetName val="Stats financements et garanties"/>
    </sheetNames>
    <sheetDataSet>
      <sheetData sheetId="0">
        <row r="2">
          <cell r="D2" t="str">
            <v>CLIENT MANDATAIRE</v>
          </cell>
          <cell r="M2" t="str">
            <v>CARACTERISTIQUES CAMPING-CAR</v>
          </cell>
          <cell r="Y2" t="str">
            <v>ACHETEUR</v>
          </cell>
          <cell r="AI2" t="str">
            <v>PAIEMENT</v>
          </cell>
          <cell r="AN2" t="str">
            <v>LIVRAISON</v>
          </cell>
        </row>
        <row r="3">
          <cell r="B3" t="str">
            <v>Code</v>
          </cell>
          <cell r="C3" t="str">
            <v>N° mandat</v>
          </cell>
          <cell r="D3" t="str">
            <v>Civ.</v>
          </cell>
          <cell r="E3" t="str">
            <v>Nom</v>
          </cell>
          <cell r="F3" t="str">
            <v>Prénom</v>
          </cell>
          <cell r="G3" t="str">
            <v>Adresse</v>
          </cell>
          <cell r="H3" t="str">
            <v>CP</v>
          </cell>
          <cell r="I3" t="str">
            <v>Ville</v>
          </cell>
          <cell r="J3" t="str">
            <v>Fixe</v>
          </cell>
          <cell r="K3" t="str">
            <v>Port</v>
          </cell>
          <cell r="L3" t="str">
            <v>Email</v>
          </cell>
          <cell r="M3" t="str">
            <v>Type</v>
          </cell>
          <cell r="N3" t="str">
            <v>Marque cellule</v>
          </cell>
          <cell r="O3" t="str">
            <v>Modèle cellule</v>
          </cell>
          <cell r="P3" t="str">
            <v>N° de série</v>
          </cell>
          <cell r="Q3" t="str">
            <v>Immat</v>
          </cell>
          <cell r="R3" t="str">
            <v>Date 1ère mise en circulation</v>
          </cell>
          <cell r="S3" t="str">
            <v>Marque Porteur</v>
          </cell>
          <cell r="T3" t="str">
            <v>Modèle porteur</v>
          </cell>
          <cell r="U3" t="str">
            <v>Kms</v>
          </cell>
          <cell r="V3" t="str">
            <v>Equipement</v>
          </cell>
          <cell r="W3" t="str">
            <v>Date du mandat</v>
          </cell>
          <cell r="X3" t="str">
            <v>PNV</v>
          </cell>
          <cell r="Y3" t="str">
            <v>N° bon de résa</v>
          </cell>
          <cell r="Z3" t="str">
            <v>Civ.</v>
          </cell>
          <cell r="AA3" t="str">
            <v>Nom</v>
          </cell>
          <cell r="AB3" t="str">
            <v>Prénom</v>
          </cell>
          <cell r="AC3" t="str">
            <v>Adresse</v>
          </cell>
          <cell r="AD3" t="str">
            <v>CP</v>
          </cell>
          <cell r="AE3" t="str">
            <v>Ville</v>
          </cell>
          <cell r="AF3" t="str">
            <v>Fixe</v>
          </cell>
          <cell r="AG3" t="str">
            <v>Port</v>
          </cell>
          <cell r="AH3" t="str">
            <v>Email</v>
          </cell>
          <cell r="AI3" t="str">
            <v>Date de réservation</v>
          </cell>
          <cell r="AJ3" t="str">
            <v>Montant de l'acompte</v>
          </cell>
          <cell r="AK3" t="str">
            <v>Financement CCC</v>
          </cell>
          <cell r="AL3" t="str">
            <v>Solde à la livraison</v>
          </cell>
          <cell r="AM3" t="str">
            <v>Prix de vente total</v>
          </cell>
          <cell r="AN3" t="str">
            <v>Date livraison</v>
          </cell>
          <cell r="AO3" t="str">
            <v>Heure livraison</v>
          </cell>
        </row>
        <row r="4">
          <cell r="A4" t="str">
            <v>Profilé Autostar 496GTS - COLLIN / ESCALIER</v>
          </cell>
          <cell r="B4" t="str">
            <v>Profilé Autostar 496GTS - COLLIN</v>
          </cell>
          <cell r="C4">
            <v>1</v>
          </cell>
          <cell r="D4" t="str">
            <v>M.</v>
          </cell>
          <cell r="E4" t="str">
            <v>COLLIN</v>
          </cell>
          <cell r="F4" t="str">
            <v>Hervé</v>
          </cell>
          <cell r="G4" t="str">
            <v>rue des Anémones</v>
          </cell>
          <cell r="H4">
            <v>11200</v>
          </cell>
          <cell r="I4" t="str">
            <v>Lezignan Corbières</v>
          </cell>
          <cell r="M4" t="str">
            <v>Profilé</v>
          </cell>
          <cell r="N4" t="str">
            <v>Autostar</v>
          </cell>
          <cell r="O4" t="str">
            <v>496GTS</v>
          </cell>
          <cell r="P4" t="str">
            <v>N/C</v>
          </cell>
          <cell r="Q4" t="str">
            <v>AG-777-TS</v>
          </cell>
          <cell r="R4">
            <v>31915</v>
          </cell>
          <cell r="S4" t="str">
            <v>Citroen</v>
          </cell>
          <cell r="T4" t="str">
            <v>2,5L D</v>
          </cell>
          <cell r="U4">
            <v>132000</v>
          </cell>
          <cell r="V4" t="str">
            <v>X</v>
          </cell>
          <cell r="W4">
            <v>40544</v>
          </cell>
          <cell r="X4">
            <v>6000</v>
          </cell>
          <cell r="Y4" t="str">
            <v>1R</v>
          </cell>
          <cell r="Z4" t="str">
            <v>M.</v>
          </cell>
          <cell r="AA4" t="str">
            <v>ESCALIER</v>
          </cell>
          <cell r="AB4" t="str">
            <v>Hervé</v>
          </cell>
          <cell r="AC4" t="str">
            <v>53 rue du Pont Neuf</v>
          </cell>
          <cell r="AD4">
            <v>11600</v>
          </cell>
          <cell r="AE4" t="str">
            <v>Villegailhenc</v>
          </cell>
          <cell r="AF4">
            <v>468771175</v>
          </cell>
          <cell r="AG4">
            <v>679812574</v>
          </cell>
          <cell r="AI4">
            <v>40613</v>
          </cell>
          <cell r="AJ4">
            <v>3000</v>
          </cell>
          <cell r="AL4">
            <v>6000</v>
          </cell>
          <cell r="AM4">
            <v>9000</v>
          </cell>
          <cell r="AN4">
            <v>40618</v>
          </cell>
          <cell r="AO4" t="str">
            <v>14h00</v>
          </cell>
          <cell r="AP4" t="str">
            <v>Livré</v>
          </cell>
          <cell r="AR4">
            <v>9000</v>
          </cell>
          <cell r="AS4">
            <v>1764</v>
          </cell>
          <cell r="AT4">
            <v>7236</v>
          </cell>
          <cell r="AZ4">
            <v>0</v>
          </cell>
        </row>
        <row r="5">
          <cell r="A5" t="str">
            <v>Capucine Burstner Harmony T 618 H - VINCENOT / DESPIS</v>
          </cell>
          <cell r="B5" t="str">
            <v>Profilé Burstner Harmony T 618 H - VINCENOT</v>
          </cell>
          <cell r="C5">
            <v>2</v>
          </cell>
          <cell r="D5" t="str">
            <v>M.</v>
          </cell>
          <cell r="E5" t="str">
            <v>VINCENOT</v>
          </cell>
          <cell r="F5" t="str">
            <v>Jean-Luc</v>
          </cell>
          <cell r="G5" t="str">
            <v>Chemin du Brana d'en Haut</v>
          </cell>
          <cell r="H5">
            <v>31840</v>
          </cell>
          <cell r="I5" t="str">
            <v>Aussonne</v>
          </cell>
          <cell r="M5" t="str">
            <v>Profilé</v>
          </cell>
          <cell r="N5" t="str">
            <v>Burstner</v>
          </cell>
          <cell r="O5" t="str">
            <v>Harmony T 618 H</v>
          </cell>
          <cell r="P5" t="str">
            <v>N/C</v>
          </cell>
          <cell r="Q5" t="str">
            <v>336 CMV 31</v>
          </cell>
          <cell r="R5">
            <v>37007</v>
          </cell>
          <cell r="S5" t="str">
            <v>Fiat</v>
          </cell>
          <cell r="T5" t="str">
            <v>2,8L JTD</v>
          </cell>
          <cell r="U5">
            <v>88640</v>
          </cell>
          <cell r="V5" t="str">
            <v>X</v>
          </cell>
          <cell r="W5">
            <v>40483</v>
          </cell>
          <cell r="Y5" t="str">
            <v>2R</v>
          </cell>
          <cell r="Z5" t="str">
            <v>Mme</v>
          </cell>
          <cell r="AA5" t="str">
            <v>DESPIS</v>
          </cell>
          <cell r="AB5" t="str">
            <v>Eliane</v>
          </cell>
          <cell r="AC5" t="str">
            <v>12 route de Rozes</v>
          </cell>
          <cell r="AD5">
            <v>32600</v>
          </cell>
          <cell r="AE5" t="str">
            <v>L'isle Jourdain</v>
          </cell>
          <cell r="AF5">
            <v>562070936</v>
          </cell>
          <cell r="AI5">
            <v>40568</v>
          </cell>
          <cell r="AJ5">
            <v>2500</v>
          </cell>
          <cell r="AL5">
            <v>22500</v>
          </cell>
          <cell r="AM5">
            <v>25000</v>
          </cell>
          <cell r="AN5">
            <v>40576</v>
          </cell>
          <cell r="AO5" t="str">
            <v>14h00</v>
          </cell>
          <cell r="AP5" t="str">
            <v>Livré</v>
          </cell>
          <cell r="AR5">
            <v>25000</v>
          </cell>
          <cell r="AS5">
            <v>4900</v>
          </cell>
          <cell r="AT5">
            <v>20100</v>
          </cell>
          <cell r="AZ5">
            <v>0</v>
          </cell>
        </row>
        <row r="6">
          <cell r="A6" t="str">
            <v>Profilé Mc Louis tandy 630 G - BENSON / LEFEVRE</v>
          </cell>
          <cell r="B6" t="str">
            <v>Capucine Mc Louis tandy 630 G - BENSON</v>
          </cell>
          <cell r="C6">
            <v>87</v>
          </cell>
          <cell r="D6" t="str">
            <v>M.</v>
          </cell>
          <cell r="E6" t="str">
            <v>BENSON</v>
          </cell>
          <cell r="F6" t="str">
            <v>Luc</v>
          </cell>
          <cell r="G6" t="str">
            <v>Route des Pigeonniers</v>
          </cell>
          <cell r="H6">
            <v>82400</v>
          </cell>
          <cell r="I6" t="str">
            <v>Goudourville</v>
          </cell>
          <cell r="J6">
            <v>563397837</v>
          </cell>
          <cell r="K6">
            <v>623742472</v>
          </cell>
          <cell r="L6" t="str">
            <v>bensonlucas@hotmail.fr</v>
          </cell>
          <cell r="M6" t="str">
            <v>Capucine</v>
          </cell>
          <cell r="N6" t="str">
            <v>Mc Louis</v>
          </cell>
          <cell r="O6" t="str">
            <v>tandy 630 G</v>
          </cell>
          <cell r="P6" t="str">
            <v>N/C</v>
          </cell>
          <cell r="Q6" t="str">
            <v>6138 KQ 82</v>
          </cell>
          <cell r="R6">
            <v>38910</v>
          </cell>
          <cell r="S6" t="str">
            <v>Fiat</v>
          </cell>
          <cell r="T6" t="str">
            <v>2,8L JTD</v>
          </cell>
          <cell r="U6">
            <v>24720</v>
          </cell>
          <cell r="V6" t="str">
            <v>X</v>
          </cell>
          <cell r="W6">
            <v>40313</v>
          </cell>
          <cell r="X6">
            <v>33000</v>
          </cell>
          <cell r="Y6" t="str">
            <v>87R</v>
          </cell>
          <cell r="Z6" t="str">
            <v>M.</v>
          </cell>
          <cell r="AA6" t="str">
            <v>LEFEVRE</v>
          </cell>
          <cell r="AB6" t="str">
            <v>Gérard</v>
          </cell>
          <cell r="AC6" t="str">
            <v>Lieu dit le Bez</v>
          </cell>
          <cell r="AD6">
            <v>12240</v>
          </cell>
          <cell r="AE6" t="str">
            <v>Vabre tizac</v>
          </cell>
          <cell r="AF6">
            <v>565295264</v>
          </cell>
          <cell r="AH6" t="str">
            <v>lefevregerard8333@neuf.fr</v>
          </cell>
          <cell r="AI6">
            <v>40435</v>
          </cell>
          <cell r="AJ6">
            <v>4000</v>
          </cell>
          <cell r="AL6">
            <v>30000</v>
          </cell>
          <cell r="AM6">
            <v>34000</v>
          </cell>
          <cell r="AN6">
            <v>40445</v>
          </cell>
          <cell r="AO6" t="str">
            <v>14h00</v>
          </cell>
          <cell r="AP6" t="str">
            <v>Livré</v>
          </cell>
          <cell r="AR6">
            <v>4000</v>
          </cell>
          <cell r="AS6">
            <v>784</v>
          </cell>
          <cell r="AT6">
            <v>3216</v>
          </cell>
          <cell r="AV6">
            <v>30000</v>
          </cell>
          <cell r="AZ6">
            <v>0</v>
          </cell>
        </row>
        <row r="7">
          <cell r="A7" t="str">
            <v>Profilé Burstner A6501 - VERGNES / FARJOURNEL</v>
          </cell>
          <cell r="B7" t="str">
            <v>Capucine Burstner A6501 - VERGNES</v>
          </cell>
          <cell r="C7">
            <v>89</v>
          </cell>
          <cell r="D7" t="str">
            <v>M.</v>
          </cell>
          <cell r="E7" t="str">
            <v>VERGNES</v>
          </cell>
          <cell r="F7" t="str">
            <v>Michel</v>
          </cell>
          <cell r="G7" t="str">
            <v>14 chemin du Prieur</v>
          </cell>
          <cell r="H7">
            <v>31600</v>
          </cell>
          <cell r="I7" t="str">
            <v>Muret</v>
          </cell>
          <cell r="J7">
            <v>562230358</v>
          </cell>
          <cell r="K7">
            <v>603046288</v>
          </cell>
          <cell r="L7" t="str">
            <v>marfernandez1@yahoo.fr</v>
          </cell>
          <cell r="M7" t="str">
            <v>Capucine</v>
          </cell>
          <cell r="N7" t="str">
            <v>Burstner</v>
          </cell>
          <cell r="O7" t="str">
            <v>A6501</v>
          </cell>
          <cell r="P7" t="str">
            <v>N/C</v>
          </cell>
          <cell r="Q7" t="str">
            <v>405 CLA 31</v>
          </cell>
          <cell r="R7">
            <v>32654</v>
          </cell>
          <cell r="S7" t="str">
            <v>Citroen</v>
          </cell>
          <cell r="T7" t="str">
            <v>2,5L D</v>
          </cell>
          <cell r="U7">
            <v>105000</v>
          </cell>
          <cell r="V7" t="str">
            <v>X</v>
          </cell>
          <cell r="W7">
            <v>40316</v>
          </cell>
          <cell r="X7">
            <v>10000</v>
          </cell>
          <cell r="Y7" t="str">
            <v>89R</v>
          </cell>
          <cell r="Z7" t="str">
            <v>M.</v>
          </cell>
          <cell r="AA7" t="str">
            <v>FARJOURNEL</v>
          </cell>
          <cell r="AB7" t="str">
            <v>Yves</v>
          </cell>
          <cell r="AC7" t="str">
            <v>Place du Foirail</v>
          </cell>
          <cell r="AD7">
            <v>82250</v>
          </cell>
          <cell r="AE7" t="str">
            <v>Laguepie</v>
          </cell>
          <cell r="AF7">
            <v>563302064</v>
          </cell>
          <cell r="AG7">
            <v>619012822</v>
          </cell>
          <cell r="AH7" t="str">
            <v>yveshuguettefarjournal@orange.fr</v>
          </cell>
          <cell r="AI7">
            <v>40327</v>
          </cell>
          <cell r="AJ7">
            <v>2000</v>
          </cell>
          <cell r="AL7">
            <v>10900</v>
          </cell>
          <cell r="AM7">
            <v>12900</v>
          </cell>
          <cell r="AN7">
            <v>40336</v>
          </cell>
          <cell r="AO7" t="str">
            <v>10h00</v>
          </cell>
          <cell r="AP7" t="str">
            <v>Livré</v>
          </cell>
          <cell r="AR7">
            <v>12900</v>
          </cell>
          <cell r="AS7">
            <v>2528.4</v>
          </cell>
          <cell r="AT7">
            <v>10371.6</v>
          </cell>
          <cell r="AZ7">
            <v>0</v>
          </cell>
        </row>
        <row r="8">
          <cell r="A8" t="str">
            <v>Profilé Adria 590 - CRESTIN / ALCAIDE</v>
          </cell>
          <cell r="B8" t="str">
            <v>Profilé Adria 590 - CRESTIN</v>
          </cell>
          <cell r="C8">
            <v>91</v>
          </cell>
          <cell r="D8" t="str">
            <v>Mme</v>
          </cell>
          <cell r="E8" t="str">
            <v>CRESTIN</v>
          </cell>
          <cell r="F8" t="str">
            <v>Francine</v>
          </cell>
          <cell r="G8" t="str">
            <v>Rue du Parc</v>
          </cell>
          <cell r="H8">
            <v>31120</v>
          </cell>
          <cell r="I8" t="str">
            <v>Solomiac</v>
          </cell>
          <cell r="J8">
            <v>562593958</v>
          </cell>
          <cell r="K8">
            <v>682209918</v>
          </cell>
          <cell r="M8" t="str">
            <v>Profilé</v>
          </cell>
          <cell r="N8" t="str">
            <v>Adria</v>
          </cell>
          <cell r="O8">
            <v>590</v>
          </cell>
          <cell r="P8" t="str">
            <v>N/C</v>
          </cell>
          <cell r="Q8" t="str">
            <v>9380 MV 32</v>
          </cell>
          <cell r="R8">
            <v>37029</v>
          </cell>
          <cell r="S8" t="str">
            <v>Fiat</v>
          </cell>
          <cell r="T8" t="str">
            <v>2,8L JTD</v>
          </cell>
          <cell r="U8">
            <v>84800</v>
          </cell>
          <cell r="V8" t="str">
            <v>X</v>
          </cell>
          <cell r="W8">
            <v>40334</v>
          </cell>
          <cell r="X8">
            <v>15000</v>
          </cell>
          <cell r="Y8" t="str">
            <v>91R</v>
          </cell>
          <cell r="Z8" t="str">
            <v>M.</v>
          </cell>
          <cell r="AA8" t="str">
            <v>ALCAIDE</v>
          </cell>
          <cell r="AB8" t="str">
            <v>Nicolas</v>
          </cell>
          <cell r="AC8" t="str">
            <v>10 bis chemin neuf</v>
          </cell>
          <cell r="AD8">
            <v>31100</v>
          </cell>
          <cell r="AE8" t="str">
            <v>Toulouse</v>
          </cell>
          <cell r="AF8">
            <v>534575834</v>
          </cell>
          <cell r="AG8">
            <v>621340920</v>
          </cell>
          <cell r="AI8">
            <v>40404</v>
          </cell>
          <cell r="AJ8">
            <v>4000</v>
          </cell>
          <cell r="AL8">
            <v>14000</v>
          </cell>
          <cell r="AM8">
            <v>18000</v>
          </cell>
          <cell r="AN8">
            <v>40410</v>
          </cell>
          <cell r="AO8" t="str">
            <v>10h00</v>
          </cell>
          <cell r="AP8" t="str">
            <v>Livré</v>
          </cell>
          <cell r="AR8">
            <v>18000</v>
          </cell>
          <cell r="AS8">
            <v>3528</v>
          </cell>
          <cell r="AT8">
            <v>14472</v>
          </cell>
          <cell r="AZ8">
            <v>0</v>
          </cell>
        </row>
        <row r="9">
          <cell r="A9" t="str">
            <v>Profilé Challenger Genesis 32 - PRONOST / DURAND</v>
          </cell>
          <cell r="B9" t="str">
            <v>Profilé Challenger Genesis 32 - PRONOST</v>
          </cell>
          <cell r="C9">
            <v>92</v>
          </cell>
          <cell r="D9" t="str">
            <v>M.</v>
          </cell>
          <cell r="E9" t="str">
            <v>PRONOST</v>
          </cell>
          <cell r="F9" t="str">
            <v>Michel</v>
          </cell>
          <cell r="G9" t="str">
            <v>83 bis chemin de Jourdanne</v>
          </cell>
          <cell r="H9">
            <v>31410</v>
          </cell>
          <cell r="I9" t="str">
            <v>Saint Suplice</v>
          </cell>
          <cell r="K9">
            <v>663944859</v>
          </cell>
          <cell r="M9" t="str">
            <v>Profilé</v>
          </cell>
          <cell r="N9" t="str">
            <v>Challenger</v>
          </cell>
          <cell r="O9" t="str">
            <v>Genesis 32</v>
          </cell>
          <cell r="P9" t="str">
            <v>N/C</v>
          </cell>
          <cell r="Q9" t="str">
            <v>482 CGW 31</v>
          </cell>
          <cell r="R9">
            <v>39693</v>
          </cell>
          <cell r="S9" t="str">
            <v>Ford</v>
          </cell>
          <cell r="T9" t="str">
            <v>140CV</v>
          </cell>
          <cell r="U9">
            <v>19444</v>
          </cell>
          <cell r="V9" t="str">
            <v>X</v>
          </cell>
          <cell r="W9">
            <v>40338</v>
          </cell>
          <cell r="X9">
            <v>28000</v>
          </cell>
          <cell r="Y9" t="str">
            <v>92R</v>
          </cell>
          <cell r="Z9" t="str">
            <v>Mme</v>
          </cell>
          <cell r="AA9" t="str">
            <v>DURAND</v>
          </cell>
          <cell r="AB9" t="str">
            <v>Annick</v>
          </cell>
          <cell r="AC9" t="str">
            <v>869 chemin de l'Estrimayre</v>
          </cell>
          <cell r="AD9">
            <v>31620</v>
          </cell>
          <cell r="AE9" t="str">
            <v>Castelnau d'Estretefonds</v>
          </cell>
          <cell r="AF9">
            <v>561748709</v>
          </cell>
          <cell r="AG9">
            <v>675064599</v>
          </cell>
          <cell r="AH9" t="str">
            <v>nicou31@orange.fr</v>
          </cell>
          <cell r="AI9">
            <v>40360</v>
          </cell>
          <cell r="AJ9">
            <v>2000</v>
          </cell>
          <cell r="AL9">
            <v>28500</v>
          </cell>
          <cell r="AM9">
            <v>30500</v>
          </cell>
          <cell r="AN9">
            <v>40365</v>
          </cell>
          <cell r="AO9" t="str">
            <v>14h00</v>
          </cell>
          <cell r="AP9" t="str">
            <v>Livré</v>
          </cell>
          <cell r="AR9">
            <v>30500</v>
          </cell>
          <cell r="AS9">
            <v>5978</v>
          </cell>
          <cell r="AT9">
            <v>24522</v>
          </cell>
          <cell r="AZ9">
            <v>0</v>
          </cell>
        </row>
        <row r="10">
          <cell r="A10" t="str">
            <v>Intégral Hymer 594C - BRIULET / COLLIN</v>
          </cell>
          <cell r="B10" t="str">
            <v>Intégral Hymer 594C - BRIULET</v>
          </cell>
          <cell r="C10">
            <v>93</v>
          </cell>
          <cell r="D10" t="str">
            <v>M.</v>
          </cell>
          <cell r="E10" t="str">
            <v>BRIULET</v>
          </cell>
          <cell r="F10" t="str">
            <v>Philippe</v>
          </cell>
          <cell r="G10" t="str">
            <v>7 rue du 11 Novembre</v>
          </cell>
          <cell r="H10">
            <v>65290</v>
          </cell>
          <cell r="I10" t="str">
            <v>Juillan</v>
          </cell>
          <cell r="J10">
            <v>862320086</v>
          </cell>
          <cell r="K10">
            <v>670698377</v>
          </cell>
          <cell r="M10" t="str">
            <v>Intégral</v>
          </cell>
          <cell r="N10" t="str">
            <v>Hymer</v>
          </cell>
          <cell r="O10" t="str">
            <v>594C</v>
          </cell>
          <cell r="P10" t="str">
            <v>N/C</v>
          </cell>
          <cell r="Q10" t="str">
            <v>3897 RD 65</v>
          </cell>
          <cell r="R10">
            <v>34967</v>
          </cell>
          <cell r="S10" t="str">
            <v>Citroen</v>
          </cell>
          <cell r="T10" t="str">
            <v>2,5L TD</v>
          </cell>
          <cell r="U10">
            <v>71962</v>
          </cell>
          <cell r="V10" t="str">
            <v>X</v>
          </cell>
          <cell r="W10">
            <v>40340</v>
          </cell>
          <cell r="X10">
            <v>22000</v>
          </cell>
          <cell r="Y10" t="str">
            <v>93R</v>
          </cell>
          <cell r="Z10" t="str">
            <v>M.</v>
          </cell>
          <cell r="AA10" t="str">
            <v>COLLIN</v>
          </cell>
          <cell r="AB10" t="str">
            <v>Hervé</v>
          </cell>
          <cell r="AC10" t="str">
            <v>16 rue anémones</v>
          </cell>
          <cell r="AD10">
            <v>11200</v>
          </cell>
          <cell r="AE10" t="str">
            <v>Lézignan</v>
          </cell>
          <cell r="AG10">
            <v>621223329</v>
          </cell>
          <cell r="AI10">
            <v>40424</v>
          </cell>
          <cell r="AJ10">
            <v>2500</v>
          </cell>
          <cell r="AL10">
            <v>21400</v>
          </cell>
          <cell r="AM10">
            <v>23900</v>
          </cell>
          <cell r="AN10">
            <v>40451</v>
          </cell>
          <cell r="AO10" t="str">
            <v>10h00</v>
          </cell>
          <cell r="AP10" t="str">
            <v>Livré</v>
          </cell>
          <cell r="AR10">
            <v>23900</v>
          </cell>
          <cell r="AS10">
            <v>4684.4000000000005</v>
          </cell>
          <cell r="AT10">
            <v>19215.599999999999</v>
          </cell>
          <cell r="AZ10">
            <v>0</v>
          </cell>
        </row>
        <row r="11">
          <cell r="A11" t="str">
            <v>Profilé Carthago 64 LBQ - MOAL / JAMAR DE BOLSEE</v>
          </cell>
          <cell r="B11" t="str">
            <v>Intégral Carthago 64 LBQ - MOAL</v>
          </cell>
          <cell r="C11">
            <v>95</v>
          </cell>
          <cell r="D11" t="str">
            <v>M.</v>
          </cell>
          <cell r="E11" t="str">
            <v>MOAL</v>
          </cell>
          <cell r="F11" t="str">
            <v>Christian</v>
          </cell>
          <cell r="G11" t="str">
            <v>52 boulevard koenigs</v>
          </cell>
          <cell r="H11">
            <v>31300</v>
          </cell>
          <cell r="I11" t="str">
            <v>Toulouse</v>
          </cell>
          <cell r="K11">
            <v>618032517</v>
          </cell>
          <cell r="L11" t="str">
            <v>cm_moal@orange.fr</v>
          </cell>
          <cell r="M11" t="str">
            <v>Intégral</v>
          </cell>
          <cell r="N11" t="str">
            <v>Carthago</v>
          </cell>
          <cell r="O11" t="str">
            <v>64 LBQ</v>
          </cell>
          <cell r="P11" t="str">
            <v>N/C</v>
          </cell>
          <cell r="Q11" t="str">
            <v>594 AGD 29</v>
          </cell>
          <cell r="R11">
            <v>38972</v>
          </cell>
          <cell r="S11" t="str">
            <v>Iveco</v>
          </cell>
          <cell r="T11" t="str">
            <v>65C 17</v>
          </cell>
          <cell r="U11">
            <v>21114</v>
          </cell>
          <cell r="V11" t="str">
            <v>X</v>
          </cell>
          <cell r="W11">
            <v>40359</v>
          </cell>
          <cell r="X11">
            <v>93000</v>
          </cell>
          <cell r="Y11" t="str">
            <v>95R</v>
          </cell>
          <cell r="Z11" t="str">
            <v>M.</v>
          </cell>
          <cell r="AA11" t="str">
            <v>JAMAR DE BOLSEE</v>
          </cell>
          <cell r="AB11" t="str">
            <v>Yves</v>
          </cell>
          <cell r="AC11" t="str">
            <v>Lieu dit Sabatié</v>
          </cell>
          <cell r="AD11">
            <v>82270</v>
          </cell>
          <cell r="AE11" t="str">
            <v>Montalzat</v>
          </cell>
          <cell r="AF11">
            <v>563932097</v>
          </cell>
          <cell r="AH11" t="str">
            <v>yvesjamar@gmail.com</v>
          </cell>
          <cell r="AI11">
            <v>40427</v>
          </cell>
          <cell r="AJ11">
            <v>10000</v>
          </cell>
          <cell r="AL11">
            <v>99000</v>
          </cell>
          <cell r="AM11">
            <v>109000</v>
          </cell>
          <cell r="AN11">
            <v>40437</v>
          </cell>
          <cell r="AO11" t="str">
            <v>10h00</v>
          </cell>
          <cell r="AP11" t="str">
            <v>Livré</v>
          </cell>
          <cell r="AR11">
            <v>109000</v>
          </cell>
          <cell r="AS11">
            <v>21364</v>
          </cell>
          <cell r="AT11">
            <v>87636</v>
          </cell>
          <cell r="AZ11">
            <v>0</v>
          </cell>
        </row>
        <row r="12">
          <cell r="A12" t="str">
            <v>Profilé Pilote R650 - VINATIER / RAMOS</v>
          </cell>
          <cell r="B12" t="str">
            <v>Capucine Pilote R650 - VINATIER</v>
          </cell>
          <cell r="C12">
            <v>96</v>
          </cell>
          <cell r="D12" t="str">
            <v>M.</v>
          </cell>
          <cell r="E12" t="str">
            <v>VINATIER</v>
          </cell>
          <cell r="F12" t="str">
            <v>Guy</v>
          </cell>
          <cell r="G12" t="str">
            <v>Grande gorge</v>
          </cell>
          <cell r="H12">
            <v>19240</v>
          </cell>
          <cell r="I12" t="str">
            <v>Varetz</v>
          </cell>
          <cell r="J12">
            <v>555847973</v>
          </cell>
          <cell r="M12" t="str">
            <v>Capucine</v>
          </cell>
          <cell r="N12" t="str">
            <v>Pilote</v>
          </cell>
          <cell r="O12" t="str">
            <v>R650</v>
          </cell>
          <cell r="P12" t="str">
            <v>N/C</v>
          </cell>
          <cell r="Q12" t="str">
            <v>634 SN 19</v>
          </cell>
          <cell r="R12">
            <v>30358</v>
          </cell>
          <cell r="S12" t="str">
            <v>Mercedes</v>
          </cell>
          <cell r="T12" t="str">
            <v>307 D</v>
          </cell>
          <cell r="U12">
            <v>145800</v>
          </cell>
          <cell r="V12" t="str">
            <v>X</v>
          </cell>
          <cell r="W12">
            <v>40366</v>
          </cell>
          <cell r="X12">
            <v>5500</v>
          </cell>
          <cell r="Y12" t="str">
            <v>96R</v>
          </cell>
          <cell r="Z12" t="str">
            <v>M.</v>
          </cell>
          <cell r="AA12" t="str">
            <v>RAMOS</v>
          </cell>
          <cell r="AB12" t="str">
            <v>Henri</v>
          </cell>
          <cell r="AC12" t="str">
            <v>1255 chemin des Bordes</v>
          </cell>
          <cell r="AD12">
            <v>31620</v>
          </cell>
          <cell r="AE12" t="str">
            <v>Castelnau d'Estretefonds</v>
          </cell>
          <cell r="AF12">
            <v>561096526</v>
          </cell>
          <cell r="AG12">
            <v>618213349</v>
          </cell>
          <cell r="AH12" t="str">
            <v>henri.ramos@wanadoo.fr</v>
          </cell>
          <cell r="AI12">
            <v>40394</v>
          </cell>
          <cell r="AJ12">
            <v>2000</v>
          </cell>
          <cell r="AL12">
            <v>7500</v>
          </cell>
          <cell r="AM12">
            <v>9500</v>
          </cell>
          <cell r="AN12">
            <v>40403</v>
          </cell>
          <cell r="AO12" t="str">
            <v>16h00</v>
          </cell>
          <cell r="AP12" t="str">
            <v>Livré</v>
          </cell>
          <cell r="AR12">
            <v>9500</v>
          </cell>
          <cell r="AS12">
            <v>1862</v>
          </cell>
          <cell r="AT12">
            <v>7638</v>
          </cell>
          <cell r="AZ12">
            <v>0</v>
          </cell>
        </row>
        <row r="13">
          <cell r="A13" t="str">
            <v>Intégral Mc Louis Steel 464 - AZEMA / PUECH</v>
          </cell>
          <cell r="B13" t="str">
            <v>Profilé Mc Louis Steel 464 - AZEMA</v>
          </cell>
          <cell r="C13">
            <v>97</v>
          </cell>
          <cell r="D13" t="str">
            <v>M.</v>
          </cell>
          <cell r="E13" t="str">
            <v>AZEMA</v>
          </cell>
          <cell r="F13" t="str">
            <v>Christian</v>
          </cell>
          <cell r="G13" t="str">
            <v>15 rue des jardins</v>
          </cell>
          <cell r="H13">
            <v>81540</v>
          </cell>
          <cell r="I13" t="str">
            <v>Soreze</v>
          </cell>
          <cell r="J13">
            <v>563500205</v>
          </cell>
          <cell r="K13">
            <v>682240614</v>
          </cell>
          <cell r="M13" t="str">
            <v>Profilé</v>
          </cell>
          <cell r="N13" t="str">
            <v>Mc Louis</v>
          </cell>
          <cell r="O13" t="str">
            <v>Steel 464</v>
          </cell>
          <cell r="P13" t="str">
            <v>N/C</v>
          </cell>
          <cell r="Q13" t="str">
            <v>4551 TF 81</v>
          </cell>
          <cell r="R13">
            <v>39332</v>
          </cell>
          <cell r="S13" t="str">
            <v>Fiat</v>
          </cell>
          <cell r="T13" t="str">
            <v>2,3L 130 CV</v>
          </cell>
          <cell r="U13">
            <v>12366</v>
          </cell>
          <cell r="V13" t="str">
            <v>X</v>
          </cell>
          <cell r="W13">
            <v>40376</v>
          </cell>
          <cell r="X13">
            <v>30000</v>
          </cell>
          <cell r="Y13" t="str">
            <v>97R</v>
          </cell>
          <cell r="Z13" t="str">
            <v>M.</v>
          </cell>
          <cell r="AA13" t="str">
            <v>PUECH</v>
          </cell>
          <cell r="AB13" t="str">
            <v>Michel</v>
          </cell>
          <cell r="AC13" t="str">
            <v>9 rue Bourvil</v>
          </cell>
          <cell r="AD13">
            <v>81380</v>
          </cell>
          <cell r="AE13" t="str">
            <v>Lescure</v>
          </cell>
          <cell r="AG13">
            <v>679969111</v>
          </cell>
          <cell r="AI13">
            <v>40381</v>
          </cell>
          <cell r="AJ13">
            <v>2000</v>
          </cell>
          <cell r="AL13">
            <v>31900</v>
          </cell>
          <cell r="AM13">
            <v>33900</v>
          </cell>
          <cell r="AN13">
            <v>40387</v>
          </cell>
          <cell r="AO13" t="str">
            <v>14h00</v>
          </cell>
          <cell r="AP13" t="str">
            <v>Livré</v>
          </cell>
          <cell r="AR13">
            <v>33900</v>
          </cell>
          <cell r="AS13">
            <v>6644.4000000000005</v>
          </cell>
          <cell r="AT13">
            <v>27255.599999999999</v>
          </cell>
          <cell r="AZ13">
            <v>0</v>
          </cell>
        </row>
        <row r="14">
          <cell r="A14" t="str">
            <v>Profilé Challenger 102 - CAUMON / MILLET</v>
          </cell>
          <cell r="B14" t="str">
            <v>Profilé Challenger 102 - CAUMON</v>
          </cell>
          <cell r="C14">
            <v>98</v>
          </cell>
          <cell r="D14" t="str">
            <v>M.</v>
          </cell>
          <cell r="E14" t="str">
            <v>CAUMON</v>
          </cell>
          <cell r="F14" t="str">
            <v>Denis</v>
          </cell>
          <cell r="G14" t="str">
            <v>290 chemin des pidouls</v>
          </cell>
          <cell r="H14">
            <v>82000</v>
          </cell>
          <cell r="I14" t="str">
            <v>Montauban</v>
          </cell>
          <cell r="K14">
            <v>663169598</v>
          </cell>
          <cell r="M14" t="str">
            <v>Profilé</v>
          </cell>
          <cell r="N14" t="str">
            <v>Challenger</v>
          </cell>
          <cell r="O14">
            <v>102</v>
          </cell>
          <cell r="P14" t="str">
            <v>ZFA23000005483227</v>
          </cell>
          <cell r="Q14" t="str">
            <v>1549 KB 82</v>
          </cell>
          <cell r="R14">
            <v>35871</v>
          </cell>
          <cell r="S14" t="str">
            <v>Fiat</v>
          </cell>
          <cell r="T14" t="str">
            <v>1,9L TD</v>
          </cell>
          <cell r="U14">
            <v>71100</v>
          </cell>
          <cell r="V14" t="str">
            <v>X</v>
          </cell>
          <cell r="W14">
            <v>40382</v>
          </cell>
          <cell r="X14">
            <v>14500</v>
          </cell>
          <cell r="Y14" t="str">
            <v>98R</v>
          </cell>
          <cell r="Z14" t="str">
            <v>M.</v>
          </cell>
          <cell r="AA14" t="str">
            <v>MILLET</v>
          </cell>
          <cell r="AB14" t="str">
            <v>Claude</v>
          </cell>
          <cell r="AC14" t="str">
            <v>895 route des Rongères</v>
          </cell>
          <cell r="AD14">
            <v>31660</v>
          </cell>
          <cell r="AE14" t="str">
            <v>Buzet sur tarn</v>
          </cell>
          <cell r="AF14">
            <v>561840765</v>
          </cell>
          <cell r="AG14">
            <v>680835104</v>
          </cell>
          <cell r="AI14">
            <v>40395</v>
          </cell>
          <cell r="AJ14">
            <v>2000</v>
          </cell>
          <cell r="AL14">
            <v>15900</v>
          </cell>
          <cell r="AM14">
            <v>17900</v>
          </cell>
          <cell r="AN14">
            <v>40402</v>
          </cell>
          <cell r="AO14" t="str">
            <v>10h00</v>
          </cell>
          <cell r="AP14" t="str">
            <v>Livré</v>
          </cell>
          <cell r="AR14">
            <v>17900</v>
          </cell>
          <cell r="AS14">
            <v>3508.4</v>
          </cell>
          <cell r="AT14">
            <v>14391.6</v>
          </cell>
          <cell r="AZ14">
            <v>0</v>
          </cell>
        </row>
        <row r="15">
          <cell r="A15" t="str">
            <v>Intégral Challenger 380 SR - CIPRIAN / FLORES DELORD</v>
          </cell>
          <cell r="B15" t="str">
            <v>Capucine Challenger 380 SR - CIPRIAN</v>
          </cell>
          <cell r="C15">
            <v>99</v>
          </cell>
          <cell r="D15" t="str">
            <v>M.</v>
          </cell>
          <cell r="E15" t="str">
            <v>CIPRIAN</v>
          </cell>
          <cell r="F15" t="str">
            <v>CLAUDE</v>
          </cell>
          <cell r="G15" t="str">
            <v>20 route de Blagnac</v>
          </cell>
          <cell r="H15">
            <v>31200</v>
          </cell>
          <cell r="I15" t="str">
            <v>Toulouse</v>
          </cell>
          <cell r="J15">
            <v>561570562</v>
          </cell>
          <cell r="M15" t="str">
            <v>Capucine</v>
          </cell>
          <cell r="N15" t="str">
            <v>Challenger</v>
          </cell>
          <cell r="O15" t="str">
            <v>380 SR</v>
          </cell>
          <cell r="P15" t="str">
            <v>N/C</v>
          </cell>
          <cell r="Q15" t="str">
            <v>655 AED 31</v>
          </cell>
          <cell r="R15">
            <v>34004</v>
          </cell>
          <cell r="S15" t="str">
            <v>Peugeot</v>
          </cell>
          <cell r="T15" t="str">
            <v>2,5L diesel</v>
          </cell>
          <cell r="U15">
            <v>104100</v>
          </cell>
          <cell r="V15" t="str">
            <v>X</v>
          </cell>
          <cell r="W15">
            <v>40382</v>
          </cell>
          <cell r="X15">
            <v>10300</v>
          </cell>
          <cell r="Y15" t="str">
            <v>99R</v>
          </cell>
          <cell r="Z15" t="str">
            <v>M.</v>
          </cell>
          <cell r="AA15" t="str">
            <v>FLORES DELORD</v>
          </cell>
          <cell r="AB15" t="str">
            <v>Christine</v>
          </cell>
          <cell r="AC15" t="str">
            <v>61 rue Gambetta</v>
          </cell>
          <cell r="AD15">
            <v>31330</v>
          </cell>
          <cell r="AE15" t="str">
            <v>Grenade</v>
          </cell>
          <cell r="AG15">
            <v>620841439</v>
          </cell>
          <cell r="AI15">
            <v>40798</v>
          </cell>
          <cell r="AJ15">
            <v>3000</v>
          </cell>
          <cell r="AL15">
            <v>8900</v>
          </cell>
          <cell r="AM15">
            <v>11900</v>
          </cell>
          <cell r="AN15">
            <v>40803</v>
          </cell>
          <cell r="AO15" t="str">
            <v>14h00</v>
          </cell>
          <cell r="AP15" t="str">
            <v>Livré</v>
          </cell>
          <cell r="AR15">
            <v>11900</v>
          </cell>
          <cell r="AS15">
            <v>2332.4</v>
          </cell>
          <cell r="AT15">
            <v>9567.6</v>
          </cell>
          <cell r="AZ15">
            <v>0</v>
          </cell>
        </row>
        <row r="16">
          <cell r="A16" t="str">
            <v>Profilé Moncayo 325 - FRAYSSE / VIDALLED</v>
          </cell>
          <cell r="B16" t="str">
            <v>Profilé Moncayo 325 - FRAYSSE</v>
          </cell>
          <cell r="C16">
            <v>110</v>
          </cell>
          <cell r="D16" t="str">
            <v>Mme</v>
          </cell>
          <cell r="E16" t="str">
            <v>FRAYSSE</v>
          </cell>
          <cell r="F16" t="str">
            <v>Emilie</v>
          </cell>
          <cell r="G16" t="str">
            <v>28 route de fenouillet</v>
          </cell>
          <cell r="H16">
            <v>31150</v>
          </cell>
          <cell r="I16" t="str">
            <v>Gagnac sur Garonne</v>
          </cell>
          <cell r="J16">
            <v>561093663</v>
          </cell>
          <cell r="K16">
            <v>631732529</v>
          </cell>
          <cell r="L16" t="str">
            <v>martfraysse@live.fr</v>
          </cell>
          <cell r="M16" t="str">
            <v>Profilé</v>
          </cell>
          <cell r="N16" t="str">
            <v>Moncayo</v>
          </cell>
          <cell r="O16">
            <v>325</v>
          </cell>
          <cell r="Q16" t="str">
            <v>660 AMF 31</v>
          </cell>
          <cell r="R16">
            <v>36299</v>
          </cell>
          <cell r="S16" t="str">
            <v>Fiat</v>
          </cell>
          <cell r="T16" t="str">
            <v>1,9L JTD</v>
          </cell>
          <cell r="U16">
            <v>71100</v>
          </cell>
          <cell r="V16" t="str">
            <v>X</v>
          </cell>
          <cell r="W16">
            <v>40409</v>
          </cell>
          <cell r="X16">
            <v>12000</v>
          </cell>
          <cell r="Y16" t="str">
            <v>110R</v>
          </cell>
          <cell r="Z16" t="str">
            <v>M.</v>
          </cell>
          <cell r="AA16" t="str">
            <v>VIDALLED</v>
          </cell>
          <cell r="AB16" t="str">
            <v>Alain</v>
          </cell>
          <cell r="AC16" t="str">
            <v>450 route de Rieumes</v>
          </cell>
          <cell r="AD16">
            <v>31600</v>
          </cell>
          <cell r="AE16" t="str">
            <v>Saint Clar de Riviere</v>
          </cell>
          <cell r="AG16">
            <v>668909337</v>
          </cell>
          <cell r="AI16">
            <v>40530</v>
          </cell>
          <cell r="AJ16">
            <v>2900</v>
          </cell>
          <cell r="AL16">
            <v>13000</v>
          </cell>
          <cell r="AM16">
            <v>15900</v>
          </cell>
          <cell r="AN16">
            <v>40551</v>
          </cell>
          <cell r="AO16" t="str">
            <v>14h00</v>
          </cell>
          <cell r="AP16" t="str">
            <v>Livré</v>
          </cell>
          <cell r="AR16">
            <v>3900</v>
          </cell>
          <cell r="AS16">
            <v>764.4</v>
          </cell>
          <cell r="AT16">
            <v>3135.6</v>
          </cell>
          <cell r="AV16">
            <v>12000</v>
          </cell>
          <cell r="AX16">
            <v>0</v>
          </cell>
          <cell r="AZ16">
            <v>0</v>
          </cell>
        </row>
        <row r="17">
          <cell r="A17" t="str">
            <v>Capucine Challenger Mageo 192 GA - JAMAR DE BOLSEE / LAFORGUE</v>
          </cell>
          <cell r="B17" t="str">
            <v>Capucine Challenger Mageo 192 GA - JAMAR DE BOLSEE</v>
          </cell>
          <cell r="C17">
            <v>112</v>
          </cell>
          <cell r="D17" t="str">
            <v>M.</v>
          </cell>
          <cell r="E17" t="str">
            <v>JAMAR DE BOLSEE</v>
          </cell>
          <cell r="F17" t="str">
            <v>Yves</v>
          </cell>
          <cell r="G17" t="str">
            <v>Lieu dit Sabatié</v>
          </cell>
          <cell r="H17">
            <v>82270</v>
          </cell>
          <cell r="I17" t="str">
            <v>Montalzat</v>
          </cell>
          <cell r="J17">
            <v>563932097</v>
          </cell>
          <cell r="L17" t="str">
            <v>yvesjamar@gmail.com</v>
          </cell>
          <cell r="M17" t="str">
            <v>Capucine</v>
          </cell>
          <cell r="N17" t="str">
            <v>Challenger</v>
          </cell>
          <cell r="O17" t="str">
            <v>Mageo 192 GA</v>
          </cell>
          <cell r="P17" t="str">
            <v>N/C</v>
          </cell>
          <cell r="Q17" t="str">
            <v>1036 KP 82</v>
          </cell>
          <cell r="R17">
            <v>40194</v>
          </cell>
          <cell r="S17" t="str">
            <v>Ford</v>
          </cell>
          <cell r="T17" t="str">
            <v>2,4L</v>
          </cell>
          <cell r="U17">
            <v>23250</v>
          </cell>
          <cell r="V17" t="str">
            <v>X</v>
          </cell>
          <cell r="W17">
            <v>40428</v>
          </cell>
          <cell r="X17">
            <v>28000</v>
          </cell>
          <cell r="Y17" t="str">
            <v>112R</v>
          </cell>
          <cell r="Z17" t="str">
            <v>M.</v>
          </cell>
          <cell r="AA17" t="str">
            <v>LAFORGUE</v>
          </cell>
          <cell r="AB17" t="str">
            <v>Robert</v>
          </cell>
          <cell r="AC17" t="str">
            <v>1 place du parc Robert de Ribaute</v>
          </cell>
          <cell r="AD17">
            <v>31130</v>
          </cell>
          <cell r="AE17" t="str">
            <v>Quint-Fonsegrives</v>
          </cell>
          <cell r="AF17">
            <v>561243099</v>
          </cell>
          <cell r="AI17">
            <v>40432</v>
          </cell>
          <cell r="AJ17">
            <v>3000</v>
          </cell>
          <cell r="AL17">
            <v>28000</v>
          </cell>
          <cell r="AM17">
            <v>31000</v>
          </cell>
          <cell r="AN17">
            <v>40439</v>
          </cell>
          <cell r="AO17" t="str">
            <v>10h00</v>
          </cell>
          <cell r="AP17" t="str">
            <v>Livré</v>
          </cell>
          <cell r="AR17">
            <v>31000</v>
          </cell>
          <cell r="AS17">
            <v>6076</v>
          </cell>
          <cell r="AT17">
            <v>24924</v>
          </cell>
          <cell r="AZ17">
            <v>0</v>
          </cell>
        </row>
        <row r="18">
          <cell r="A18" t="str">
            <v>Intégral Adria Coral 640 SK - LIMAL / GAC</v>
          </cell>
          <cell r="B18" t="str">
            <v>Capucine Adria Coral 640 SK - LIMAL</v>
          </cell>
          <cell r="C18">
            <v>117</v>
          </cell>
          <cell r="D18" t="str">
            <v>M.</v>
          </cell>
          <cell r="E18" t="str">
            <v>LIMAL</v>
          </cell>
          <cell r="F18" t="str">
            <v>Régis</v>
          </cell>
          <cell r="G18" t="str">
            <v>11 rue de la tenareze</v>
          </cell>
          <cell r="H18">
            <v>47170</v>
          </cell>
          <cell r="I18" t="str">
            <v>MEZIN</v>
          </cell>
          <cell r="K18">
            <v>611895491</v>
          </cell>
          <cell r="L18" t="str">
            <v>regis.limal@orange.fr</v>
          </cell>
          <cell r="M18" t="str">
            <v>Capucine</v>
          </cell>
          <cell r="N18" t="str">
            <v>Adria</v>
          </cell>
          <cell r="O18" t="str">
            <v>Coral 640 SK</v>
          </cell>
          <cell r="P18" t="str">
            <v>N/C</v>
          </cell>
          <cell r="Q18" t="str">
            <v>AJ-924-CB</v>
          </cell>
          <cell r="R18">
            <v>39575</v>
          </cell>
          <cell r="S18" t="str">
            <v>Fiat</v>
          </cell>
          <cell r="T18" t="str">
            <v>2,3L 130CV Multijet</v>
          </cell>
          <cell r="U18">
            <v>31550</v>
          </cell>
          <cell r="V18" t="str">
            <v>X</v>
          </cell>
          <cell r="W18">
            <v>40431</v>
          </cell>
          <cell r="X18">
            <v>37000</v>
          </cell>
          <cell r="Y18" t="str">
            <v>117R</v>
          </cell>
          <cell r="Z18" t="str">
            <v>M.</v>
          </cell>
          <cell r="AA18" t="str">
            <v>GAC</v>
          </cell>
          <cell r="AB18" t="str">
            <v>Didier</v>
          </cell>
          <cell r="AC18" t="str">
            <v>5 chemin du Ramier</v>
          </cell>
          <cell r="AD18">
            <v>31220</v>
          </cell>
          <cell r="AE18" t="str">
            <v>palaminy</v>
          </cell>
          <cell r="AG18">
            <v>608807748</v>
          </cell>
          <cell r="AI18">
            <v>40609</v>
          </cell>
          <cell r="AJ18">
            <v>0</v>
          </cell>
          <cell r="AK18">
            <v>38000</v>
          </cell>
          <cell r="AL18">
            <v>0</v>
          </cell>
          <cell r="AM18">
            <v>38000</v>
          </cell>
          <cell r="AN18">
            <v>40620</v>
          </cell>
          <cell r="AO18" t="str">
            <v>14h00</v>
          </cell>
          <cell r="AP18" t="str">
            <v>Livré</v>
          </cell>
          <cell r="AR18">
            <v>38000</v>
          </cell>
          <cell r="AS18">
            <v>7448</v>
          </cell>
          <cell r="AT18">
            <v>30552</v>
          </cell>
          <cell r="AW18">
            <v>0</v>
          </cell>
          <cell r="AX18">
            <v>38000</v>
          </cell>
          <cell r="AY18">
            <v>0</v>
          </cell>
          <cell r="AZ18">
            <v>38000</v>
          </cell>
        </row>
        <row r="19">
          <cell r="A19" t="str">
            <v>Profilé Rapido 986 F - MIRALLES / ALFONSO</v>
          </cell>
          <cell r="B19" t="str">
            <v>Intégral Rapido 986 F - MIRALLES</v>
          </cell>
          <cell r="C19">
            <v>118</v>
          </cell>
          <cell r="D19" t="str">
            <v>M.</v>
          </cell>
          <cell r="E19" t="str">
            <v>MIRALLES</v>
          </cell>
          <cell r="F19" t="str">
            <v>Bernard</v>
          </cell>
          <cell r="G19" t="str">
            <v>9 salarie</v>
          </cell>
          <cell r="H19">
            <v>31460</v>
          </cell>
          <cell r="I19" t="str">
            <v>beauville</v>
          </cell>
          <cell r="K19">
            <v>617367908</v>
          </cell>
          <cell r="M19" t="str">
            <v>Intégral</v>
          </cell>
          <cell r="N19" t="str">
            <v>Rapido</v>
          </cell>
          <cell r="O19" t="str">
            <v>986 F</v>
          </cell>
          <cell r="P19" t="str">
            <v>N/C</v>
          </cell>
          <cell r="Q19" t="str">
            <v>AX-589-QT</v>
          </cell>
          <cell r="R19">
            <v>38826</v>
          </cell>
          <cell r="S19" t="str">
            <v>Fiat</v>
          </cell>
          <cell r="T19" t="str">
            <v>2,8L Power 146 CV</v>
          </cell>
          <cell r="U19">
            <v>28000</v>
          </cell>
          <cell r="V19" t="str">
            <v>X</v>
          </cell>
          <cell r="W19">
            <v>40431</v>
          </cell>
          <cell r="X19">
            <v>40000</v>
          </cell>
          <cell r="Y19" t="str">
            <v>118R</v>
          </cell>
          <cell r="Z19" t="str">
            <v>M.</v>
          </cell>
          <cell r="AA19" t="str">
            <v>ALFONSO</v>
          </cell>
          <cell r="AB19" t="str">
            <v>Noel</v>
          </cell>
          <cell r="AC19" t="str">
            <v>87 chemin boudou</v>
          </cell>
          <cell r="AD19">
            <v>31140</v>
          </cell>
          <cell r="AE19" t="str">
            <v>Launaguet</v>
          </cell>
          <cell r="AG19">
            <v>612554220</v>
          </cell>
          <cell r="AH19" t="str">
            <v>noel.alfonso@neuf.fr</v>
          </cell>
          <cell r="AI19">
            <v>40434</v>
          </cell>
          <cell r="AJ19">
            <v>3000</v>
          </cell>
          <cell r="AL19">
            <v>41000</v>
          </cell>
          <cell r="AM19">
            <v>44000</v>
          </cell>
          <cell r="AN19">
            <v>40464</v>
          </cell>
          <cell r="AO19" t="str">
            <v>14h00</v>
          </cell>
          <cell r="AP19" t="str">
            <v>Livré</v>
          </cell>
          <cell r="AR19">
            <v>44000</v>
          </cell>
          <cell r="AS19">
            <v>8624</v>
          </cell>
          <cell r="AT19">
            <v>35376</v>
          </cell>
          <cell r="AZ19">
            <v>0</v>
          </cell>
        </row>
        <row r="20">
          <cell r="A20" t="str">
            <v>Capucine Knaus Sun Traveller 640 - BOURGEAT / NOUGAROLIS</v>
          </cell>
          <cell r="B20" t="str">
            <v>Intégral Knaus Sun Traveller 640 - BOURGEAT</v>
          </cell>
          <cell r="C20">
            <v>120</v>
          </cell>
          <cell r="D20" t="str">
            <v>M.</v>
          </cell>
          <cell r="E20" t="str">
            <v>BOURGEAT</v>
          </cell>
          <cell r="F20" t="str">
            <v>Gérard</v>
          </cell>
          <cell r="G20" t="str">
            <v>3400 Route d'Auch</v>
          </cell>
          <cell r="H20">
            <v>82290</v>
          </cell>
          <cell r="I20" t="str">
            <v>Lacourt St Pierre</v>
          </cell>
          <cell r="J20">
            <v>563660000</v>
          </cell>
          <cell r="M20" t="str">
            <v>Intégral</v>
          </cell>
          <cell r="N20" t="str">
            <v>Knaus</v>
          </cell>
          <cell r="O20" t="str">
            <v>Sun Traveller 640</v>
          </cell>
          <cell r="P20" t="str">
            <v>N/C</v>
          </cell>
          <cell r="Q20" t="str">
            <v>AL-748-LF</v>
          </cell>
          <cell r="R20">
            <v>36711</v>
          </cell>
          <cell r="S20" t="str">
            <v>Fiat</v>
          </cell>
          <cell r="T20" t="str">
            <v>2,8L JTD</v>
          </cell>
          <cell r="U20">
            <v>74270</v>
          </cell>
          <cell r="V20" t="str">
            <v>X</v>
          </cell>
          <cell r="W20">
            <v>40437</v>
          </cell>
          <cell r="X20">
            <v>22000</v>
          </cell>
          <cell r="Y20" t="str">
            <v>120R</v>
          </cell>
          <cell r="Z20" t="str">
            <v>M.</v>
          </cell>
          <cell r="AA20" t="str">
            <v>NOUGAROLIS</v>
          </cell>
          <cell r="AB20" t="str">
            <v>Michel</v>
          </cell>
          <cell r="AC20" t="str">
            <v>220 chemin de Barouillet</v>
          </cell>
          <cell r="AD20">
            <v>82370</v>
          </cell>
          <cell r="AE20" t="str">
            <v>labastide Saint Pierre</v>
          </cell>
          <cell r="AF20">
            <v>563640564</v>
          </cell>
          <cell r="AG20">
            <v>619068806</v>
          </cell>
          <cell r="AI20">
            <v>40621</v>
          </cell>
          <cell r="AJ20">
            <v>3000</v>
          </cell>
          <cell r="AL20">
            <v>22000</v>
          </cell>
          <cell r="AM20">
            <v>25000</v>
          </cell>
          <cell r="AN20">
            <v>40635</v>
          </cell>
          <cell r="AO20" t="str">
            <v>14h00</v>
          </cell>
          <cell r="AP20" t="str">
            <v>Livré</v>
          </cell>
          <cell r="AR20">
            <v>25000</v>
          </cell>
          <cell r="AS20">
            <v>4900</v>
          </cell>
          <cell r="AT20">
            <v>20100</v>
          </cell>
          <cell r="AZ20">
            <v>0</v>
          </cell>
        </row>
        <row r="21">
          <cell r="A21" t="str">
            <v>Capucine Niesmann 69L - BOURSQUET / MAYNADIE</v>
          </cell>
          <cell r="B21" t="str">
            <v>Intégral Niesmann 69L - BOURSQUET</v>
          </cell>
          <cell r="C21">
            <v>122</v>
          </cell>
          <cell r="D21" t="str">
            <v>M.</v>
          </cell>
          <cell r="E21" t="str">
            <v>BOURSQUET</v>
          </cell>
          <cell r="F21" t="str">
            <v>Chrsitian</v>
          </cell>
          <cell r="G21" t="str">
            <v>Fayet</v>
          </cell>
          <cell r="H21">
            <v>12000</v>
          </cell>
          <cell r="I21" t="str">
            <v>Rodez</v>
          </cell>
          <cell r="J21">
            <v>565425945</v>
          </cell>
          <cell r="K21">
            <v>680205807</v>
          </cell>
          <cell r="L21" t="str">
            <v>christianbousquet.photo@wanadoo.fr</v>
          </cell>
          <cell r="M21" t="str">
            <v>Intégral</v>
          </cell>
          <cell r="N21" t="str">
            <v>Niesmann</v>
          </cell>
          <cell r="O21" t="str">
            <v>69L</v>
          </cell>
          <cell r="P21" t="str">
            <v>N/C</v>
          </cell>
          <cell r="Q21" t="str">
            <v>2110 PQ 12</v>
          </cell>
          <cell r="R21">
            <v>39650</v>
          </cell>
          <cell r="S21" t="str">
            <v>Fiat</v>
          </cell>
          <cell r="T21" t="str">
            <v>3L 157CV</v>
          </cell>
          <cell r="U21">
            <v>6557</v>
          </cell>
          <cell r="V21" t="str">
            <v>X</v>
          </cell>
          <cell r="W21">
            <v>40441</v>
          </cell>
          <cell r="X21">
            <v>60000</v>
          </cell>
          <cell r="Y21" t="str">
            <v>122R</v>
          </cell>
          <cell r="Z21" t="str">
            <v>M.</v>
          </cell>
          <cell r="AA21" t="str">
            <v>MAYNADIE</v>
          </cell>
          <cell r="AB21" t="str">
            <v>Georges</v>
          </cell>
          <cell r="AC21" t="str">
            <v>1 bis chemin de la marque</v>
          </cell>
          <cell r="AD21">
            <v>31790</v>
          </cell>
          <cell r="AE21" t="str">
            <v>Saint Jory</v>
          </cell>
          <cell r="AG21">
            <v>616473047</v>
          </cell>
          <cell r="AI21">
            <v>40633</v>
          </cell>
          <cell r="AJ21">
            <v>5000</v>
          </cell>
          <cell r="AK21">
            <v>10000</v>
          </cell>
          <cell r="AL21">
            <v>45000</v>
          </cell>
          <cell r="AM21">
            <v>60000</v>
          </cell>
          <cell r="AN21">
            <v>40641</v>
          </cell>
          <cell r="AO21" t="str">
            <v>14h00</v>
          </cell>
          <cell r="AP21" t="str">
            <v>Livré</v>
          </cell>
          <cell r="AR21" t="str">
            <v/>
          </cell>
          <cell r="AS21" t="str">
            <v/>
          </cell>
          <cell r="AT21" t="str">
            <v/>
          </cell>
          <cell r="AV21">
            <v>58000</v>
          </cell>
          <cell r="AX21">
            <v>10000</v>
          </cell>
          <cell r="AZ21">
            <v>10000</v>
          </cell>
        </row>
        <row r="22">
          <cell r="A22" t="str">
            <v>Profilé Rapido 7087 C - GRANDJEAN / MAISONNAVE</v>
          </cell>
          <cell r="B22" t="str">
            <v>Profilé Rapido 7087 C - GRANDJEAN</v>
          </cell>
          <cell r="C22">
            <v>123</v>
          </cell>
          <cell r="D22" t="str">
            <v>M.</v>
          </cell>
          <cell r="E22" t="str">
            <v>GRANDJEAN</v>
          </cell>
          <cell r="F22" t="str">
            <v>Gérard</v>
          </cell>
          <cell r="G22" t="str">
            <v>Chez Foulon - 16 rue du Rayon d'or</v>
          </cell>
          <cell r="H22">
            <v>17140</v>
          </cell>
          <cell r="I22" t="str">
            <v>Lagord</v>
          </cell>
          <cell r="K22">
            <v>662622944</v>
          </cell>
          <cell r="L22" t="str">
            <v>gerard.grandjean@hotmail.fr</v>
          </cell>
          <cell r="M22" t="str">
            <v>Profilé</v>
          </cell>
          <cell r="N22" t="str">
            <v>Rapido</v>
          </cell>
          <cell r="O22" t="str">
            <v>7087 C</v>
          </cell>
          <cell r="P22" t="str">
            <v>N/C</v>
          </cell>
          <cell r="Q22" t="str">
            <v>6447 YL 17</v>
          </cell>
          <cell r="R22">
            <v>39009</v>
          </cell>
          <cell r="S22" t="str">
            <v>Citroen</v>
          </cell>
          <cell r="T22" t="str">
            <v>2,8L HDI</v>
          </cell>
          <cell r="U22">
            <v>21500</v>
          </cell>
          <cell r="V22" t="str">
            <v>X</v>
          </cell>
          <cell r="W22">
            <v>40449</v>
          </cell>
          <cell r="X22">
            <v>35000</v>
          </cell>
          <cell r="Y22" t="str">
            <v>123R</v>
          </cell>
          <cell r="Z22" t="str">
            <v>M.</v>
          </cell>
          <cell r="AA22" t="str">
            <v>MAISONNAVE</v>
          </cell>
          <cell r="AB22" t="str">
            <v>Gilles</v>
          </cell>
          <cell r="AC22" t="str">
            <v>18 rue Saint Genes</v>
          </cell>
          <cell r="AD22">
            <v>63000</v>
          </cell>
          <cell r="AE22" t="str">
            <v>Clermont Ferrand</v>
          </cell>
          <cell r="AG22">
            <v>676980377</v>
          </cell>
          <cell r="AH22" t="str">
            <v>gilles.maisonnave@hotmail.fr</v>
          </cell>
          <cell r="AI22">
            <v>40572</v>
          </cell>
          <cell r="AJ22">
            <v>3000</v>
          </cell>
          <cell r="AK22">
            <v>7000</v>
          </cell>
          <cell r="AL22">
            <v>28000</v>
          </cell>
          <cell r="AM22">
            <v>38000</v>
          </cell>
          <cell r="AN22">
            <v>40586</v>
          </cell>
          <cell r="AO22" t="str">
            <v>14h00</v>
          </cell>
          <cell r="AP22" t="str">
            <v>Livré</v>
          </cell>
          <cell r="AR22">
            <v>38000</v>
          </cell>
          <cell r="AS22">
            <v>7448</v>
          </cell>
          <cell r="AT22">
            <v>30552</v>
          </cell>
          <cell r="AZ22">
            <v>0</v>
          </cell>
        </row>
        <row r="23">
          <cell r="A23" t="str">
            <v>Intégral Adria 660 SL - ASCARGOTA / BOUCHERIT</v>
          </cell>
          <cell r="B23" t="str">
            <v>Profilé Adria 660 SL - ASCARGOTA</v>
          </cell>
          <cell r="C23">
            <v>124</v>
          </cell>
          <cell r="D23" t="str">
            <v>M.</v>
          </cell>
          <cell r="E23" t="str">
            <v>ASCARGOTA</v>
          </cell>
          <cell r="F23" t="str">
            <v>Didier</v>
          </cell>
          <cell r="G23" t="str">
            <v>5 chemin de Lavignac</v>
          </cell>
          <cell r="H23">
            <v>31530</v>
          </cell>
          <cell r="I23" t="str">
            <v>Lasserre</v>
          </cell>
          <cell r="K23">
            <v>603118331</v>
          </cell>
          <cell r="L23" t="str">
            <v>dideliane31@gmail.com</v>
          </cell>
          <cell r="M23" t="str">
            <v>Profilé</v>
          </cell>
          <cell r="N23" t="str">
            <v>Adria</v>
          </cell>
          <cell r="O23" t="str">
            <v>660 SL</v>
          </cell>
          <cell r="Q23" t="str">
            <v>923 BTE 31</v>
          </cell>
          <cell r="R23">
            <v>38894</v>
          </cell>
          <cell r="S23" t="str">
            <v>Fiat</v>
          </cell>
          <cell r="T23" t="str">
            <v>2,8L JTD</v>
          </cell>
          <cell r="U23">
            <v>46034</v>
          </cell>
          <cell r="V23" t="str">
            <v>X</v>
          </cell>
          <cell r="W23">
            <v>40456</v>
          </cell>
          <cell r="X23">
            <v>30000</v>
          </cell>
          <cell r="Y23" t="str">
            <v>124R</v>
          </cell>
          <cell r="Z23" t="str">
            <v>M.</v>
          </cell>
          <cell r="AA23" t="str">
            <v>BOUCHERIT</v>
          </cell>
          <cell r="AB23" t="str">
            <v>Jean-Michel</v>
          </cell>
          <cell r="AC23" t="str">
            <v>4 cote d'en Serny</v>
          </cell>
          <cell r="AD23">
            <v>31450</v>
          </cell>
          <cell r="AE23" t="str">
            <v>Montesquieu Lauraguais</v>
          </cell>
          <cell r="AF23">
            <v>561563121</v>
          </cell>
          <cell r="AG23">
            <v>622621478</v>
          </cell>
          <cell r="AI23">
            <v>40614</v>
          </cell>
          <cell r="AJ23">
            <v>3000</v>
          </cell>
          <cell r="AM23">
            <v>3000</v>
          </cell>
          <cell r="AN23">
            <v>40627</v>
          </cell>
          <cell r="AP23" t="str">
            <v>Livré</v>
          </cell>
          <cell r="AR23" t="str">
            <v/>
          </cell>
          <cell r="AS23" t="str">
            <v/>
          </cell>
          <cell r="AT23" t="str">
            <v/>
          </cell>
          <cell r="AV23">
            <v>29000</v>
          </cell>
          <cell r="AW23">
            <v>3000</v>
          </cell>
          <cell r="AX23">
            <v>29000</v>
          </cell>
          <cell r="AZ23">
            <v>32000</v>
          </cell>
        </row>
        <row r="24">
          <cell r="A24" t="str">
            <v>Intégral Mobilvetta design Figaro - CRESTIN / BEROU</v>
          </cell>
          <cell r="B24" t="str">
            <v>Profilé Mobilvetta design Figaro - CRESTIN</v>
          </cell>
          <cell r="C24">
            <v>125</v>
          </cell>
          <cell r="D24" t="str">
            <v>Mme</v>
          </cell>
          <cell r="E24" t="str">
            <v>CRESTIN</v>
          </cell>
          <cell r="F24" t="str">
            <v>Francine</v>
          </cell>
          <cell r="G24" t="str">
            <v>Rue du Parc</v>
          </cell>
          <cell r="H24">
            <v>31120</v>
          </cell>
          <cell r="I24" t="str">
            <v>Solomiac</v>
          </cell>
          <cell r="K24">
            <v>682209918</v>
          </cell>
          <cell r="M24" t="str">
            <v>Profilé</v>
          </cell>
          <cell r="N24" t="str">
            <v>Mobilvetta</v>
          </cell>
          <cell r="O24" t="str">
            <v>design Figaro</v>
          </cell>
          <cell r="P24" t="str">
            <v>N/C</v>
          </cell>
          <cell r="Q24" t="str">
            <v>AV-109-PA</v>
          </cell>
          <cell r="R24">
            <v>36544</v>
          </cell>
          <cell r="S24" t="str">
            <v>Fiat</v>
          </cell>
          <cell r="T24" t="str">
            <v>2,8L JTD</v>
          </cell>
          <cell r="U24">
            <v>83480</v>
          </cell>
          <cell r="V24" t="str">
            <v>X</v>
          </cell>
          <cell r="W24">
            <v>40459</v>
          </cell>
          <cell r="X24">
            <v>15000</v>
          </cell>
          <cell r="Y24" t="str">
            <v>125R</v>
          </cell>
          <cell r="Z24" t="str">
            <v>M.</v>
          </cell>
          <cell r="AA24" t="str">
            <v>BEROU</v>
          </cell>
          <cell r="AB24" t="str">
            <v>Hervé</v>
          </cell>
          <cell r="AC24" t="str">
            <v>40 bis rue de fenouillet apt 41</v>
          </cell>
          <cell r="AD24">
            <v>31200</v>
          </cell>
          <cell r="AE24" t="str">
            <v>Toulouse</v>
          </cell>
          <cell r="AG24">
            <v>672139459</v>
          </cell>
          <cell r="AI24">
            <v>40478</v>
          </cell>
          <cell r="AJ24">
            <v>6000</v>
          </cell>
          <cell r="AL24">
            <v>15000</v>
          </cell>
          <cell r="AM24">
            <v>21000</v>
          </cell>
          <cell r="AN24">
            <v>40478</v>
          </cell>
          <cell r="AO24" t="str">
            <v>16h00</v>
          </cell>
          <cell r="AP24" t="str">
            <v>Livré</v>
          </cell>
          <cell r="AR24">
            <v>21000</v>
          </cell>
          <cell r="AS24">
            <v>4116</v>
          </cell>
          <cell r="AT24">
            <v>16884</v>
          </cell>
          <cell r="AZ24">
            <v>0</v>
          </cell>
        </row>
        <row r="25">
          <cell r="A25" t="str">
            <v>Profilé Notin Cuba - LASSERRE / CHEVASSU</v>
          </cell>
          <cell r="B25" t="str">
            <v>Intégral Notin Cuba - LASSERRE</v>
          </cell>
          <cell r="C25">
            <v>127</v>
          </cell>
          <cell r="D25" t="str">
            <v>M.</v>
          </cell>
          <cell r="E25" t="str">
            <v>LASSERRE</v>
          </cell>
          <cell r="F25" t="str">
            <v>Pierre</v>
          </cell>
          <cell r="G25" t="str">
            <v>6 impasse costos d'emperos</v>
          </cell>
          <cell r="H25">
            <v>32810</v>
          </cell>
          <cell r="I25" t="str">
            <v>Preignan</v>
          </cell>
          <cell r="K25">
            <v>681353506</v>
          </cell>
          <cell r="L25" t="str">
            <v>plasserre32@orange.fr</v>
          </cell>
          <cell r="M25" t="str">
            <v>Intégral</v>
          </cell>
          <cell r="N25" t="str">
            <v>Notin</v>
          </cell>
          <cell r="O25" t="str">
            <v>Cuba</v>
          </cell>
          <cell r="P25" t="str">
            <v>N/C</v>
          </cell>
          <cell r="Q25" t="str">
            <v>245 MV 32</v>
          </cell>
          <cell r="R25">
            <v>39800</v>
          </cell>
          <cell r="S25" t="str">
            <v>Mercedes</v>
          </cell>
          <cell r="T25" t="str">
            <v>315 150 CV</v>
          </cell>
          <cell r="U25">
            <v>32580</v>
          </cell>
          <cell r="V25" t="str">
            <v>X</v>
          </cell>
          <cell r="W25">
            <v>40464</v>
          </cell>
          <cell r="X25">
            <v>70000</v>
          </cell>
          <cell r="Y25" t="str">
            <v>127R</v>
          </cell>
          <cell r="Z25" t="str">
            <v>M.</v>
          </cell>
          <cell r="AA25" t="str">
            <v>CHEVASSU</v>
          </cell>
          <cell r="AB25" t="str">
            <v>Jacques</v>
          </cell>
          <cell r="AC25" t="str">
            <v xml:space="preserve"> route de Beaune</v>
          </cell>
          <cell r="AD25">
            <v>21190</v>
          </cell>
          <cell r="AE25" t="str">
            <v>Tailly</v>
          </cell>
          <cell r="AF25">
            <v>380214634</v>
          </cell>
          <cell r="AG25">
            <v>620497426</v>
          </cell>
          <cell r="AI25">
            <v>40486</v>
          </cell>
          <cell r="AJ25">
            <v>6000</v>
          </cell>
          <cell r="AL25">
            <v>70000</v>
          </cell>
          <cell r="AM25">
            <v>76000</v>
          </cell>
          <cell r="AN25">
            <v>40505</v>
          </cell>
          <cell r="AO25" t="str">
            <v>10h00</v>
          </cell>
          <cell r="AP25" t="str">
            <v>Livré</v>
          </cell>
          <cell r="AR25">
            <v>76000</v>
          </cell>
          <cell r="AS25">
            <v>14896</v>
          </cell>
          <cell r="AT25">
            <v>61104</v>
          </cell>
          <cell r="AZ25">
            <v>0</v>
          </cell>
        </row>
        <row r="26">
          <cell r="A26" t="str">
            <v>Profilé Campereve Magellan - BERAL / RIALLAND</v>
          </cell>
          <cell r="B26" t="str">
            <v>Fourgon Campereve Magellan - BERAL</v>
          </cell>
          <cell r="C26">
            <v>128</v>
          </cell>
          <cell r="D26" t="str">
            <v>Mme</v>
          </cell>
          <cell r="E26" t="str">
            <v>BERAL</v>
          </cell>
          <cell r="F26" t="str">
            <v>Danielle</v>
          </cell>
          <cell r="G26" t="str">
            <v>14 rue de Mandelieu</v>
          </cell>
          <cell r="H26">
            <v>31240</v>
          </cell>
          <cell r="I26" t="str">
            <v>L'Union</v>
          </cell>
          <cell r="K26">
            <v>609731058</v>
          </cell>
          <cell r="L26" t="str">
            <v>taxi.abadie@orange.fr</v>
          </cell>
          <cell r="M26" t="str">
            <v>Fourgon</v>
          </cell>
          <cell r="N26" t="str">
            <v>Campereve</v>
          </cell>
          <cell r="O26" t="str">
            <v>Magellan</v>
          </cell>
          <cell r="P26" t="str">
            <v>N/C</v>
          </cell>
          <cell r="Q26" t="str">
            <v>3870 GZ 09</v>
          </cell>
          <cell r="R26">
            <v>35507</v>
          </cell>
          <cell r="S26" t="str">
            <v>Mercedes</v>
          </cell>
          <cell r="T26" t="str">
            <v>208D</v>
          </cell>
          <cell r="U26">
            <v>81500</v>
          </cell>
          <cell r="V26" t="str">
            <v>X</v>
          </cell>
          <cell r="W26">
            <v>40467</v>
          </cell>
          <cell r="X26">
            <v>13000</v>
          </cell>
          <cell r="Y26" t="str">
            <v>128R</v>
          </cell>
          <cell r="Z26" t="str">
            <v>M.</v>
          </cell>
          <cell r="AA26" t="str">
            <v>RIALLAND</v>
          </cell>
          <cell r="AB26" t="str">
            <v>Serge</v>
          </cell>
          <cell r="AC26" t="str">
            <v>Impasse des cigales D 612</v>
          </cell>
          <cell r="AD26">
            <v>34340</v>
          </cell>
          <cell r="AE26" t="str">
            <v>marseillan Plage</v>
          </cell>
          <cell r="AG26">
            <v>621214740</v>
          </cell>
          <cell r="AI26">
            <v>40487</v>
          </cell>
          <cell r="AJ26">
            <v>3000</v>
          </cell>
          <cell r="AL26">
            <v>14500</v>
          </cell>
          <cell r="AM26">
            <v>17500</v>
          </cell>
          <cell r="AN26">
            <v>40499</v>
          </cell>
          <cell r="AO26" t="str">
            <v>14h00</v>
          </cell>
          <cell r="AP26" t="str">
            <v>Livré</v>
          </cell>
          <cell r="AR26">
            <v>17500</v>
          </cell>
          <cell r="AS26">
            <v>3430</v>
          </cell>
          <cell r="AT26">
            <v>14070</v>
          </cell>
          <cell r="AZ26">
            <v>0</v>
          </cell>
        </row>
        <row r="27">
          <cell r="A27" t="str">
            <v>Intégral Pilote A2 - GRAU / CARDON</v>
          </cell>
          <cell r="B27" t="str">
            <v>Capucine Pilote A2 - GRAU</v>
          </cell>
          <cell r="C27">
            <v>129</v>
          </cell>
          <cell r="D27" t="str">
            <v>M.</v>
          </cell>
          <cell r="E27" t="str">
            <v>GRAU</v>
          </cell>
          <cell r="F27" t="str">
            <v>Michel</v>
          </cell>
          <cell r="G27" t="str">
            <v>18 rue du Cocagne</v>
          </cell>
          <cell r="H27">
            <v>31140</v>
          </cell>
          <cell r="I27" t="str">
            <v>Launaguet</v>
          </cell>
          <cell r="K27">
            <v>615580933</v>
          </cell>
          <cell r="L27" t="str">
            <v>mgrau@free.fr</v>
          </cell>
          <cell r="M27" t="str">
            <v>Capucine</v>
          </cell>
          <cell r="N27" t="str">
            <v>Pilote</v>
          </cell>
          <cell r="O27" t="str">
            <v>A2</v>
          </cell>
          <cell r="P27" t="str">
            <v>N/C</v>
          </cell>
          <cell r="Q27" t="str">
            <v>282 BCL 31</v>
          </cell>
          <cell r="R27">
            <v>37098</v>
          </cell>
          <cell r="S27" t="str">
            <v>Citroen</v>
          </cell>
          <cell r="T27" t="str">
            <v>2,8L HDI</v>
          </cell>
          <cell r="U27">
            <v>75842</v>
          </cell>
          <cell r="V27" t="str">
            <v>X</v>
          </cell>
          <cell r="W27">
            <v>40472</v>
          </cell>
          <cell r="X27">
            <v>20000</v>
          </cell>
          <cell r="Y27" t="str">
            <v>129R</v>
          </cell>
          <cell r="Z27" t="str">
            <v>M.</v>
          </cell>
          <cell r="AA27" t="str">
            <v>CARDON</v>
          </cell>
          <cell r="AB27" t="str">
            <v>Régis</v>
          </cell>
          <cell r="AC27" t="str">
            <v>7 Lotissement la minervoise</v>
          </cell>
          <cell r="AD27">
            <v>11800</v>
          </cell>
          <cell r="AE27" t="str">
            <v>marseillette</v>
          </cell>
          <cell r="AG27">
            <v>614144637</v>
          </cell>
          <cell r="AI27">
            <v>40474</v>
          </cell>
          <cell r="AJ27">
            <v>1500</v>
          </cell>
          <cell r="AL27">
            <v>19500</v>
          </cell>
          <cell r="AM27">
            <v>21000</v>
          </cell>
          <cell r="AN27">
            <v>40479</v>
          </cell>
          <cell r="AO27" t="str">
            <v>17h00</v>
          </cell>
          <cell r="AP27" t="str">
            <v>Livré</v>
          </cell>
          <cell r="AR27">
            <v>21000</v>
          </cell>
          <cell r="AS27">
            <v>4116</v>
          </cell>
          <cell r="AT27">
            <v>16884</v>
          </cell>
          <cell r="AZ27">
            <v>0</v>
          </cell>
        </row>
        <row r="28">
          <cell r="A28" t="str">
            <v>Intégral Rimor Katamarano 12 P - CALIARI / FREDIEN</v>
          </cell>
          <cell r="B28" t="str">
            <v>Profilé Rimor Katamarano 12 P - CALIARI</v>
          </cell>
          <cell r="C28">
            <v>140</v>
          </cell>
          <cell r="D28" t="str">
            <v>M.</v>
          </cell>
          <cell r="E28" t="str">
            <v>CALIARI</v>
          </cell>
          <cell r="F28" t="str">
            <v>Denis</v>
          </cell>
          <cell r="G28" t="str">
            <v>5 chemin de Montbois</v>
          </cell>
          <cell r="H28">
            <v>31450</v>
          </cell>
          <cell r="I28" t="str">
            <v>DEYME</v>
          </cell>
          <cell r="J28">
            <v>561278475</v>
          </cell>
          <cell r="M28" t="str">
            <v>Profilé</v>
          </cell>
          <cell r="N28" t="str">
            <v>Rimor</v>
          </cell>
          <cell r="O28" t="str">
            <v>Katamarano 12 P</v>
          </cell>
          <cell r="P28" t="str">
            <v>N/C</v>
          </cell>
          <cell r="Q28" t="str">
            <v>AW-841-TB</v>
          </cell>
          <cell r="R28">
            <v>39542</v>
          </cell>
          <cell r="S28" t="str">
            <v>Ford</v>
          </cell>
          <cell r="T28" t="str">
            <v>2,2L TDI</v>
          </cell>
          <cell r="U28">
            <v>48600</v>
          </cell>
          <cell r="V28" t="str">
            <v>X</v>
          </cell>
          <cell r="W28">
            <v>40518</v>
          </cell>
          <cell r="X28">
            <v>26000</v>
          </cell>
          <cell r="Y28" t="str">
            <v>140R</v>
          </cell>
          <cell r="Z28" t="str">
            <v>M.</v>
          </cell>
          <cell r="AA28" t="str">
            <v>FREDIEN</v>
          </cell>
          <cell r="AB28" t="str">
            <v>René</v>
          </cell>
          <cell r="AC28" t="str">
            <v>129 rue negreneys</v>
          </cell>
          <cell r="AD28">
            <v>31200</v>
          </cell>
          <cell r="AE28" t="str">
            <v>Toulouse</v>
          </cell>
          <cell r="AG28">
            <v>676943764</v>
          </cell>
          <cell r="AI28">
            <v>40628</v>
          </cell>
          <cell r="AJ28">
            <v>3900</v>
          </cell>
          <cell r="AK28">
            <v>15000</v>
          </cell>
          <cell r="AL28">
            <v>11000</v>
          </cell>
          <cell r="AM28">
            <v>29900</v>
          </cell>
          <cell r="AN28">
            <v>40635</v>
          </cell>
          <cell r="AO28" t="str">
            <v>14h00</v>
          </cell>
          <cell r="AP28" t="str">
            <v>Livré</v>
          </cell>
          <cell r="AR28">
            <v>3900</v>
          </cell>
          <cell r="AS28">
            <v>764.4</v>
          </cell>
          <cell r="AT28">
            <v>3135.6</v>
          </cell>
          <cell r="AV28">
            <v>26000</v>
          </cell>
          <cell r="AX28">
            <v>18000</v>
          </cell>
          <cell r="AZ28">
            <v>18000</v>
          </cell>
        </row>
        <row r="29">
          <cell r="A29" t="str">
            <v>Intégral Challenger Declic - ADER / FERREIRA</v>
          </cell>
          <cell r="B29" t="str">
            <v>Capucine Challenger Declic - ADER</v>
          </cell>
          <cell r="C29">
            <v>141</v>
          </cell>
          <cell r="D29" t="str">
            <v>M.</v>
          </cell>
          <cell r="E29" t="str">
            <v>ADER</v>
          </cell>
          <cell r="F29" t="str">
            <v>Jean-Pierre</v>
          </cell>
          <cell r="G29" t="str">
            <v>Chemin Fleurian</v>
          </cell>
          <cell r="H29">
            <v>32550</v>
          </cell>
          <cell r="I29" t="str">
            <v>Pavie</v>
          </cell>
          <cell r="J29">
            <v>603850165</v>
          </cell>
          <cell r="K29">
            <v>675630495</v>
          </cell>
          <cell r="L29" t="str">
            <v>christine.ader@sfr.fr</v>
          </cell>
          <cell r="M29" t="str">
            <v>Capucine</v>
          </cell>
          <cell r="N29" t="str">
            <v>Challenger</v>
          </cell>
          <cell r="O29" t="str">
            <v>Declic</v>
          </cell>
          <cell r="P29" t="str">
            <v>N/C</v>
          </cell>
          <cell r="Q29" t="str">
            <v>4544 LS 32</v>
          </cell>
          <cell r="R29">
            <v>35853</v>
          </cell>
          <cell r="S29" t="str">
            <v>Ford</v>
          </cell>
          <cell r="T29" t="str">
            <v>Essence</v>
          </cell>
          <cell r="U29">
            <v>51680</v>
          </cell>
          <cell r="V29" t="str">
            <v>X</v>
          </cell>
          <cell r="W29">
            <v>40530</v>
          </cell>
          <cell r="X29">
            <v>14000</v>
          </cell>
          <cell r="Y29" t="str">
            <v>141R</v>
          </cell>
          <cell r="Z29" t="str">
            <v>M.</v>
          </cell>
          <cell r="AA29" t="str">
            <v>FERREIRA</v>
          </cell>
          <cell r="AB29" t="str">
            <v>Joackim</v>
          </cell>
          <cell r="AC29" t="str">
            <v>106 avenue du Lauraguais</v>
          </cell>
          <cell r="AD29">
            <v>31320</v>
          </cell>
          <cell r="AE29" t="str">
            <v>castanet</v>
          </cell>
          <cell r="AF29">
            <v>567112670</v>
          </cell>
          <cell r="AG29">
            <v>681474818</v>
          </cell>
          <cell r="AI29">
            <v>40637</v>
          </cell>
          <cell r="AJ29">
            <v>2000</v>
          </cell>
          <cell r="AL29">
            <v>12000</v>
          </cell>
          <cell r="AM29">
            <v>14000</v>
          </cell>
          <cell r="AN29">
            <v>40649</v>
          </cell>
          <cell r="AO29" t="str">
            <v>14h00</v>
          </cell>
          <cell r="AP29" t="str">
            <v>Livré</v>
          </cell>
          <cell r="AR29" t="str">
            <v/>
          </cell>
          <cell r="AS29" t="str">
            <v/>
          </cell>
          <cell r="AT29" t="str">
            <v/>
          </cell>
          <cell r="AV29">
            <v>12000</v>
          </cell>
          <cell r="AZ29">
            <v>0</v>
          </cell>
        </row>
        <row r="30">
          <cell r="A30" t="str">
            <v>Intégral Pilote G40 - ORMIERES / BOUSQUET</v>
          </cell>
          <cell r="B30" t="str">
            <v>Intégral Pilote G40 - ORMIERES</v>
          </cell>
          <cell r="C30">
            <v>142</v>
          </cell>
          <cell r="D30" t="str">
            <v>M.</v>
          </cell>
          <cell r="E30" t="str">
            <v>ORMIERES</v>
          </cell>
          <cell r="F30" t="str">
            <v>Gérard</v>
          </cell>
          <cell r="G30" t="str">
            <v>7 chemin trou de la mandre</v>
          </cell>
          <cell r="H30">
            <v>11000</v>
          </cell>
          <cell r="I30" t="str">
            <v>Carcassonne</v>
          </cell>
          <cell r="J30">
            <v>468470687</v>
          </cell>
          <cell r="K30">
            <v>670181092</v>
          </cell>
          <cell r="M30" t="str">
            <v>Intégral</v>
          </cell>
          <cell r="N30" t="str">
            <v>Pilote</v>
          </cell>
          <cell r="O30" t="str">
            <v>G40</v>
          </cell>
          <cell r="P30" t="str">
            <v>N/C</v>
          </cell>
          <cell r="Q30" t="str">
            <v>6893 QB 11</v>
          </cell>
          <cell r="R30">
            <v>37370</v>
          </cell>
          <cell r="S30" t="str">
            <v>Fiat</v>
          </cell>
          <cell r="T30" t="str">
            <v>2,8L JTD</v>
          </cell>
          <cell r="U30">
            <v>76257</v>
          </cell>
          <cell r="V30" t="str">
            <v>X</v>
          </cell>
          <cell r="W30">
            <v>40551</v>
          </cell>
          <cell r="X30">
            <v>23000</v>
          </cell>
          <cell r="Y30" t="str">
            <v>142R</v>
          </cell>
          <cell r="Z30" t="str">
            <v>M.</v>
          </cell>
          <cell r="AA30" t="str">
            <v>BOUSQUET</v>
          </cell>
          <cell r="AB30" t="str">
            <v>Jean-Jacques</v>
          </cell>
          <cell r="AC30" t="str">
            <v>7 impasse du Moulin</v>
          </cell>
          <cell r="AD30">
            <v>65190</v>
          </cell>
          <cell r="AE30" t="str">
            <v>LANESPEDE</v>
          </cell>
          <cell r="AF30">
            <v>562357986</v>
          </cell>
          <cell r="AG30">
            <v>658129107</v>
          </cell>
          <cell r="AI30">
            <v>40565</v>
          </cell>
          <cell r="AJ30">
            <v>3000</v>
          </cell>
          <cell r="AL30">
            <v>26600</v>
          </cell>
          <cell r="AM30">
            <v>29600</v>
          </cell>
          <cell r="AN30">
            <v>40572</v>
          </cell>
          <cell r="AO30" t="str">
            <v>14h00</v>
          </cell>
          <cell r="AP30" t="str">
            <v>Livré</v>
          </cell>
          <cell r="AR30">
            <v>29600</v>
          </cell>
          <cell r="AS30">
            <v>5801.6</v>
          </cell>
          <cell r="AT30">
            <v>23798.400000000001</v>
          </cell>
          <cell r="AZ30">
            <v>0</v>
          </cell>
        </row>
        <row r="31">
          <cell r="A31" t="str">
            <v>Profilé Levoyageur LVX 850 - REY / BERTHELOT</v>
          </cell>
          <cell r="B31" t="str">
            <v>Intégral Levoyageur LVX 850 - REY</v>
          </cell>
          <cell r="C31">
            <v>150</v>
          </cell>
          <cell r="D31" t="str">
            <v>M.</v>
          </cell>
          <cell r="E31" t="str">
            <v>REY</v>
          </cell>
          <cell r="F31" t="str">
            <v>Michel</v>
          </cell>
          <cell r="G31" t="str">
            <v>Bvd des embruns Les felouques 1, Villa 59</v>
          </cell>
          <cell r="H31">
            <v>11560</v>
          </cell>
          <cell r="I31" t="str">
            <v>saint Pierre la mer</v>
          </cell>
          <cell r="J31">
            <v>468755612</v>
          </cell>
          <cell r="K31">
            <v>685744716</v>
          </cell>
          <cell r="L31" t="str">
            <v>laure.rey@sfr.fr</v>
          </cell>
          <cell r="M31" t="str">
            <v>Intégral</v>
          </cell>
          <cell r="N31" t="str">
            <v>Levoyageur</v>
          </cell>
          <cell r="O31" t="str">
            <v>LVX 850</v>
          </cell>
          <cell r="P31" t="str">
            <v>N/C</v>
          </cell>
          <cell r="Q31" t="str">
            <v>3587 RH 31</v>
          </cell>
          <cell r="R31">
            <v>39870</v>
          </cell>
          <cell r="S31" t="str">
            <v>Mercedes</v>
          </cell>
          <cell r="T31" t="str">
            <v>318 184CV</v>
          </cell>
          <cell r="U31">
            <v>20000</v>
          </cell>
          <cell r="V31" t="str">
            <v>X</v>
          </cell>
          <cell r="W31">
            <v>40586</v>
          </cell>
          <cell r="X31">
            <v>83000</v>
          </cell>
          <cell r="Y31" t="str">
            <v>150R</v>
          </cell>
          <cell r="Z31" t="str">
            <v>M.</v>
          </cell>
          <cell r="AA31" t="str">
            <v>BERTHELOT</v>
          </cell>
          <cell r="AB31" t="str">
            <v>Jean-Claude</v>
          </cell>
          <cell r="AC31" t="str">
            <v>8 rue mané</v>
          </cell>
          <cell r="AD31">
            <v>56170</v>
          </cell>
          <cell r="AE31" t="str">
            <v>Quiberon</v>
          </cell>
          <cell r="AF31">
            <v>952888229</v>
          </cell>
          <cell r="AG31">
            <v>603930040</v>
          </cell>
          <cell r="AI31">
            <v>40803</v>
          </cell>
          <cell r="AJ31">
            <v>0</v>
          </cell>
          <cell r="AL31">
            <v>85000</v>
          </cell>
          <cell r="AM31">
            <v>85000</v>
          </cell>
          <cell r="AN31">
            <v>40807</v>
          </cell>
          <cell r="AO31" t="str">
            <v>14h00</v>
          </cell>
          <cell r="AP31" t="str">
            <v>Livré</v>
          </cell>
          <cell r="AR31">
            <v>85000</v>
          </cell>
          <cell r="AS31">
            <v>16660</v>
          </cell>
          <cell r="AT31">
            <v>68340</v>
          </cell>
          <cell r="AZ31">
            <v>0</v>
          </cell>
        </row>
        <row r="32">
          <cell r="A32" t="str">
            <v>Capucine Burstner T615 Privilège - VERHEECKE / TORAN</v>
          </cell>
          <cell r="B32" t="str">
            <v>Profilé Burstner T615 Privilège - VERHEECKE</v>
          </cell>
          <cell r="C32">
            <v>166</v>
          </cell>
          <cell r="D32" t="str">
            <v>M.</v>
          </cell>
          <cell r="E32" t="str">
            <v>VERHEECKE</v>
          </cell>
          <cell r="F32" t="str">
            <v>Philippe</v>
          </cell>
          <cell r="G32" t="str">
            <v>618 route de Villaudric</v>
          </cell>
          <cell r="H32">
            <v>31340</v>
          </cell>
          <cell r="I32" t="str">
            <v>Villemur sur Tarn</v>
          </cell>
          <cell r="J32">
            <v>561824166</v>
          </cell>
          <cell r="K32">
            <v>662548788</v>
          </cell>
          <cell r="L32" t="str">
            <v>cathyetphiphi@hotmail.fr</v>
          </cell>
          <cell r="M32" t="str">
            <v>Profilé</v>
          </cell>
          <cell r="N32" t="str">
            <v>Burstner</v>
          </cell>
          <cell r="O32" t="str">
            <v>T615 Privilège</v>
          </cell>
          <cell r="P32" t="str">
            <v>VF7ZPBMCC17242943</v>
          </cell>
          <cell r="Q32" t="str">
            <v>AS-284-VZ</v>
          </cell>
          <cell r="R32">
            <v>37838</v>
          </cell>
          <cell r="S32" t="str">
            <v>Citroen</v>
          </cell>
          <cell r="T32" t="str">
            <v>2,8L JTD</v>
          </cell>
          <cell r="U32">
            <v>90000</v>
          </cell>
          <cell r="V32" t="str">
            <v>X</v>
          </cell>
          <cell r="W32">
            <v>40653</v>
          </cell>
          <cell r="X32">
            <v>23500</v>
          </cell>
          <cell r="Y32" t="str">
            <v>166R</v>
          </cell>
          <cell r="Z32" t="str">
            <v>Mme</v>
          </cell>
          <cell r="AA32" t="str">
            <v>TORAN</v>
          </cell>
          <cell r="AB32" t="str">
            <v>Marie-Claude</v>
          </cell>
          <cell r="AC32" t="str">
            <v>6 le sarrat</v>
          </cell>
          <cell r="AD32">
            <v>31210</v>
          </cell>
          <cell r="AE32" t="str">
            <v>Cujuron</v>
          </cell>
          <cell r="AF32">
            <v>561943852</v>
          </cell>
          <cell r="AG32">
            <v>668963684</v>
          </cell>
          <cell r="AH32" t="str">
            <v>toran.marieclaude@neuf.fr</v>
          </cell>
          <cell r="AI32">
            <v>40870</v>
          </cell>
          <cell r="AJ32">
            <v>2000</v>
          </cell>
          <cell r="AK32">
            <v>12000</v>
          </cell>
          <cell r="AL32">
            <v>11500</v>
          </cell>
          <cell r="AM32">
            <v>25500</v>
          </cell>
          <cell r="AN32">
            <v>40880</v>
          </cell>
          <cell r="AO32" t="str">
            <v>14h00</v>
          </cell>
          <cell r="AP32" t="str">
            <v>Livré</v>
          </cell>
          <cell r="AR32">
            <v>3000</v>
          </cell>
          <cell r="AS32">
            <v>588</v>
          </cell>
          <cell r="AT32">
            <v>2412</v>
          </cell>
          <cell r="AV32">
            <v>22500</v>
          </cell>
          <cell r="AW32">
            <v>0</v>
          </cell>
          <cell r="AX32">
            <v>12000</v>
          </cell>
          <cell r="AY32">
            <v>11500</v>
          </cell>
          <cell r="AZ32">
            <v>23500</v>
          </cell>
          <cell r="BA32" t="str">
            <v>Encaissement de l'acheteur en 2011, paiement du vendeur en date du 10/02/2012</v>
          </cell>
        </row>
        <row r="33">
          <cell r="A33" t="str">
            <v>Intégral Chausson Welcome 23 - JOAQUIN / LACOSTE</v>
          </cell>
          <cell r="B33" t="str">
            <v>Capucine Chausson Welcome 23 - JOAQUIN</v>
          </cell>
          <cell r="C33">
            <v>169</v>
          </cell>
          <cell r="D33" t="str">
            <v>M.</v>
          </cell>
          <cell r="E33" t="str">
            <v>JOAQUIN</v>
          </cell>
          <cell r="F33" t="str">
            <v>Robert</v>
          </cell>
          <cell r="G33" t="str">
            <v>34 route de Carcassonne</v>
          </cell>
          <cell r="H33">
            <v>11380</v>
          </cell>
          <cell r="I33" t="str">
            <v>Pradelles cabardes</v>
          </cell>
          <cell r="J33">
            <v>468771227</v>
          </cell>
          <cell r="K33">
            <v>664422322</v>
          </cell>
          <cell r="L33" t="str">
            <v>bebert.mc11@orange.fr</v>
          </cell>
          <cell r="M33" t="str">
            <v>Capucine</v>
          </cell>
          <cell r="N33" t="str">
            <v>Chausson</v>
          </cell>
          <cell r="O33" t="str">
            <v>Welcome 23</v>
          </cell>
          <cell r="P33" t="str">
            <v>WFOAXXTTFA2U17917</v>
          </cell>
          <cell r="Q33" t="str">
            <v>AW-721-HH</v>
          </cell>
          <cell r="R33">
            <v>37918</v>
          </cell>
          <cell r="S33" t="str">
            <v>Ford</v>
          </cell>
          <cell r="T33" t="str">
            <v>2,2L 125CV</v>
          </cell>
          <cell r="U33">
            <v>48200</v>
          </cell>
          <cell r="V33" t="str">
            <v>X</v>
          </cell>
          <cell r="W33">
            <v>40655</v>
          </cell>
          <cell r="X33">
            <v>20000</v>
          </cell>
          <cell r="Y33" t="str">
            <v>169R</v>
          </cell>
          <cell r="Z33" t="str">
            <v>M.</v>
          </cell>
          <cell r="AA33" t="str">
            <v>LACOSTE</v>
          </cell>
          <cell r="AB33" t="str">
            <v>Jean-Michel</v>
          </cell>
          <cell r="AC33" t="str">
            <v>9 allée du Canal</v>
          </cell>
          <cell r="AD33">
            <v>82170</v>
          </cell>
          <cell r="AE33" t="str">
            <v>Dieupental</v>
          </cell>
          <cell r="AG33">
            <v>631998356</v>
          </cell>
          <cell r="AI33">
            <v>40669</v>
          </cell>
          <cell r="AJ33">
            <v>4000</v>
          </cell>
          <cell r="AL33">
            <v>20000</v>
          </cell>
          <cell r="AM33">
            <v>24000</v>
          </cell>
          <cell r="AN33">
            <v>40676</v>
          </cell>
          <cell r="AO33" t="str">
            <v>14h00</v>
          </cell>
          <cell r="AP33" t="str">
            <v>Livré</v>
          </cell>
          <cell r="AR33">
            <v>24000</v>
          </cell>
          <cell r="AS33">
            <v>4704</v>
          </cell>
          <cell r="AT33">
            <v>19296</v>
          </cell>
          <cell r="AZ33">
            <v>0</v>
          </cell>
        </row>
        <row r="34">
          <cell r="A34" t="str">
            <v>Intégral Vilamobil Duerre 552 - CANDEIAS / BESSEDE</v>
          </cell>
          <cell r="B34" t="str">
            <v>Profilé Vilamobil Duerre 552 - CANDEIAS</v>
          </cell>
          <cell r="C34">
            <v>176</v>
          </cell>
          <cell r="D34" t="str">
            <v>M.</v>
          </cell>
          <cell r="E34" t="str">
            <v>CANDEIAS</v>
          </cell>
          <cell r="F34" t="str">
            <v>Antoine</v>
          </cell>
          <cell r="G34" t="str">
            <v>13 rue Jean mermoz</v>
          </cell>
          <cell r="H34">
            <v>31860</v>
          </cell>
          <cell r="I34" t="str">
            <v>Labarthe sur Leze</v>
          </cell>
          <cell r="J34">
            <v>960485205</v>
          </cell>
          <cell r="K34">
            <v>660265254</v>
          </cell>
          <cell r="M34" t="str">
            <v>Profilé</v>
          </cell>
          <cell r="N34" t="str">
            <v>Vilamobil</v>
          </cell>
          <cell r="O34" t="str">
            <v>Duerre 552</v>
          </cell>
          <cell r="P34" t="str">
            <v>N/C</v>
          </cell>
          <cell r="Q34" t="str">
            <v>85 AJB 31</v>
          </cell>
          <cell r="R34">
            <v>36713</v>
          </cell>
          <cell r="S34" t="str">
            <v>Fiat</v>
          </cell>
          <cell r="T34" t="str">
            <v>1,9L TD</v>
          </cell>
          <cell r="U34">
            <v>87500</v>
          </cell>
          <cell r="V34" t="str">
            <v>X</v>
          </cell>
          <cell r="W34">
            <v>40675</v>
          </cell>
          <cell r="X34">
            <v>17000</v>
          </cell>
          <cell r="Y34" t="str">
            <v>176R</v>
          </cell>
          <cell r="Z34" t="str">
            <v>M.</v>
          </cell>
          <cell r="AA34" t="str">
            <v>BESSEDE</v>
          </cell>
          <cell r="AB34" t="str">
            <v>Christian</v>
          </cell>
          <cell r="AC34" t="str">
            <v>tarrabus</v>
          </cell>
          <cell r="AD34">
            <v>82240</v>
          </cell>
          <cell r="AE34" t="str">
            <v>Cayriech</v>
          </cell>
          <cell r="AF34">
            <v>563312382</v>
          </cell>
          <cell r="AG34">
            <v>688871872</v>
          </cell>
          <cell r="AI34">
            <v>40915</v>
          </cell>
          <cell r="AJ34">
            <v>2000</v>
          </cell>
          <cell r="AL34">
            <v>17600</v>
          </cell>
          <cell r="AM34">
            <v>19600</v>
          </cell>
          <cell r="AN34">
            <v>40929</v>
          </cell>
          <cell r="AO34" t="str">
            <v>14h00</v>
          </cell>
          <cell r="AP34" t="str">
            <v>Livré</v>
          </cell>
          <cell r="AR34">
            <v>5600</v>
          </cell>
          <cell r="AS34">
            <v>1097.6000000000001</v>
          </cell>
          <cell r="AT34">
            <v>4502.3999999999996</v>
          </cell>
          <cell r="AV34">
            <v>14000</v>
          </cell>
          <cell r="AW34">
            <v>0</v>
          </cell>
          <cell r="AX34">
            <v>0</v>
          </cell>
          <cell r="AY34">
            <v>14500</v>
          </cell>
          <cell r="AZ34">
            <v>14500</v>
          </cell>
        </row>
        <row r="35">
          <cell r="A35" t="str">
            <v>Capucine Burstner T 695 Privilège - BOUSQUET / VOISARD</v>
          </cell>
          <cell r="B35" t="str">
            <v>Profilé Burstner T 695 Privilège - BOUSQUET</v>
          </cell>
          <cell r="C35">
            <v>179</v>
          </cell>
          <cell r="D35" t="str">
            <v>Mme</v>
          </cell>
          <cell r="E35" t="str">
            <v>BOUSQUET</v>
          </cell>
          <cell r="F35" t="str">
            <v>Marie-Françoise</v>
          </cell>
          <cell r="G35" t="str">
            <v>14 Cami de Castera</v>
          </cell>
          <cell r="H35">
            <v>65190</v>
          </cell>
          <cell r="I35" t="str">
            <v>OZON</v>
          </cell>
          <cell r="J35">
            <v>562331128</v>
          </cell>
          <cell r="L35" t="str">
            <v>charlyone@wanadoo.fr</v>
          </cell>
          <cell r="M35" t="str">
            <v>Profilé</v>
          </cell>
          <cell r="N35" t="str">
            <v>Burstner</v>
          </cell>
          <cell r="O35" t="str">
            <v>T 695 Privilège</v>
          </cell>
          <cell r="P35" t="str">
            <v>ZFA25000001183503</v>
          </cell>
          <cell r="Q35" t="str">
            <v>3892 SH 65</v>
          </cell>
          <cell r="R35">
            <v>39283</v>
          </cell>
          <cell r="S35" t="str">
            <v>Fiat</v>
          </cell>
          <cell r="T35" t="str">
            <v>2,3L 130 CV</v>
          </cell>
          <cell r="U35">
            <v>32000</v>
          </cell>
          <cell r="V35" t="str">
            <v>X</v>
          </cell>
          <cell r="W35">
            <v>40712</v>
          </cell>
          <cell r="X35">
            <v>32000</v>
          </cell>
          <cell r="Y35" t="str">
            <v>179R</v>
          </cell>
          <cell r="Z35" t="str">
            <v>M.</v>
          </cell>
          <cell r="AA35" t="str">
            <v>VOISARD</v>
          </cell>
          <cell r="AB35" t="str">
            <v>Michel</v>
          </cell>
          <cell r="AC35" t="str">
            <v>13 rue de Roumyre</v>
          </cell>
          <cell r="AD35">
            <v>34210</v>
          </cell>
          <cell r="AE35" t="str">
            <v>AZILLANET</v>
          </cell>
          <cell r="AF35">
            <v>468913906</v>
          </cell>
          <cell r="AG35">
            <v>620042032</v>
          </cell>
          <cell r="AH35" t="str">
            <v>voisard.serge.1@free.fr</v>
          </cell>
          <cell r="AI35">
            <v>41179</v>
          </cell>
          <cell r="AJ35">
            <v>2000</v>
          </cell>
          <cell r="AL35">
            <v>31900</v>
          </cell>
          <cell r="AM35">
            <v>33900</v>
          </cell>
          <cell r="AN35">
            <v>41188</v>
          </cell>
          <cell r="AO35" t="str">
            <v>9h30</v>
          </cell>
          <cell r="AP35" t="str">
            <v>Livré</v>
          </cell>
          <cell r="AR35">
            <v>1900</v>
          </cell>
          <cell r="AS35">
            <v>372.40000000000003</v>
          </cell>
          <cell r="AT35">
            <v>1527.6</v>
          </cell>
          <cell r="AV35">
            <v>32000</v>
          </cell>
          <cell r="AW35">
            <v>0</v>
          </cell>
          <cell r="AX35">
            <v>0</v>
          </cell>
          <cell r="AY35">
            <v>31900</v>
          </cell>
          <cell r="AZ35">
            <v>31900</v>
          </cell>
        </row>
        <row r="36">
          <cell r="A36" t="str">
            <v>Intégral Esterel 25L - VACHER / FRAYSSE</v>
          </cell>
          <cell r="B36" t="str">
            <v>Intégral Esterel 25L - VACHER</v>
          </cell>
          <cell r="C36">
            <v>186</v>
          </cell>
          <cell r="D36" t="str">
            <v>M.</v>
          </cell>
          <cell r="E36" t="str">
            <v>VACHER</v>
          </cell>
          <cell r="F36" t="str">
            <v>Guy</v>
          </cell>
          <cell r="G36" t="str">
            <v>Aux dames</v>
          </cell>
          <cell r="H36">
            <v>46600</v>
          </cell>
          <cell r="I36" t="str">
            <v>Martel</v>
          </cell>
          <cell r="J36">
            <v>565321743</v>
          </cell>
          <cell r="K36">
            <v>682527434</v>
          </cell>
          <cell r="M36" t="str">
            <v>Intégral</v>
          </cell>
          <cell r="N36" t="str">
            <v>Esterel</v>
          </cell>
          <cell r="O36" t="str">
            <v>25L</v>
          </cell>
          <cell r="P36" t="str">
            <v>N/C</v>
          </cell>
          <cell r="Q36" t="str">
            <v>8549 KC 46</v>
          </cell>
          <cell r="R36">
            <v>36571</v>
          </cell>
          <cell r="S36" t="str">
            <v>Fiat</v>
          </cell>
          <cell r="T36" t="str">
            <v>2,8L IDTD</v>
          </cell>
          <cell r="U36">
            <v>93400</v>
          </cell>
          <cell r="V36" t="str">
            <v>X</v>
          </cell>
          <cell r="W36">
            <v>40693</v>
          </cell>
          <cell r="X36">
            <v>21000</v>
          </cell>
          <cell r="Y36" t="str">
            <v>186R</v>
          </cell>
          <cell r="Z36" t="str">
            <v>M.</v>
          </cell>
          <cell r="AA36" t="str">
            <v>FRAYSSE</v>
          </cell>
          <cell r="AB36" t="str">
            <v>Yves</v>
          </cell>
          <cell r="AC36" t="str">
            <v>La Roque</v>
          </cell>
          <cell r="AD36">
            <v>12440</v>
          </cell>
          <cell r="AE36" t="str">
            <v>Lescure Jaoul</v>
          </cell>
          <cell r="AI36">
            <v>40719</v>
          </cell>
          <cell r="AJ36">
            <v>3000</v>
          </cell>
          <cell r="AL36">
            <v>22000</v>
          </cell>
          <cell r="AM36">
            <v>25000</v>
          </cell>
          <cell r="AN36">
            <v>40732</v>
          </cell>
          <cell r="AO36" t="str">
            <v>14h00</v>
          </cell>
          <cell r="AP36" t="str">
            <v>Livré</v>
          </cell>
          <cell r="AR36">
            <v>25000</v>
          </cell>
          <cell r="AS36">
            <v>4900</v>
          </cell>
          <cell r="AT36">
            <v>20100</v>
          </cell>
          <cell r="AZ36">
            <v>0</v>
          </cell>
        </row>
        <row r="37">
          <cell r="A37" t="str">
            <v>Capucine Hymer B 544 - ABBADIE / VARTANIAN</v>
          </cell>
          <cell r="B37" t="str">
            <v>Intégral Hymer B 544 - ABBADIE</v>
          </cell>
          <cell r="C37">
            <v>192</v>
          </cell>
          <cell r="D37" t="str">
            <v>M.</v>
          </cell>
          <cell r="E37" t="str">
            <v>ABBADIE</v>
          </cell>
          <cell r="F37" t="str">
            <v>Claude</v>
          </cell>
          <cell r="G37" t="str">
            <v>3 impasse Couarigues</v>
          </cell>
          <cell r="H37">
            <v>65380</v>
          </cell>
          <cell r="I37" t="str">
            <v>Layrisse</v>
          </cell>
          <cell r="K37">
            <v>663377545</v>
          </cell>
          <cell r="M37" t="str">
            <v>Intégral</v>
          </cell>
          <cell r="N37" t="str">
            <v>Hymer</v>
          </cell>
          <cell r="O37" t="str">
            <v>B 544</v>
          </cell>
          <cell r="P37" t="str">
            <v>VF7232G921509716</v>
          </cell>
          <cell r="Q37" t="str">
            <v>472 RQ 65</v>
          </cell>
          <cell r="R37">
            <v>34949</v>
          </cell>
          <cell r="S37" t="str">
            <v>Citroen</v>
          </cell>
          <cell r="T37" t="str">
            <v>2,5L TD</v>
          </cell>
          <cell r="U37">
            <v>65000</v>
          </cell>
          <cell r="V37" t="str">
            <v>X</v>
          </cell>
          <cell r="W37">
            <v>40755</v>
          </cell>
          <cell r="X37">
            <v>16500</v>
          </cell>
          <cell r="Y37" t="str">
            <v>192R</v>
          </cell>
          <cell r="Z37" t="str">
            <v>M.</v>
          </cell>
          <cell r="AA37" t="str">
            <v>VARTANIAN</v>
          </cell>
          <cell r="AB37" t="str">
            <v>Guy</v>
          </cell>
          <cell r="AC37" t="str">
            <v>76 rue Emilie Gaston</v>
          </cell>
          <cell r="AD37">
            <v>13980</v>
          </cell>
          <cell r="AE37" t="str">
            <v>Alleins</v>
          </cell>
          <cell r="AG37">
            <v>609508399</v>
          </cell>
          <cell r="AI37">
            <v>41006</v>
          </cell>
          <cell r="AL37">
            <v>18500</v>
          </cell>
          <cell r="AM37">
            <v>18500</v>
          </cell>
          <cell r="AN37">
            <v>41016</v>
          </cell>
          <cell r="AP37" t="str">
            <v>Livré</v>
          </cell>
          <cell r="AR37">
            <v>2500</v>
          </cell>
          <cell r="AS37">
            <v>490</v>
          </cell>
          <cell r="AT37">
            <v>2010</v>
          </cell>
          <cell r="AV37">
            <v>16000</v>
          </cell>
          <cell r="AW37">
            <v>0</v>
          </cell>
          <cell r="AX37">
            <v>0</v>
          </cell>
          <cell r="AY37">
            <v>18500</v>
          </cell>
          <cell r="AZ37">
            <v>18500</v>
          </cell>
        </row>
        <row r="38">
          <cell r="A38" t="str">
            <v>Capucine Esterel 25L Manathan - CORREARD / BODIN</v>
          </cell>
          <cell r="B38" t="str">
            <v>Intégral Esterel 25L Manathan - CORREARD</v>
          </cell>
          <cell r="C38">
            <v>195</v>
          </cell>
          <cell r="D38" t="str">
            <v>Mme</v>
          </cell>
          <cell r="E38" t="str">
            <v>CORREARD</v>
          </cell>
          <cell r="F38" t="str">
            <v>Christiane</v>
          </cell>
          <cell r="G38" t="str">
            <v>6 chemin de la Condomine</v>
          </cell>
          <cell r="H38">
            <v>81150</v>
          </cell>
          <cell r="I38" t="str">
            <v>Lagrave</v>
          </cell>
          <cell r="K38">
            <v>678132265</v>
          </cell>
          <cell r="L38" t="str">
            <v>corcns@orange.fr</v>
          </cell>
          <cell r="M38" t="str">
            <v>Intégral</v>
          </cell>
          <cell r="N38" t="str">
            <v>Esterel</v>
          </cell>
          <cell r="O38" t="str">
            <v>25L Manathan</v>
          </cell>
          <cell r="P38" t="str">
            <v>N/C</v>
          </cell>
          <cell r="Q38" t="str">
            <v>752 AGJ 83</v>
          </cell>
          <cell r="R38">
            <v>37267</v>
          </cell>
          <cell r="S38" t="str">
            <v>Fiat</v>
          </cell>
          <cell r="T38" t="str">
            <v>2,8L IDTD</v>
          </cell>
          <cell r="U38">
            <v>51000</v>
          </cell>
          <cell r="V38" t="str">
            <v>X</v>
          </cell>
          <cell r="W38">
            <v>40778</v>
          </cell>
          <cell r="X38">
            <v>25000</v>
          </cell>
          <cell r="Y38" t="str">
            <v>195R</v>
          </cell>
          <cell r="Z38" t="str">
            <v>M.</v>
          </cell>
          <cell r="AA38" t="str">
            <v>BODIN</v>
          </cell>
          <cell r="AB38" t="str">
            <v>Philippe</v>
          </cell>
          <cell r="AC38" t="str">
            <v>3 avenue de Marconi, Apt 814</v>
          </cell>
          <cell r="AD38">
            <v>31470</v>
          </cell>
          <cell r="AE38" t="str">
            <v>Saint Lys</v>
          </cell>
          <cell r="AG38">
            <v>671204824</v>
          </cell>
          <cell r="AH38" t="str">
            <v>bodin.amenagement@wanadoo.fr</v>
          </cell>
          <cell r="AI38">
            <v>40803</v>
          </cell>
          <cell r="AJ38">
            <v>3000</v>
          </cell>
          <cell r="AL38">
            <v>25000</v>
          </cell>
          <cell r="AM38">
            <v>28000</v>
          </cell>
          <cell r="AN38">
            <v>40817</v>
          </cell>
          <cell r="AO38" t="str">
            <v>14h00</v>
          </cell>
          <cell r="AP38" t="str">
            <v>Livré</v>
          </cell>
          <cell r="AR38">
            <v>28000</v>
          </cell>
          <cell r="AS38">
            <v>5488</v>
          </cell>
          <cell r="AT38">
            <v>22512</v>
          </cell>
          <cell r="AZ38">
            <v>0</v>
          </cell>
        </row>
        <row r="39">
          <cell r="A39" t="str">
            <v>Profilé Burstner Elegance I532 - CLOPUTRE KHATI / BOSC</v>
          </cell>
          <cell r="B39" t="str">
            <v>Intégral Burstner Elegance I532 - CLOPUTRE KHATI</v>
          </cell>
          <cell r="C39">
            <v>196</v>
          </cell>
          <cell r="D39" t="str">
            <v>Mme</v>
          </cell>
          <cell r="E39" t="str">
            <v>CLOPUTRE KHATI</v>
          </cell>
          <cell r="F39" t="str">
            <v>Virginie</v>
          </cell>
          <cell r="G39" t="str">
            <v>3 chemin de Papou</v>
          </cell>
          <cell r="H39">
            <v>31840</v>
          </cell>
          <cell r="I39" t="str">
            <v>Seilh</v>
          </cell>
          <cell r="K39">
            <v>699662619</v>
          </cell>
          <cell r="M39" t="str">
            <v>Intégral</v>
          </cell>
          <cell r="N39" t="str">
            <v>Burstner</v>
          </cell>
          <cell r="O39" t="str">
            <v>Elegance I532</v>
          </cell>
          <cell r="P39" t="str">
            <v>N/C</v>
          </cell>
          <cell r="Q39" t="str">
            <v>AZ-503-LM</v>
          </cell>
          <cell r="R39">
            <v>36552</v>
          </cell>
          <cell r="S39" t="str">
            <v>Fiat</v>
          </cell>
          <cell r="T39" t="str">
            <v>2,8L JTD</v>
          </cell>
          <cell r="U39">
            <v>120000</v>
          </cell>
          <cell r="V39" t="str">
            <v>X</v>
          </cell>
          <cell r="W39">
            <v>40785</v>
          </cell>
          <cell r="X39">
            <v>15000</v>
          </cell>
          <cell r="Y39" t="str">
            <v>196R</v>
          </cell>
          <cell r="Z39" t="str">
            <v>M.</v>
          </cell>
          <cell r="AA39" t="str">
            <v>BOSC</v>
          </cell>
          <cell r="AB39" t="str">
            <v>David</v>
          </cell>
          <cell r="AC39" t="str">
            <v>41 rue des Tilleuls</v>
          </cell>
          <cell r="AD39">
            <v>31650</v>
          </cell>
          <cell r="AE39" t="str">
            <v>Saint Orens de Gameville</v>
          </cell>
          <cell r="AG39">
            <v>667965203</v>
          </cell>
          <cell r="AH39" t="str">
            <v>crocoshop@live.fr</v>
          </cell>
          <cell r="AI39">
            <v>40992</v>
          </cell>
          <cell r="AJ39">
            <v>2000</v>
          </cell>
          <cell r="AL39">
            <v>16000</v>
          </cell>
          <cell r="AM39">
            <v>18000</v>
          </cell>
          <cell r="AN39">
            <v>41004</v>
          </cell>
          <cell r="AP39" t="str">
            <v>Livré</v>
          </cell>
          <cell r="AR39">
            <v>3000</v>
          </cell>
          <cell r="AS39">
            <v>588</v>
          </cell>
          <cell r="AT39">
            <v>2412</v>
          </cell>
          <cell r="AV39">
            <v>15000</v>
          </cell>
          <cell r="AW39">
            <v>0</v>
          </cell>
          <cell r="AX39">
            <v>0</v>
          </cell>
          <cell r="AY39">
            <v>16000</v>
          </cell>
          <cell r="AZ39">
            <v>16000</v>
          </cell>
          <cell r="BA39" t="str">
            <v>Paiement de l'acheteur réparti comme suit:
- 6.000 € versés sur le compte secondaire de CCC le 12/04/2012
- 10.000 € par chèque de banque</v>
          </cell>
        </row>
        <row r="40">
          <cell r="A40" t="str">
            <v>Profilé Laika Ecovip 1R - DUFRESNE / CEBE</v>
          </cell>
          <cell r="B40" t="str">
            <v>Intégral Laika Ecovip 1R - DUFRESNE</v>
          </cell>
          <cell r="C40">
            <v>205</v>
          </cell>
          <cell r="D40" t="str">
            <v>M.</v>
          </cell>
          <cell r="E40" t="str">
            <v>DUFRESNE</v>
          </cell>
          <cell r="F40" t="str">
            <v>Christiane</v>
          </cell>
          <cell r="G40" t="str">
            <v>10, rue saunière</v>
          </cell>
          <cell r="H40">
            <v>31000</v>
          </cell>
          <cell r="I40" t="str">
            <v>Toulouse</v>
          </cell>
          <cell r="K40">
            <v>675806759</v>
          </cell>
          <cell r="L40" t="str">
            <v>gisele.dufresne@gmail.com</v>
          </cell>
          <cell r="M40" t="str">
            <v>Intégral</v>
          </cell>
          <cell r="N40" t="str">
            <v>Laika</v>
          </cell>
          <cell r="O40" t="str">
            <v>Ecovip 1R</v>
          </cell>
          <cell r="P40" t="str">
            <v>N/C</v>
          </cell>
          <cell r="Q40" t="str">
            <v>N/C</v>
          </cell>
          <cell r="R40" t="str">
            <v>N/C</v>
          </cell>
          <cell r="S40" t="str">
            <v>Fiat</v>
          </cell>
          <cell r="T40" t="str">
            <v>2,8L IDTD 127 CV</v>
          </cell>
          <cell r="U40">
            <v>83150</v>
          </cell>
          <cell r="V40" t="str">
            <v>X</v>
          </cell>
          <cell r="W40">
            <v>40815</v>
          </cell>
          <cell r="X40">
            <v>18000</v>
          </cell>
          <cell r="Y40" t="str">
            <v>205R</v>
          </cell>
          <cell r="Z40" t="str">
            <v>M.</v>
          </cell>
          <cell r="AA40" t="str">
            <v>CEBE</v>
          </cell>
          <cell r="AB40" t="str">
            <v>Jean-Marc</v>
          </cell>
          <cell r="AC40" t="str">
            <v>54 les Raynauds</v>
          </cell>
          <cell r="AD40">
            <v>81240</v>
          </cell>
          <cell r="AE40" t="str">
            <v>Saint Amans Soult</v>
          </cell>
          <cell r="AF40">
            <v>581430632</v>
          </cell>
          <cell r="AG40">
            <v>636062630</v>
          </cell>
          <cell r="AI40">
            <v>40940</v>
          </cell>
          <cell r="AJ40">
            <v>3000</v>
          </cell>
          <cell r="AL40">
            <v>17000</v>
          </cell>
          <cell r="AM40">
            <v>20000</v>
          </cell>
          <cell r="AN40">
            <v>40949</v>
          </cell>
          <cell r="AP40" t="str">
            <v>Livré</v>
          </cell>
          <cell r="AR40">
            <v>2500</v>
          </cell>
          <cell r="AS40">
            <v>490</v>
          </cell>
          <cell r="AT40">
            <v>2010</v>
          </cell>
          <cell r="AV40">
            <v>17500</v>
          </cell>
          <cell r="AW40">
            <v>3000</v>
          </cell>
          <cell r="AX40">
            <v>0</v>
          </cell>
          <cell r="AY40">
            <v>17000</v>
          </cell>
          <cell r="AZ40">
            <v>20000</v>
          </cell>
        </row>
        <row r="41">
          <cell r="A41" t="str">
            <v>Profilé Burstner A 620 - BARDON / SERVAT</v>
          </cell>
          <cell r="B41" t="str">
            <v>Capucine Burstner A 620 - BARDON</v>
          </cell>
          <cell r="C41">
            <v>206</v>
          </cell>
          <cell r="D41" t="str">
            <v>M.</v>
          </cell>
          <cell r="E41" t="str">
            <v>BARDON</v>
          </cell>
          <cell r="F41" t="str">
            <v>Paul</v>
          </cell>
          <cell r="G41" t="str">
            <v>fontagneres</v>
          </cell>
          <cell r="H41">
            <v>31160</v>
          </cell>
          <cell r="I41" t="str">
            <v>Aspet</v>
          </cell>
          <cell r="J41">
            <v>561888949</v>
          </cell>
          <cell r="K41">
            <v>612114714</v>
          </cell>
          <cell r="M41" t="str">
            <v>Capucine</v>
          </cell>
          <cell r="N41" t="str">
            <v>Burstner</v>
          </cell>
          <cell r="O41" t="str">
            <v>A 620</v>
          </cell>
          <cell r="P41" t="str">
            <v>VF72880650UB55872</v>
          </cell>
          <cell r="Q41" t="str">
            <v>4372 JP 33</v>
          </cell>
          <cell r="R41">
            <v>32590</v>
          </cell>
          <cell r="S41" t="str">
            <v>Citroen</v>
          </cell>
          <cell r="T41" t="str">
            <v>Diesel</v>
          </cell>
          <cell r="U41">
            <v>82500</v>
          </cell>
          <cell r="V41" t="str">
            <v>X</v>
          </cell>
          <cell r="W41">
            <v>40816</v>
          </cell>
          <cell r="X41">
            <v>6000</v>
          </cell>
          <cell r="Y41" t="str">
            <v>206R</v>
          </cell>
          <cell r="Z41" t="str">
            <v>M.</v>
          </cell>
          <cell r="AA41" t="str">
            <v>SERVAT</v>
          </cell>
          <cell r="AB41" t="str">
            <v>Pascal</v>
          </cell>
          <cell r="AC41" t="str">
            <v>755 chemin de saint Hipolytte</v>
          </cell>
          <cell r="AD41">
            <v>86100</v>
          </cell>
          <cell r="AE41" t="str">
            <v>Brens</v>
          </cell>
          <cell r="AG41">
            <v>612371259</v>
          </cell>
          <cell r="AH41" t="str">
            <v>servatp@aol.com</v>
          </cell>
          <cell r="AI41">
            <v>40936</v>
          </cell>
          <cell r="AJ41">
            <v>2000</v>
          </cell>
          <cell r="AL41">
            <v>7000</v>
          </cell>
          <cell r="AM41">
            <v>9000</v>
          </cell>
          <cell r="AN41">
            <v>40949</v>
          </cell>
          <cell r="AP41" t="str">
            <v>Livré</v>
          </cell>
          <cell r="AR41">
            <v>4000</v>
          </cell>
          <cell r="AS41">
            <v>784</v>
          </cell>
          <cell r="AT41">
            <v>3216</v>
          </cell>
          <cell r="AV41">
            <v>5000</v>
          </cell>
          <cell r="AW41">
            <v>2000</v>
          </cell>
          <cell r="AX41">
            <v>0</v>
          </cell>
          <cell r="AY41">
            <v>6000</v>
          </cell>
          <cell r="AZ41">
            <v>8000</v>
          </cell>
        </row>
        <row r="42">
          <cell r="A42" t="str">
            <v>Profilé Chausson Twist 4 Prestige - MILON / GARZIA</v>
          </cell>
          <cell r="B42" t="str">
            <v>Fourgon Chausson Twist 4 Prestige - MILON</v>
          </cell>
          <cell r="C42">
            <v>207</v>
          </cell>
          <cell r="D42" t="str">
            <v>Mme</v>
          </cell>
          <cell r="E42" t="str">
            <v>MILON</v>
          </cell>
          <cell r="F42" t="str">
            <v>Yvette</v>
          </cell>
          <cell r="G42" t="str">
            <v>333 bis avenue Jean Rieux</v>
          </cell>
          <cell r="H42">
            <v>31500</v>
          </cell>
          <cell r="I42" t="str">
            <v>Toulouse</v>
          </cell>
          <cell r="J42">
            <v>561542263</v>
          </cell>
          <cell r="M42" t="str">
            <v>Fourgon</v>
          </cell>
          <cell r="N42" t="str">
            <v>Chausson</v>
          </cell>
          <cell r="O42" t="str">
            <v>Twist 4 Prestige</v>
          </cell>
          <cell r="P42" t="str">
            <v>ZFA25000001033687</v>
          </cell>
          <cell r="Q42" t="str">
            <v>556 CLJ 31</v>
          </cell>
          <cell r="R42">
            <v>39282</v>
          </cell>
          <cell r="S42" t="str">
            <v>Fiat</v>
          </cell>
          <cell r="T42" t="str">
            <v>2,2L 120 CV</v>
          </cell>
          <cell r="U42">
            <v>45700</v>
          </cell>
          <cell r="V42" t="str">
            <v>X</v>
          </cell>
          <cell r="W42">
            <v>40829</v>
          </cell>
          <cell r="X42">
            <v>27000</v>
          </cell>
          <cell r="Y42" t="str">
            <v>207R</v>
          </cell>
          <cell r="Z42" t="str">
            <v>M.</v>
          </cell>
          <cell r="AA42" t="str">
            <v>GARZIA</v>
          </cell>
          <cell r="AB42" t="str">
            <v>Edouard</v>
          </cell>
          <cell r="AC42" t="str">
            <v>48 lacroix falgarde</v>
          </cell>
          <cell r="AD42">
            <v>31120</v>
          </cell>
          <cell r="AE42" t="str">
            <v>Pinsaguel</v>
          </cell>
          <cell r="AG42">
            <v>620569476</v>
          </cell>
          <cell r="AI42">
            <v>40829</v>
          </cell>
          <cell r="AJ42">
            <v>3000</v>
          </cell>
          <cell r="AL42">
            <v>27000</v>
          </cell>
          <cell r="AM42">
            <v>30000</v>
          </cell>
          <cell r="AN42">
            <v>40849</v>
          </cell>
          <cell r="AO42" t="str">
            <v>15h00</v>
          </cell>
          <cell r="AP42" t="str">
            <v>Livré</v>
          </cell>
          <cell r="AR42">
            <v>30000</v>
          </cell>
          <cell r="AS42">
            <v>5880</v>
          </cell>
          <cell r="AT42">
            <v>24120</v>
          </cell>
          <cell r="AZ42">
            <v>0</v>
          </cell>
        </row>
        <row r="43">
          <cell r="A43" t="str">
            <v>Intégral Pilote G685 - BOUNY / BOUSQUET</v>
          </cell>
          <cell r="B43" t="str">
            <v>Intégral Pilote G685 - BOUNY</v>
          </cell>
          <cell r="C43">
            <v>208</v>
          </cell>
          <cell r="D43" t="str">
            <v>M.</v>
          </cell>
          <cell r="E43" t="str">
            <v>BOUNY</v>
          </cell>
          <cell r="F43" t="str">
            <v>Gilbert</v>
          </cell>
          <cell r="G43" t="str">
            <v>13 chemin de ribarot</v>
          </cell>
          <cell r="H43">
            <v>31700</v>
          </cell>
          <cell r="I43" t="str">
            <v>Daux</v>
          </cell>
          <cell r="J43">
            <v>561867630</v>
          </cell>
          <cell r="K43">
            <v>661311702</v>
          </cell>
          <cell r="M43" t="str">
            <v>Intégral</v>
          </cell>
          <cell r="N43" t="str">
            <v>Pilote</v>
          </cell>
          <cell r="O43" t="str">
            <v>G685</v>
          </cell>
          <cell r="P43" t="str">
            <v>N/C</v>
          </cell>
          <cell r="Q43" t="str">
            <v>175 CLZ 31</v>
          </cell>
          <cell r="R43">
            <v>39555</v>
          </cell>
          <cell r="S43" t="str">
            <v>Renault</v>
          </cell>
          <cell r="T43" t="str">
            <v>2,5L 150CV</v>
          </cell>
          <cell r="U43">
            <v>14000</v>
          </cell>
          <cell r="V43" t="str">
            <v>X</v>
          </cell>
          <cell r="W43">
            <v>40827</v>
          </cell>
          <cell r="X43">
            <v>41000</v>
          </cell>
          <cell r="Y43" t="str">
            <v>208R</v>
          </cell>
          <cell r="Z43" t="str">
            <v>M.</v>
          </cell>
          <cell r="AA43" t="str">
            <v>BOUSQUET</v>
          </cell>
          <cell r="AB43" t="str">
            <v>René</v>
          </cell>
          <cell r="AC43" t="str">
            <v>Chemin de Quarre</v>
          </cell>
          <cell r="AD43">
            <v>81000</v>
          </cell>
          <cell r="AE43" t="str">
            <v>Albi</v>
          </cell>
          <cell r="AF43">
            <v>563461528</v>
          </cell>
          <cell r="AG43">
            <v>563548000</v>
          </cell>
          <cell r="AH43" t="str">
            <v>info@lovelystar.fr</v>
          </cell>
          <cell r="AI43">
            <v>41041</v>
          </cell>
          <cell r="AJ43">
            <v>3000</v>
          </cell>
          <cell r="AK43">
            <v>6000</v>
          </cell>
          <cell r="AL43">
            <v>35000</v>
          </cell>
          <cell r="AM43">
            <v>44000</v>
          </cell>
          <cell r="AN43">
            <v>41055</v>
          </cell>
          <cell r="AO43" t="str">
            <v>14h00</v>
          </cell>
          <cell r="AP43" t="str">
            <v>Livré</v>
          </cell>
          <cell r="AR43">
            <v>3000</v>
          </cell>
          <cell r="AS43">
            <v>588</v>
          </cell>
          <cell r="AT43">
            <v>2412</v>
          </cell>
          <cell r="AV43">
            <v>41000</v>
          </cell>
          <cell r="AW43">
            <v>0</v>
          </cell>
          <cell r="AX43">
            <v>6000</v>
          </cell>
          <cell r="AY43">
            <v>35000</v>
          </cell>
          <cell r="AZ43">
            <v>41000</v>
          </cell>
          <cell r="BA43" t="str">
            <v>Prix net vendeur de 41.000 €, répartis comme suit: 
- 30.000 € du prix net vendeur reversé par chèque à la société Viaxel pour solde du crédit de l'ancien propriétaire 
- solde de 11.000 € versé par virement à l'ancien propriétaire</v>
          </cell>
        </row>
        <row r="44">
          <cell r="A44" t="str">
            <v>Fourgon CI Eliot 40 - CHARLES / LATEUX</v>
          </cell>
          <cell r="B44" t="str">
            <v>Capucine CI Eliot 40 - CHARLES</v>
          </cell>
          <cell r="C44">
            <v>210</v>
          </cell>
          <cell r="D44" t="str">
            <v>M.</v>
          </cell>
          <cell r="E44" t="str">
            <v>CHARLES</v>
          </cell>
          <cell r="F44" t="str">
            <v>Denis</v>
          </cell>
          <cell r="G44" t="str">
            <v>Maison Laffont</v>
          </cell>
          <cell r="H44">
            <v>32400</v>
          </cell>
          <cell r="I44" t="str">
            <v>Saint Germe</v>
          </cell>
          <cell r="J44">
            <v>562696542</v>
          </cell>
          <cell r="K44">
            <v>603406962</v>
          </cell>
          <cell r="M44" t="str">
            <v>Capucine</v>
          </cell>
          <cell r="N44" t="str">
            <v>CI</v>
          </cell>
          <cell r="O44" t="str">
            <v>Eliot 40</v>
          </cell>
          <cell r="P44" t="str">
            <v>WFOFXXTTFF7C62814</v>
          </cell>
          <cell r="Q44" t="str">
            <v>AG-933-ZN</v>
          </cell>
          <cell r="R44">
            <v>39238</v>
          </cell>
          <cell r="S44" t="str">
            <v>Ford</v>
          </cell>
          <cell r="T44" t="str">
            <v>2,4L TDCI 140CV</v>
          </cell>
          <cell r="U44">
            <v>35000</v>
          </cell>
          <cell r="V44" t="str">
            <v>X</v>
          </cell>
          <cell r="W44">
            <v>40842</v>
          </cell>
          <cell r="X44">
            <v>27000</v>
          </cell>
          <cell r="Y44" t="str">
            <v>210R</v>
          </cell>
          <cell r="Z44" t="str">
            <v>M.</v>
          </cell>
          <cell r="AA44" t="str">
            <v>LATEUX</v>
          </cell>
          <cell r="AB44" t="str">
            <v>David</v>
          </cell>
          <cell r="AC44" t="str">
            <v>2 impasse Clément Ader</v>
          </cell>
          <cell r="AD44">
            <v>31240</v>
          </cell>
          <cell r="AE44" t="str">
            <v>Saint Jean</v>
          </cell>
          <cell r="AG44">
            <v>607908464</v>
          </cell>
          <cell r="AH44" t="str">
            <v>ecoledeconduitesaintjean@yahoo.fr</v>
          </cell>
          <cell r="AI44">
            <v>40931</v>
          </cell>
          <cell r="AJ44">
            <v>3000</v>
          </cell>
          <cell r="AL44">
            <v>24900</v>
          </cell>
          <cell r="AM44">
            <v>27900</v>
          </cell>
          <cell r="AN44">
            <v>40950</v>
          </cell>
          <cell r="AO44" t="str">
            <v>14h00</v>
          </cell>
          <cell r="AP44" t="str">
            <v>Livré</v>
          </cell>
          <cell r="AR44">
            <v>3000</v>
          </cell>
          <cell r="AS44">
            <v>588</v>
          </cell>
          <cell r="AT44">
            <v>2412</v>
          </cell>
          <cell r="AV44">
            <v>24900</v>
          </cell>
          <cell r="AW44">
            <v>3000</v>
          </cell>
          <cell r="AX44">
            <v>0</v>
          </cell>
          <cell r="AY44">
            <v>24900</v>
          </cell>
          <cell r="AZ44">
            <v>27900</v>
          </cell>
          <cell r="BA44" t="str">
            <v>Solde par chèque de l'acheteur directement au nom du vendeur</v>
          </cell>
        </row>
        <row r="45">
          <cell r="A45" t="str">
            <v>Intégral Autostar Auros 15 - MERIC / PEUZIAT</v>
          </cell>
          <cell r="B45" t="str">
            <v>Capucine Autostar Auros 15 - MERIC</v>
          </cell>
          <cell r="C45">
            <v>211</v>
          </cell>
          <cell r="D45" t="str">
            <v>M.</v>
          </cell>
          <cell r="E45" t="str">
            <v>MERIC</v>
          </cell>
          <cell r="F45" t="str">
            <v>Philippe</v>
          </cell>
          <cell r="G45" t="str">
            <v>24, avenue de l'Hers</v>
          </cell>
          <cell r="H45">
            <v>31450</v>
          </cell>
          <cell r="I45" t="str">
            <v>Baziège</v>
          </cell>
          <cell r="J45">
            <v>561341378</v>
          </cell>
          <cell r="K45">
            <v>675081868</v>
          </cell>
          <cell r="M45" t="str">
            <v>Capucine</v>
          </cell>
          <cell r="N45" t="str">
            <v>Autostar</v>
          </cell>
          <cell r="O45" t="str">
            <v>Auros 15</v>
          </cell>
          <cell r="P45" t="str">
            <v>N/C</v>
          </cell>
          <cell r="Q45" t="str">
            <v>N/C</v>
          </cell>
          <cell r="R45">
            <v>38687</v>
          </cell>
          <cell r="S45" t="str">
            <v>Fiat</v>
          </cell>
          <cell r="T45" t="str">
            <v>2,8L JTD 127 CV</v>
          </cell>
          <cell r="U45">
            <v>12300</v>
          </cell>
          <cell r="V45" t="str">
            <v>X</v>
          </cell>
          <cell r="W45">
            <v>40868</v>
          </cell>
          <cell r="X45">
            <v>23000</v>
          </cell>
          <cell r="Y45" t="str">
            <v>211R</v>
          </cell>
          <cell r="Z45" t="str">
            <v>M.</v>
          </cell>
          <cell r="AA45" t="str">
            <v>PEUZIAT</v>
          </cell>
          <cell r="AB45" t="str">
            <v>Claude</v>
          </cell>
          <cell r="AC45" t="str">
            <v xml:space="preserve">
2 rue Charles Gounod</v>
          </cell>
          <cell r="AD45">
            <v>81100</v>
          </cell>
          <cell r="AE45" t="str">
            <v>Castres</v>
          </cell>
          <cell r="AF45">
            <v>563729369</v>
          </cell>
          <cell r="AG45">
            <v>698594228</v>
          </cell>
          <cell r="AH45" t="str">
            <v>stephanepeuziat@live.fr</v>
          </cell>
          <cell r="AI45">
            <v>40962</v>
          </cell>
          <cell r="AJ45">
            <v>3000</v>
          </cell>
          <cell r="AL45">
            <v>24000</v>
          </cell>
          <cell r="AM45">
            <v>27000</v>
          </cell>
          <cell r="AN45">
            <v>40968</v>
          </cell>
          <cell r="AO45" t="str">
            <v>14h00</v>
          </cell>
          <cell r="AP45" t="str">
            <v>Livré</v>
          </cell>
          <cell r="AR45">
            <v>4000</v>
          </cell>
          <cell r="AS45">
            <v>784</v>
          </cell>
          <cell r="AT45">
            <v>3216</v>
          </cell>
          <cell r="AV45">
            <v>23000</v>
          </cell>
          <cell r="AW45">
            <v>3000</v>
          </cell>
          <cell r="AX45">
            <v>0</v>
          </cell>
          <cell r="AY45">
            <v>24000</v>
          </cell>
          <cell r="AZ45">
            <v>27000</v>
          </cell>
          <cell r="BA45" t="str">
            <v>Paiement effectué comme suit :
- chèque d'acompte de 3.000 € encaissé le 24/02
- chèque de banque de 24.000 € directement de l'acheteur au nom du vendeur
- versement du vendeur (M. MERIC) de 1000 € pour remboursement du trop perçu : virement reçu par CCC le 06/03/2012</v>
          </cell>
        </row>
        <row r="46">
          <cell r="A46" t="str">
            <v>Intégral Laika Ecovip 2 - TOULZA / YOUSSEF</v>
          </cell>
          <cell r="B46" t="str">
            <v>Capucine Laika Ecovip 2 - TOULZA</v>
          </cell>
          <cell r="C46">
            <v>214</v>
          </cell>
          <cell r="D46" t="str">
            <v>M.</v>
          </cell>
          <cell r="E46" t="str">
            <v>TOULZA</v>
          </cell>
          <cell r="F46" t="str">
            <v>Alain</v>
          </cell>
          <cell r="G46" t="str">
            <v>5 rue du clos brulé - Tuilus 3</v>
          </cell>
          <cell r="H46">
            <v>74200</v>
          </cell>
          <cell r="I46" t="str">
            <v>Thonon-les-Bains</v>
          </cell>
          <cell r="K46">
            <v>631208436</v>
          </cell>
          <cell r="M46" t="str">
            <v>Capucine</v>
          </cell>
          <cell r="N46" t="str">
            <v>Laika</v>
          </cell>
          <cell r="O46" t="str">
            <v>Ecovip 2</v>
          </cell>
          <cell r="P46" t="str">
            <v>WFOAXXGBUART71905</v>
          </cell>
          <cell r="Q46" t="str">
            <v>1119 KN 46</v>
          </cell>
          <cell r="R46">
            <v>34563</v>
          </cell>
          <cell r="S46" t="str">
            <v>Ford</v>
          </cell>
          <cell r="T46" t="str">
            <v>2,5L</v>
          </cell>
          <cell r="U46">
            <v>75880</v>
          </cell>
          <cell r="V46" t="str">
            <v>X</v>
          </cell>
          <cell r="W46">
            <v>40872</v>
          </cell>
          <cell r="X46">
            <v>15000</v>
          </cell>
          <cell r="Y46" t="str">
            <v>214R</v>
          </cell>
          <cell r="Z46" t="str">
            <v>M.</v>
          </cell>
          <cell r="AA46" t="str">
            <v>YOUSSEF</v>
          </cell>
          <cell r="AB46" t="str">
            <v>Ahmed</v>
          </cell>
          <cell r="AC46" t="str">
            <v>8 avenue de Francazal</v>
          </cell>
          <cell r="AD46">
            <v>31270</v>
          </cell>
          <cell r="AE46" t="str">
            <v>Villeneuve Tolosane</v>
          </cell>
          <cell r="AF46">
            <v>561920851</v>
          </cell>
          <cell r="AG46">
            <v>623220778</v>
          </cell>
          <cell r="AI46">
            <v>40941</v>
          </cell>
          <cell r="AJ46">
            <v>2000</v>
          </cell>
          <cell r="AL46">
            <v>15500</v>
          </cell>
          <cell r="AM46">
            <v>17500</v>
          </cell>
          <cell r="AN46">
            <v>40949</v>
          </cell>
          <cell r="AO46" t="str">
            <v>14h00</v>
          </cell>
          <cell r="AP46" t="str">
            <v>Livré</v>
          </cell>
          <cell r="AR46">
            <v>2500</v>
          </cell>
          <cell r="AS46">
            <v>490</v>
          </cell>
          <cell r="AT46">
            <v>2010</v>
          </cell>
          <cell r="AV46">
            <v>15000</v>
          </cell>
          <cell r="AW46">
            <v>2000</v>
          </cell>
          <cell r="AX46">
            <v>0</v>
          </cell>
          <cell r="AY46">
            <v>15500</v>
          </cell>
          <cell r="AZ46">
            <v>17500</v>
          </cell>
          <cell r="BA46" t="str">
            <v>Réservation par un acheteur qui s'est rétracté sur ce véhicule: M. Villeneuve. Acompte de 3000 euros encaissé le 18/01/2013 de ce client, puis rejet du chèque en date du 20/01/2012. Opération nulle.
Paiement net vendeur payé en deux fois:
- 14.000 € le 15/03/12
- 1.000 € le 27/03/12</v>
          </cell>
        </row>
        <row r="47">
          <cell r="A47" t="str">
            <v>Profilé Hymer Tramp GT - LUCAS / DELL'OVA</v>
          </cell>
          <cell r="B47" t="str">
            <v>Profilé Hymer Tramp GT - LUCAS</v>
          </cell>
          <cell r="C47">
            <v>216</v>
          </cell>
          <cell r="D47" t="str">
            <v>M.</v>
          </cell>
          <cell r="E47" t="str">
            <v>LUCAS</v>
          </cell>
          <cell r="F47" t="str">
            <v>Claude</v>
          </cell>
          <cell r="G47" t="str">
            <v>27 chemin de Cournaudis</v>
          </cell>
          <cell r="H47">
            <v>31170</v>
          </cell>
          <cell r="I47" t="str">
            <v>Tournefeuille</v>
          </cell>
          <cell r="J47">
            <v>561783364</v>
          </cell>
          <cell r="K47">
            <v>619637212</v>
          </cell>
          <cell r="L47" t="str">
            <v>clucas@hotmail.fr</v>
          </cell>
          <cell r="M47" t="str">
            <v>Profilé</v>
          </cell>
          <cell r="N47" t="str">
            <v>Hymer</v>
          </cell>
          <cell r="O47" t="str">
            <v>Tramp GT</v>
          </cell>
          <cell r="P47" t="str">
            <v>VF1EDCSK6331270020</v>
          </cell>
          <cell r="Q47" t="str">
            <v>717 CBX 31</v>
          </cell>
          <cell r="R47">
            <v>38530</v>
          </cell>
          <cell r="S47" t="str">
            <v>Renault</v>
          </cell>
          <cell r="T47" t="str">
            <v>3L 140 CV</v>
          </cell>
          <cell r="U47">
            <v>35400</v>
          </cell>
          <cell r="V47" t="str">
            <v>X</v>
          </cell>
          <cell r="W47">
            <v>40873</v>
          </cell>
          <cell r="X47">
            <v>26000</v>
          </cell>
          <cell r="Y47" t="str">
            <v>216R</v>
          </cell>
          <cell r="Z47" t="str">
            <v>Mme</v>
          </cell>
          <cell r="AA47" t="str">
            <v>DELL'OVA</v>
          </cell>
          <cell r="AB47" t="str">
            <v>Liliane</v>
          </cell>
          <cell r="AC47" t="str">
            <v>3170 route de Toulouse</v>
          </cell>
          <cell r="AD47">
            <v>31660</v>
          </cell>
          <cell r="AE47" t="str">
            <v>Buzet sur tarn</v>
          </cell>
          <cell r="AF47">
            <v>974767321</v>
          </cell>
          <cell r="AG47">
            <v>680766649</v>
          </cell>
          <cell r="AI47">
            <v>40936</v>
          </cell>
          <cell r="AJ47">
            <v>3000</v>
          </cell>
          <cell r="AL47">
            <v>26500</v>
          </cell>
          <cell r="AM47">
            <v>29500</v>
          </cell>
          <cell r="AN47">
            <v>40948</v>
          </cell>
          <cell r="AO47" t="str">
            <v>14h00</v>
          </cell>
          <cell r="AP47" t="str">
            <v>Livré</v>
          </cell>
          <cell r="AR47">
            <v>3500</v>
          </cell>
          <cell r="AS47">
            <v>686</v>
          </cell>
          <cell r="AT47">
            <v>2814</v>
          </cell>
          <cell r="AV47">
            <v>26000</v>
          </cell>
          <cell r="AW47">
            <v>0</v>
          </cell>
          <cell r="AX47">
            <v>0</v>
          </cell>
          <cell r="AY47">
            <v>26500</v>
          </cell>
          <cell r="AZ47">
            <v>26500</v>
          </cell>
        </row>
        <row r="48">
          <cell r="A48" t="str">
            <v>Capucine Levoyageur 675 Dressing - MANOURY / KISLAIRE</v>
          </cell>
          <cell r="B48" t="str">
            <v>Intégral Levoyageur 675 Dressing - MANOURY</v>
          </cell>
          <cell r="C48">
            <v>217</v>
          </cell>
          <cell r="D48" t="str">
            <v>M.</v>
          </cell>
          <cell r="E48" t="str">
            <v>MANOURY</v>
          </cell>
          <cell r="F48" t="str">
            <v>Martial</v>
          </cell>
          <cell r="G48" t="str">
            <v>15 rue du 11 novembre</v>
          </cell>
          <cell r="H48">
            <v>66150</v>
          </cell>
          <cell r="I48" t="str">
            <v>Arles sur Tech</v>
          </cell>
          <cell r="J48">
            <v>468392524</v>
          </cell>
          <cell r="K48">
            <v>608093806</v>
          </cell>
          <cell r="L48" t="str">
            <v>martial.manoury@orange.fr</v>
          </cell>
          <cell r="M48" t="str">
            <v>Intégral</v>
          </cell>
          <cell r="N48" t="str">
            <v>Levoyageur</v>
          </cell>
          <cell r="O48" t="str">
            <v>675 Dressing</v>
          </cell>
          <cell r="P48" t="str">
            <v>WDB9061331N391924</v>
          </cell>
          <cell r="Q48" t="str">
            <v>5030 VF 66</v>
          </cell>
          <cell r="R48">
            <v>39799</v>
          </cell>
          <cell r="S48" t="str">
            <v>Mercedes</v>
          </cell>
          <cell r="T48" t="str">
            <v>184 CV</v>
          </cell>
          <cell r="U48">
            <v>24000</v>
          </cell>
          <cell r="V48" t="str">
            <v>X</v>
          </cell>
          <cell r="W48">
            <v>40877</v>
          </cell>
          <cell r="X48">
            <v>59000</v>
          </cell>
          <cell r="Y48" t="str">
            <v>217R</v>
          </cell>
          <cell r="Z48" t="str">
            <v>M.</v>
          </cell>
          <cell r="AA48" t="str">
            <v>KISLAIRE</v>
          </cell>
          <cell r="AB48" t="str">
            <v>Jean-Claude</v>
          </cell>
          <cell r="AC48" t="str">
            <v>300 avenue des rives d'azur, Lotissement La Bastide</v>
          </cell>
          <cell r="AD48">
            <v>83530</v>
          </cell>
          <cell r="AE48" t="str">
            <v>Agay</v>
          </cell>
          <cell r="AF48">
            <v>494447664</v>
          </cell>
          <cell r="AG48">
            <v>614136489</v>
          </cell>
          <cell r="AH48" t="str">
            <v>jckislaire@fastmail.fm</v>
          </cell>
          <cell r="AI48">
            <v>41152</v>
          </cell>
          <cell r="AJ48">
            <v>5000</v>
          </cell>
          <cell r="AL48">
            <v>59000</v>
          </cell>
          <cell r="AM48">
            <v>64000</v>
          </cell>
          <cell r="AN48">
            <v>41174</v>
          </cell>
          <cell r="AP48" t="str">
            <v>Livré</v>
          </cell>
          <cell r="AR48">
            <v>5000</v>
          </cell>
          <cell r="AS48">
            <v>980</v>
          </cell>
          <cell r="AT48">
            <v>4020</v>
          </cell>
          <cell r="AV48">
            <v>59000</v>
          </cell>
          <cell r="AW48">
            <v>5000</v>
          </cell>
          <cell r="AX48">
            <v>0</v>
          </cell>
          <cell r="AY48">
            <v>59000</v>
          </cell>
          <cell r="AZ48">
            <v>64000</v>
          </cell>
        </row>
        <row r="49">
          <cell r="A49" t="str">
            <v>Profilé Pilote Galaxy 50 - RICARD / BRINGUIER</v>
          </cell>
          <cell r="B49" t="str">
            <v>Intégral Pilote Galaxy 50 - RICARD</v>
          </cell>
          <cell r="C49">
            <v>218</v>
          </cell>
          <cell r="D49" t="str">
            <v>M.</v>
          </cell>
          <cell r="E49" t="str">
            <v>RICARD</v>
          </cell>
          <cell r="F49" t="str">
            <v>Claude</v>
          </cell>
          <cell r="G49" t="str">
            <v>Tabalosc</v>
          </cell>
          <cell r="H49">
            <v>12240</v>
          </cell>
          <cell r="I49" t="str">
            <v>Rieupeyroux</v>
          </cell>
          <cell r="J49">
            <v>565655816</v>
          </cell>
          <cell r="K49">
            <v>565656068</v>
          </cell>
          <cell r="M49" t="str">
            <v>Intégral</v>
          </cell>
          <cell r="N49" t="str">
            <v>Pilote</v>
          </cell>
          <cell r="O49" t="str">
            <v>Galaxy 50</v>
          </cell>
          <cell r="P49" t="str">
            <v>ZFA24400007323808</v>
          </cell>
          <cell r="Q49" t="str">
            <v>AD-017-KT</v>
          </cell>
          <cell r="R49">
            <v>38033</v>
          </cell>
          <cell r="S49" t="str">
            <v>Fiat</v>
          </cell>
          <cell r="T49" t="str">
            <v>2,8L JTD</v>
          </cell>
          <cell r="U49">
            <v>66500</v>
          </cell>
          <cell r="V49" t="str">
            <v>X</v>
          </cell>
          <cell r="W49">
            <v>40877</v>
          </cell>
          <cell r="X49">
            <v>26000</v>
          </cell>
          <cell r="Y49" t="str">
            <v>218R</v>
          </cell>
          <cell r="Z49" t="str">
            <v>M.</v>
          </cell>
          <cell r="AA49" t="str">
            <v>BRINGUIER</v>
          </cell>
          <cell r="AB49" t="str">
            <v>Claude</v>
          </cell>
          <cell r="AC49" t="str">
            <v>1 rue Braille</v>
          </cell>
          <cell r="AD49">
            <v>11100</v>
          </cell>
          <cell r="AE49" t="str">
            <v>Narbonne</v>
          </cell>
          <cell r="AF49">
            <v>468323706</v>
          </cell>
          <cell r="AG49">
            <v>628050584</v>
          </cell>
          <cell r="AH49" t="str">
            <v>claude.bringuier@free.fr</v>
          </cell>
          <cell r="AI49">
            <v>41026</v>
          </cell>
          <cell r="AJ49">
            <v>3000</v>
          </cell>
          <cell r="AL49">
            <v>26900</v>
          </cell>
          <cell r="AM49">
            <v>29900</v>
          </cell>
          <cell r="AN49">
            <v>41044</v>
          </cell>
          <cell r="AP49" t="str">
            <v>Livré</v>
          </cell>
          <cell r="AR49">
            <v>3900</v>
          </cell>
          <cell r="AS49">
            <v>764.4</v>
          </cell>
          <cell r="AT49">
            <v>3135.6</v>
          </cell>
          <cell r="AV49">
            <v>26000</v>
          </cell>
          <cell r="AW49">
            <v>3000</v>
          </cell>
          <cell r="AX49">
            <v>13000</v>
          </cell>
          <cell r="AY49">
            <v>13900</v>
          </cell>
          <cell r="AZ49">
            <v>29900</v>
          </cell>
        </row>
        <row r="50">
          <cell r="A50" t="str">
            <v>Profilé Challenger Eden 312 - RABRET / BONATO</v>
          </cell>
          <cell r="B50" t="str">
            <v>Profilé Challenger Eden 312 - RABRET</v>
          </cell>
          <cell r="C50">
            <v>219</v>
          </cell>
          <cell r="D50" t="str">
            <v>M.</v>
          </cell>
          <cell r="E50" t="str">
            <v>RABRET</v>
          </cell>
          <cell r="F50" t="str">
            <v>Jean</v>
          </cell>
          <cell r="G50" t="str">
            <v>Lotissement saint Eloi</v>
          </cell>
          <cell r="H50">
            <v>87110</v>
          </cell>
          <cell r="I50" t="str">
            <v>Solignac</v>
          </cell>
          <cell r="J50">
            <v>555489938</v>
          </cell>
          <cell r="K50">
            <v>614841805</v>
          </cell>
          <cell r="L50" t="str">
            <v>rabret.jean@neuf.fr</v>
          </cell>
          <cell r="M50" t="str">
            <v>Profilé</v>
          </cell>
          <cell r="N50" t="str">
            <v>Challenger</v>
          </cell>
          <cell r="O50" t="str">
            <v>Eden 312</v>
          </cell>
          <cell r="P50" t="str">
            <v>VF1EDCSK635725919</v>
          </cell>
          <cell r="Q50" t="str">
            <v>3076 TW 87</v>
          </cell>
          <cell r="R50">
            <v>38917</v>
          </cell>
          <cell r="S50" t="str">
            <v>Renault</v>
          </cell>
          <cell r="T50" t="str">
            <v>2,5L</v>
          </cell>
          <cell r="U50">
            <v>43000</v>
          </cell>
          <cell r="V50" t="str">
            <v>X</v>
          </cell>
          <cell r="W50">
            <v>40885</v>
          </cell>
          <cell r="X50">
            <v>30000</v>
          </cell>
          <cell r="Y50" t="str">
            <v>219R</v>
          </cell>
          <cell r="Z50" t="str">
            <v>M.</v>
          </cell>
          <cell r="AA50" t="str">
            <v>BONATO</v>
          </cell>
          <cell r="AB50" t="str">
            <v>François</v>
          </cell>
          <cell r="AC50" t="str">
            <v>254 chemin des Izards</v>
          </cell>
          <cell r="AD50">
            <v>31140</v>
          </cell>
          <cell r="AE50" t="str">
            <v>Launaguet</v>
          </cell>
          <cell r="AF50">
            <v>561700439</v>
          </cell>
          <cell r="AG50">
            <v>649950001</v>
          </cell>
          <cell r="AH50" t="str">
            <v>bonato.francois@neuf.fr</v>
          </cell>
          <cell r="AI50">
            <v>41013</v>
          </cell>
          <cell r="AJ50">
            <v>2000</v>
          </cell>
          <cell r="AL50">
            <v>31000</v>
          </cell>
          <cell r="AM50">
            <v>33000</v>
          </cell>
          <cell r="AN50">
            <v>41024</v>
          </cell>
          <cell r="AP50" t="str">
            <v>Livré</v>
          </cell>
          <cell r="AR50">
            <v>3000</v>
          </cell>
          <cell r="AS50">
            <v>588</v>
          </cell>
          <cell r="AT50">
            <v>2412</v>
          </cell>
          <cell r="AV50">
            <v>30000</v>
          </cell>
          <cell r="AW50">
            <v>0</v>
          </cell>
          <cell r="AX50">
            <v>0</v>
          </cell>
          <cell r="AY50">
            <v>31000</v>
          </cell>
          <cell r="AZ50">
            <v>31000</v>
          </cell>
        </row>
        <row r="51">
          <cell r="A51" t="str">
            <v>Profilé Rollerteam Granduca Garage - ROSSARD / PESSANT</v>
          </cell>
          <cell r="B51" t="str">
            <v>Capucine Rollerteam Granduca Garage - ROSSARD</v>
          </cell>
          <cell r="C51">
            <v>220</v>
          </cell>
          <cell r="D51" t="str">
            <v>Mme</v>
          </cell>
          <cell r="E51" t="str">
            <v>ROSSARD</v>
          </cell>
          <cell r="F51" t="str">
            <v>Anne Marie</v>
          </cell>
          <cell r="G51" t="str">
            <v>23 avenue Charles de Gaulle</v>
          </cell>
          <cell r="H51">
            <v>81000</v>
          </cell>
          <cell r="I51" t="str">
            <v>Albi</v>
          </cell>
          <cell r="K51">
            <v>663511311</v>
          </cell>
          <cell r="M51" t="str">
            <v>Capucine</v>
          </cell>
          <cell r="N51" t="str">
            <v>Rollerteam</v>
          </cell>
          <cell r="O51" t="str">
            <v>Granduca Garage</v>
          </cell>
          <cell r="P51" t="str">
            <v>N/C</v>
          </cell>
          <cell r="Q51" t="str">
            <v>AD-473-TL</v>
          </cell>
          <cell r="R51">
            <v>38070</v>
          </cell>
          <cell r="S51" t="str">
            <v>Ford</v>
          </cell>
          <cell r="T51" t="str">
            <v>2,4 L TDCI</v>
          </cell>
          <cell r="U51">
            <v>82000</v>
          </cell>
          <cell r="V51" t="str">
            <v>X</v>
          </cell>
          <cell r="W51">
            <v>40900</v>
          </cell>
          <cell r="X51">
            <v>21000</v>
          </cell>
          <cell r="Y51" t="str">
            <v>220R</v>
          </cell>
          <cell r="Z51" t="str">
            <v>M.</v>
          </cell>
          <cell r="AA51" t="str">
            <v>PESSANT</v>
          </cell>
          <cell r="AB51" t="str">
            <v>Gérard</v>
          </cell>
          <cell r="AC51" t="str">
            <v>6 place de Verdun</v>
          </cell>
          <cell r="AD51">
            <v>9210</v>
          </cell>
          <cell r="AE51" t="str">
            <v>Lezat</v>
          </cell>
          <cell r="AF51">
            <v>561691523</v>
          </cell>
          <cell r="AG51">
            <v>681287195</v>
          </cell>
          <cell r="AI51">
            <v>40922</v>
          </cell>
          <cell r="AJ51">
            <v>3000</v>
          </cell>
          <cell r="AL51">
            <v>22500</v>
          </cell>
          <cell r="AM51">
            <v>25500</v>
          </cell>
          <cell r="AN51">
            <v>40929</v>
          </cell>
          <cell r="AO51" t="str">
            <v>14h00</v>
          </cell>
          <cell r="AP51" t="str">
            <v>Livré</v>
          </cell>
          <cell r="AR51">
            <v>4500</v>
          </cell>
          <cell r="AS51">
            <v>882</v>
          </cell>
          <cell r="AT51">
            <v>3618</v>
          </cell>
          <cell r="AV51">
            <v>21000</v>
          </cell>
          <cell r="AW51">
            <v>0</v>
          </cell>
          <cell r="AX51">
            <v>0</v>
          </cell>
          <cell r="AY51">
            <v>23000</v>
          </cell>
          <cell r="AZ51">
            <v>23000</v>
          </cell>
          <cell r="BA51" t="str">
            <v>Prix net vendeur payé en deux fois :
- 20.000 € le 27/03/12
- 1.000 € le 21/05/12</v>
          </cell>
        </row>
        <row r="52">
          <cell r="A52" t="str">
            <v>Capucine Levoyageur 755 SX - SYDOROW / DUMAIS</v>
          </cell>
          <cell r="B52" t="str">
            <v>Intégral Levoyageur 755 SX - SYDOROW</v>
          </cell>
          <cell r="C52">
            <v>221</v>
          </cell>
          <cell r="D52" t="str">
            <v>M.</v>
          </cell>
          <cell r="E52" t="str">
            <v>SYDOROW</v>
          </cell>
          <cell r="F52" t="str">
            <v>Daniel</v>
          </cell>
          <cell r="G52" t="str">
            <v>11, Allée du double chêne</v>
          </cell>
          <cell r="H52">
            <v>31850</v>
          </cell>
          <cell r="I52" t="str">
            <v>Montrabe</v>
          </cell>
          <cell r="J52">
            <v>561843391</v>
          </cell>
          <cell r="K52">
            <v>604159998</v>
          </cell>
          <cell r="L52" t="str">
            <v>masydorow@orange.fr</v>
          </cell>
          <cell r="M52" t="str">
            <v>Intégral</v>
          </cell>
          <cell r="N52" t="str">
            <v>Levoyageur</v>
          </cell>
          <cell r="O52" t="str">
            <v>755 SX</v>
          </cell>
          <cell r="P52" t="str">
            <v>WDB9061351N341647</v>
          </cell>
          <cell r="Q52" t="str">
            <v>802 CGE 31</v>
          </cell>
          <cell r="R52">
            <v>39651</v>
          </cell>
          <cell r="S52" t="str">
            <v>Mercedes</v>
          </cell>
          <cell r="T52" t="str">
            <v>318 CDI 184 CV</v>
          </cell>
          <cell r="U52">
            <v>34500</v>
          </cell>
          <cell r="V52" t="str">
            <v>X</v>
          </cell>
          <cell r="W52">
            <v>40918</v>
          </cell>
          <cell r="X52">
            <v>64000</v>
          </cell>
          <cell r="Y52" t="str">
            <v>221R</v>
          </cell>
          <cell r="Z52" t="str">
            <v>M.</v>
          </cell>
          <cell r="AA52" t="str">
            <v>DUMAIS</v>
          </cell>
          <cell r="AB52" t="str">
            <v>Yves</v>
          </cell>
          <cell r="AC52" t="str">
            <v>8 place des marroniers</v>
          </cell>
          <cell r="AD52">
            <v>91090</v>
          </cell>
          <cell r="AE52" t="str">
            <v>Lisses</v>
          </cell>
          <cell r="AF52">
            <v>160863079</v>
          </cell>
          <cell r="AG52">
            <v>686648746</v>
          </cell>
          <cell r="AH52" t="str">
            <v>jeanninedum@neuf.fr</v>
          </cell>
          <cell r="AI52">
            <v>41216</v>
          </cell>
          <cell r="AJ52">
            <v>4000</v>
          </cell>
          <cell r="AK52">
            <v>0</v>
          </cell>
          <cell r="AL52">
            <v>60200</v>
          </cell>
          <cell r="AM52">
            <v>64200</v>
          </cell>
          <cell r="AN52">
            <v>41237</v>
          </cell>
          <cell r="AO52" t="str">
            <v>16h00</v>
          </cell>
          <cell r="AP52" t="str">
            <v>Livré</v>
          </cell>
          <cell r="AR52">
            <v>4200</v>
          </cell>
          <cell r="AS52">
            <v>823.2</v>
          </cell>
          <cell r="AT52">
            <v>3376.8</v>
          </cell>
          <cell r="AV52">
            <v>60000</v>
          </cell>
          <cell r="AW52">
            <v>4000</v>
          </cell>
          <cell r="AX52">
            <v>10000</v>
          </cell>
          <cell r="AY52">
            <v>50200</v>
          </cell>
          <cell r="AZ52">
            <v>64200</v>
          </cell>
        </row>
        <row r="53">
          <cell r="A53" t="str">
            <v>Capucine Laika Ecovip 100 - CABAU AIT-TGADIRT / BARELLA</v>
          </cell>
          <cell r="B53" t="str">
            <v>Intégral Laika Ecovip 100 - CABAU AIT-TGADIRT</v>
          </cell>
          <cell r="C53">
            <v>223</v>
          </cell>
          <cell r="D53" t="str">
            <v>Mme</v>
          </cell>
          <cell r="E53" t="str">
            <v>CABAU AIT-TGADIRT</v>
          </cell>
          <cell r="F53" t="str">
            <v>Sandrine</v>
          </cell>
          <cell r="G53" t="str">
            <v>14 chemin Camparnaud</v>
          </cell>
          <cell r="H53">
            <v>31140</v>
          </cell>
          <cell r="I53" t="str">
            <v>Aucamville</v>
          </cell>
          <cell r="J53">
            <v>561170127</v>
          </cell>
          <cell r="K53">
            <v>679519669</v>
          </cell>
          <cell r="M53" t="str">
            <v>Intégral</v>
          </cell>
          <cell r="N53" t="str">
            <v>Laika</v>
          </cell>
          <cell r="O53" t="str">
            <v>Ecovip 100</v>
          </cell>
          <cell r="P53" t="str">
            <v>N/C</v>
          </cell>
          <cell r="Q53" t="str">
            <v>BM 064 CK</v>
          </cell>
          <cell r="R53">
            <v>35495</v>
          </cell>
          <cell r="S53" t="str">
            <v>Iveco</v>
          </cell>
          <cell r="T53" t="str">
            <v>8 CV</v>
          </cell>
          <cell r="U53">
            <v>101000</v>
          </cell>
          <cell r="V53" t="str">
            <v>X</v>
          </cell>
          <cell r="W53">
            <v>40929</v>
          </cell>
          <cell r="X53">
            <v>18000</v>
          </cell>
          <cell r="Y53" t="str">
            <v>223R</v>
          </cell>
          <cell r="Z53" t="str">
            <v>M.</v>
          </cell>
          <cell r="AA53" t="str">
            <v>BARELLA</v>
          </cell>
          <cell r="AB53" t="str">
            <v>Joel</v>
          </cell>
          <cell r="AC53" t="str">
            <v>Chemin du Libron</v>
          </cell>
          <cell r="AD53">
            <v>34550</v>
          </cell>
          <cell r="AE53" t="str">
            <v>Valras Plage</v>
          </cell>
          <cell r="AG53">
            <v>613440380</v>
          </cell>
          <cell r="AI53">
            <v>40954</v>
          </cell>
          <cell r="AJ53">
            <v>3000</v>
          </cell>
          <cell r="AL53">
            <v>17000</v>
          </cell>
          <cell r="AM53">
            <v>20000</v>
          </cell>
          <cell r="AN53">
            <v>40998</v>
          </cell>
          <cell r="AP53" t="str">
            <v>Livré</v>
          </cell>
          <cell r="AR53">
            <v>4000</v>
          </cell>
          <cell r="AS53">
            <v>784</v>
          </cell>
          <cell r="AT53">
            <v>3216</v>
          </cell>
          <cell r="AV53">
            <v>16000</v>
          </cell>
          <cell r="AW53">
            <v>7000</v>
          </cell>
          <cell r="AX53">
            <v>0</v>
          </cell>
          <cell r="AY53">
            <v>10000</v>
          </cell>
          <cell r="AZ53">
            <v>17000</v>
          </cell>
        </row>
        <row r="54">
          <cell r="A54" t="str">
            <v>Capucine Rapido 9083 DF - VEAUVY / PIPO</v>
          </cell>
          <cell r="B54" t="str">
            <v>Intégral Rapido 9083 DF - VEAUVY</v>
          </cell>
          <cell r="C54">
            <v>224</v>
          </cell>
          <cell r="D54" t="str">
            <v>M.</v>
          </cell>
          <cell r="E54" t="str">
            <v>VEAUVY</v>
          </cell>
          <cell r="F54" t="str">
            <v>Thierry</v>
          </cell>
          <cell r="G54" t="str">
            <v>30 rue du Pouset</v>
          </cell>
          <cell r="H54">
            <v>31400</v>
          </cell>
          <cell r="I54" t="str">
            <v>Toulouse</v>
          </cell>
          <cell r="J54">
            <v>561258374</v>
          </cell>
          <cell r="K54">
            <v>619516833</v>
          </cell>
          <cell r="L54" t="str">
            <v>a.veauvy@orange.fr</v>
          </cell>
          <cell r="M54" t="str">
            <v>Intégral</v>
          </cell>
          <cell r="N54" t="str">
            <v>Rapido</v>
          </cell>
          <cell r="O54" t="str">
            <v>9083 DF</v>
          </cell>
          <cell r="P54" t="str">
            <v>ZFA25000001348236</v>
          </cell>
          <cell r="Q54" t="str">
            <v>11 CMN 31</v>
          </cell>
          <cell r="R54">
            <v>39573</v>
          </cell>
          <cell r="S54" t="str">
            <v>Fiat</v>
          </cell>
          <cell r="T54" t="str">
            <v>2,3L 130CV Multijet</v>
          </cell>
          <cell r="U54">
            <v>29000</v>
          </cell>
          <cell r="V54" t="str">
            <v>X</v>
          </cell>
          <cell r="W54">
            <v>40924</v>
          </cell>
          <cell r="X54">
            <v>43000</v>
          </cell>
          <cell r="Y54" t="str">
            <v>224R</v>
          </cell>
          <cell r="Z54" t="str">
            <v>M.</v>
          </cell>
          <cell r="AA54" t="str">
            <v>PIPO</v>
          </cell>
          <cell r="AB54" t="str">
            <v>Patrick</v>
          </cell>
          <cell r="AC54" t="str">
            <v>26 route de Leguevin</v>
          </cell>
          <cell r="AD54">
            <v>31820</v>
          </cell>
          <cell r="AE54" t="str">
            <v>Pibrac</v>
          </cell>
          <cell r="AF54">
            <v>561860554</v>
          </cell>
          <cell r="AG54">
            <v>678546194</v>
          </cell>
          <cell r="AI54">
            <v>40954</v>
          </cell>
          <cell r="AJ54">
            <v>3000</v>
          </cell>
          <cell r="AL54">
            <v>44900</v>
          </cell>
          <cell r="AM54">
            <v>47900</v>
          </cell>
          <cell r="AN54">
            <v>40973</v>
          </cell>
          <cell r="AP54" t="str">
            <v>Livré</v>
          </cell>
          <cell r="AR54">
            <v>4900</v>
          </cell>
          <cell r="AS54">
            <v>960.40000000000009</v>
          </cell>
          <cell r="AT54">
            <v>3939.6</v>
          </cell>
          <cell r="AV54">
            <v>43000</v>
          </cell>
          <cell r="AW54">
            <v>0</v>
          </cell>
          <cell r="AX54">
            <v>0</v>
          </cell>
          <cell r="AY54">
            <v>44900</v>
          </cell>
          <cell r="AZ54">
            <v>44900</v>
          </cell>
        </row>
        <row r="55">
          <cell r="A55" t="str">
            <v>Profilé Rapido 9097 F - VIRAVEAU / MAUREL</v>
          </cell>
          <cell r="B55" t="str">
            <v>Intégral Rapido 9097 F - VIRAVEAU</v>
          </cell>
          <cell r="C55">
            <v>224.5</v>
          </cell>
          <cell r="D55" t="str">
            <v>Mme</v>
          </cell>
          <cell r="E55" t="str">
            <v>VIRAVEAU</v>
          </cell>
          <cell r="F55" t="str">
            <v>Anne-Marie</v>
          </cell>
          <cell r="G55" t="str">
            <v>La Montcernie</v>
          </cell>
          <cell r="H55">
            <v>15270</v>
          </cell>
          <cell r="I55" t="str">
            <v>Champs sur Tarentaine</v>
          </cell>
          <cell r="J55">
            <v>471687971</v>
          </cell>
          <cell r="K55">
            <v>604491590</v>
          </cell>
          <cell r="L55" t="str">
            <v>anne-marie.viraveau15@orange.fr</v>
          </cell>
          <cell r="M55" t="str">
            <v>Intégral</v>
          </cell>
          <cell r="N55" t="str">
            <v>Rapido</v>
          </cell>
          <cell r="O55" t="str">
            <v>9097 F</v>
          </cell>
          <cell r="P55" t="str">
            <v>ZFA25000001132757</v>
          </cell>
          <cell r="Q55" t="str">
            <v>BB-022-PF</v>
          </cell>
          <cell r="R55">
            <v>39297</v>
          </cell>
          <cell r="S55" t="str">
            <v>Fiat</v>
          </cell>
          <cell r="T55" t="str">
            <v>8 CV</v>
          </cell>
          <cell r="U55">
            <v>35000</v>
          </cell>
          <cell r="V55" t="str">
            <v>X</v>
          </cell>
          <cell r="W55">
            <v>40934</v>
          </cell>
          <cell r="X55">
            <v>33000</v>
          </cell>
          <cell r="Y55" t="str">
            <v>224,5R</v>
          </cell>
          <cell r="Z55" t="str">
            <v>M.</v>
          </cell>
          <cell r="AA55" t="str">
            <v>MAUREL</v>
          </cell>
          <cell r="AB55" t="str">
            <v>Patrick</v>
          </cell>
          <cell r="AC55" t="str">
            <v>Le Gourpat</v>
          </cell>
          <cell r="AD55">
            <v>81310</v>
          </cell>
          <cell r="AE55" t="str">
            <v>l'Isle sur Tarn</v>
          </cell>
          <cell r="AG55">
            <v>622657464</v>
          </cell>
          <cell r="AI55">
            <v>41017</v>
          </cell>
          <cell r="AJ55">
            <v>3000</v>
          </cell>
          <cell r="AL55">
            <v>37000</v>
          </cell>
          <cell r="AM55">
            <v>40000</v>
          </cell>
          <cell r="AN55">
            <v>41027</v>
          </cell>
          <cell r="AP55" t="str">
            <v>Livré</v>
          </cell>
          <cell r="AR55">
            <v>7669.5499999999993</v>
          </cell>
          <cell r="AS55">
            <v>1503.2318</v>
          </cell>
          <cell r="AT55">
            <v>6166.3181999999997</v>
          </cell>
          <cell r="AV55">
            <v>32330.45</v>
          </cell>
          <cell r="AW55">
            <v>0</v>
          </cell>
          <cell r="AX55">
            <v>0</v>
          </cell>
          <cell r="AY55">
            <v>37000</v>
          </cell>
          <cell r="AZ55">
            <v>37000</v>
          </cell>
          <cell r="BA55" t="str">
            <v xml:space="preserve">Prix net vendeur de 32.330,45 €, répartis comme suit: 
- 7.000 € d'avance au profit de la propriétaire
- 17.000 € de solde à la propriétaire après la livraison
- 8.330,45 € versés à Maitre Chazeau, huissier, pour levée de gage et remboursement de crédit
Solde de 37.000, encaissé comme suit:
- 40.000 euros le jour de la livraison
- 3.000 € reversés par CCC pour remise exceptionnelle </v>
          </cell>
        </row>
        <row r="56">
          <cell r="A56" t="str">
            <v>Profilé Autostar Auros 17 - TOUCHARD / DELPIT</v>
          </cell>
          <cell r="B56" t="str">
            <v>Capucine Autostar Auros 17 - TOUCHARD</v>
          </cell>
          <cell r="C56">
            <v>225</v>
          </cell>
          <cell r="D56" t="str">
            <v>Mme</v>
          </cell>
          <cell r="E56" t="str">
            <v>TOUCHARD</v>
          </cell>
          <cell r="F56" t="str">
            <v>Marie Eugénie</v>
          </cell>
          <cell r="G56" t="str">
            <v>797 chemin Bellots</v>
          </cell>
          <cell r="H56">
            <v>31330</v>
          </cell>
          <cell r="I56" t="str">
            <v>Larra</v>
          </cell>
          <cell r="J56">
            <v>567228515</v>
          </cell>
          <cell r="K56">
            <v>687777376</v>
          </cell>
          <cell r="M56" t="str">
            <v>Capucine</v>
          </cell>
          <cell r="N56" t="str">
            <v>Autostar</v>
          </cell>
          <cell r="O56" t="str">
            <v>Auros 17</v>
          </cell>
          <cell r="P56" t="str">
            <v>WFOAXXTTFA6L81756</v>
          </cell>
          <cell r="Q56" t="str">
            <v>BD-489-HH</v>
          </cell>
          <cell r="R56">
            <v>38840</v>
          </cell>
          <cell r="S56" t="str">
            <v>Ford</v>
          </cell>
          <cell r="T56" t="str">
            <v>2,4 TDCI</v>
          </cell>
          <cell r="U56">
            <v>60700</v>
          </cell>
          <cell r="V56" t="str">
            <v>X</v>
          </cell>
          <cell r="W56">
            <v>40936</v>
          </cell>
          <cell r="X56">
            <v>23000</v>
          </cell>
          <cell r="Y56" t="str">
            <v>225R</v>
          </cell>
          <cell r="Z56" t="str">
            <v>Mme</v>
          </cell>
          <cell r="AA56" t="str">
            <v>DELPIT</v>
          </cell>
          <cell r="AB56" t="str">
            <v>Isabelle</v>
          </cell>
          <cell r="AC56" t="str">
            <v>3 rue de la Gilette</v>
          </cell>
          <cell r="AD56">
            <v>77440</v>
          </cell>
          <cell r="AE56" t="str">
            <v>Armentières-en-Brie</v>
          </cell>
          <cell r="AF56">
            <v>164354803</v>
          </cell>
          <cell r="AG56">
            <v>688816766</v>
          </cell>
          <cell r="AH56" t="str">
            <v>didisa.delpit@neuf.fr</v>
          </cell>
          <cell r="AI56">
            <v>41022</v>
          </cell>
          <cell r="AJ56">
            <v>3000</v>
          </cell>
          <cell r="AL56">
            <v>24000</v>
          </cell>
          <cell r="AM56">
            <v>27000</v>
          </cell>
          <cell r="AN56">
            <v>41032</v>
          </cell>
          <cell r="AO56" t="str">
            <v>14h00</v>
          </cell>
          <cell r="AP56" t="str">
            <v>Livré</v>
          </cell>
          <cell r="AR56">
            <v>4000</v>
          </cell>
          <cell r="AS56">
            <v>784</v>
          </cell>
          <cell r="AT56">
            <v>3216</v>
          </cell>
          <cell r="AV56">
            <v>23000</v>
          </cell>
          <cell r="AW56">
            <v>0</v>
          </cell>
          <cell r="AX56">
            <v>0</v>
          </cell>
          <cell r="AY56">
            <v>24000</v>
          </cell>
          <cell r="AZ56">
            <v>24000</v>
          </cell>
          <cell r="BA56" t="str">
            <v>Prix de vente de 24.000 €, versés comme suit:
- chèque de banque de 21.000 € le jour de la livraison
- deux virements de 1.500 € chacun, soit 3.000 au total, pour solde, sur le compte secondaire de CCC le 17/05/2012
Prix net vendeur de 23.000 € payé par CCC par chèque en date de valeur du 29/06/2012</v>
          </cell>
        </row>
        <row r="57">
          <cell r="A57" t="str">
            <v>Profilé Rapido 7090 C - JACOB / SURIN</v>
          </cell>
          <cell r="B57" t="str">
            <v>Profilé Rapido 7090 C - JACOB</v>
          </cell>
          <cell r="C57">
            <v>227</v>
          </cell>
          <cell r="D57" t="str">
            <v>M.</v>
          </cell>
          <cell r="E57" t="str">
            <v>JACOB</v>
          </cell>
          <cell r="F57" t="str">
            <v>Yvon</v>
          </cell>
          <cell r="G57" t="str">
            <v>24 RUE DES PYRENEES</v>
          </cell>
          <cell r="H57">
            <v>31150</v>
          </cell>
          <cell r="I57" t="str">
            <v>GRATENTOUR</v>
          </cell>
          <cell r="K57">
            <v>770704046</v>
          </cell>
          <cell r="L57" t="str">
            <v>yvon.jacob@yahoo.fr</v>
          </cell>
          <cell r="M57" t="str">
            <v>Profilé</v>
          </cell>
          <cell r="N57" t="str">
            <v>Rapido</v>
          </cell>
          <cell r="O57" t="str">
            <v>7090 C</v>
          </cell>
          <cell r="P57" t="str">
            <v>WF7YCFMAA11281832</v>
          </cell>
          <cell r="Q57" t="str">
            <v>845 CHC 31</v>
          </cell>
          <cell r="R57">
            <v>39710</v>
          </cell>
          <cell r="S57" t="str">
            <v>Citroen</v>
          </cell>
          <cell r="T57" t="str">
            <v>2,3L 130 CV</v>
          </cell>
          <cell r="U57">
            <v>30840</v>
          </cell>
          <cell r="V57" t="str">
            <v>X</v>
          </cell>
          <cell r="W57">
            <v>40942</v>
          </cell>
          <cell r="X57">
            <v>37000</v>
          </cell>
          <cell r="Y57" t="str">
            <v>227R</v>
          </cell>
          <cell r="Z57" t="str">
            <v>M.</v>
          </cell>
          <cell r="AA57" t="str">
            <v>SURIN</v>
          </cell>
          <cell r="AB57" t="str">
            <v>Philippe</v>
          </cell>
          <cell r="AC57" t="str">
            <v>Domaine Saint Maurice</v>
          </cell>
          <cell r="AD57">
            <v>31810</v>
          </cell>
          <cell r="AE57" t="str">
            <v>Clermont le Fort</v>
          </cell>
          <cell r="AF57">
            <v>561085262</v>
          </cell>
          <cell r="AG57">
            <v>607419255</v>
          </cell>
          <cell r="AH57" t="str">
            <v>ea.surin@yahoo.fr</v>
          </cell>
          <cell r="AI57">
            <v>40968</v>
          </cell>
          <cell r="AJ57">
            <v>4000</v>
          </cell>
          <cell r="AL57">
            <v>37000</v>
          </cell>
          <cell r="AM57">
            <v>41000</v>
          </cell>
          <cell r="AN57">
            <v>40984</v>
          </cell>
          <cell r="AO57" t="str">
            <v>14h00</v>
          </cell>
          <cell r="AP57" t="str">
            <v>Livré</v>
          </cell>
          <cell r="AR57">
            <v>4000</v>
          </cell>
          <cell r="AS57">
            <v>784</v>
          </cell>
          <cell r="AT57">
            <v>3216</v>
          </cell>
          <cell r="AV57">
            <v>37000</v>
          </cell>
          <cell r="AW57">
            <v>4000</v>
          </cell>
          <cell r="AX57">
            <v>0</v>
          </cell>
          <cell r="AY57">
            <v>37000</v>
          </cell>
          <cell r="AZ57">
            <v>41000</v>
          </cell>
        </row>
        <row r="58">
          <cell r="A58" t="str">
            <v xml:space="preserve"> Mooveo P 673 - LEMBOULAS / JALINIER</v>
          </cell>
          <cell r="B58" t="str">
            <v>Profilé Mooveo P 673 - LEMBOULAS</v>
          </cell>
          <cell r="C58">
            <v>228</v>
          </cell>
          <cell r="D58" t="str">
            <v>Mme</v>
          </cell>
          <cell r="E58" t="str">
            <v>LEMBOULAS</v>
          </cell>
          <cell r="F58" t="str">
            <v>Christian</v>
          </cell>
          <cell r="G58" t="str">
            <v>249 ROUTE DE LA MOTHE</v>
          </cell>
          <cell r="H58">
            <v>82000</v>
          </cell>
          <cell r="I58" t="str">
            <v>MONTAUBAN</v>
          </cell>
          <cell r="J58">
            <v>563031506</v>
          </cell>
          <cell r="K58">
            <v>670957290</v>
          </cell>
          <cell r="M58" t="str">
            <v>Profilé</v>
          </cell>
          <cell r="N58" t="str">
            <v>Mooveo</v>
          </cell>
          <cell r="O58" t="str">
            <v>P 673</v>
          </cell>
          <cell r="P58" t="str">
            <v>ZFA250000014550358</v>
          </cell>
          <cell r="Q58" t="str">
            <v>AA-815-NE</v>
          </cell>
          <cell r="R58">
            <v>39976</v>
          </cell>
          <cell r="S58" t="str">
            <v>Fiat</v>
          </cell>
          <cell r="T58" t="str">
            <v>2,3L 130 CV</v>
          </cell>
          <cell r="U58">
            <v>44000</v>
          </cell>
          <cell r="V58" t="str">
            <v>X</v>
          </cell>
          <cell r="W58">
            <v>40944</v>
          </cell>
          <cell r="X58">
            <v>26000</v>
          </cell>
          <cell r="Y58" t="str">
            <v>228R</v>
          </cell>
          <cell r="Z58" t="str">
            <v>M.</v>
          </cell>
          <cell r="AA58" t="str">
            <v>JALINIER</v>
          </cell>
          <cell r="AB58" t="str">
            <v>Joseph</v>
          </cell>
          <cell r="AC58" t="str">
            <v>69 Carretals</v>
          </cell>
          <cell r="AD58">
            <v>82290</v>
          </cell>
          <cell r="AE58" t="str">
            <v>MONTBETON</v>
          </cell>
          <cell r="AF58">
            <v>563675154</v>
          </cell>
          <cell r="AG58">
            <v>698079071</v>
          </cell>
          <cell r="AI58">
            <v>40976</v>
          </cell>
          <cell r="AJ58">
            <v>4000</v>
          </cell>
          <cell r="AL58">
            <v>26000</v>
          </cell>
          <cell r="AM58">
            <v>30000</v>
          </cell>
          <cell r="AN58">
            <v>41013</v>
          </cell>
          <cell r="AP58" t="str">
            <v>Livré</v>
          </cell>
          <cell r="AR58">
            <v>4000</v>
          </cell>
          <cell r="AS58">
            <v>784</v>
          </cell>
          <cell r="AT58">
            <v>3216</v>
          </cell>
          <cell r="AV58">
            <v>26000</v>
          </cell>
          <cell r="AW58">
            <v>0</v>
          </cell>
          <cell r="AX58">
            <v>0</v>
          </cell>
          <cell r="AY58">
            <v>26120</v>
          </cell>
          <cell r="AZ58">
            <v>26120</v>
          </cell>
          <cell r="BA58" t="str">
            <v>Paiement des 120 € manquants de l'acheteur, encaissés en date du 31/05/2013</v>
          </cell>
        </row>
        <row r="59">
          <cell r="A59" t="str">
            <v xml:space="preserve"> Burstner T 605 - DUARTE / FRAUCIEL</v>
          </cell>
          <cell r="B59" t="str">
            <v>Profilé Burstner T 605 - DUARTE</v>
          </cell>
          <cell r="C59">
            <v>229</v>
          </cell>
          <cell r="D59" t="str">
            <v>M.</v>
          </cell>
          <cell r="E59" t="str">
            <v>DUARTE</v>
          </cell>
          <cell r="F59" t="str">
            <v>Richard</v>
          </cell>
          <cell r="G59" t="str">
            <v>14 avenue Jules Pelissier</v>
          </cell>
          <cell r="H59">
            <v>81120</v>
          </cell>
          <cell r="I59" t="str">
            <v>Realmont</v>
          </cell>
          <cell r="J59">
            <v>563555958</v>
          </cell>
          <cell r="K59">
            <v>632913169</v>
          </cell>
          <cell r="M59" t="str">
            <v>Profilé</v>
          </cell>
          <cell r="N59" t="str">
            <v>Burstner</v>
          </cell>
          <cell r="O59" t="str">
            <v>T 605</v>
          </cell>
          <cell r="P59" t="str">
            <v>VF7ZBZHCC17527785</v>
          </cell>
          <cell r="Q59" t="str">
            <v>1560 SW 81</v>
          </cell>
          <cell r="R59">
            <v>38475</v>
          </cell>
          <cell r="S59" t="str">
            <v>Citroen</v>
          </cell>
          <cell r="T59" t="str">
            <v>2,8L 146 CV</v>
          </cell>
          <cell r="U59">
            <v>42000</v>
          </cell>
          <cell r="V59" t="str">
            <v>X</v>
          </cell>
          <cell r="W59">
            <v>40954</v>
          </cell>
          <cell r="X59">
            <v>24000</v>
          </cell>
          <cell r="Y59" t="str">
            <v>229R</v>
          </cell>
          <cell r="Z59" t="str">
            <v>M.</v>
          </cell>
          <cell r="AA59" t="str">
            <v>FRAUCIEL</v>
          </cell>
          <cell r="AB59" t="str">
            <v>Bernard</v>
          </cell>
          <cell r="AC59" t="str">
            <v>2 Lotissement les Barrades</v>
          </cell>
          <cell r="AD59">
            <v>82290</v>
          </cell>
          <cell r="AE59" t="str">
            <v>Lacourt Saint Pierre</v>
          </cell>
          <cell r="AF59">
            <v>563675906</v>
          </cell>
          <cell r="AG59">
            <v>675938080</v>
          </cell>
          <cell r="AH59" t="str">
            <v>bernard.frauciel@wanadoo.fr</v>
          </cell>
          <cell r="AI59">
            <v>41060</v>
          </cell>
          <cell r="AJ59">
            <v>3000</v>
          </cell>
          <cell r="AK59">
            <v>15000</v>
          </cell>
          <cell r="AL59">
            <v>9000</v>
          </cell>
          <cell r="AM59">
            <v>27000</v>
          </cell>
          <cell r="AN59">
            <v>41037</v>
          </cell>
          <cell r="AP59" t="str">
            <v>Livré</v>
          </cell>
          <cell r="AR59">
            <v>4500</v>
          </cell>
          <cell r="AS59">
            <v>882</v>
          </cell>
          <cell r="AT59">
            <v>3618</v>
          </cell>
          <cell r="AV59">
            <v>22500</v>
          </cell>
          <cell r="AW59">
            <v>0</v>
          </cell>
          <cell r="AX59">
            <v>15000</v>
          </cell>
          <cell r="AY59">
            <v>9000</v>
          </cell>
          <cell r="AZ59">
            <v>24000</v>
          </cell>
        </row>
        <row r="60">
          <cell r="A60" t="str">
            <v xml:space="preserve"> Bavaria T 68 BD - PIPO / GUELI</v>
          </cell>
          <cell r="B60" t="str">
            <v>Profilé Bavaria T 68 BD - PIPO</v>
          </cell>
          <cell r="C60">
            <v>230</v>
          </cell>
          <cell r="D60" t="str">
            <v>M.</v>
          </cell>
          <cell r="E60" t="str">
            <v>PIPO</v>
          </cell>
          <cell r="F60" t="str">
            <v>Patrick</v>
          </cell>
          <cell r="G60" t="str">
            <v>26, route de Leguevin</v>
          </cell>
          <cell r="H60">
            <v>31820</v>
          </cell>
          <cell r="I60" t="str">
            <v>PIBRAC</v>
          </cell>
          <cell r="J60" t="str">
            <v>05 61 86 05 54</v>
          </cell>
          <cell r="K60" t="str">
            <v>06 78 54 61 94</v>
          </cell>
          <cell r="M60" t="str">
            <v>Profilé</v>
          </cell>
          <cell r="N60" t="str">
            <v>Bavaria</v>
          </cell>
          <cell r="O60" t="str">
            <v>T 68 BD</v>
          </cell>
          <cell r="P60" t="str">
            <v>VF7ZBPMAA17415733</v>
          </cell>
          <cell r="Q60" t="str">
            <v>172 BMD 31</v>
          </cell>
          <cell r="R60">
            <v>38491</v>
          </cell>
          <cell r="S60" t="str">
            <v>Citroen</v>
          </cell>
          <cell r="T60" t="str">
            <v>2,8L 127 CV</v>
          </cell>
          <cell r="U60">
            <v>56500</v>
          </cell>
          <cell r="V60" t="str">
            <v>X</v>
          </cell>
          <cell r="W60">
            <v>40956</v>
          </cell>
          <cell r="X60">
            <v>27000</v>
          </cell>
          <cell r="Y60" t="str">
            <v>230R</v>
          </cell>
          <cell r="Z60" t="str">
            <v>M.</v>
          </cell>
          <cell r="AA60" t="str">
            <v>GUELI</v>
          </cell>
          <cell r="AB60" t="str">
            <v>Jean-Luc</v>
          </cell>
          <cell r="AC60" t="str">
            <v>19 rue de Novital</v>
          </cell>
          <cell r="AD60">
            <v>31150</v>
          </cell>
          <cell r="AE60" t="str">
            <v>Gagnac sur Garonne</v>
          </cell>
          <cell r="AF60">
            <v>561357712</v>
          </cell>
          <cell r="AG60">
            <v>636878698</v>
          </cell>
          <cell r="AH60" t="str">
            <v>jlgueli@orange.fr</v>
          </cell>
          <cell r="AI60">
            <v>40990</v>
          </cell>
          <cell r="AJ60">
            <v>2500</v>
          </cell>
          <cell r="AK60">
            <v>0</v>
          </cell>
          <cell r="AL60">
            <v>26500</v>
          </cell>
          <cell r="AM60">
            <v>29000</v>
          </cell>
          <cell r="AN60">
            <v>40995</v>
          </cell>
          <cell r="AO60" t="str">
            <v>14h00</v>
          </cell>
          <cell r="AP60" t="str">
            <v>Livré</v>
          </cell>
          <cell r="AR60">
            <v>2000</v>
          </cell>
          <cell r="AS60">
            <v>392</v>
          </cell>
          <cell r="AT60">
            <v>1608</v>
          </cell>
          <cell r="AV60">
            <v>27000</v>
          </cell>
          <cell r="AW60">
            <v>0</v>
          </cell>
          <cell r="AX60">
            <v>0</v>
          </cell>
          <cell r="AY60">
            <v>26500</v>
          </cell>
          <cell r="AZ60">
            <v>26500</v>
          </cell>
        </row>
        <row r="61">
          <cell r="A61" t="str">
            <v xml:space="preserve"> Challenger Eden 202 - DUPRE / GUILLERMIN</v>
          </cell>
          <cell r="B61" t="str">
            <v>Profilé Challenger Eden 202 - DUPRE</v>
          </cell>
          <cell r="C61">
            <v>231</v>
          </cell>
          <cell r="D61" t="str">
            <v>M.</v>
          </cell>
          <cell r="E61" t="str">
            <v>DUPRE</v>
          </cell>
          <cell r="F61" t="str">
            <v>Georges</v>
          </cell>
          <cell r="G61" t="str">
            <v>16 rue Jacques Brel</v>
          </cell>
          <cell r="H61">
            <v>31390</v>
          </cell>
          <cell r="I61" t="str">
            <v>Carbonne</v>
          </cell>
          <cell r="K61">
            <v>637655553</v>
          </cell>
          <cell r="M61" t="str">
            <v>Profilé</v>
          </cell>
          <cell r="N61" t="str">
            <v>Challenger</v>
          </cell>
          <cell r="O61" t="str">
            <v>Eden 202</v>
          </cell>
          <cell r="P61" t="str">
            <v>VF72316L216034192</v>
          </cell>
          <cell r="Q61" t="str">
            <v>818 ANB 31</v>
          </cell>
          <cell r="R61">
            <v>36990</v>
          </cell>
          <cell r="S61" t="str">
            <v>Citroen</v>
          </cell>
          <cell r="T61" t="str">
            <v>2,8l HDI</v>
          </cell>
          <cell r="U61">
            <v>69000</v>
          </cell>
          <cell r="V61" t="str">
            <v>X</v>
          </cell>
          <cell r="W61">
            <v>40961</v>
          </cell>
          <cell r="X61">
            <v>14000</v>
          </cell>
          <cell r="Y61" t="str">
            <v>231R</v>
          </cell>
          <cell r="Z61" t="str">
            <v>M.</v>
          </cell>
          <cell r="AA61" t="str">
            <v>GUILLERMIN</v>
          </cell>
          <cell r="AB61" t="str">
            <v>Didier</v>
          </cell>
          <cell r="AC61" t="str">
            <v>1 bis rue Adam de Craponne</v>
          </cell>
          <cell r="AD61">
            <v>13140</v>
          </cell>
          <cell r="AE61" t="str">
            <v>Miramas</v>
          </cell>
          <cell r="AF61" t="str">
            <v>04 90 58 43 15</v>
          </cell>
          <cell r="AG61" t="str">
            <v>06 78 01 14 85</v>
          </cell>
          <cell r="AH61" t="str">
            <v>lucile.laura@wanadoo.fr</v>
          </cell>
          <cell r="AI61">
            <v>41111</v>
          </cell>
          <cell r="AJ61">
            <v>2000</v>
          </cell>
          <cell r="AL61">
            <v>16000</v>
          </cell>
          <cell r="AM61">
            <v>18000</v>
          </cell>
          <cell r="AN61">
            <v>41115</v>
          </cell>
          <cell r="AP61" t="str">
            <v>Livré</v>
          </cell>
          <cell r="AR61">
            <v>4000</v>
          </cell>
          <cell r="AS61">
            <v>784</v>
          </cell>
          <cell r="AT61">
            <v>3216</v>
          </cell>
          <cell r="AV61">
            <v>14000</v>
          </cell>
          <cell r="AW61">
            <v>0</v>
          </cell>
          <cell r="AX61">
            <v>0</v>
          </cell>
          <cell r="AY61">
            <v>16000</v>
          </cell>
          <cell r="AZ61">
            <v>16000</v>
          </cell>
        </row>
        <row r="62">
          <cell r="A62" t="str">
            <v xml:space="preserve"> Chausson Twist 4 Prestige - GARZIA / ROQUEFLOT</v>
          </cell>
          <cell r="B62" t="str">
            <v>Fourgon Chausson Twist 4 Prestige - GARZIA</v>
          </cell>
          <cell r="C62">
            <v>232</v>
          </cell>
          <cell r="D62" t="str">
            <v>M.</v>
          </cell>
          <cell r="E62" t="str">
            <v>GARZIA</v>
          </cell>
          <cell r="F62" t="str">
            <v>Edouard</v>
          </cell>
          <cell r="G62" t="str">
            <v>48 lacroix falgarde</v>
          </cell>
          <cell r="H62">
            <v>31120</v>
          </cell>
          <cell r="I62" t="str">
            <v>Pinsaguel</v>
          </cell>
          <cell r="K62">
            <v>620569476</v>
          </cell>
          <cell r="M62" t="str">
            <v>Fourgon</v>
          </cell>
          <cell r="N62" t="str">
            <v>Chausson</v>
          </cell>
          <cell r="O62" t="str">
            <v>Twist 4 Prestige</v>
          </cell>
          <cell r="P62" t="str">
            <v>ZFA25000001033687</v>
          </cell>
          <cell r="Q62" t="str">
            <v>BX-626-MQ</v>
          </cell>
          <cell r="R62">
            <v>39282</v>
          </cell>
          <cell r="S62" t="str">
            <v>Fiat</v>
          </cell>
          <cell r="T62" t="str">
            <v>2,2L 120 CV</v>
          </cell>
          <cell r="U62">
            <v>46000</v>
          </cell>
          <cell r="V62" t="str">
            <v>X</v>
          </cell>
          <cell r="W62">
            <v>40961</v>
          </cell>
          <cell r="X62">
            <v>29000</v>
          </cell>
          <cell r="Y62" t="str">
            <v>232R</v>
          </cell>
          <cell r="Z62" t="str">
            <v>M.</v>
          </cell>
          <cell r="AA62" t="str">
            <v>ROQUEFLOT</v>
          </cell>
          <cell r="AB62" t="str">
            <v>Lionel</v>
          </cell>
          <cell r="AC62" t="str">
            <v>Lieu dit Puech Nocoffe</v>
          </cell>
          <cell r="AD62">
            <v>81120</v>
          </cell>
          <cell r="AE62" t="str">
            <v>Fauch</v>
          </cell>
          <cell r="AG62" t="str">
            <v>06 62 87 82 58</v>
          </cell>
          <cell r="AH62" t="str">
            <v>lionel.roqueflot@yahoo.fr</v>
          </cell>
          <cell r="AI62">
            <v>41111</v>
          </cell>
          <cell r="AJ62">
            <v>3000</v>
          </cell>
          <cell r="AL62">
            <v>28000</v>
          </cell>
          <cell r="AM62">
            <v>31000</v>
          </cell>
          <cell r="AN62">
            <v>41117</v>
          </cell>
          <cell r="AP62" t="str">
            <v>Livré</v>
          </cell>
          <cell r="AR62">
            <v>3000</v>
          </cell>
          <cell r="AS62">
            <v>588</v>
          </cell>
          <cell r="AT62">
            <v>2412</v>
          </cell>
          <cell r="AV62">
            <v>28000</v>
          </cell>
          <cell r="AW62">
            <v>0</v>
          </cell>
          <cell r="AX62">
            <v>0</v>
          </cell>
          <cell r="AY62">
            <v>28000</v>
          </cell>
          <cell r="AZ62">
            <v>28000</v>
          </cell>
        </row>
        <row r="63">
          <cell r="A63" t="str">
            <v xml:space="preserve"> Bavaria T7BD - SANNIER / SCHMUCK</v>
          </cell>
          <cell r="B63" t="str">
            <v>Profilé Bavaria T7BD - SANNIER</v>
          </cell>
          <cell r="C63">
            <v>233</v>
          </cell>
          <cell r="D63" t="str">
            <v>M.</v>
          </cell>
          <cell r="E63" t="str">
            <v>SANNIER</v>
          </cell>
          <cell r="F63" t="str">
            <v>Jacques</v>
          </cell>
          <cell r="G63" t="str">
            <v>Route d'Espagne</v>
          </cell>
          <cell r="H63">
            <v>31440</v>
          </cell>
          <cell r="I63" t="str">
            <v>Saint Beat</v>
          </cell>
          <cell r="J63">
            <v>561897227</v>
          </cell>
          <cell r="K63">
            <v>622480110</v>
          </cell>
          <cell r="L63" t="str">
            <v>sannier-jacques@orange.fr</v>
          </cell>
          <cell r="M63" t="str">
            <v>Profilé</v>
          </cell>
          <cell r="N63" t="str">
            <v>Bavaria</v>
          </cell>
          <cell r="O63" t="str">
            <v>T7BD</v>
          </cell>
          <cell r="P63" t="str">
            <v>ZFA24400007192439</v>
          </cell>
          <cell r="Q63" t="str">
            <v>673 BNG 31</v>
          </cell>
          <cell r="R63">
            <v>37764</v>
          </cell>
          <cell r="S63" t="str">
            <v>Fiat</v>
          </cell>
          <cell r="T63" t="str">
            <v>2,8L JTD</v>
          </cell>
          <cell r="U63">
            <v>64000</v>
          </cell>
          <cell r="V63" t="str">
            <v>X</v>
          </cell>
          <cell r="W63">
            <v>40964</v>
          </cell>
          <cell r="X63">
            <v>22000</v>
          </cell>
          <cell r="Y63" t="str">
            <v>233R</v>
          </cell>
          <cell r="Z63" t="str">
            <v>M.</v>
          </cell>
          <cell r="AA63" t="str">
            <v>SCHMUCK</v>
          </cell>
          <cell r="AB63" t="str">
            <v>Didier</v>
          </cell>
          <cell r="AC63" t="str">
            <v>Calle Major, 66</v>
          </cell>
          <cell r="AD63">
            <v>25550</v>
          </cell>
          <cell r="AE63" t="str">
            <v>Bossost</v>
          </cell>
          <cell r="AG63">
            <v>645007165</v>
          </cell>
          <cell r="AH63" t="str">
            <v>hydroroots@hotmail.com</v>
          </cell>
          <cell r="AI63">
            <v>41026</v>
          </cell>
          <cell r="AJ63">
            <v>1500</v>
          </cell>
          <cell r="AL63">
            <v>24500</v>
          </cell>
          <cell r="AM63">
            <v>26000</v>
          </cell>
          <cell r="AN63">
            <v>41032</v>
          </cell>
          <cell r="AP63" t="str">
            <v>Perdu/repris</v>
          </cell>
          <cell r="AR63">
            <v>26000</v>
          </cell>
          <cell r="AS63">
            <v>5096</v>
          </cell>
          <cell r="AT63">
            <v>20904</v>
          </cell>
          <cell r="AZ63">
            <v>0</v>
          </cell>
        </row>
        <row r="64">
          <cell r="A64" t="str">
            <v xml:space="preserve"> Pilote A 690 - MESSINA / AUBIN</v>
          </cell>
          <cell r="B64" t="str">
            <v>Capucine Pilote A 690 - MESSINA</v>
          </cell>
          <cell r="C64">
            <v>235</v>
          </cell>
          <cell r="D64" t="str">
            <v>M.</v>
          </cell>
          <cell r="E64" t="str">
            <v>MESSINA</v>
          </cell>
          <cell r="F64" t="str">
            <v>Maurice</v>
          </cell>
          <cell r="G64" t="str">
            <v>10 impasse de piece grande</v>
          </cell>
          <cell r="H64">
            <v>31330</v>
          </cell>
          <cell r="I64" t="str">
            <v>Larra</v>
          </cell>
          <cell r="J64">
            <v>561823911</v>
          </cell>
          <cell r="K64">
            <v>620898176</v>
          </cell>
          <cell r="L64" t="str">
            <v>plaquiste31@yahoo.fr</v>
          </cell>
          <cell r="M64" t="str">
            <v>Capucine</v>
          </cell>
          <cell r="N64" t="str">
            <v>Pilote</v>
          </cell>
          <cell r="O64" t="str">
            <v>A 690</v>
          </cell>
          <cell r="P64" t="str">
            <v>ZFA24400007541946</v>
          </cell>
          <cell r="Q64" t="str">
            <v>345 BKN 31</v>
          </cell>
          <cell r="R64">
            <v>38380</v>
          </cell>
          <cell r="S64" t="str">
            <v>Fiat</v>
          </cell>
          <cell r="T64" t="str">
            <v>2,8L JTD 146 CV</v>
          </cell>
          <cell r="U64">
            <v>33000</v>
          </cell>
          <cell r="V64" t="str">
            <v>X</v>
          </cell>
          <cell r="W64">
            <v>40977</v>
          </cell>
          <cell r="X64">
            <v>23000</v>
          </cell>
          <cell r="Y64" t="str">
            <v>235R</v>
          </cell>
          <cell r="Z64" t="str">
            <v>M.</v>
          </cell>
          <cell r="AA64" t="str">
            <v>AUBIN</v>
          </cell>
          <cell r="AB64" t="str">
            <v>Jean-Claude</v>
          </cell>
          <cell r="AC64" t="str">
            <v>Cambes</v>
          </cell>
          <cell r="AD64">
            <v>47150</v>
          </cell>
          <cell r="AE64" t="str">
            <v>Cambes</v>
          </cell>
          <cell r="AF64">
            <v>553417913</v>
          </cell>
          <cell r="AI64">
            <v>40978</v>
          </cell>
          <cell r="AJ64">
            <v>4000</v>
          </cell>
          <cell r="AL64">
            <v>23500</v>
          </cell>
          <cell r="AM64">
            <v>27500</v>
          </cell>
          <cell r="AN64">
            <v>40982</v>
          </cell>
          <cell r="AP64" t="str">
            <v>Livré</v>
          </cell>
          <cell r="AR64">
            <v>4500</v>
          </cell>
          <cell r="AS64">
            <v>882</v>
          </cell>
          <cell r="AT64">
            <v>3618</v>
          </cell>
          <cell r="AV64">
            <v>23000</v>
          </cell>
          <cell r="AW64">
            <v>4000</v>
          </cell>
          <cell r="AX64">
            <v>0</v>
          </cell>
          <cell r="AY64">
            <v>23500</v>
          </cell>
          <cell r="AZ64">
            <v>27500</v>
          </cell>
        </row>
        <row r="65">
          <cell r="A65" t="str">
            <v xml:space="preserve"> Rapido 740F - PETIT / SPECKENS</v>
          </cell>
          <cell r="B65" t="str">
            <v>Profilé Rapido 740F - PETIT</v>
          </cell>
          <cell r="C65">
            <v>236</v>
          </cell>
          <cell r="D65" t="str">
            <v>M.</v>
          </cell>
          <cell r="E65" t="str">
            <v>PETIT</v>
          </cell>
          <cell r="F65" t="str">
            <v>Bernard</v>
          </cell>
          <cell r="G65" t="str">
            <v>200 AVENUE D'ARDUS</v>
          </cell>
          <cell r="H65">
            <v>82000</v>
          </cell>
          <cell r="I65" t="str">
            <v>MONTAUBAN</v>
          </cell>
          <cell r="J65">
            <v>563662407</v>
          </cell>
          <cell r="K65">
            <v>681053682</v>
          </cell>
          <cell r="L65" t="str">
            <v>bernard.petit3@wanadoo.fr</v>
          </cell>
          <cell r="M65" t="str">
            <v>Profilé</v>
          </cell>
          <cell r="N65" t="str">
            <v>Rapido</v>
          </cell>
          <cell r="O65" t="str">
            <v>740F</v>
          </cell>
          <cell r="P65" t="str">
            <v>ZFA23000005829157</v>
          </cell>
          <cell r="Q65" t="str">
            <v>6222 KL 82</v>
          </cell>
          <cell r="R65">
            <v>36635</v>
          </cell>
          <cell r="S65" t="str">
            <v>Fiat</v>
          </cell>
          <cell r="T65" t="str">
            <v>2,8L IDTD</v>
          </cell>
          <cell r="U65">
            <v>83900</v>
          </cell>
          <cell r="V65" t="str">
            <v>X</v>
          </cell>
          <cell r="W65">
            <v>40981</v>
          </cell>
          <cell r="X65">
            <v>19500</v>
          </cell>
          <cell r="Y65" t="str">
            <v>236R</v>
          </cell>
          <cell r="Z65" t="str">
            <v>M.</v>
          </cell>
          <cell r="AA65" t="str">
            <v>SPECKENS</v>
          </cell>
          <cell r="AB65" t="str">
            <v>Jean</v>
          </cell>
          <cell r="AC65" t="str">
            <v>16 rue Fernaud Icres</v>
          </cell>
          <cell r="AD65">
            <v>9350</v>
          </cell>
          <cell r="AE65" t="str">
            <v>Les Bordes sur Arize</v>
          </cell>
          <cell r="AF65">
            <v>952953455</v>
          </cell>
          <cell r="AG65">
            <v>630671140</v>
          </cell>
          <cell r="AH65" t="str">
            <v>jean.speckens@free.fr</v>
          </cell>
          <cell r="AI65">
            <v>41071</v>
          </cell>
          <cell r="AJ65">
            <v>3000</v>
          </cell>
          <cell r="AL65">
            <v>19500</v>
          </cell>
          <cell r="AM65">
            <v>22500</v>
          </cell>
          <cell r="AN65">
            <v>41079</v>
          </cell>
          <cell r="AP65" t="str">
            <v>Livré</v>
          </cell>
          <cell r="AR65">
            <v>4500</v>
          </cell>
          <cell r="AS65">
            <v>882</v>
          </cell>
          <cell r="AT65">
            <v>3618</v>
          </cell>
          <cell r="AV65">
            <v>18000</v>
          </cell>
          <cell r="AW65">
            <v>0</v>
          </cell>
          <cell r="AX65">
            <v>0</v>
          </cell>
          <cell r="AY65">
            <v>19500</v>
          </cell>
          <cell r="AZ65">
            <v>19500</v>
          </cell>
        </row>
        <row r="66">
          <cell r="A66" t="str">
            <v xml:space="preserve"> Pilote 715 FC - BASCANS / CAPOU</v>
          </cell>
          <cell r="B66" t="str">
            <v>Profilé Pilote 715 FC - BASCANS</v>
          </cell>
          <cell r="C66">
            <v>237</v>
          </cell>
          <cell r="D66" t="str">
            <v>Mme</v>
          </cell>
          <cell r="E66" t="str">
            <v>BASCANS</v>
          </cell>
          <cell r="F66" t="str">
            <v>Nelly</v>
          </cell>
          <cell r="G66" t="str">
            <v>3 rue du Moulin</v>
          </cell>
          <cell r="H66">
            <v>31150</v>
          </cell>
          <cell r="I66" t="str">
            <v>Lespinasse</v>
          </cell>
          <cell r="J66">
            <v>561354380</v>
          </cell>
          <cell r="K66">
            <v>660357484</v>
          </cell>
          <cell r="M66" t="str">
            <v>Profilé</v>
          </cell>
          <cell r="N66" t="str">
            <v>Pilote</v>
          </cell>
          <cell r="O66" t="str">
            <v>715 FC</v>
          </cell>
          <cell r="P66" t="str">
            <v>VF1EDC3K638143718</v>
          </cell>
          <cell r="Q66" t="str">
            <v>AH-365-CN</v>
          </cell>
          <cell r="R66">
            <v>39521</v>
          </cell>
          <cell r="S66" t="str">
            <v>Renault</v>
          </cell>
          <cell r="T66" t="str">
            <v>2,5L 150 CV</v>
          </cell>
          <cell r="U66">
            <v>33300</v>
          </cell>
          <cell r="V66" t="str">
            <v>X</v>
          </cell>
          <cell r="W66">
            <v>40981</v>
          </cell>
          <cell r="X66">
            <v>35500</v>
          </cell>
          <cell r="Y66" t="str">
            <v>237R</v>
          </cell>
          <cell r="Z66" t="str">
            <v>M.</v>
          </cell>
          <cell r="AA66" t="str">
            <v>CAPOU</v>
          </cell>
          <cell r="AB66" t="str">
            <v>Alain</v>
          </cell>
          <cell r="AC66" t="str">
            <v>98 avenue Jean Jaurès</v>
          </cell>
          <cell r="AD66">
            <v>81400</v>
          </cell>
          <cell r="AE66" t="str">
            <v>Saint Benoit de Carmaux</v>
          </cell>
          <cell r="AF66">
            <v>563366536</v>
          </cell>
          <cell r="AG66">
            <v>671889554</v>
          </cell>
          <cell r="AH66" t="str">
            <v>alaincapou@gmail.com</v>
          </cell>
          <cell r="AI66">
            <v>41086</v>
          </cell>
          <cell r="AJ66">
            <v>3000</v>
          </cell>
          <cell r="AL66">
            <v>37000</v>
          </cell>
          <cell r="AM66">
            <v>40000</v>
          </cell>
          <cell r="AN66">
            <v>41101</v>
          </cell>
          <cell r="AP66" t="str">
            <v>Livré</v>
          </cell>
          <cell r="AR66">
            <v>4500</v>
          </cell>
          <cell r="AS66">
            <v>882</v>
          </cell>
          <cell r="AT66">
            <v>3618</v>
          </cell>
          <cell r="AV66">
            <v>35500</v>
          </cell>
          <cell r="AW66">
            <v>25000</v>
          </cell>
          <cell r="AX66">
            <v>0</v>
          </cell>
          <cell r="AY66">
            <v>12000</v>
          </cell>
          <cell r="AZ66">
            <v>37000</v>
          </cell>
          <cell r="BA66" t="str">
            <v xml:space="preserve">Acompte 25.000 € correspondant à la reprise de leur ancien camping-car, mandat n°260 </v>
          </cell>
        </row>
        <row r="67">
          <cell r="A67" t="str">
            <v xml:space="preserve"> Burstner Levanto A 576 - COGO / QUAGLIO</v>
          </cell>
          <cell r="B67" t="str">
            <v>Capucine Burstner Levanto A 576 - COGO</v>
          </cell>
          <cell r="C67">
            <v>239</v>
          </cell>
          <cell r="D67" t="str">
            <v>M.</v>
          </cell>
          <cell r="E67" t="str">
            <v>COGO</v>
          </cell>
          <cell r="F67" t="str">
            <v>Pierre</v>
          </cell>
          <cell r="G67" t="str">
            <v>11 imp Percurou</v>
          </cell>
          <cell r="H67">
            <v>31380</v>
          </cell>
          <cell r="I67" t="str">
            <v>GRAGNAGUE</v>
          </cell>
          <cell r="J67">
            <v>561748147</v>
          </cell>
          <cell r="K67">
            <v>631360629</v>
          </cell>
          <cell r="M67" t="str">
            <v>Capucine</v>
          </cell>
          <cell r="N67" t="str">
            <v>Burstner</v>
          </cell>
          <cell r="O67" t="str">
            <v>Levanto A 576</v>
          </cell>
          <cell r="P67" t="str">
            <v>N/C</v>
          </cell>
          <cell r="Q67" t="str">
            <v>148 BTE 31</v>
          </cell>
          <cell r="R67">
            <v>38891</v>
          </cell>
          <cell r="S67" t="str">
            <v>Fiat</v>
          </cell>
          <cell r="T67" t="str">
            <v>2,8L 140 CV</v>
          </cell>
          <cell r="U67">
            <v>31000</v>
          </cell>
          <cell r="V67" t="str">
            <v>X</v>
          </cell>
          <cell r="W67">
            <v>40984</v>
          </cell>
          <cell r="X67">
            <v>25000</v>
          </cell>
          <cell r="Y67" t="str">
            <v>239R</v>
          </cell>
          <cell r="Z67" t="str">
            <v>M.</v>
          </cell>
          <cell r="AA67" t="str">
            <v>QUAGLIO</v>
          </cell>
          <cell r="AB67" t="str">
            <v>Patrice</v>
          </cell>
          <cell r="AC67" t="str">
            <v>4 chemin de la Plantation</v>
          </cell>
          <cell r="AD67">
            <v>9600</v>
          </cell>
          <cell r="AE67" t="str">
            <v>Aigues-Vives</v>
          </cell>
          <cell r="AF67">
            <v>561015938</v>
          </cell>
          <cell r="AG67">
            <v>673329589</v>
          </cell>
          <cell r="AH67" t="str">
            <v>colette.quaglio@orange.fr</v>
          </cell>
          <cell r="AI67">
            <v>41049</v>
          </cell>
          <cell r="AJ67">
            <v>2500</v>
          </cell>
          <cell r="AL67">
            <v>26000</v>
          </cell>
          <cell r="AM67">
            <v>28500</v>
          </cell>
          <cell r="AN67">
            <v>41055</v>
          </cell>
          <cell r="AP67" t="str">
            <v>Livré</v>
          </cell>
          <cell r="AR67">
            <v>4500</v>
          </cell>
          <cell r="AS67">
            <v>882</v>
          </cell>
          <cell r="AT67">
            <v>3618</v>
          </cell>
          <cell r="AV67">
            <v>24000</v>
          </cell>
          <cell r="AW67">
            <v>0</v>
          </cell>
          <cell r="AX67">
            <v>0</v>
          </cell>
          <cell r="AY67">
            <v>26000</v>
          </cell>
          <cell r="AZ67">
            <v>26000</v>
          </cell>
        </row>
        <row r="68">
          <cell r="A68" t="str">
            <v xml:space="preserve"> Rollerteam Pegaso Garage Living - BRETON / RIVIÈRE</v>
          </cell>
          <cell r="B68" t="str">
            <v>Capucine Rollerteam Pegaso Garage Living - BRETON</v>
          </cell>
          <cell r="C68">
            <v>240</v>
          </cell>
          <cell r="D68" t="str">
            <v>Mme</v>
          </cell>
          <cell r="E68" t="str">
            <v>BRETON</v>
          </cell>
          <cell r="F68" t="str">
            <v>Claudine</v>
          </cell>
          <cell r="G68" t="str">
            <v>lieu-dit Bourg</v>
          </cell>
          <cell r="H68">
            <v>61360</v>
          </cell>
          <cell r="I68" t="str">
            <v xml:space="preserve">SAINT QUENTIN DE BLAVOU </v>
          </cell>
          <cell r="J68">
            <v>233250719</v>
          </cell>
          <cell r="M68" t="str">
            <v>Capucine</v>
          </cell>
          <cell r="N68" t="str">
            <v>Rollerteam</v>
          </cell>
          <cell r="O68" t="str">
            <v>Pegaso Garage Living</v>
          </cell>
          <cell r="P68" t="str">
            <v>ZFA25000001662070</v>
          </cell>
          <cell r="Q68" t="str">
            <v>AK-681-ZT</v>
          </cell>
          <cell r="R68">
            <v>40212</v>
          </cell>
          <cell r="S68" t="str">
            <v>Fiat</v>
          </cell>
          <cell r="T68" t="str">
            <v>2,3L 130 CV</v>
          </cell>
          <cell r="U68">
            <v>17000</v>
          </cell>
          <cell r="V68" t="str">
            <v>X</v>
          </cell>
          <cell r="W68">
            <v>40989</v>
          </cell>
          <cell r="X68">
            <v>38000</v>
          </cell>
          <cell r="Y68" t="str">
            <v>240R</v>
          </cell>
          <cell r="Z68" t="str">
            <v>M.</v>
          </cell>
          <cell r="AA68" t="str">
            <v>RIVIÈRE</v>
          </cell>
          <cell r="AB68" t="str">
            <v>Jérôme</v>
          </cell>
          <cell r="AC68" t="str">
            <v>5 rue Marcel Dupuy</v>
          </cell>
          <cell r="AD68">
            <v>9000</v>
          </cell>
          <cell r="AE68" t="str">
            <v>Foix</v>
          </cell>
          <cell r="AF68">
            <v>561031056</v>
          </cell>
          <cell r="AG68">
            <v>680039578</v>
          </cell>
          <cell r="AH68" t="str">
            <v>sylvie.marty09@orange.fr</v>
          </cell>
          <cell r="AI68">
            <v>41053</v>
          </cell>
          <cell r="AJ68">
            <v>3000</v>
          </cell>
          <cell r="AL68">
            <v>39300</v>
          </cell>
          <cell r="AM68">
            <v>42300</v>
          </cell>
          <cell r="AN68">
            <v>41059</v>
          </cell>
          <cell r="AP68" t="str">
            <v>Livré</v>
          </cell>
          <cell r="AR68">
            <v>5800</v>
          </cell>
          <cell r="AS68">
            <v>1136.8</v>
          </cell>
          <cell r="AT68">
            <v>4663.2</v>
          </cell>
          <cell r="AV68">
            <v>36500</v>
          </cell>
          <cell r="AW68">
            <v>0</v>
          </cell>
          <cell r="AX68">
            <v>0</v>
          </cell>
          <cell r="AY68">
            <v>42300</v>
          </cell>
          <cell r="AZ68">
            <v>42300</v>
          </cell>
          <cell r="BA68" t="str">
            <v>Prix net vendeur payé en trois fois :
- 30.000 € le 21/06/12
- 6.000 € le 22/06/12
- 500 € le 26/06/12 (depuis le compte bancaire secondaire de CCC)</v>
          </cell>
        </row>
        <row r="69">
          <cell r="A69" t="str">
            <v xml:space="preserve"> Bavaria T 506 - BUCHHOLZER / BOURSOULT</v>
          </cell>
          <cell r="B69" t="str">
            <v>Profilé Bavaria T 506 - BUCHHOLZER</v>
          </cell>
          <cell r="C69">
            <v>240</v>
          </cell>
          <cell r="D69" t="str">
            <v>M.</v>
          </cell>
          <cell r="E69" t="str">
            <v>BUCHHOLZER</v>
          </cell>
          <cell r="F69" t="str">
            <v>Christian</v>
          </cell>
          <cell r="G69" t="str">
            <v>31 avenue Jean Moulin</v>
          </cell>
          <cell r="H69">
            <v>34370</v>
          </cell>
          <cell r="I69" t="str">
            <v>Cazoucs les Beziers</v>
          </cell>
          <cell r="K69">
            <v>623365117</v>
          </cell>
          <cell r="M69" t="str">
            <v>Profilé</v>
          </cell>
          <cell r="N69" t="str">
            <v>Bavaria</v>
          </cell>
          <cell r="O69" t="str">
            <v>T 506</v>
          </cell>
          <cell r="P69" t="str">
            <v>ZFA23000005662H87</v>
          </cell>
          <cell r="Q69" t="str">
            <v>BV-740-ZY</v>
          </cell>
          <cell r="R69">
            <v>36488</v>
          </cell>
          <cell r="S69" t="str">
            <v>Fiat</v>
          </cell>
          <cell r="T69" t="str">
            <v>1,9L TD</v>
          </cell>
          <cell r="U69">
            <v>103500</v>
          </cell>
          <cell r="V69" t="str">
            <v>X</v>
          </cell>
          <cell r="W69">
            <v>40989</v>
          </cell>
          <cell r="X69">
            <v>9000</v>
          </cell>
          <cell r="Y69" t="str">
            <v>240R</v>
          </cell>
          <cell r="Z69" t="str">
            <v>Mme</v>
          </cell>
          <cell r="AA69" t="str">
            <v>BOURSOULT</v>
          </cell>
          <cell r="AB69" t="str">
            <v>Dorothée</v>
          </cell>
          <cell r="AC69" t="str">
            <v>14 route de Toulouse</v>
          </cell>
          <cell r="AD69">
            <v>31570</v>
          </cell>
          <cell r="AE69" t="str">
            <v>Vallesville</v>
          </cell>
          <cell r="AG69">
            <v>616907621</v>
          </cell>
          <cell r="AH69" t="str">
            <v>dotty31@msn.com</v>
          </cell>
          <cell r="AI69">
            <v>41009</v>
          </cell>
          <cell r="AJ69">
            <v>3000</v>
          </cell>
          <cell r="AL69">
            <v>11000</v>
          </cell>
          <cell r="AM69">
            <v>14000</v>
          </cell>
          <cell r="AN69">
            <v>41017</v>
          </cell>
          <cell r="AO69" t="str">
            <v>18h30</v>
          </cell>
          <cell r="AP69" t="str">
            <v>Livré</v>
          </cell>
          <cell r="AR69">
            <v>5000</v>
          </cell>
          <cell r="AS69">
            <v>980</v>
          </cell>
          <cell r="AT69">
            <v>4020</v>
          </cell>
          <cell r="AV69">
            <v>9000</v>
          </cell>
          <cell r="AW69">
            <v>0</v>
          </cell>
          <cell r="AX69">
            <v>0</v>
          </cell>
          <cell r="AY69">
            <v>11000</v>
          </cell>
          <cell r="AZ69">
            <v>11000</v>
          </cell>
        </row>
        <row r="70">
          <cell r="A70" t="str">
            <v xml:space="preserve"> Knaus Impérial - PAYEN / CANONNE</v>
          </cell>
          <cell r="B70" t="str">
            <v>Profilé Knaus Impérial - PAYEN</v>
          </cell>
          <cell r="C70">
            <v>240</v>
          </cell>
          <cell r="D70" t="str">
            <v>M.</v>
          </cell>
          <cell r="E70" t="str">
            <v>PAYEN</v>
          </cell>
          <cell r="F70" t="str">
            <v>Jean-Didier</v>
          </cell>
          <cell r="G70" t="str">
            <v>10 rue du Sel Gemme</v>
          </cell>
          <cell r="H70">
            <v>40100</v>
          </cell>
          <cell r="I70" t="str">
            <v>Dax</v>
          </cell>
          <cell r="K70">
            <v>641871829</v>
          </cell>
          <cell r="L70" t="str">
            <v>jeladipa@hotmail.fr</v>
          </cell>
          <cell r="M70" t="str">
            <v>Profilé</v>
          </cell>
          <cell r="N70" t="str">
            <v>Knaus</v>
          </cell>
          <cell r="O70" t="str">
            <v>Impérial</v>
          </cell>
          <cell r="P70" t="str">
            <v>VF1EDCSK632986320</v>
          </cell>
          <cell r="Q70" t="str">
            <v>BR-198-NS</v>
          </cell>
          <cell r="R70">
            <v>38449</v>
          </cell>
          <cell r="S70" t="str">
            <v>Renault</v>
          </cell>
          <cell r="T70" t="str">
            <v>140 CV</v>
          </cell>
          <cell r="U70">
            <v>33055</v>
          </cell>
          <cell r="V70" t="str">
            <v>X</v>
          </cell>
          <cell r="W70">
            <v>40988</v>
          </cell>
          <cell r="X70">
            <v>21000</v>
          </cell>
          <cell r="Y70" t="str">
            <v>240R</v>
          </cell>
          <cell r="Z70" t="str">
            <v>M.</v>
          </cell>
          <cell r="AA70" t="str">
            <v>CANONNE</v>
          </cell>
          <cell r="AB70" t="str">
            <v>Philippe</v>
          </cell>
          <cell r="AC70" t="str">
            <v>52 rue Jean Rieux</v>
          </cell>
          <cell r="AD70">
            <v>81000</v>
          </cell>
          <cell r="AE70" t="str">
            <v>Albi</v>
          </cell>
          <cell r="AG70">
            <v>661366163</v>
          </cell>
          <cell r="AH70" t="str">
            <v>philippe.canonne@laposte.net</v>
          </cell>
          <cell r="AI70">
            <v>41036</v>
          </cell>
          <cell r="AJ70">
            <v>4000</v>
          </cell>
          <cell r="AL70">
            <v>23000</v>
          </cell>
          <cell r="AM70">
            <v>27000</v>
          </cell>
          <cell r="AN70">
            <v>41076</v>
          </cell>
          <cell r="AO70" t="str">
            <v>15h30</v>
          </cell>
          <cell r="AP70" t="str">
            <v>Livré</v>
          </cell>
          <cell r="AR70">
            <v>6000</v>
          </cell>
          <cell r="AS70">
            <v>1176</v>
          </cell>
          <cell r="AT70">
            <v>4824</v>
          </cell>
          <cell r="AV70">
            <v>21000</v>
          </cell>
          <cell r="AW70">
            <v>4000</v>
          </cell>
          <cell r="AX70">
            <v>0</v>
          </cell>
          <cell r="AY70">
            <v>23000</v>
          </cell>
          <cell r="AZ70">
            <v>27000</v>
          </cell>
        </row>
        <row r="71">
          <cell r="A71" t="str">
            <v xml:space="preserve"> Hymer 694 - NIGRIS / TALARIE</v>
          </cell>
          <cell r="B71" t="str">
            <v>Intégral Hymer 694 - NIGRIS</v>
          </cell>
          <cell r="C71">
            <v>241</v>
          </cell>
          <cell r="D71" t="str">
            <v>M.</v>
          </cell>
          <cell r="E71" t="str">
            <v>NIGRIS</v>
          </cell>
          <cell r="F71" t="str">
            <v>Elie</v>
          </cell>
          <cell r="G71" t="str">
            <v>11 IMPASSE MAURICE RAVEL</v>
          </cell>
          <cell r="H71">
            <v>31140</v>
          </cell>
          <cell r="I71" t="str">
            <v>ST ALBAN</v>
          </cell>
          <cell r="J71">
            <v>561708863</v>
          </cell>
          <cell r="M71" t="str">
            <v>Intégral</v>
          </cell>
          <cell r="N71" t="str">
            <v>Hymer</v>
          </cell>
          <cell r="O71">
            <v>694</v>
          </cell>
          <cell r="P71" t="str">
            <v>VF7290G92UD4228582</v>
          </cell>
          <cell r="Q71" t="str">
            <v>54 BNV 31</v>
          </cell>
          <cell r="R71">
            <v>34473</v>
          </cell>
          <cell r="S71" t="str">
            <v>Citroen</v>
          </cell>
          <cell r="T71" t="str">
            <v>2,5L TD</v>
          </cell>
          <cell r="U71">
            <v>108200</v>
          </cell>
          <cell r="V71" t="str">
            <v>X</v>
          </cell>
          <cell r="W71">
            <v>40996</v>
          </cell>
          <cell r="X71">
            <v>12000</v>
          </cell>
          <cell r="Y71" t="str">
            <v>241R</v>
          </cell>
          <cell r="Z71" t="str">
            <v>M.</v>
          </cell>
          <cell r="AA71" t="str">
            <v>TALARIE</v>
          </cell>
          <cell r="AB71" t="str">
            <v>Stéphane</v>
          </cell>
          <cell r="AC71" t="str">
            <v>137, route de Cantalauze</v>
          </cell>
          <cell r="AD71">
            <v>31470</v>
          </cell>
          <cell r="AE71" t="str">
            <v>Fontenilles</v>
          </cell>
          <cell r="AF71">
            <v>674445369</v>
          </cell>
          <cell r="AG71">
            <v>651574670</v>
          </cell>
          <cell r="AH71" t="str">
            <v>crabos@hotmail.fr</v>
          </cell>
          <cell r="AI71">
            <v>41001</v>
          </cell>
          <cell r="AJ71">
            <v>4000</v>
          </cell>
          <cell r="AL71">
            <v>13500</v>
          </cell>
          <cell r="AM71">
            <v>17500</v>
          </cell>
          <cell r="AN71">
            <v>41009</v>
          </cell>
          <cell r="AP71" t="str">
            <v>Livré</v>
          </cell>
          <cell r="AR71">
            <v>5500</v>
          </cell>
          <cell r="AS71">
            <v>1078</v>
          </cell>
          <cell r="AT71">
            <v>4422</v>
          </cell>
          <cell r="AV71">
            <v>12000</v>
          </cell>
          <cell r="AW71">
            <v>4000</v>
          </cell>
          <cell r="AX71">
            <v>0</v>
          </cell>
          <cell r="AY71">
            <v>13500</v>
          </cell>
          <cell r="AZ71">
            <v>17500</v>
          </cell>
        </row>
        <row r="72">
          <cell r="A72" t="str">
            <v xml:space="preserve"> Challenger 102 - PITTALUGA / MAULEON</v>
          </cell>
          <cell r="B72" t="str">
            <v>Profilé Challenger 102 - PITTALUGA</v>
          </cell>
          <cell r="C72">
            <v>242</v>
          </cell>
          <cell r="D72" t="str">
            <v>M.</v>
          </cell>
          <cell r="E72" t="str">
            <v>PITTALUGA</v>
          </cell>
          <cell r="F72" t="str">
            <v>Jean Albert</v>
          </cell>
          <cell r="G72" t="str">
            <v>44 boulevard Foch</v>
          </cell>
          <cell r="H72">
            <v>94170</v>
          </cell>
          <cell r="I72" t="str">
            <v>Le Perreux sur Marne</v>
          </cell>
          <cell r="K72">
            <v>633580095</v>
          </cell>
          <cell r="M72" t="str">
            <v>Profilé</v>
          </cell>
          <cell r="N72" t="str">
            <v>Challenger</v>
          </cell>
          <cell r="O72">
            <v>102</v>
          </cell>
          <cell r="P72" t="str">
            <v>VF7ZPBMCC17158288</v>
          </cell>
          <cell r="R72">
            <v>37678</v>
          </cell>
          <cell r="S72" t="str">
            <v>Citroen</v>
          </cell>
          <cell r="T72" t="str">
            <v>2,8L JTD</v>
          </cell>
          <cell r="U72">
            <v>23800</v>
          </cell>
          <cell r="V72" t="str">
            <v>X</v>
          </cell>
          <cell r="W72">
            <v>40996</v>
          </cell>
          <cell r="X72">
            <v>18000</v>
          </cell>
          <cell r="Y72" t="str">
            <v>242R</v>
          </cell>
          <cell r="Z72" t="str">
            <v>M.</v>
          </cell>
          <cell r="AA72" t="str">
            <v>MAULEON</v>
          </cell>
          <cell r="AB72" t="str">
            <v>Chantal</v>
          </cell>
          <cell r="AC72" t="str">
            <v>3 avenue Flora Tristan</v>
          </cell>
          <cell r="AD72">
            <v>31520</v>
          </cell>
          <cell r="AE72" t="str">
            <v>Ramonville Saint Agne</v>
          </cell>
          <cell r="AF72">
            <v>561005211</v>
          </cell>
          <cell r="AG72">
            <v>632799198</v>
          </cell>
          <cell r="AI72">
            <v>40999</v>
          </cell>
          <cell r="AJ72">
            <v>4000</v>
          </cell>
          <cell r="AL72">
            <v>17000</v>
          </cell>
          <cell r="AM72">
            <v>21000</v>
          </cell>
          <cell r="AN72">
            <v>41012</v>
          </cell>
          <cell r="AO72" t="str">
            <v>14h00</v>
          </cell>
          <cell r="AP72" t="str">
            <v>Livré</v>
          </cell>
          <cell r="AR72">
            <v>6000</v>
          </cell>
          <cell r="AS72">
            <v>1176</v>
          </cell>
          <cell r="AT72">
            <v>4824</v>
          </cell>
          <cell r="AV72">
            <v>15000</v>
          </cell>
          <cell r="AW72">
            <v>4000</v>
          </cell>
          <cell r="AX72">
            <v>0</v>
          </cell>
          <cell r="AY72">
            <v>17000</v>
          </cell>
          <cell r="AZ72">
            <v>21000</v>
          </cell>
        </row>
        <row r="73">
          <cell r="A73" t="str">
            <v xml:space="preserve"> Burstner T 620 - LEFORT / BONHOMME</v>
          </cell>
          <cell r="B73" t="str">
            <v>Profilé Burstner T 620 - LEFORT</v>
          </cell>
          <cell r="C73">
            <v>243</v>
          </cell>
          <cell r="D73" t="str">
            <v>M.</v>
          </cell>
          <cell r="E73" t="str">
            <v>LEFORT</v>
          </cell>
          <cell r="F73" t="str">
            <v>Patrick</v>
          </cell>
          <cell r="G73" t="str">
            <v>8 chemin du Mirail</v>
          </cell>
          <cell r="H73">
            <v>31100</v>
          </cell>
          <cell r="I73" t="str">
            <v>Toulouse</v>
          </cell>
          <cell r="J73">
            <v>561146550</v>
          </cell>
          <cell r="K73">
            <v>786632342</v>
          </cell>
          <cell r="M73" t="str">
            <v>Profilé</v>
          </cell>
          <cell r="N73" t="str">
            <v>Burstner</v>
          </cell>
          <cell r="O73" t="str">
            <v>T 620</v>
          </cell>
          <cell r="P73" t="str">
            <v>VF72900G92UD370331</v>
          </cell>
          <cell r="Q73" t="str">
            <v>BD-873-TC</v>
          </cell>
          <cell r="R73">
            <v>34057</v>
          </cell>
          <cell r="S73" t="str">
            <v>Citroen</v>
          </cell>
          <cell r="T73" t="str">
            <v>2,5L TD</v>
          </cell>
          <cell r="U73">
            <v>106000</v>
          </cell>
          <cell r="V73" t="str">
            <v>X</v>
          </cell>
          <cell r="W73">
            <v>40999</v>
          </cell>
          <cell r="X73">
            <v>12000</v>
          </cell>
          <cell r="Y73" t="str">
            <v>243R</v>
          </cell>
          <cell r="Z73" t="str">
            <v>Mme</v>
          </cell>
          <cell r="AA73" t="str">
            <v>BONHOMME</v>
          </cell>
          <cell r="AB73" t="str">
            <v>Monique</v>
          </cell>
          <cell r="AC73" t="str">
            <v>219 chemin du Boudou</v>
          </cell>
          <cell r="AD73">
            <v>31140</v>
          </cell>
          <cell r="AE73" t="str">
            <v>Launaguet</v>
          </cell>
          <cell r="AF73">
            <v>561705187</v>
          </cell>
          <cell r="AI73">
            <v>41015</v>
          </cell>
          <cell r="AJ73">
            <v>2000</v>
          </cell>
          <cell r="AL73">
            <v>13500</v>
          </cell>
          <cell r="AM73">
            <v>15500</v>
          </cell>
          <cell r="AN73">
            <v>41038</v>
          </cell>
          <cell r="AP73" t="str">
            <v>Livré</v>
          </cell>
          <cell r="AR73">
            <v>4500</v>
          </cell>
          <cell r="AS73">
            <v>882</v>
          </cell>
          <cell r="AT73">
            <v>3618</v>
          </cell>
          <cell r="AV73">
            <v>11000</v>
          </cell>
          <cell r="AW73">
            <v>0</v>
          </cell>
          <cell r="AX73">
            <v>0</v>
          </cell>
          <cell r="AY73">
            <v>13500</v>
          </cell>
          <cell r="AZ73">
            <v>13500</v>
          </cell>
        </row>
        <row r="74">
          <cell r="A74" t="str">
            <v xml:space="preserve"> Bavaria T7BD - EMANUEL / SITZIA</v>
          </cell>
          <cell r="B74" t="str">
            <v>Profilé Bavaria T7BD - EMANUEL</v>
          </cell>
          <cell r="C74">
            <v>244</v>
          </cell>
          <cell r="D74" t="str">
            <v>M.</v>
          </cell>
          <cell r="E74" t="str">
            <v>EMANUEL</v>
          </cell>
          <cell r="F74" t="str">
            <v>Eric</v>
          </cell>
          <cell r="G74" t="str">
            <v>466 chemin Leonard</v>
          </cell>
          <cell r="H74">
            <v>31620</v>
          </cell>
          <cell r="I74" t="str">
            <v>Castelnau d'Estrefonds</v>
          </cell>
          <cell r="K74">
            <v>609827289</v>
          </cell>
          <cell r="M74" t="str">
            <v>Profilé</v>
          </cell>
          <cell r="N74" t="str">
            <v>Bavaria</v>
          </cell>
          <cell r="O74" t="str">
            <v>T7BD</v>
          </cell>
          <cell r="P74" t="str">
            <v>ZFA24400007128523</v>
          </cell>
          <cell r="Q74" t="str">
            <v>559 BBW 31</v>
          </cell>
          <cell r="R74">
            <v>37840</v>
          </cell>
          <cell r="S74" t="str">
            <v>Fiat</v>
          </cell>
          <cell r="T74" t="str">
            <v>2,8L JTD</v>
          </cell>
          <cell r="U74">
            <v>35000</v>
          </cell>
          <cell r="V74" t="str">
            <v>X</v>
          </cell>
          <cell r="W74">
            <v>41017</v>
          </cell>
          <cell r="X74">
            <v>21500</v>
          </cell>
          <cell r="Y74" t="str">
            <v>244R</v>
          </cell>
          <cell r="Z74" t="str">
            <v>M.</v>
          </cell>
          <cell r="AA74" t="str">
            <v>SITZIA</v>
          </cell>
          <cell r="AB74" t="str">
            <v>Mario</v>
          </cell>
          <cell r="AC74" t="str">
            <v>Le Chapeau</v>
          </cell>
          <cell r="AD74">
            <v>32600</v>
          </cell>
          <cell r="AE74" t="str">
            <v>L’isle-Jourdain</v>
          </cell>
          <cell r="AF74">
            <v>562622197</v>
          </cell>
          <cell r="AG74">
            <v>608616789</v>
          </cell>
          <cell r="AH74" t="str">
            <v>lechapeau@club-internet.fr</v>
          </cell>
          <cell r="AI74">
            <v>41032</v>
          </cell>
          <cell r="AJ74">
            <v>3000</v>
          </cell>
          <cell r="AL74">
            <v>23000</v>
          </cell>
          <cell r="AM74">
            <v>26000</v>
          </cell>
          <cell r="AN74">
            <v>41067</v>
          </cell>
          <cell r="AP74" t="str">
            <v>Livré</v>
          </cell>
          <cell r="AR74">
            <v>4500</v>
          </cell>
          <cell r="AS74">
            <v>882</v>
          </cell>
          <cell r="AT74">
            <v>3618</v>
          </cell>
          <cell r="AV74">
            <v>21500</v>
          </cell>
          <cell r="AW74">
            <v>3000</v>
          </cell>
          <cell r="AX74">
            <v>0</v>
          </cell>
          <cell r="AY74">
            <v>23000</v>
          </cell>
          <cell r="AZ74">
            <v>26000</v>
          </cell>
        </row>
        <row r="75">
          <cell r="A75" t="str">
            <v xml:space="preserve"> Eriba Jet 696 - ARNAL / CAYROU</v>
          </cell>
          <cell r="B75" t="str">
            <v>Intégral Eriba Jet 696 - ARNAL</v>
          </cell>
          <cell r="C75">
            <v>245</v>
          </cell>
          <cell r="D75" t="str">
            <v>M.</v>
          </cell>
          <cell r="E75" t="str">
            <v>ARNAL</v>
          </cell>
          <cell r="F75" t="str">
            <v>Pierre</v>
          </cell>
          <cell r="G75" t="str">
            <v>4 place de l'Eglise</v>
          </cell>
          <cell r="H75">
            <v>31280</v>
          </cell>
          <cell r="I75" t="str">
            <v>Dremil Lafage</v>
          </cell>
          <cell r="J75">
            <v>561836791</v>
          </cell>
          <cell r="K75">
            <v>622879118</v>
          </cell>
          <cell r="M75" t="str">
            <v>Intégral</v>
          </cell>
          <cell r="N75" t="str">
            <v>Eriba</v>
          </cell>
          <cell r="O75" t="str">
            <v>Jet 696</v>
          </cell>
          <cell r="P75" t="str">
            <v>WF1DDCYK636340063</v>
          </cell>
          <cell r="Q75" t="str">
            <v>AB-461-ZH</v>
          </cell>
          <cell r="R75">
            <v>40011</v>
          </cell>
          <cell r="S75" t="str">
            <v>Renault</v>
          </cell>
          <cell r="T75" t="str">
            <v>2,5L 146 CV</v>
          </cell>
          <cell r="U75">
            <v>21000</v>
          </cell>
          <cell r="V75" t="str">
            <v>X</v>
          </cell>
          <cell r="W75">
            <v>41017</v>
          </cell>
          <cell r="Y75" t="str">
            <v>245R</v>
          </cell>
          <cell r="Z75" t="str">
            <v>M.</v>
          </cell>
          <cell r="AA75" t="str">
            <v>CAYROU</v>
          </cell>
          <cell r="AB75" t="str">
            <v>Gérard</v>
          </cell>
          <cell r="AC75" t="str">
            <v>1 chemin des parrages</v>
          </cell>
          <cell r="AD75">
            <v>82600</v>
          </cell>
          <cell r="AE75" t="str">
            <v>Aucamville</v>
          </cell>
          <cell r="AF75">
            <v>563026016</v>
          </cell>
          <cell r="AG75">
            <v>688602930</v>
          </cell>
          <cell r="AH75" t="str">
            <v>gerard.cayrou@wanadoo.fr</v>
          </cell>
          <cell r="AI75">
            <v>41225</v>
          </cell>
          <cell r="AJ75">
            <v>3000</v>
          </cell>
          <cell r="AK75">
            <v>0</v>
          </cell>
          <cell r="AL75">
            <v>33500</v>
          </cell>
          <cell r="AM75">
            <v>36500</v>
          </cell>
          <cell r="AN75">
            <v>41241</v>
          </cell>
          <cell r="AO75" t="str">
            <v>14h30</v>
          </cell>
          <cell r="AP75" t="str">
            <v>Livré</v>
          </cell>
          <cell r="AR75">
            <v>5500</v>
          </cell>
          <cell r="AS75">
            <v>1078</v>
          </cell>
          <cell r="AT75">
            <v>4422</v>
          </cell>
          <cell r="AV75">
            <v>31000</v>
          </cell>
          <cell r="AW75">
            <v>0</v>
          </cell>
          <cell r="AX75">
            <v>0</v>
          </cell>
          <cell r="AY75">
            <v>33500</v>
          </cell>
          <cell r="AZ75">
            <v>33500</v>
          </cell>
        </row>
        <row r="76">
          <cell r="A76" t="str">
            <v xml:space="preserve"> Chausson Acapulco 33 - CARRERE / LEMAITRE</v>
          </cell>
          <cell r="B76" t="str">
            <v>Profilé Chausson Acapulco 33 - CARRERE</v>
          </cell>
          <cell r="C76">
            <v>246</v>
          </cell>
          <cell r="D76" t="str">
            <v>M.</v>
          </cell>
          <cell r="E76" t="str">
            <v>CARRERE</v>
          </cell>
          <cell r="F76" t="str">
            <v>Gabriel</v>
          </cell>
          <cell r="G76" t="str">
            <v>Chemin de la Bourdette</v>
          </cell>
          <cell r="H76">
            <v>31590</v>
          </cell>
          <cell r="I76" t="str">
            <v>Gauré</v>
          </cell>
          <cell r="J76">
            <v>561356759</v>
          </cell>
          <cell r="L76" t="str">
            <v>gabriel.carrere@nordnet.fr</v>
          </cell>
          <cell r="M76" t="str">
            <v>Profilé</v>
          </cell>
          <cell r="N76" t="str">
            <v>Chausson</v>
          </cell>
          <cell r="O76" t="str">
            <v>Acapulco 33</v>
          </cell>
          <cell r="P76" t="str">
            <v>VF1TBZ40506458526</v>
          </cell>
          <cell r="Q76" t="str">
            <v>BH-676-HT</v>
          </cell>
          <cell r="R76">
            <v>33393</v>
          </cell>
          <cell r="S76" t="str">
            <v>Renault</v>
          </cell>
          <cell r="T76" t="str">
            <v>2,5L D</v>
          </cell>
          <cell r="U76">
            <v>203000</v>
          </cell>
          <cell r="V76" t="str">
            <v>X</v>
          </cell>
          <cell r="W76">
            <v>41019</v>
          </cell>
          <cell r="X76">
            <v>4500</v>
          </cell>
          <cell r="Y76" t="str">
            <v>246R</v>
          </cell>
          <cell r="Z76" t="str">
            <v>M.</v>
          </cell>
          <cell r="AA76" t="str">
            <v>LEMAITRE</v>
          </cell>
          <cell r="AB76" t="str">
            <v>Jean-Claude</v>
          </cell>
          <cell r="AC76" t="str">
            <v>23 cité du Caraillé</v>
          </cell>
          <cell r="AD76">
            <v>9000</v>
          </cell>
          <cell r="AE76" t="str">
            <v>Saint Paul de Jarrat</v>
          </cell>
          <cell r="AF76">
            <v>561643018</v>
          </cell>
          <cell r="AG76">
            <v>609955404</v>
          </cell>
          <cell r="AH76" t="str">
            <v>jeanclaudelemaitre@sfr.fr</v>
          </cell>
          <cell r="AI76">
            <v>41049</v>
          </cell>
          <cell r="AJ76">
            <v>2500</v>
          </cell>
          <cell r="AL76">
            <v>6000</v>
          </cell>
          <cell r="AM76">
            <v>8500</v>
          </cell>
          <cell r="AN76">
            <v>41073</v>
          </cell>
          <cell r="AO76" t="str">
            <v>10h00</v>
          </cell>
          <cell r="AP76" t="str">
            <v>Livré</v>
          </cell>
          <cell r="AR76">
            <v>4500</v>
          </cell>
          <cell r="AS76">
            <v>882</v>
          </cell>
          <cell r="AT76">
            <v>3618</v>
          </cell>
          <cell r="AV76">
            <v>4000</v>
          </cell>
          <cell r="AW76">
            <v>0</v>
          </cell>
          <cell r="AX76">
            <v>0</v>
          </cell>
          <cell r="AY76">
            <v>6000</v>
          </cell>
          <cell r="AZ76">
            <v>6000</v>
          </cell>
          <cell r="BA76" t="str">
            <v>Prix de 6.000 € déduit de la reprise de son ancien camping-car, mandat n°253</v>
          </cell>
        </row>
        <row r="77">
          <cell r="A77" t="str">
            <v xml:space="preserve"> Rapido 7063 C - GODEFROY / LANZANOVA</v>
          </cell>
          <cell r="B77" t="str">
            <v>Profilé Rapido 7063 C - GODEFROY</v>
          </cell>
          <cell r="C77">
            <v>249</v>
          </cell>
          <cell r="D77" t="str">
            <v>Mme</v>
          </cell>
          <cell r="E77" t="str">
            <v>GODEFROY</v>
          </cell>
          <cell r="F77" t="str">
            <v>Francine</v>
          </cell>
          <cell r="G77" t="str">
            <v>31 rue du général Patton</v>
          </cell>
          <cell r="H77">
            <v>50400</v>
          </cell>
          <cell r="I77" t="str">
            <v>Granville</v>
          </cell>
          <cell r="K77">
            <v>662065258</v>
          </cell>
          <cell r="M77" t="str">
            <v>Profilé</v>
          </cell>
          <cell r="N77" t="str">
            <v>Rapido</v>
          </cell>
          <cell r="O77" t="str">
            <v>7063 C</v>
          </cell>
          <cell r="P77" t="str">
            <v>WF7ZBZMAA17516925</v>
          </cell>
          <cell r="Q77" t="str">
            <v>CC-013-FH</v>
          </cell>
          <cell r="R77">
            <v>38425</v>
          </cell>
          <cell r="S77" t="str">
            <v>Citroen</v>
          </cell>
          <cell r="T77" t="str">
            <v>2,8L HDI</v>
          </cell>
          <cell r="U77">
            <v>65000</v>
          </cell>
          <cell r="V77" t="str">
            <v>X</v>
          </cell>
          <cell r="W77">
            <v>41048</v>
          </cell>
          <cell r="Y77" t="str">
            <v>249R</v>
          </cell>
          <cell r="Z77" t="str">
            <v>M.</v>
          </cell>
          <cell r="AA77" t="str">
            <v>LANZANOVA</v>
          </cell>
          <cell r="AB77" t="str">
            <v>Henri</v>
          </cell>
          <cell r="AC77" t="str">
            <v>4 avenue Georges Brassens</v>
          </cell>
          <cell r="AD77">
            <v>31570</v>
          </cell>
          <cell r="AE77" t="str">
            <v>STE FOY D'AIGREFEUILLE</v>
          </cell>
          <cell r="AF77">
            <v>561838232</v>
          </cell>
          <cell r="AG77">
            <v>651715001</v>
          </cell>
          <cell r="AH77" t="str">
            <v>henrilanzanova@free.fr</v>
          </cell>
          <cell r="AI77">
            <v>41360</v>
          </cell>
          <cell r="AJ77">
            <v>3000</v>
          </cell>
          <cell r="AL77">
            <v>27000</v>
          </cell>
          <cell r="AM77">
            <v>30000</v>
          </cell>
          <cell r="AN77">
            <v>41377</v>
          </cell>
          <cell r="AO77" t="str">
            <v>14h00</v>
          </cell>
          <cell r="AP77" t="str">
            <v>Livré</v>
          </cell>
          <cell r="AR77">
            <v>2700</v>
          </cell>
          <cell r="AS77">
            <v>529.20000000000005</v>
          </cell>
          <cell r="AT77">
            <v>2170.8000000000002</v>
          </cell>
          <cell r="AV77">
            <v>27300</v>
          </cell>
          <cell r="AW77">
            <v>0</v>
          </cell>
          <cell r="AX77">
            <v>30000</v>
          </cell>
          <cell r="AY77">
            <v>0</v>
          </cell>
          <cell r="AZ77">
            <v>30000</v>
          </cell>
        </row>
        <row r="78">
          <cell r="A78" t="str">
            <v xml:space="preserve"> Pilote Pacific 65 PX - BESCHI / DAGOU</v>
          </cell>
          <cell r="B78" t="str">
            <v>Profilé Pilote Pacific 65 PX - BESCHI</v>
          </cell>
          <cell r="C78">
            <v>250</v>
          </cell>
          <cell r="D78" t="str">
            <v>M.</v>
          </cell>
          <cell r="E78" t="str">
            <v>BESCHI</v>
          </cell>
          <cell r="F78" t="str">
            <v>Elie</v>
          </cell>
          <cell r="G78" t="str">
            <v>Rue Théodore Sudre</v>
          </cell>
          <cell r="H78">
            <v>32200</v>
          </cell>
          <cell r="I78" t="str">
            <v>Gimont</v>
          </cell>
          <cell r="J78">
            <v>562678103</v>
          </cell>
          <cell r="M78" t="str">
            <v>Profilé</v>
          </cell>
          <cell r="N78" t="str">
            <v>Pilote</v>
          </cell>
          <cell r="O78" t="str">
            <v>Pacific 65 PX</v>
          </cell>
          <cell r="P78" t="str">
            <v>VF3290G5200398771</v>
          </cell>
          <cell r="Q78" t="str">
            <v>9554 LH 32</v>
          </cell>
          <cell r="R78">
            <v>34141</v>
          </cell>
          <cell r="S78" t="str">
            <v>Peugeot</v>
          </cell>
          <cell r="T78" t="str">
            <v>J5</v>
          </cell>
          <cell r="U78">
            <v>111700</v>
          </cell>
          <cell r="V78" t="str">
            <v>X</v>
          </cell>
          <cell r="W78">
            <v>41048</v>
          </cell>
          <cell r="X78">
            <v>11000</v>
          </cell>
          <cell r="Y78" t="str">
            <v>250R</v>
          </cell>
          <cell r="Z78" t="str">
            <v>M.</v>
          </cell>
          <cell r="AA78" t="str">
            <v>DAGOU</v>
          </cell>
          <cell r="AB78" t="str">
            <v>DANIEL</v>
          </cell>
          <cell r="AC78" t="str">
            <v>2 IMPASSE D'ENCOSTE</v>
          </cell>
          <cell r="AD78">
            <v>31330</v>
          </cell>
          <cell r="AE78" t="str">
            <v>LARRA</v>
          </cell>
          <cell r="AF78">
            <v>561829263</v>
          </cell>
          <cell r="AG78">
            <v>682569039</v>
          </cell>
          <cell r="AI78">
            <v>41124</v>
          </cell>
          <cell r="AJ78">
            <v>2000</v>
          </cell>
          <cell r="AL78">
            <v>13700</v>
          </cell>
          <cell r="AM78">
            <v>15700</v>
          </cell>
          <cell r="AN78">
            <v>41143</v>
          </cell>
          <cell r="AO78" t="str">
            <v>16h00</v>
          </cell>
          <cell r="AP78" t="str">
            <v>Livré</v>
          </cell>
          <cell r="AR78">
            <v>4700</v>
          </cell>
          <cell r="AS78">
            <v>921.2</v>
          </cell>
          <cell r="AT78">
            <v>3778.8</v>
          </cell>
          <cell r="AV78">
            <v>11000</v>
          </cell>
          <cell r="AW78">
            <v>0</v>
          </cell>
          <cell r="AX78">
            <v>0</v>
          </cell>
          <cell r="AY78">
            <v>13700</v>
          </cell>
          <cell r="AZ78">
            <v>13700</v>
          </cell>
        </row>
        <row r="79">
          <cell r="A79" t="str">
            <v xml:space="preserve"> Burstner T 550 - LEDOUX / PECHOU</v>
          </cell>
          <cell r="B79" t="str">
            <v>Profilé Burstner T 550 - LEDOUX</v>
          </cell>
          <cell r="C79">
            <v>250</v>
          </cell>
          <cell r="D79" t="str">
            <v>M.</v>
          </cell>
          <cell r="E79" t="str">
            <v>LEDOUX</v>
          </cell>
          <cell r="F79" t="str">
            <v>Bruno</v>
          </cell>
          <cell r="G79" t="str">
            <v>Le bail neuf</v>
          </cell>
          <cell r="H79">
            <v>36260</v>
          </cell>
          <cell r="I79" t="str">
            <v>MIGNY</v>
          </cell>
          <cell r="J79">
            <v>254030863</v>
          </cell>
          <cell r="K79">
            <v>667319199</v>
          </cell>
          <cell r="M79" t="str">
            <v>Profilé</v>
          </cell>
          <cell r="N79" t="str">
            <v>Burstner</v>
          </cell>
          <cell r="O79" t="str">
            <v>T 550</v>
          </cell>
          <cell r="P79" t="str">
            <v>ZFA2900000149905</v>
          </cell>
          <cell r="Q79" t="str">
            <v>AM-607-NH</v>
          </cell>
          <cell r="R79">
            <v>34086</v>
          </cell>
          <cell r="S79" t="str">
            <v>Fiat</v>
          </cell>
          <cell r="T79" t="str">
            <v>2,5L D</v>
          </cell>
          <cell r="U79">
            <v>103000</v>
          </cell>
          <cell r="V79" t="str">
            <v>X</v>
          </cell>
          <cell r="W79">
            <v>41055</v>
          </cell>
          <cell r="X79">
            <v>12500</v>
          </cell>
          <cell r="Y79" t="str">
            <v>250R</v>
          </cell>
          <cell r="Z79" t="str">
            <v>M.</v>
          </cell>
          <cell r="AA79" t="str">
            <v>PECHOU</v>
          </cell>
          <cell r="AB79" t="str">
            <v>Jean</v>
          </cell>
          <cell r="AC79" t="str">
            <v>1b rue Paillas</v>
          </cell>
          <cell r="AD79">
            <v>31620</v>
          </cell>
          <cell r="AE79" t="str">
            <v>Castelnau d'Estrefonds</v>
          </cell>
          <cell r="AF79">
            <v>952157486</v>
          </cell>
          <cell r="AG79">
            <v>645708250</v>
          </cell>
          <cell r="AI79">
            <v>41211</v>
          </cell>
          <cell r="AJ79">
            <v>3000</v>
          </cell>
          <cell r="AL79">
            <v>11900</v>
          </cell>
          <cell r="AM79">
            <v>14900</v>
          </cell>
          <cell r="AN79">
            <v>41222</v>
          </cell>
          <cell r="AO79" t="str">
            <v>10h30</v>
          </cell>
          <cell r="AP79" t="str">
            <v>Livré</v>
          </cell>
          <cell r="AR79">
            <v>2900</v>
          </cell>
          <cell r="AS79">
            <v>568.4</v>
          </cell>
          <cell r="AT79">
            <v>2331.6</v>
          </cell>
          <cell r="AV79">
            <v>12000</v>
          </cell>
          <cell r="AW79">
            <v>0</v>
          </cell>
          <cell r="AX79">
            <v>0</v>
          </cell>
          <cell r="AY79">
            <v>11900</v>
          </cell>
          <cell r="AZ79">
            <v>11900</v>
          </cell>
        </row>
        <row r="80">
          <cell r="A80" t="str">
            <v xml:space="preserve"> Knaus Tabbert 580 LS - HEHEMANN / CANAS</v>
          </cell>
          <cell r="B80" t="str">
            <v>Intégral Knaus Tabbert 580 LS - HEHEMANN</v>
          </cell>
          <cell r="C80">
            <v>251</v>
          </cell>
          <cell r="D80" t="str">
            <v>Mme</v>
          </cell>
          <cell r="E80" t="str">
            <v>HEHEMANN</v>
          </cell>
          <cell r="F80" t="str">
            <v>Baerbel</v>
          </cell>
          <cell r="G80" t="str">
            <v>Rue de la Cibelle</v>
          </cell>
          <cell r="H80">
            <v>31490</v>
          </cell>
          <cell r="I80" t="str">
            <v>Leguevin</v>
          </cell>
          <cell r="J80">
            <v>561861264</v>
          </cell>
          <cell r="K80">
            <v>663762207</v>
          </cell>
          <cell r="L80" t="str">
            <v>hehemann.barbel@neuf.fr</v>
          </cell>
          <cell r="M80" t="str">
            <v>Intégral</v>
          </cell>
          <cell r="N80" t="str">
            <v>Knaus</v>
          </cell>
          <cell r="O80" t="str">
            <v>Tabbert 580 LS</v>
          </cell>
          <cell r="P80" t="str">
            <v>ZFA23000005659921</v>
          </cell>
          <cell r="Q80" t="str">
            <v>330 BEX 31</v>
          </cell>
          <cell r="R80">
            <v>38043</v>
          </cell>
          <cell r="S80" t="str">
            <v>Fiat</v>
          </cell>
          <cell r="T80" t="str">
            <v>2,8L JTD</v>
          </cell>
          <cell r="U80">
            <v>103000</v>
          </cell>
          <cell r="V80" t="str">
            <v>X</v>
          </cell>
          <cell r="W80">
            <v>41050</v>
          </cell>
          <cell r="X80">
            <v>13000</v>
          </cell>
          <cell r="Y80" t="str">
            <v>251R</v>
          </cell>
          <cell r="Z80" t="str">
            <v>M.</v>
          </cell>
          <cell r="AA80" t="str">
            <v>CANAS</v>
          </cell>
          <cell r="AB80" t="str">
            <v>MICHEL</v>
          </cell>
          <cell r="AC80" t="str">
            <v>4 CHEMIN DE LA COTE</v>
          </cell>
          <cell r="AD80">
            <v>31380</v>
          </cell>
          <cell r="AE80" t="str">
            <v>PAULHAC</v>
          </cell>
          <cell r="AF80">
            <v>561843896</v>
          </cell>
          <cell r="AG80">
            <v>663424815</v>
          </cell>
          <cell r="AH80" t="str">
            <v>sylvie.canas@free.fr</v>
          </cell>
          <cell r="AI80">
            <v>41072</v>
          </cell>
          <cell r="AJ80">
            <v>2000</v>
          </cell>
          <cell r="AL80">
            <v>16500</v>
          </cell>
          <cell r="AM80">
            <v>18500</v>
          </cell>
          <cell r="AN80">
            <v>41081</v>
          </cell>
          <cell r="AP80" t="str">
            <v>Livré</v>
          </cell>
          <cell r="AR80">
            <v>5500</v>
          </cell>
          <cell r="AS80">
            <v>1078</v>
          </cell>
          <cell r="AT80">
            <v>4422</v>
          </cell>
          <cell r="AV80">
            <v>13000</v>
          </cell>
          <cell r="AW80">
            <v>0</v>
          </cell>
          <cell r="AX80">
            <v>0</v>
          </cell>
          <cell r="AY80">
            <v>18500</v>
          </cell>
          <cell r="AZ80">
            <v>18500</v>
          </cell>
        </row>
        <row r="81">
          <cell r="A81" t="str">
            <v xml:space="preserve"> Hymer 544 - GRANSAC / HALLIE</v>
          </cell>
          <cell r="B81" t="str">
            <v>Intégral Hymer 544 - GRANSAC</v>
          </cell>
          <cell r="C81">
            <v>252</v>
          </cell>
          <cell r="D81" t="str">
            <v>M.</v>
          </cell>
          <cell r="E81" t="str">
            <v>GRANSAC</v>
          </cell>
          <cell r="F81" t="str">
            <v>Jean-Pierre</v>
          </cell>
          <cell r="G81" t="str">
            <v>43 avenue de la Fontasse</v>
          </cell>
          <cell r="H81">
            <v>31290</v>
          </cell>
          <cell r="I81" t="str">
            <v>Villefranche de Lauragais</v>
          </cell>
          <cell r="J81">
            <v>561833463</v>
          </cell>
          <cell r="L81" t="str">
            <v>jeanpierre.gransac@sfr.fr</v>
          </cell>
          <cell r="M81" t="str">
            <v>Intégral</v>
          </cell>
          <cell r="N81" t="str">
            <v>Hymer</v>
          </cell>
          <cell r="O81">
            <v>544</v>
          </cell>
          <cell r="P81" t="str">
            <v>VF3280G5200337078</v>
          </cell>
          <cell r="Q81" t="str">
            <v>AZ-997-PT</v>
          </cell>
          <cell r="R81">
            <v>31828</v>
          </cell>
          <cell r="S81" t="str">
            <v>Peugeot</v>
          </cell>
          <cell r="T81" t="str">
            <v>J5</v>
          </cell>
          <cell r="U81">
            <v>77000</v>
          </cell>
          <cell r="V81" t="str">
            <v>X</v>
          </cell>
          <cell r="W81">
            <v>41053</v>
          </cell>
          <cell r="X81">
            <v>9000</v>
          </cell>
          <cell r="Y81" t="str">
            <v>252R</v>
          </cell>
          <cell r="Z81" t="str">
            <v>M.</v>
          </cell>
          <cell r="AA81" t="str">
            <v>HALLIE</v>
          </cell>
          <cell r="AB81" t="str">
            <v>Sébastien</v>
          </cell>
          <cell r="AC81" t="str">
            <v>3 avenue de Palaminy</v>
          </cell>
          <cell r="AD81">
            <v>31220</v>
          </cell>
          <cell r="AE81" t="str">
            <v>Martres Tolosane</v>
          </cell>
          <cell r="AF81">
            <v>567554038</v>
          </cell>
          <cell r="AG81">
            <v>646281253</v>
          </cell>
          <cell r="AH81" t="str">
            <v>sebastien.hallie@sfr.fr</v>
          </cell>
          <cell r="AI81">
            <v>41089</v>
          </cell>
          <cell r="AJ81">
            <v>2000</v>
          </cell>
          <cell r="AL81">
            <v>11500</v>
          </cell>
          <cell r="AM81">
            <v>13500</v>
          </cell>
          <cell r="AN81">
            <v>41171</v>
          </cell>
          <cell r="AP81" t="str">
            <v>Livré</v>
          </cell>
          <cell r="AR81">
            <v>4500</v>
          </cell>
          <cell r="AS81">
            <v>882</v>
          </cell>
          <cell r="AT81">
            <v>3618</v>
          </cell>
          <cell r="AV81">
            <v>9000</v>
          </cell>
          <cell r="AW81">
            <v>2000</v>
          </cell>
          <cell r="AX81">
            <v>0</v>
          </cell>
          <cell r="AY81">
            <v>11500</v>
          </cell>
          <cell r="AZ81">
            <v>13500</v>
          </cell>
        </row>
        <row r="82">
          <cell r="A82" t="str">
            <v xml:space="preserve"> Mobilvetta Skipper 54 - LEMAITRE / ORSINI</v>
          </cell>
          <cell r="B82" t="str">
            <v>Capucine Mobilvetta Skipper 54 - LEMAITRE</v>
          </cell>
          <cell r="C82">
            <v>253</v>
          </cell>
          <cell r="D82" t="str">
            <v>M.</v>
          </cell>
          <cell r="E82" t="str">
            <v>LEMAITRE</v>
          </cell>
          <cell r="F82" t="str">
            <v>Jean-Claude</v>
          </cell>
          <cell r="G82" t="str">
            <v>23 cité du Caraillé</v>
          </cell>
          <cell r="H82">
            <v>9000</v>
          </cell>
          <cell r="I82" t="str">
            <v>Saint Paul de Jarrat</v>
          </cell>
          <cell r="J82">
            <v>561643018</v>
          </cell>
          <cell r="K82">
            <v>609955404</v>
          </cell>
          <cell r="L82" t="str">
            <v>jeanclaudelemaitre@sfr.fr</v>
          </cell>
          <cell r="M82" t="str">
            <v>Capucine</v>
          </cell>
          <cell r="N82" t="str">
            <v>Mobilvetta</v>
          </cell>
          <cell r="O82" t="str">
            <v>Skipper 54</v>
          </cell>
          <cell r="P82" t="str">
            <v>ZFA23000005087527</v>
          </cell>
          <cell r="Q82" t="str">
            <v>BB-192-EX</v>
          </cell>
          <cell r="R82">
            <v>34816</v>
          </cell>
          <cell r="S82" t="str">
            <v>Fiat</v>
          </cell>
          <cell r="T82" t="str">
            <v>1,9L TD</v>
          </cell>
          <cell r="U82">
            <v>75100</v>
          </cell>
          <cell r="V82" t="str">
            <v>X</v>
          </cell>
          <cell r="W82">
            <v>41054</v>
          </cell>
          <cell r="X82">
            <v>10000</v>
          </cell>
          <cell r="Y82" t="str">
            <v>253R</v>
          </cell>
          <cell r="Z82" t="str">
            <v>M.</v>
          </cell>
          <cell r="AA82" t="str">
            <v>ORSINI</v>
          </cell>
          <cell r="AB82" t="str">
            <v>Jean-Jacques</v>
          </cell>
          <cell r="AC82" t="str">
            <v>6 rue Leon Foucault</v>
          </cell>
          <cell r="AD82">
            <v>31240</v>
          </cell>
          <cell r="AE82" t="str">
            <v>Saint Jean</v>
          </cell>
          <cell r="AF82">
            <v>561748216</v>
          </cell>
          <cell r="AG82">
            <v>628055858</v>
          </cell>
          <cell r="AH82" t="str">
            <v>lilian.orsini@gmail.com</v>
          </cell>
          <cell r="AI82">
            <v>41062</v>
          </cell>
          <cell r="AJ82">
            <v>3000</v>
          </cell>
          <cell r="AL82">
            <v>12000</v>
          </cell>
          <cell r="AM82">
            <v>15000</v>
          </cell>
          <cell r="AN82">
            <v>41068</v>
          </cell>
          <cell r="AP82" t="str">
            <v>Livré</v>
          </cell>
          <cell r="AR82">
            <v>7500</v>
          </cell>
          <cell r="AS82">
            <v>1470</v>
          </cell>
          <cell r="AT82">
            <v>6030</v>
          </cell>
          <cell r="AV82">
            <v>7500</v>
          </cell>
          <cell r="AW82">
            <v>0</v>
          </cell>
          <cell r="AX82">
            <v>0</v>
          </cell>
          <cell r="AY82">
            <v>15000</v>
          </cell>
          <cell r="AZ82">
            <v>15000</v>
          </cell>
          <cell r="BA82" t="str">
            <v>Dont 6.000 € du prix net vendeur non versés, et pris pour acompte pour l'achat d'un nouveau camping-car, mandat n°246. Soit un virement de la différence (1.500 €) de la part de CCC, en faveur de Monsieur Jean-Claude LEMAITRE.</v>
          </cell>
        </row>
        <row r="83">
          <cell r="A83" t="str">
            <v xml:space="preserve"> Challenger 151 - CABROL / DELCAYRE</v>
          </cell>
          <cell r="B83" t="str">
            <v>Capucine Challenger 151 - CABROL</v>
          </cell>
          <cell r="C83">
            <v>255</v>
          </cell>
          <cell r="D83" t="str">
            <v>M.</v>
          </cell>
          <cell r="E83" t="str">
            <v>CABROL</v>
          </cell>
          <cell r="F83" t="str">
            <v>Geoffroy</v>
          </cell>
          <cell r="G83" t="str">
            <v>31 route du stade</v>
          </cell>
          <cell r="H83">
            <v>81570</v>
          </cell>
          <cell r="I83" t="str">
            <v>Vielmur-sur-Agout</v>
          </cell>
          <cell r="J83">
            <v>563593070</v>
          </cell>
          <cell r="K83">
            <v>609647404</v>
          </cell>
          <cell r="L83" t="str">
            <v>gcabrol81@gmail.com</v>
          </cell>
          <cell r="M83" t="str">
            <v>Capucine</v>
          </cell>
          <cell r="N83" t="str">
            <v>Challenger</v>
          </cell>
          <cell r="O83">
            <v>151</v>
          </cell>
          <cell r="P83" t="str">
            <v>ZFA23000006015781</v>
          </cell>
          <cell r="Q83" t="str">
            <v>AF-385-DP</v>
          </cell>
          <cell r="R83">
            <v>36976</v>
          </cell>
          <cell r="S83" t="str">
            <v>Fiat</v>
          </cell>
          <cell r="T83" t="str">
            <v>1,9L TD</v>
          </cell>
          <cell r="U83">
            <v>72000</v>
          </cell>
          <cell r="V83" t="str">
            <v>X</v>
          </cell>
          <cell r="W83">
            <v>41055</v>
          </cell>
          <cell r="X83">
            <v>15000</v>
          </cell>
          <cell r="Y83" t="str">
            <v>255R</v>
          </cell>
          <cell r="Z83" t="str">
            <v>Mme</v>
          </cell>
          <cell r="AA83" t="str">
            <v>DELCAYRE</v>
          </cell>
          <cell r="AB83" t="str">
            <v>Ainoza</v>
          </cell>
          <cell r="AC83" t="str">
            <v>49 chemin des Barthes</v>
          </cell>
          <cell r="AD83">
            <v>31340</v>
          </cell>
          <cell r="AE83" t="str">
            <v>Vacquiers</v>
          </cell>
          <cell r="AF83" t="str">
            <v>05 61 30 11 50</v>
          </cell>
          <cell r="AG83" t="str">
            <v>06 36 70 20 04</v>
          </cell>
          <cell r="AH83" t="str">
            <v>maniac31@live.fr</v>
          </cell>
          <cell r="AI83">
            <v>41167</v>
          </cell>
          <cell r="AJ83">
            <v>3000</v>
          </cell>
          <cell r="AL83">
            <v>15500</v>
          </cell>
          <cell r="AM83">
            <v>18500</v>
          </cell>
          <cell r="AN83">
            <v>41194</v>
          </cell>
          <cell r="AP83" t="str">
            <v>Livré</v>
          </cell>
          <cell r="AR83">
            <v>3500</v>
          </cell>
          <cell r="AS83">
            <v>686</v>
          </cell>
          <cell r="AT83">
            <v>2814</v>
          </cell>
          <cell r="AV83">
            <v>15000</v>
          </cell>
          <cell r="AW83">
            <v>0</v>
          </cell>
          <cell r="AX83">
            <v>0</v>
          </cell>
          <cell r="AY83">
            <v>15500</v>
          </cell>
          <cell r="AZ83">
            <v>15500</v>
          </cell>
        </row>
        <row r="84">
          <cell r="A84" t="str">
            <v xml:space="preserve"> Adria Coral 660 SP - CAPILLA / MAILHE</v>
          </cell>
          <cell r="B84" t="str">
            <v>Capucine Adria Coral 660 SP - CAPILLA</v>
          </cell>
          <cell r="C84">
            <v>256</v>
          </cell>
          <cell r="D84" t="str">
            <v>M.</v>
          </cell>
          <cell r="E84" t="str">
            <v>CAPILLA</v>
          </cell>
          <cell r="F84" t="str">
            <v>José</v>
          </cell>
          <cell r="G84" t="str">
            <v xml:space="preserve">Chemin de BEAUME d'AUTEMAN </v>
          </cell>
          <cell r="H84">
            <v>13140</v>
          </cell>
          <cell r="I84" t="str">
            <v>Miramas</v>
          </cell>
          <cell r="J84" t="str">
            <v>04 90 58 07 90</v>
          </cell>
          <cell r="L84" t="str">
            <v>jjosecapilla@hotmail.fr</v>
          </cell>
          <cell r="M84" t="str">
            <v>Capucine</v>
          </cell>
          <cell r="N84" t="str">
            <v>Adria</v>
          </cell>
          <cell r="O84" t="str">
            <v>Coral 660 SP</v>
          </cell>
          <cell r="P84" t="str">
            <v>ZFA24400007422386</v>
          </cell>
          <cell r="Q84" t="str">
            <v>815 ALG 60</v>
          </cell>
          <cell r="R84">
            <v>38174</v>
          </cell>
          <cell r="S84" t="str">
            <v>Fiat</v>
          </cell>
          <cell r="T84" t="str">
            <v>2,8L JTD</v>
          </cell>
          <cell r="U84">
            <v>58000</v>
          </cell>
          <cell r="V84" t="str">
            <v>X</v>
          </cell>
          <cell r="W84">
            <v>41057</v>
          </cell>
          <cell r="X84">
            <v>19500</v>
          </cell>
          <cell r="Y84" t="str">
            <v>256R</v>
          </cell>
          <cell r="Z84" t="str">
            <v>M.</v>
          </cell>
          <cell r="AA84" t="str">
            <v>MAILHE</v>
          </cell>
          <cell r="AB84" t="str">
            <v>Serge</v>
          </cell>
          <cell r="AC84" t="str">
            <v>Chemin des Barous</v>
          </cell>
          <cell r="AD84">
            <v>65300</v>
          </cell>
          <cell r="AE84" t="str">
            <v>REJAUMONT</v>
          </cell>
          <cell r="AF84">
            <v>562392846</v>
          </cell>
          <cell r="AG84">
            <v>615064476</v>
          </cell>
          <cell r="AH84" t="str">
            <v>mailhe.serge@orange.fr</v>
          </cell>
          <cell r="AI84">
            <v>41173</v>
          </cell>
          <cell r="AJ84">
            <v>3000</v>
          </cell>
          <cell r="AL84">
            <v>23000</v>
          </cell>
          <cell r="AM84">
            <v>26000</v>
          </cell>
          <cell r="AN84">
            <v>41181</v>
          </cell>
          <cell r="AP84" t="str">
            <v>Livré</v>
          </cell>
          <cell r="AR84">
            <v>6500</v>
          </cell>
          <cell r="AS84">
            <v>1274</v>
          </cell>
          <cell r="AT84">
            <v>5226</v>
          </cell>
          <cell r="AV84">
            <v>19500</v>
          </cell>
          <cell r="AW84">
            <v>0</v>
          </cell>
          <cell r="AX84">
            <v>0</v>
          </cell>
          <cell r="AY84">
            <v>23000</v>
          </cell>
          <cell r="AZ84">
            <v>23000</v>
          </cell>
        </row>
        <row r="85">
          <cell r="A85" t="str">
            <v xml:space="preserve"> Challenger 192 - LABHAR / GARCIA</v>
          </cell>
          <cell r="B85" t="str">
            <v>Capucine Challenger 192 - LABHAR</v>
          </cell>
          <cell r="C85">
            <v>257</v>
          </cell>
          <cell r="D85" t="str">
            <v>M.</v>
          </cell>
          <cell r="E85" t="str">
            <v>LABHAR</v>
          </cell>
          <cell r="F85" t="str">
            <v>Thierry</v>
          </cell>
          <cell r="G85" t="str">
            <v>1 place Antonin Froidure</v>
          </cell>
          <cell r="H85">
            <v>31200</v>
          </cell>
          <cell r="I85" t="str">
            <v>Toulouse</v>
          </cell>
          <cell r="K85">
            <v>633230522</v>
          </cell>
          <cell r="L85" t="str">
            <v>thierry.labhar47@orange.fr</v>
          </cell>
          <cell r="M85" t="str">
            <v>Capucine</v>
          </cell>
          <cell r="N85" t="str">
            <v>Challenger</v>
          </cell>
          <cell r="O85">
            <v>192</v>
          </cell>
          <cell r="P85" t="str">
            <v>wfoaxxgbfa1c18812</v>
          </cell>
          <cell r="Q85" t="str">
            <v>AG-607-FJ</v>
          </cell>
          <cell r="R85">
            <v>37266</v>
          </cell>
          <cell r="S85" t="str">
            <v>Ford</v>
          </cell>
          <cell r="T85" t="str">
            <v>2,4L</v>
          </cell>
          <cell r="U85">
            <v>42500</v>
          </cell>
          <cell r="V85" t="str">
            <v>X</v>
          </cell>
          <cell r="W85">
            <v>41061</v>
          </cell>
          <cell r="X85">
            <v>15000</v>
          </cell>
          <cell r="Y85" t="str">
            <v>257R</v>
          </cell>
          <cell r="Z85" t="str">
            <v>M.</v>
          </cell>
          <cell r="AA85" t="str">
            <v>GARCIA</v>
          </cell>
          <cell r="AB85" t="str">
            <v>Frédéric</v>
          </cell>
          <cell r="AC85" t="str">
            <v>73 chemin de Sebastian</v>
          </cell>
          <cell r="AD85">
            <v>31600</v>
          </cell>
          <cell r="AE85" t="str">
            <v>Lherm</v>
          </cell>
          <cell r="AF85">
            <v>561915695</v>
          </cell>
          <cell r="AG85">
            <v>676232172</v>
          </cell>
          <cell r="AH85" t="str">
            <v>frederic.garcia96@orange.fr</v>
          </cell>
          <cell r="AI85">
            <v>41074</v>
          </cell>
          <cell r="AJ85">
            <v>3000</v>
          </cell>
          <cell r="AL85">
            <v>19000</v>
          </cell>
          <cell r="AM85">
            <v>22000</v>
          </cell>
          <cell r="AN85">
            <v>41097</v>
          </cell>
          <cell r="AP85" t="str">
            <v>Livré</v>
          </cell>
          <cell r="AR85">
            <v>7000</v>
          </cell>
          <cell r="AS85">
            <v>1372</v>
          </cell>
          <cell r="AT85">
            <v>5628</v>
          </cell>
          <cell r="AV85">
            <v>15000</v>
          </cell>
          <cell r="AW85">
            <v>0</v>
          </cell>
          <cell r="AX85">
            <v>0</v>
          </cell>
          <cell r="AY85">
            <v>19000</v>
          </cell>
          <cell r="AZ85">
            <v>19000</v>
          </cell>
        </row>
        <row r="86">
          <cell r="A86" t="str">
            <v xml:space="preserve"> Burstner T725 Privilège - MARAIS / SUNMAN</v>
          </cell>
          <cell r="B86" t="str">
            <v>Profilé Burstner T725 Privilège - MARAIS</v>
          </cell>
          <cell r="C86">
            <v>258</v>
          </cell>
          <cell r="D86" t="str">
            <v>M.</v>
          </cell>
          <cell r="E86" t="str">
            <v>MARAIS</v>
          </cell>
          <cell r="F86" t="str">
            <v>Gérard</v>
          </cell>
          <cell r="G86" t="str">
            <v>6 rue du Saves</v>
          </cell>
          <cell r="H86">
            <v>31490</v>
          </cell>
          <cell r="I86" t="str">
            <v>Leguevin</v>
          </cell>
          <cell r="K86">
            <v>610918278</v>
          </cell>
          <cell r="L86" t="str">
            <v>gegemeregrand@live.fr</v>
          </cell>
          <cell r="M86" t="str">
            <v>Profilé</v>
          </cell>
          <cell r="N86" t="str">
            <v>Burstner</v>
          </cell>
          <cell r="O86" t="str">
            <v>T725 Privilège</v>
          </cell>
          <cell r="P86" t="str">
            <v>ZFA25000001248466</v>
          </cell>
          <cell r="Q86" t="str">
            <v>650 CDQ 31</v>
          </cell>
          <cell r="R86">
            <v>39497</v>
          </cell>
          <cell r="S86" t="str">
            <v>Fiat</v>
          </cell>
          <cell r="T86" t="str">
            <v xml:space="preserve">2,3L 130 CV </v>
          </cell>
          <cell r="U86">
            <v>19500</v>
          </cell>
          <cell r="V86" t="str">
            <v>X</v>
          </cell>
          <cell r="W86">
            <v>41062</v>
          </cell>
          <cell r="X86">
            <v>34000</v>
          </cell>
          <cell r="Y86" t="str">
            <v>258R</v>
          </cell>
          <cell r="Z86" t="str">
            <v>M.</v>
          </cell>
          <cell r="AA86" t="str">
            <v>SUNMAN</v>
          </cell>
          <cell r="AB86" t="str">
            <v>Keith</v>
          </cell>
          <cell r="AC86" t="str">
            <v>Labarde</v>
          </cell>
          <cell r="AD86">
            <v>46300</v>
          </cell>
          <cell r="AE86" t="str">
            <v>Leobard</v>
          </cell>
          <cell r="AF86">
            <v>565371620</v>
          </cell>
          <cell r="AH86" t="str">
            <v>ksunman@hotmail.com</v>
          </cell>
          <cell r="AI86">
            <v>41074</v>
          </cell>
          <cell r="AJ86">
            <v>3000</v>
          </cell>
          <cell r="AL86">
            <v>35000</v>
          </cell>
          <cell r="AM86">
            <v>38000</v>
          </cell>
          <cell r="AN86">
            <v>41087</v>
          </cell>
          <cell r="AP86" t="str">
            <v>Livré</v>
          </cell>
          <cell r="AR86">
            <v>5000</v>
          </cell>
          <cell r="AS86">
            <v>980</v>
          </cell>
          <cell r="AT86">
            <v>4020</v>
          </cell>
          <cell r="AV86">
            <v>33000</v>
          </cell>
          <cell r="AW86">
            <v>0</v>
          </cell>
          <cell r="AX86">
            <v>0</v>
          </cell>
          <cell r="AY86">
            <v>35000</v>
          </cell>
          <cell r="AZ86">
            <v>35000</v>
          </cell>
        </row>
        <row r="87">
          <cell r="A87" t="str">
            <v xml:space="preserve"> Autostar 491 - LE GALL / BEUNON</v>
          </cell>
          <cell r="B87" t="str">
            <v>Capucine Autostar 491 - LE GALL</v>
          </cell>
          <cell r="C87">
            <v>259</v>
          </cell>
          <cell r="D87" t="str">
            <v>M.</v>
          </cell>
          <cell r="E87" t="str">
            <v>LE GALL</v>
          </cell>
          <cell r="F87" t="str">
            <v>Guy</v>
          </cell>
          <cell r="G87" t="str">
            <v>16 rue des Genets</v>
          </cell>
          <cell r="H87">
            <v>31150</v>
          </cell>
          <cell r="I87" t="str">
            <v>BRUGUIERES</v>
          </cell>
          <cell r="J87">
            <v>561098067</v>
          </cell>
          <cell r="K87">
            <v>662215431</v>
          </cell>
          <cell r="M87" t="str">
            <v>Capucine</v>
          </cell>
          <cell r="N87" t="str">
            <v>Autostar</v>
          </cell>
          <cell r="O87">
            <v>491</v>
          </cell>
          <cell r="P87" t="str">
            <v>VF32900450762</v>
          </cell>
          <cell r="Q87" t="str">
            <v>8835 YQ 31</v>
          </cell>
          <cell r="R87">
            <v>34648</v>
          </cell>
          <cell r="S87" t="str">
            <v>Peugeot</v>
          </cell>
          <cell r="T87" t="str">
            <v>J5</v>
          </cell>
          <cell r="U87">
            <v>75000</v>
          </cell>
          <cell r="V87" t="str">
            <v>X</v>
          </cell>
          <cell r="W87">
            <v>41065</v>
          </cell>
          <cell r="X87">
            <v>11500</v>
          </cell>
          <cell r="Y87" t="str">
            <v>259R</v>
          </cell>
          <cell r="Z87" t="str">
            <v>Mme</v>
          </cell>
          <cell r="AA87" t="str">
            <v>BEUNON</v>
          </cell>
          <cell r="AB87" t="str">
            <v>Sandrine</v>
          </cell>
          <cell r="AC87" t="str">
            <v>16 rue des Alouettes</v>
          </cell>
          <cell r="AD87">
            <v>31470</v>
          </cell>
          <cell r="AE87" t="str">
            <v>Saint Lys</v>
          </cell>
          <cell r="AF87">
            <v>562238769</v>
          </cell>
          <cell r="AG87">
            <v>689804818</v>
          </cell>
          <cell r="AH87" t="str">
            <v>benon.sandrine@orange.fr</v>
          </cell>
          <cell r="AI87">
            <v>41160</v>
          </cell>
          <cell r="AJ87">
            <v>3000</v>
          </cell>
          <cell r="AL87">
            <v>12900</v>
          </cell>
          <cell r="AM87">
            <v>15900</v>
          </cell>
          <cell r="AN87">
            <v>41181</v>
          </cell>
          <cell r="AO87" t="str">
            <v>10h00</v>
          </cell>
          <cell r="AP87" t="str">
            <v>Livré</v>
          </cell>
          <cell r="AR87">
            <v>3900</v>
          </cell>
          <cell r="AS87">
            <v>764.4</v>
          </cell>
          <cell r="AT87">
            <v>3135.6</v>
          </cell>
          <cell r="AV87">
            <v>12000</v>
          </cell>
          <cell r="AW87">
            <v>0</v>
          </cell>
          <cell r="AX87">
            <v>0</v>
          </cell>
          <cell r="AY87">
            <v>15900</v>
          </cell>
          <cell r="AZ87">
            <v>15900</v>
          </cell>
        </row>
        <row r="88">
          <cell r="A88" t="str">
            <v xml:space="preserve"> Challenger Mageo 107 - CAPOU / CAZARD</v>
          </cell>
          <cell r="B88" t="str">
            <v>Profilé Challenger Mageo 107 - CAPOU</v>
          </cell>
          <cell r="C88">
            <v>260</v>
          </cell>
          <cell r="D88" t="str">
            <v>M.</v>
          </cell>
          <cell r="E88" t="str">
            <v>CAPOU</v>
          </cell>
          <cell r="F88" t="str">
            <v>Alain</v>
          </cell>
          <cell r="G88" t="str">
            <v>98 avenue Jean Jaurès</v>
          </cell>
          <cell r="H88">
            <v>81400</v>
          </cell>
          <cell r="I88" t="str">
            <v>Saint Benoit de Carmaux</v>
          </cell>
          <cell r="J88">
            <v>563366536</v>
          </cell>
          <cell r="K88">
            <v>671889554</v>
          </cell>
          <cell r="L88" t="str">
            <v>alaincapou@gmail.com</v>
          </cell>
          <cell r="M88" t="str">
            <v>Profilé</v>
          </cell>
          <cell r="N88" t="str">
            <v>Challenger</v>
          </cell>
          <cell r="O88" t="str">
            <v>Mageo 107</v>
          </cell>
          <cell r="P88" t="str">
            <v>ZFA24400007789811</v>
          </cell>
          <cell r="Q88" t="str">
            <v>CC-063-AS</v>
          </cell>
          <cell r="R88">
            <v>38902</v>
          </cell>
          <cell r="S88" t="str">
            <v>Fiat</v>
          </cell>
          <cell r="T88" t="str">
            <v>2,8L JTD 127 CV</v>
          </cell>
          <cell r="U88">
            <v>43000</v>
          </cell>
          <cell r="V88" t="str">
            <v>X</v>
          </cell>
          <cell r="W88">
            <v>41067</v>
          </cell>
          <cell r="X88">
            <v>25000</v>
          </cell>
          <cell r="Y88" t="str">
            <v>260R</v>
          </cell>
          <cell r="Z88" t="str">
            <v>M.</v>
          </cell>
          <cell r="AA88" t="str">
            <v>CAZARD</v>
          </cell>
          <cell r="AB88" t="str">
            <v>Michel</v>
          </cell>
          <cell r="AC88" t="str">
            <v>3 bis rue Roger de Montpesan</v>
          </cell>
          <cell r="AD88">
            <v>31810</v>
          </cell>
          <cell r="AE88" t="str">
            <v>Venerque</v>
          </cell>
          <cell r="AF88">
            <v>561406633</v>
          </cell>
          <cell r="AG88">
            <v>665734868</v>
          </cell>
          <cell r="AH88" t="str">
            <v>michel.cazard@aliceadsl.fr</v>
          </cell>
          <cell r="AI88">
            <v>41071</v>
          </cell>
          <cell r="AJ88">
            <v>3000</v>
          </cell>
          <cell r="AK88">
            <v>28900</v>
          </cell>
          <cell r="AM88">
            <v>31900</v>
          </cell>
          <cell r="AN88">
            <v>41086</v>
          </cell>
          <cell r="AP88" t="str">
            <v>Livré</v>
          </cell>
          <cell r="AR88">
            <v>6900</v>
          </cell>
          <cell r="AS88">
            <v>1352.4</v>
          </cell>
          <cell r="AT88">
            <v>5547.6</v>
          </cell>
          <cell r="AV88">
            <v>25000</v>
          </cell>
          <cell r="AW88">
            <v>3000</v>
          </cell>
          <cell r="AX88">
            <v>28900</v>
          </cell>
          <cell r="AY88">
            <v>0</v>
          </cell>
          <cell r="AZ88">
            <v>31900</v>
          </cell>
          <cell r="BA88" t="str">
            <v>Prix net vendeur de 25.000 € non reversés : servent d'acompte pour l'achat d'un nouveau camping-car (réf. mandat: n° 237)</v>
          </cell>
        </row>
        <row r="89">
          <cell r="A89" t="str">
            <v xml:space="preserve"> Elnagh Sleek 540 - RODRIGUEZ / STEPHAN</v>
          </cell>
          <cell r="B89" t="str">
            <v>Profilé Elnagh Sleek 540 - RODRIGUEZ</v>
          </cell>
          <cell r="C89">
            <v>262</v>
          </cell>
          <cell r="D89" t="str">
            <v>M.</v>
          </cell>
          <cell r="E89" t="str">
            <v>RODRIGUEZ</v>
          </cell>
          <cell r="F89" t="str">
            <v>Cristobal</v>
          </cell>
          <cell r="G89" t="str">
            <v>720 chemin des Bartholots</v>
          </cell>
          <cell r="H89">
            <v>82000</v>
          </cell>
          <cell r="I89" t="str">
            <v>Montauban</v>
          </cell>
          <cell r="J89">
            <v>563666579</v>
          </cell>
          <cell r="K89">
            <v>607608143</v>
          </cell>
          <cell r="L89" t="str">
            <v>andre.rodriguez0711@orange.fr</v>
          </cell>
          <cell r="M89" t="str">
            <v>Profilé</v>
          </cell>
          <cell r="N89" t="str">
            <v>Elnagh</v>
          </cell>
          <cell r="O89" t="str">
            <v>Sleek 540</v>
          </cell>
          <cell r="P89" t="str">
            <v>ZFA23000005490306</v>
          </cell>
          <cell r="Q89" t="str">
            <v>3778 JR 82</v>
          </cell>
          <cell r="R89">
            <v>35977</v>
          </cell>
          <cell r="S89" t="str">
            <v>Fiat</v>
          </cell>
          <cell r="T89" t="str">
            <v>1,9L TD</v>
          </cell>
          <cell r="U89">
            <v>15500</v>
          </cell>
          <cell r="V89" t="str">
            <v>X</v>
          </cell>
          <cell r="W89">
            <v>41074</v>
          </cell>
          <cell r="X89">
            <v>12000</v>
          </cell>
          <cell r="Y89" t="str">
            <v>262R</v>
          </cell>
          <cell r="Z89" t="str">
            <v>M.</v>
          </cell>
          <cell r="AA89" t="str">
            <v>STEPHAN</v>
          </cell>
          <cell r="AB89" t="str">
            <v>Jean-François</v>
          </cell>
          <cell r="AC89" t="str">
            <v>Impasse de la petite forêt</v>
          </cell>
          <cell r="AD89">
            <v>29750</v>
          </cell>
          <cell r="AE89" t="str">
            <v>Loctudy</v>
          </cell>
          <cell r="AF89">
            <v>298874769</v>
          </cell>
          <cell r="AI89">
            <v>41093</v>
          </cell>
          <cell r="AJ89">
            <v>0</v>
          </cell>
          <cell r="AL89">
            <v>17000</v>
          </cell>
          <cell r="AM89">
            <v>17000</v>
          </cell>
          <cell r="AN89">
            <v>41093</v>
          </cell>
          <cell r="AP89" t="str">
            <v>Livré</v>
          </cell>
          <cell r="AR89">
            <v>5000</v>
          </cell>
          <cell r="AS89">
            <v>980</v>
          </cell>
          <cell r="AT89">
            <v>4020</v>
          </cell>
          <cell r="AV89">
            <v>12000</v>
          </cell>
          <cell r="AW89">
            <v>0</v>
          </cell>
          <cell r="AX89">
            <v>0</v>
          </cell>
          <cell r="AY89">
            <v>17000</v>
          </cell>
          <cell r="AZ89">
            <v>17000</v>
          </cell>
        </row>
        <row r="90">
          <cell r="A90" t="str">
            <v xml:space="preserve"> Pilote 730G - XANCHO / MAUREL</v>
          </cell>
          <cell r="B90" t="str">
            <v>Intégral Pilote 730G - XANCHO</v>
          </cell>
          <cell r="C90">
            <v>263</v>
          </cell>
          <cell r="D90" t="str">
            <v>M.</v>
          </cell>
          <cell r="E90" t="str">
            <v>XANCHO</v>
          </cell>
          <cell r="F90" t="str">
            <v>Frédéric</v>
          </cell>
          <cell r="G90" t="str">
            <v>3 rue de Pechbonnieu</v>
          </cell>
          <cell r="H90">
            <v>31150</v>
          </cell>
          <cell r="I90" t="str">
            <v>Gratentour</v>
          </cell>
          <cell r="K90">
            <v>630404732</v>
          </cell>
          <cell r="L90" t="str">
            <v>fredxancho@yahoo.fr</v>
          </cell>
          <cell r="M90" t="str">
            <v>Intégral</v>
          </cell>
          <cell r="N90" t="str">
            <v>Pilote</v>
          </cell>
          <cell r="O90" t="str">
            <v>730G</v>
          </cell>
          <cell r="P90" t="str">
            <v>ZFA25000001534195</v>
          </cell>
          <cell r="Q90" t="str">
            <v>818 CKH 31</v>
          </cell>
          <cell r="R90">
            <v>39857</v>
          </cell>
          <cell r="S90" t="str">
            <v>Fiat</v>
          </cell>
          <cell r="T90" t="str">
            <v xml:space="preserve">2,3L 130 CV </v>
          </cell>
          <cell r="U90">
            <v>52000</v>
          </cell>
          <cell r="V90" t="str">
            <v>X</v>
          </cell>
          <cell r="W90">
            <v>41074</v>
          </cell>
          <cell r="X90">
            <v>37500</v>
          </cell>
          <cell r="Y90" t="str">
            <v>263R</v>
          </cell>
          <cell r="Z90" t="str">
            <v>M.</v>
          </cell>
          <cell r="AA90" t="str">
            <v>MAUREL</v>
          </cell>
          <cell r="AB90" t="str">
            <v>Christian</v>
          </cell>
          <cell r="AC90" t="str">
            <v>ROUTE DE GRELLERY</v>
          </cell>
          <cell r="AD90">
            <v>82290</v>
          </cell>
          <cell r="AE90" t="str">
            <v>LA VILLE DIEU DU TEMPLE</v>
          </cell>
          <cell r="AF90">
            <v>563308991</v>
          </cell>
          <cell r="AG90">
            <v>652706588</v>
          </cell>
          <cell r="AH90" t="str">
            <v>nadiablan@hotmail.fr</v>
          </cell>
          <cell r="AI90">
            <v>41144</v>
          </cell>
          <cell r="AJ90">
            <v>3000</v>
          </cell>
          <cell r="AL90">
            <v>27000</v>
          </cell>
          <cell r="AM90">
            <v>30000</v>
          </cell>
          <cell r="AN90">
            <v>41160</v>
          </cell>
          <cell r="AP90" t="str">
            <v>Livré</v>
          </cell>
          <cell r="AR90" t="str">
            <v/>
          </cell>
          <cell r="AS90" t="str">
            <v/>
          </cell>
          <cell r="AT90" t="str">
            <v/>
          </cell>
          <cell r="AV90">
            <v>35000</v>
          </cell>
          <cell r="AW90">
            <v>17000</v>
          </cell>
          <cell r="AX90">
            <v>13000</v>
          </cell>
          <cell r="AY90">
            <v>10000</v>
          </cell>
          <cell r="AZ90">
            <v>40000</v>
          </cell>
          <cell r="BA90" t="str">
            <v>Prix net de 35.000 € réparti comme suit:
- 5.867,20 € pour solde du crédit en cours, payé à Viaxel par chèque de banque
- 14.566,40 € versés sur le compte de Monsieur Xancho, et 14.566,40 € versés sur le compte de Madame Raynaud-Xancho
Montant de l'acompte (17.000 €) pris sur le prix net vendeur de la vente de leur ancien camping-car (mandat n°267)</v>
          </cell>
        </row>
        <row r="91">
          <cell r="A91" t="str">
            <v xml:space="preserve"> Rapido 772 F - PECHOU / CALMETTES</v>
          </cell>
          <cell r="B91" t="str">
            <v>Profilé Rapido 772 F - PECHOU</v>
          </cell>
          <cell r="C91">
            <v>264</v>
          </cell>
          <cell r="D91" t="str">
            <v>M.</v>
          </cell>
          <cell r="E91" t="str">
            <v>PECHOU</v>
          </cell>
          <cell r="F91" t="str">
            <v>Max</v>
          </cell>
          <cell r="G91" t="str">
            <v>47 RUE VEAUCRU</v>
          </cell>
          <cell r="H91">
            <v>31120</v>
          </cell>
          <cell r="I91" t="str">
            <v>ROQUETTES</v>
          </cell>
          <cell r="J91">
            <v>561722048</v>
          </cell>
          <cell r="K91">
            <v>651172387</v>
          </cell>
          <cell r="L91" t="str">
            <v>mpechou@aliceadsl.fr</v>
          </cell>
          <cell r="M91" t="str">
            <v>Profilé</v>
          </cell>
          <cell r="N91" t="str">
            <v>Rapido</v>
          </cell>
          <cell r="O91" t="str">
            <v>772 F</v>
          </cell>
          <cell r="P91" t="str">
            <v>ZFA230000057476</v>
          </cell>
          <cell r="Q91" t="str">
            <v>863 APD 31</v>
          </cell>
          <cell r="R91">
            <v>37054</v>
          </cell>
          <cell r="S91" t="str">
            <v>Fiat</v>
          </cell>
          <cell r="T91" t="str">
            <v>2,8L JTD</v>
          </cell>
          <cell r="U91">
            <v>93000</v>
          </cell>
          <cell r="V91" t="str">
            <v>X</v>
          </cell>
          <cell r="W91">
            <v>41081</v>
          </cell>
          <cell r="X91">
            <v>20000</v>
          </cell>
          <cell r="Y91" t="str">
            <v>264R</v>
          </cell>
          <cell r="Z91" t="str">
            <v>Mme</v>
          </cell>
          <cell r="AA91" t="str">
            <v>CALMETTES</v>
          </cell>
          <cell r="AB91" t="str">
            <v>Martine</v>
          </cell>
          <cell r="AC91" t="str">
            <v xml:space="preserve">26 allée Henri Plas							 </v>
          </cell>
          <cell r="AD91">
            <v>31770</v>
          </cell>
          <cell r="AE91" t="str">
            <v>Colomiers</v>
          </cell>
          <cell r="AF91" t="str">
            <v>05 34 36 00 85</v>
          </cell>
          <cell r="AG91" t="str">
            <v>06 89 19 08 91</v>
          </cell>
          <cell r="AH91" t="str">
            <v>martcalm@gmail.com</v>
          </cell>
          <cell r="AI91">
            <v>41099</v>
          </cell>
          <cell r="AJ91">
            <v>3000</v>
          </cell>
          <cell r="AL91">
            <v>21000</v>
          </cell>
          <cell r="AM91">
            <v>24000</v>
          </cell>
          <cell r="AN91">
            <v>41123</v>
          </cell>
          <cell r="AP91" t="str">
            <v>Livré</v>
          </cell>
          <cell r="AR91">
            <v>3000</v>
          </cell>
          <cell r="AS91">
            <v>588</v>
          </cell>
          <cell r="AT91">
            <v>2412</v>
          </cell>
          <cell r="AV91">
            <v>21000</v>
          </cell>
          <cell r="AW91">
            <v>0</v>
          </cell>
          <cell r="AX91">
            <v>0</v>
          </cell>
          <cell r="AY91">
            <v>21000</v>
          </cell>
          <cell r="AZ91">
            <v>21000</v>
          </cell>
        </row>
        <row r="92">
          <cell r="A92" t="str">
            <v xml:space="preserve"> Westfalia LT 28 - CASANOVA / BERTHIER</v>
          </cell>
          <cell r="B92" t="str">
            <v>Fourgon Westfalia LT 28 - CASANOVA</v>
          </cell>
          <cell r="C92">
            <v>265</v>
          </cell>
          <cell r="D92" t="str">
            <v>M.</v>
          </cell>
          <cell r="E92" t="str">
            <v>CASANOVA</v>
          </cell>
          <cell r="F92" t="str">
            <v>Alain</v>
          </cell>
          <cell r="G92" t="str">
            <v>1 RUE COLBERT</v>
          </cell>
          <cell r="H92">
            <v>31400</v>
          </cell>
          <cell r="I92" t="str">
            <v>TOULOUSE</v>
          </cell>
          <cell r="J92">
            <v>561534283</v>
          </cell>
          <cell r="K92">
            <v>668475620</v>
          </cell>
          <cell r="L92" t="str">
            <v>alain.casanova@orange.fr</v>
          </cell>
          <cell r="M92" t="str">
            <v>Fourgon</v>
          </cell>
          <cell r="N92" t="str">
            <v>Westfalia</v>
          </cell>
          <cell r="O92" t="str">
            <v>LT 28</v>
          </cell>
          <cell r="P92" t="str">
            <v>WV2ZZZ28ZGH012285</v>
          </cell>
          <cell r="Q92" t="str">
            <v>690 CFM 31</v>
          </cell>
          <cell r="R92">
            <v>31531</v>
          </cell>
          <cell r="S92" t="str">
            <v>Wolkswagen</v>
          </cell>
          <cell r="T92" t="str">
            <v>8 cv DIESEL</v>
          </cell>
          <cell r="U92">
            <v>235000</v>
          </cell>
          <cell r="V92" t="str">
            <v>X</v>
          </cell>
          <cell r="W92">
            <v>41082</v>
          </cell>
          <cell r="X92">
            <v>3000</v>
          </cell>
          <cell r="Y92" t="str">
            <v>265R</v>
          </cell>
          <cell r="Z92" t="str">
            <v>M.</v>
          </cell>
          <cell r="AA92" t="str">
            <v>BERTHIER</v>
          </cell>
          <cell r="AB92" t="str">
            <v>Antoine</v>
          </cell>
          <cell r="AC92" t="str">
            <v>Heinlée</v>
          </cell>
          <cell r="AD92">
            <v>35660</v>
          </cell>
          <cell r="AE92" t="str">
            <v>Langon</v>
          </cell>
          <cell r="AH92" t="str">
            <v>antoinern@gmail.com</v>
          </cell>
          <cell r="AI92">
            <v>41100</v>
          </cell>
          <cell r="AL92">
            <v>6100</v>
          </cell>
          <cell r="AM92">
            <v>6100</v>
          </cell>
          <cell r="AN92">
            <v>41101</v>
          </cell>
          <cell r="AP92" t="str">
            <v>Livré</v>
          </cell>
          <cell r="AR92">
            <v>3900</v>
          </cell>
          <cell r="AS92">
            <v>764.4</v>
          </cell>
          <cell r="AT92">
            <v>3135.6</v>
          </cell>
          <cell r="AV92">
            <v>2200</v>
          </cell>
          <cell r="AW92">
            <v>0</v>
          </cell>
          <cell r="AX92">
            <v>0</v>
          </cell>
          <cell r="AY92">
            <v>6100</v>
          </cell>
          <cell r="AZ92">
            <v>6100</v>
          </cell>
        </row>
        <row r="93">
          <cell r="A93" t="str">
            <v xml:space="preserve"> Chausson Flash 3 - TEYSSEYRE / ROUCAYROL</v>
          </cell>
          <cell r="B93" t="str">
            <v>Capucine Chausson Flash 3 - TEYSSEYRE</v>
          </cell>
          <cell r="C93">
            <v>266</v>
          </cell>
          <cell r="D93" t="str">
            <v>M.</v>
          </cell>
          <cell r="E93" t="str">
            <v>TEYSSEYRE</v>
          </cell>
          <cell r="F93" t="str">
            <v>Francis</v>
          </cell>
          <cell r="G93" t="str">
            <v>6 rue des Martinets</v>
          </cell>
          <cell r="H93">
            <v>31700</v>
          </cell>
          <cell r="I93" t="str">
            <v>Beauzelle</v>
          </cell>
          <cell r="J93">
            <v>561480529</v>
          </cell>
          <cell r="K93">
            <v>614818010</v>
          </cell>
          <cell r="L93" t="str">
            <v>jocteys@orange.fr</v>
          </cell>
          <cell r="M93" t="str">
            <v>Capucine</v>
          </cell>
          <cell r="N93" t="str">
            <v>Chausson</v>
          </cell>
          <cell r="O93" t="str">
            <v>Flash 3</v>
          </cell>
          <cell r="P93" t="str">
            <v>WFO7XXTTF77P63216</v>
          </cell>
          <cell r="Q93" t="str">
            <v>AB-239-TN</v>
          </cell>
          <cell r="R93">
            <v>39998</v>
          </cell>
          <cell r="S93" t="str">
            <v>Ford</v>
          </cell>
          <cell r="T93" t="str">
            <v>2,2L 140 CV</v>
          </cell>
          <cell r="U93">
            <v>5000</v>
          </cell>
          <cell r="V93" t="str">
            <v>X</v>
          </cell>
          <cell r="W93">
            <v>41085</v>
          </cell>
          <cell r="X93">
            <v>27000</v>
          </cell>
          <cell r="Y93" t="str">
            <v>266R</v>
          </cell>
          <cell r="Z93" t="str">
            <v>M.</v>
          </cell>
          <cell r="AA93" t="str">
            <v>ROUCAYROL</v>
          </cell>
          <cell r="AB93" t="str">
            <v>Rémi</v>
          </cell>
          <cell r="AC93" t="str">
            <v>La Plaine</v>
          </cell>
          <cell r="AD93">
            <v>81430</v>
          </cell>
          <cell r="AE93" t="str">
            <v>Marsal</v>
          </cell>
          <cell r="AF93">
            <v>563553796</v>
          </cell>
          <cell r="AG93">
            <v>698426060</v>
          </cell>
          <cell r="AH93" t="str">
            <v>remhug@hotmail.fr</v>
          </cell>
          <cell r="AI93">
            <v>41194</v>
          </cell>
          <cell r="AJ93">
            <v>3000</v>
          </cell>
          <cell r="AL93">
            <v>27000</v>
          </cell>
          <cell r="AM93">
            <v>30000</v>
          </cell>
          <cell r="AN93">
            <v>41215</v>
          </cell>
          <cell r="AO93" t="str">
            <v>10h00</v>
          </cell>
          <cell r="AP93" t="str">
            <v>Livré</v>
          </cell>
          <cell r="AR93">
            <v>4000</v>
          </cell>
          <cell r="AS93">
            <v>784</v>
          </cell>
          <cell r="AT93">
            <v>3216</v>
          </cell>
          <cell r="AV93">
            <v>26000</v>
          </cell>
          <cell r="AW93">
            <v>11000</v>
          </cell>
          <cell r="AX93">
            <v>0</v>
          </cell>
          <cell r="AY93">
            <v>16000</v>
          </cell>
          <cell r="AZ93">
            <v>27000</v>
          </cell>
          <cell r="BA93" t="str">
            <v>Acompte de 11.000 € non encaissé directement, récupéré par la vente de leur ancien camping-car (mandat n°281)</v>
          </cell>
        </row>
        <row r="94">
          <cell r="A94" t="str">
            <v xml:space="preserve"> Challenger Genesis 44 - MAUREL / LLINAS</v>
          </cell>
          <cell r="B94" t="str">
            <v>Profilé Challenger Genesis 44 - MAUREL</v>
          </cell>
          <cell r="C94">
            <v>267</v>
          </cell>
          <cell r="D94" t="str">
            <v>M.</v>
          </cell>
          <cell r="E94" t="str">
            <v>MAUREL</v>
          </cell>
          <cell r="F94" t="str">
            <v>Christian</v>
          </cell>
          <cell r="G94" t="str">
            <v>ROUTE DE GRELLERY</v>
          </cell>
          <cell r="H94">
            <v>82290</v>
          </cell>
          <cell r="I94" t="str">
            <v>LA VILLE DIEU DU TEMPLE</v>
          </cell>
          <cell r="J94">
            <v>563308991</v>
          </cell>
          <cell r="K94">
            <v>652706588</v>
          </cell>
          <cell r="L94" t="str">
            <v>nadiablan@hotmail.fr</v>
          </cell>
          <cell r="M94" t="str">
            <v>Profilé</v>
          </cell>
          <cell r="N94" t="str">
            <v>Challenger</v>
          </cell>
          <cell r="O94" t="str">
            <v>Genesis 44</v>
          </cell>
          <cell r="P94" t="str">
            <v>WFO7XXTTF78T58500</v>
          </cell>
          <cell r="Q94" t="str">
            <v>AN-380-NV</v>
          </cell>
          <cell r="R94">
            <v>39903</v>
          </cell>
          <cell r="S94" t="str">
            <v>Ford</v>
          </cell>
          <cell r="T94" t="str">
            <v>2,2L 140 CV</v>
          </cell>
          <cell r="U94">
            <v>24900</v>
          </cell>
          <cell r="V94" t="str">
            <v>X</v>
          </cell>
          <cell r="W94">
            <v>41102</v>
          </cell>
          <cell r="X94">
            <v>30000</v>
          </cell>
          <cell r="Y94" t="str">
            <v>267R</v>
          </cell>
          <cell r="Z94" t="str">
            <v>M.</v>
          </cell>
          <cell r="AA94" t="str">
            <v>LLINAS</v>
          </cell>
          <cell r="AB94" t="str">
            <v>Jean-Marie</v>
          </cell>
          <cell r="AC94" t="str">
            <v>3 IMPASSE DU CERS</v>
          </cell>
          <cell r="AD94">
            <v>11250</v>
          </cell>
          <cell r="AE94" t="str">
            <v>LEUC</v>
          </cell>
          <cell r="AF94">
            <v>468784209</v>
          </cell>
          <cell r="AG94">
            <v>622158074</v>
          </cell>
          <cell r="AH94" t="str">
            <v>jeanmarie.llinas@sfr.fr</v>
          </cell>
          <cell r="AI94">
            <v>41123</v>
          </cell>
          <cell r="AJ94">
            <v>3000</v>
          </cell>
          <cell r="AL94">
            <v>30500</v>
          </cell>
          <cell r="AM94">
            <v>33500</v>
          </cell>
          <cell r="AN94">
            <v>41142</v>
          </cell>
          <cell r="AP94" t="str">
            <v>Livré</v>
          </cell>
          <cell r="AR94">
            <v>3314.0200000000004</v>
          </cell>
          <cell r="AS94">
            <v>649.54792000000009</v>
          </cell>
          <cell r="AT94">
            <v>2664.4720800000005</v>
          </cell>
          <cell r="AV94">
            <v>30185.98</v>
          </cell>
          <cell r="AW94">
            <v>3000</v>
          </cell>
          <cell r="AX94">
            <v>23000</v>
          </cell>
          <cell r="AY94">
            <v>7500</v>
          </cell>
          <cell r="AZ94">
            <v>33500</v>
          </cell>
          <cell r="BA94" t="str">
            <v>Prix net vendeur de 30.185,98 € reversé comme suit:
- 13.185,98 € versés à la société Viaxel pour solde du crédit en cours
- 17.000 € servant pour acompte d'un nouveau camping-car (mandat n°263)</v>
          </cell>
        </row>
        <row r="95">
          <cell r="A95" t="str">
            <v xml:space="preserve"> Chausson Welcome 76 - RADET / GRAVELEAU</v>
          </cell>
          <cell r="B95" t="str">
            <v>Profilé Chausson Welcome 76 - RADET</v>
          </cell>
          <cell r="C95">
            <v>268</v>
          </cell>
          <cell r="D95" t="str">
            <v>M.</v>
          </cell>
          <cell r="E95" t="str">
            <v>RADET</v>
          </cell>
          <cell r="F95" t="str">
            <v>Henri</v>
          </cell>
          <cell r="G95" t="str">
            <v>La Gare</v>
          </cell>
          <cell r="H95">
            <v>46700</v>
          </cell>
          <cell r="I95" t="str">
            <v>Duravel</v>
          </cell>
          <cell r="K95" t="str">
            <v>06 66 18 75 34</v>
          </cell>
          <cell r="L95" t="str">
            <v>henriradet@orange.fr</v>
          </cell>
          <cell r="M95" t="str">
            <v>Profilé</v>
          </cell>
          <cell r="N95" t="str">
            <v>Chausson</v>
          </cell>
          <cell r="O95" t="str">
            <v>Welcome 76</v>
          </cell>
          <cell r="P95" t="str">
            <v>WF7YCFMAC11223736</v>
          </cell>
          <cell r="Q95" t="str">
            <v>AS-507-BR</v>
          </cell>
          <cell r="R95">
            <v>39805</v>
          </cell>
          <cell r="S95" t="str">
            <v>Fiat</v>
          </cell>
          <cell r="T95" t="str">
            <v xml:space="preserve">2,3L 130 CV </v>
          </cell>
          <cell r="U95">
            <v>33500</v>
          </cell>
          <cell r="V95" t="str">
            <v>X</v>
          </cell>
          <cell r="W95">
            <v>41103</v>
          </cell>
          <cell r="X95">
            <v>27000</v>
          </cell>
          <cell r="Y95" t="str">
            <v>268R</v>
          </cell>
          <cell r="Z95" t="str">
            <v>M.</v>
          </cell>
          <cell r="AA95" t="str">
            <v>GRAVELEAU</v>
          </cell>
          <cell r="AB95" t="str">
            <v>René</v>
          </cell>
          <cell r="AC95" t="str">
            <v>Résidence Victoria N°9 Rue de l'Eglefin</v>
          </cell>
          <cell r="AD95">
            <v>11430</v>
          </cell>
          <cell r="AE95" t="str">
            <v>Gruissan</v>
          </cell>
          <cell r="AF95" t="str">
            <v>05 49 37 01 34</v>
          </cell>
          <cell r="AG95" t="str">
            <v>06 22 73 38 39</v>
          </cell>
          <cell r="AH95" t="str">
            <v>graveleaurene@yahoo.fr</v>
          </cell>
          <cell r="AI95">
            <v>41165</v>
          </cell>
          <cell r="AJ95">
            <v>3000</v>
          </cell>
          <cell r="AL95">
            <v>29500</v>
          </cell>
          <cell r="AM95">
            <v>32500</v>
          </cell>
          <cell r="AN95">
            <v>41184</v>
          </cell>
          <cell r="AP95" t="str">
            <v>Livré</v>
          </cell>
          <cell r="AR95">
            <v>5500</v>
          </cell>
          <cell r="AS95">
            <v>1078</v>
          </cell>
          <cell r="AT95">
            <v>4422</v>
          </cell>
          <cell r="AV95">
            <v>27000</v>
          </cell>
          <cell r="AW95">
            <v>0</v>
          </cell>
          <cell r="AX95">
            <v>0</v>
          </cell>
          <cell r="AY95">
            <v>29500</v>
          </cell>
          <cell r="AZ95">
            <v>29500</v>
          </cell>
        </row>
        <row r="96">
          <cell r="A96" t="str">
            <v xml:space="preserve"> Pilote Aventura P 600 - CHAMPENDAL / GARCIA</v>
          </cell>
          <cell r="B96" t="str">
            <v>Profilé Pilote Aventura P 600 - CHAMPENDAL</v>
          </cell>
          <cell r="C96">
            <v>269</v>
          </cell>
          <cell r="D96" t="str">
            <v>M.</v>
          </cell>
          <cell r="E96" t="str">
            <v>CHAMPENDAL</v>
          </cell>
          <cell r="F96" t="str">
            <v>Bernard</v>
          </cell>
          <cell r="G96" t="str">
            <v>11, rue Louis Pergaud</v>
          </cell>
          <cell r="H96">
            <v>25230</v>
          </cell>
          <cell r="I96" t="str">
            <v>Seloncourt</v>
          </cell>
          <cell r="J96">
            <v>381378101</v>
          </cell>
          <cell r="K96">
            <v>685024010</v>
          </cell>
          <cell r="L96" t="str">
            <v>christiane.campendal@wanadoo.fr</v>
          </cell>
          <cell r="M96" t="str">
            <v>Profilé</v>
          </cell>
          <cell r="N96" t="str">
            <v>Pilote</v>
          </cell>
          <cell r="O96" t="str">
            <v>Aventura P 600</v>
          </cell>
          <cell r="P96" t="str">
            <v>ZFA25000001513382</v>
          </cell>
          <cell r="Q96" t="str">
            <v>AZ-974-AQ</v>
          </cell>
          <cell r="R96">
            <v>40417</v>
          </cell>
          <cell r="S96" t="str">
            <v>Fiat</v>
          </cell>
          <cell r="T96" t="str">
            <v>2,3L 130 CV</v>
          </cell>
          <cell r="U96">
            <v>41900</v>
          </cell>
          <cell r="V96" t="str">
            <v>X</v>
          </cell>
          <cell r="W96">
            <v>41110</v>
          </cell>
          <cell r="X96">
            <v>33000</v>
          </cell>
          <cell r="Y96" t="str">
            <v>269R</v>
          </cell>
          <cell r="Z96" t="str">
            <v>M.</v>
          </cell>
          <cell r="AA96" t="str">
            <v>GARCIA</v>
          </cell>
          <cell r="AB96" t="str">
            <v>Jean-Claude</v>
          </cell>
          <cell r="AC96" t="str">
            <v>90, route de Barbazan/dessus</v>
          </cell>
          <cell r="AD96">
            <v>65190</v>
          </cell>
          <cell r="AE96" t="str">
            <v>Frechou Frechet</v>
          </cell>
          <cell r="AF96">
            <v>562350835</v>
          </cell>
          <cell r="AG96">
            <v>617318110</v>
          </cell>
          <cell r="AH96" t="str">
            <v>petiloup65@gmail.com</v>
          </cell>
          <cell r="AI96">
            <v>41195</v>
          </cell>
          <cell r="AJ96">
            <v>3000</v>
          </cell>
          <cell r="AL96">
            <v>27000</v>
          </cell>
          <cell r="AM96">
            <v>30000</v>
          </cell>
          <cell r="AN96">
            <v>41208</v>
          </cell>
          <cell r="AP96" t="str">
            <v>Livré</v>
          </cell>
          <cell r="AR96" t="str">
            <v/>
          </cell>
          <cell r="AS96" t="str">
            <v/>
          </cell>
          <cell r="AT96" t="str">
            <v/>
          </cell>
          <cell r="AV96">
            <v>27000</v>
          </cell>
          <cell r="AW96">
            <v>3000</v>
          </cell>
          <cell r="AX96">
            <v>0</v>
          </cell>
          <cell r="AY96">
            <v>27000</v>
          </cell>
          <cell r="AZ96">
            <v>30000</v>
          </cell>
          <cell r="BA96" t="str">
            <v>Paiement du vendeur en deux fois :
- 26.500 € le 08/11/12
- 500 € le 13/11/12</v>
          </cell>
        </row>
        <row r="97">
          <cell r="A97" t="str">
            <v xml:space="preserve"> Challenger Eden 617 - VELOSO / SCHIAVON</v>
          </cell>
          <cell r="B97" t="str">
            <v>Profilé Challenger Eden 617 - VELOSO</v>
          </cell>
          <cell r="C97">
            <v>270</v>
          </cell>
          <cell r="D97" t="str">
            <v>M.</v>
          </cell>
          <cell r="E97" t="str">
            <v>VELOSO</v>
          </cell>
          <cell r="F97" t="str">
            <v>Augusto</v>
          </cell>
          <cell r="G97" t="str">
            <v>Aiguyeres</v>
          </cell>
          <cell r="H97">
            <v>31220</v>
          </cell>
          <cell r="I97" t="str">
            <v>Le Plan</v>
          </cell>
          <cell r="J97" t="str">
            <v>05 61 90 52 61</v>
          </cell>
          <cell r="M97" t="str">
            <v>Profilé</v>
          </cell>
          <cell r="N97" t="str">
            <v>Challenger</v>
          </cell>
          <cell r="O97" t="str">
            <v>Eden 617</v>
          </cell>
          <cell r="P97" t="str">
            <v>WF7YCFMAC11296703</v>
          </cell>
          <cell r="Q97" t="str">
            <v>721 CFE 31</v>
          </cell>
          <cell r="R97">
            <v>39594</v>
          </cell>
          <cell r="S97" t="str">
            <v>Citroen</v>
          </cell>
          <cell r="T97" t="str">
            <v>2,2L 130 CV</v>
          </cell>
          <cell r="U97">
            <v>18000</v>
          </cell>
          <cell r="V97" t="str">
            <v>X</v>
          </cell>
          <cell r="W97">
            <v>41111</v>
          </cell>
          <cell r="X97">
            <v>35000</v>
          </cell>
          <cell r="Y97" t="str">
            <v>270R</v>
          </cell>
          <cell r="Z97" t="str">
            <v>M.</v>
          </cell>
          <cell r="AA97" t="str">
            <v>SCHIAVON</v>
          </cell>
          <cell r="AB97" t="str">
            <v>Jacques</v>
          </cell>
          <cell r="AC97" t="str">
            <v>Le Buguet</v>
          </cell>
          <cell r="AD97">
            <v>81300</v>
          </cell>
          <cell r="AE97" t="str">
            <v>Busque</v>
          </cell>
          <cell r="AF97">
            <v>563346642</v>
          </cell>
          <cell r="AG97">
            <v>608058124</v>
          </cell>
          <cell r="AH97" t="str">
            <v>j.schiavon@wanadoo.fr</v>
          </cell>
          <cell r="AI97">
            <v>41169</v>
          </cell>
          <cell r="AJ97">
            <v>3000</v>
          </cell>
          <cell r="AL97">
            <v>35500</v>
          </cell>
          <cell r="AM97">
            <v>38500</v>
          </cell>
          <cell r="AN97">
            <v>41171</v>
          </cell>
          <cell r="AP97" t="str">
            <v>Livré</v>
          </cell>
          <cell r="AR97">
            <v>3500</v>
          </cell>
          <cell r="AS97">
            <v>686</v>
          </cell>
          <cell r="AT97">
            <v>2814</v>
          </cell>
          <cell r="AV97">
            <v>35000</v>
          </cell>
          <cell r="AW97">
            <v>3000</v>
          </cell>
          <cell r="AX97">
            <v>0</v>
          </cell>
          <cell r="AY97">
            <v>35500</v>
          </cell>
          <cell r="AZ97">
            <v>38500</v>
          </cell>
        </row>
        <row r="98">
          <cell r="A98" t="str">
            <v xml:space="preserve"> CI Elliot 5 - BESSOU / LAFFONT</v>
          </cell>
          <cell r="B98" t="str">
            <v>Capucine CI Elliot 5 - BESSOU</v>
          </cell>
          <cell r="C98">
            <v>271</v>
          </cell>
          <cell r="D98" t="str">
            <v>M.</v>
          </cell>
          <cell r="E98" t="str">
            <v>BESSOU</v>
          </cell>
          <cell r="F98" t="str">
            <v>Lionel</v>
          </cell>
          <cell r="G98" t="str">
            <v>1608 route du plantaurel</v>
          </cell>
          <cell r="H98">
            <v>31860</v>
          </cell>
          <cell r="I98" t="str">
            <v>Labarthe sur Leze</v>
          </cell>
          <cell r="K98" t="str">
            <v>06 14 67 85 89</v>
          </cell>
          <cell r="L98" t="str">
            <v>yoy.bessou@laposte.net</v>
          </cell>
          <cell r="M98" t="str">
            <v>Capucine</v>
          </cell>
          <cell r="N98" t="str">
            <v>CI</v>
          </cell>
          <cell r="O98" t="str">
            <v>Elliot 5</v>
          </cell>
          <cell r="P98" t="str">
            <v>ZFA24400007624987</v>
          </cell>
          <cell r="Q98" t="str">
            <v>685 CAW 31</v>
          </cell>
          <cell r="R98">
            <v>38678</v>
          </cell>
          <cell r="S98" t="str">
            <v>Fiat</v>
          </cell>
          <cell r="T98" t="str">
            <v>2,3L JTD 110 CV</v>
          </cell>
          <cell r="U98">
            <v>16000</v>
          </cell>
          <cell r="V98" t="str">
            <v>X</v>
          </cell>
          <cell r="W98">
            <v>41115</v>
          </cell>
          <cell r="X98">
            <v>19000</v>
          </cell>
          <cell r="Y98" t="str">
            <v>271R</v>
          </cell>
          <cell r="Z98" t="str">
            <v>M.</v>
          </cell>
          <cell r="AA98" t="str">
            <v>LAFFONT</v>
          </cell>
          <cell r="AB98" t="str">
            <v>Claude</v>
          </cell>
          <cell r="AC98" t="str">
            <v>5 route de Lavalette</v>
          </cell>
          <cell r="AD98">
            <v>31180</v>
          </cell>
          <cell r="AE98" t="str">
            <v>Castelmaurou</v>
          </cell>
          <cell r="AF98" t="str">
            <v>05 61 09 47 84</v>
          </cell>
          <cell r="AH98" t="str">
            <v>claude.laffont@yahoo.fr</v>
          </cell>
          <cell r="AI98">
            <v>41118</v>
          </cell>
          <cell r="AJ98">
            <v>3000</v>
          </cell>
          <cell r="AL98">
            <v>20000</v>
          </cell>
          <cell r="AM98">
            <v>23000</v>
          </cell>
          <cell r="AN98">
            <v>41125</v>
          </cell>
          <cell r="AP98" t="str">
            <v>Livré</v>
          </cell>
          <cell r="AR98">
            <v>4000</v>
          </cell>
          <cell r="AS98">
            <v>784</v>
          </cell>
          <cell r="AT98">
            <v>3216</v>
          </cell>
          <cell r="AV98">
            <v>19000</v>
          </cell>
          <cell r="AW98">
            <v>3000</v>
          </cell>
          <cell r="AX98">
            <v>0</v>
          </cell>
          <cell r="AY98">
            <v>20000</v>
          </cell>
          <cell r="AZ98">
            <v>23000</v>
          </cell>
        </row>
        <row r="99">
          <cell r="A99" t="str">
            <v xml:space="preserve"> Eriba Emotion 553 - NASCIMBEN / BARON</v>
          </cell>
          <cell r="B99" t="str">
            <v>Profilé Eriba Emotion 553 - NASCIMBEN</v>
          </cell>
          <cell r="C99">
            <v>272</v>
          </cell>
          <cell r="D99" t="str">
            <v>M.</v>
          </cell>
          <cell r="E99" t="str">
            <v>NASCIMBEN</v>
          </cell>
          <cell r="F99" t="str">
            <v>Mario</v>
          </cell>
          <cell r="G99" t="str">
            <v>Village</v>
          </cell>
          <cell r="H99">
            <v>31480</v>
          </cell>
          <cell r="I99" t="str">
            <v>Brignemont</v>
          </cell>
          <cell r="J99">
            <v>561854100</v>
          </cell>
          <cell r="K99">
            <v>681094889</v>
          </cell>
          <cell r="M99" t="str">
            <v>Profilé</v>
          </cell>
          <cell r="N99" t="str">
            <v>Eriba</v>
          </cell>
          <cell r="O99" t="str">
            <v>Emotion 553</v>
          </cell>
          <cell r="P99" t="str">
            <v>WF07XXTF78R0157</v>
          </cell>
          <cell r="Q99" t="str">
            <v>AN-233-HS</v>
          </cell>
          <cell r="R99">
            <v>40249</v>
          </cell>
          <cell r="S99" t="str">
            <v>Ford</v>
          </cell>
          <cell r="T99" t="str">
            <v>2,2L TDCI 140CV</v>
          </cell>
          <cell r="U99">
            <v>6800</v>
          </cell>
          <cell r="V99" t="str">
            <v>X</v>
          </cell>
          <cell r="W99">
            <v>41157</v>
          </cell>
          <cell r="X99">
            <v>30000</v>
          </cell>
          <cell r="Y99" t="str">
            <v>272R</v>
          </cell>
          <cell r="Z99" t="str">
            <v>M.</v>
          </cell>
          <cell r="AA99" t="str">
            <v>BARON</v>
          </cell>
          <cell r="AB99" t="str">
            <v>Gérard</v>
          </cell>
          <cell r="AC99" t="str">
            <v>3 rue de Labastide</v>
          </cell>
          <cell r="AD99">
            <v>31130</v>
          </cell>
          <cell r="AE99" t="str">
            <v>Quint-Fonsegrives</v>
          </cell>
          <cell r="AF99">
            <v>561349452</v>
          </cell>
          <cell r="AG99">
            <v>681090190</v>
          </cell>
          <cell r="AH99" t="str">
            <v>gbaron31@orange.fr</v>
          </cell>
          <cell r="AI99">
            <v>41248</v>
          </cell>
          <cell r="AJ99">
            <v>3000</v>
          </cell>
          <cell r="AL99">
            <v>31500</v>
          </cell>
          <cell r="AM99">
            <v>34500</v>
          </cell>
          <cell r="AN99">
            <v>41257</v>
          </cell>
          <cell r="AO99" t="str">
            <v>10h00</v>
          </cell>
          <cell r="AP99" t="str">
            <v>Livré</v>
          </cell>
          <cell r="AR99">
            <v>5500</v>
          </cell>
          <cell r="AS99">
            <v>1078</v>
          </cell>
          <cell r="AT99">
            <v>4422</v>
          </cell>
          <cell r="AV99">
            <v>29000</v>
          </cell>
          <cell r="AW99">
            <v>0</v>
          </cell>
          <cell r="AX99">
            <v>0</v>
          </cell>
          <cell r="AY99">
            <v>31500</v>
          </cell>
          <cell r="AZ99">
            <v>31500</v>
          </cell>
        </row>
        <row r="100">
          <cell r="A100" t="str">
            <v xml:space="preserve"> Mooveo P 659 - DUROU / </v>
          </cell>
          <cell r="B100" t="str">
            <v>Profilé Mooveo P 659 - DUROU</v>
          </cell>
          <cell r="C100">
            <v>273</v>
          </cell>
          <cell r="D100" t="str">
            <v>M.</v>
          </cell>
          <cell r="E100" t="str">
            <v>DUROU</v>
          </cell>
          <cell r="F100" t="str">
            <v>Alain</v>
          </cell>
          <cell r="G100" t="str">
            <v>51 allée des Genets</v>
          </cell>
          <cell r="H100">
            <v>31470</v>
          </cell>
          <cell r="I100" t="str">
            <v>Fontenilles</v>
          </cell>
          <cell r="J100">
            <v>561914185</v>
          </cell>
          <cell r="K100">
            <v>643668117</v>
          </cell>
          <cell r="L100" t="str">
            <v>danielle.durou@free.fr</v>
          </cell>
          <cell r="M100" t="str">
            <v>Profilé</v>
          </cell>
          <cell r="N100" t="str">
            <v>Mooveo</v>
          </cell>
          <cell r="O100" t="str">
            <v>P 659</v>
          </cell>
          <cell r="P100" t="str">
            <v>VF7ZBPMCC17684128</v>
          </cell>
          <cell r="Q100" t="str">
            <v>AD-821-YM</v>
          </cell>
          <cell r="R100">
            <v>38720</v>
          </cell>
          <cell r="S100" t="str">
            <v>Citroen</v>
          </cell>
          <cell r="T100" t="str">
            <v>2,8L HDI</v>
          </cell>
          <cell r="U100">
            <v>76400</v>
          </cell>
          <cell r="V100" t="str">
            <v>X</v>
          </cell>
          <cell r="W100">
            <v>41128</v>
          </cell>
          <cell r="X100">
            <v>22500</v>
          </cell>
          <cell r="Y100" t="str">
            <v/>
          </cell>
          <cell r="AM100">
            <v>0</v>
          </cell>
          <cell r="AP100" t="str">
            <v>Perdu/repris</v>
          </cell>
          <cell r="AR100" t="str">
            <v/>
          </cell>
          <cell r="AS100" t="str">
            <v/>
          </cell>
          <cell r="AT100" t="str">
            <v/>
          </cell>
          <cell r="AZ100">
            <v>0</v>
          </cell>
        </row>
        <row r="101">
          <cell r="A101" t="str">
            <v xml:space="preserve"> Mooveo C 687 - SAGE / MAURELL</v>
          </cell>
          <cell r="B101" t="str">
            <v>Capucine Mooveo C 687 - SAGE</v>
          </cell>
          <cell r="C101">
            <v>274</v>
          </cell>
          <cell r="D101" t="str">
            <v>Mme</v>
          </cell>
          <cell r="E101" t="str">
            <v>SAGE</v>
          </cell>
          <cell r="F101" t="str">
            <v>Nadine</v>
          </cell>
          <cell r="G101" t="str">
            <v>10 allée de la bécassine</v>
          </cell>
          <cell r="H101">
            <v>64230</v>
          </cell>
          <cell r="I101" t="str">
            <v>SAUVAGNON</v>
          </cell>
          <cell r="J101">
            <v>559124023</v>
          </cell>
          <cell r="K101">
            <v>624677888</v>
          </cell>
          <cell r="L101" t="str">
            <v>nadine.sage@sfr.fr</v>
          </cell>
          <cell r="M101" t="str">
            <v>Capucine</v>
          </cell>
          <cell r="N101" t="str">
            <v>Mooveo</v>
          </cell>
          <cell r="O101" t="str">
            <v>C 687</v>
          </cell>
          <cell r="P101" t="str">
            <v>VF7BPMCC17667154</v>
          </cell>
          <cell r="Q101" t="str">
            <v>AS-706-NA</v>
          </cell>
          <cell r="R101">
            <v>38876</v>
          </cell>
          <cell r="S101" t="str">
            <v>Citroen</v>
          </cell>
          <cell r="T101" t="str">
            <v>2,8L HDI</v>
          </cell>
          <cell r="U101">
            <v>49000</v>
          </cell>
          <cell r="V101" t="str">
            <v>X</v>
          </cell>
          <cell r="W101">
            <v>41151</v>
          </cell>
          <cell r="X101">
            <v>20000</v>
          </cell>
          <cell r="Y101" t="str">
            <v>274R</v>
          </cell>
          <cell r="Z101" t="str">
            <v>M.</v>
          </cell>
          <cell r="AA101" t="str">
            <v>MAURELL</v>
          </cell>
          <cell r="AB101" t="str">
            <v>Frédéric</v>
          </cell>
          <cell r="AC101" t="str">
            <v>9, chemin des muriers</v>
          </cell>
          <cell r="AD101">
            <v>31600</v>
          </cell>
          <cell r="AE101" t="str">
            <v>Lherm</v>
          </cell>
          <cell r="AF101">
            <v>534481455</v>
          </cell>
          <cell r="AG101">
            <v>668287871</v>
          </cell>
          <cell r="AH101" t="str">
            <v>frederic.maurell@wanadoo.fr</v>
          </cell>
          <cell r="AI101">
            <v>41151</v>
          </cell>
          <cell r="AJ101">
            <v>2000</v>
          </cell>
          <cell r="AL101">
            <v>22000</v>
          </cell>
          <cell r="AM101">
            <v>24000</v>
          </cell>
          <cell r="AN101">
            <v>41171</v>
          </cell>
          <cell r="AO101" t="str">
            <v>10h30</v>
          </cell>
          <cell r="AP101" t="str">
            <v>Livré</v>
          </cell>
          <cell r="AR101">
            <v>4000</v>
          </cell>
          <cell r="AS101">
            <v>784</v>
          </cell>
          <cell r="AT101">
            <v>3216</v>
          </cell>
          <cell r="AV101">
            <v>20000</v>
          </cell>
          <cell r="AW101">
            <v>0</v>
          </cell>
          <cell r="AX101">
            <v>0</v>
          </cell>
          <cell r="AY101">
            <v>22000</v>
          </cell>
          <cell r="AZ101">
            <v>22000</v>
          </cell>
        </row>
        <row r="102">
          <cell r="A102" t="str">
            <v xml:space="preserve"> Hymer HM - CUBENE / </v>
          </cell>
          <cell r="B102" t="str">
            <v>Intégral Hymer HM - CUBENE</v>
          </cell>
          <cell r="C102">
            <v>275</v>
          </cell>
          <cell r="D102" t="str">
            <v>M.</v>
          </cell>
          <cell r="E102" t="str">
            <v>CUBENE</v>
          </cell>
          <cell r="F102" t="str">
            <v>Jean Pierre</v>
          </cell>
          <cell r="G102" t="str">
            <v>64 chemin St Pierre</v>
          </cell>
          <cell r="H102">
            <v>31170</v>
          </cell>
          <cell r="I102" t="str">
            <v>TOURNEFEUILLE</v>
          </cell>
          <cell r="J102">
            <v>561862788</v>
          </cell>
          <cell r="K102">
            <v>636890503</v>
          </cell>
          <cell r="M102" t="str">
            <v>Intégral</v>
          </cell>
          <cell r="N102" t="str">
            <v>Hymer</v>
          </cell>
          <cell r="O102" t="str">
            <v>HM</v>
          </cell>
          <cell r="P102" t="str">
            <v>VF1TBZG0511867327</v>
          </cell>
          <cell r="Q102" t="str">
            <v>309 BSS 31</v>
          </cell>
          <cell r="R102">
            <v>35051</v>
          </cell>
          <cell r="S102" t="str">
            <v>Renault</v>
          </cell>
          <cell r="T102" t="str">
            <v>2,5 Diesel</v>
          </cell>
          <cell r="U102">
            <v>78900</v>
          </cell>
          <cell r="V102" t="str">
            <v>X</v>
          </cell>
          <cell r="W102">
            <v>41157</v>
          </cell>
          <cell r="X102">
            <v>13000</v>
          </cell>
          <cell r="Y102" t="str">
            <v/>
          </cell>
          <cell r="AM102">
            <v>0</v>
          </cell>
          <cell r="AP102" t="str">
            <v>Perdu/repris</v>
          </cell>
          <cell r="AR102" t="str">
            <v/>
          </cell>
          <cell r="AS102" t="str">
            <v/>
          </cell>
          <cell r="AT102" t="str">
            <v/>
          </cell>
          <cell r="AZ102">
            <v>0</v>
          </cell>
        </row>
        <row r="103">
          <cell r="A103" t="str">
            <v xml:space="preserve"> Mc Louis Glen 264 - LAGARDE / MARTENS</v>
          </cell>
          <cell r="B103" t="str">
            <v>Profilé Mc Louis Glen 264 - LAGARDE</v>
          </cell>
          <cell r="C103">
            <v>276</v>
          </cell>
          <cell r="D103" t="str">
            <v>Mme</v>
          </cell>
          <cell r="E103" t="str">
            <v>LAGARDE</v>
          </cell>
          <cell r="F103" t="str">
            <v>Annie</v>
          </cell>
          <cell r="G103" t="str">
            <v>3 impasse Jean Chaubet</v>
          </cell>
          <cell r="H103">
            <v>31500</v>
          </cell>
          <cell r="I103" t="str">
            <v>Toulouse</v>
          </cell>
          <cell r="J103">
            <v>562578779</v>
          </cell>
          <cell r="K103">
            <v>675461780</v>
          </cell>
          <cell r="L103" t="str">
            <v>annie.lagarde@hotmail.fr</v>
          </cell>
          <cell r="M103" t="str">
            <v>Profilé</v>
          </cell>
          <cell r="N103" t="str">
            <v>Mc Louis</v>
          </cell>
          <cell r="O103" t="str">
            <v>Glen 264</v>
          </cell>
          <cell r="P103" t="str">
            <v>ZFA24400007626923</v>
          </cell>
          <cell r="Q103" t="str">
            <v>CE-437-NT</v>
          </cell>
          <cell r="R103">
            <v>38869</v>
          </cell>
          <cell r="S103" t="str">
            <v>Fiat</v>
          </cell>
          <cell r="T103" t="str">
            <v>2,3L JTD</v>
          </cell>
          <cell r="U103">
            <v>26000</v>
          </cell>
          <cell r="V103" t="str">
            <v>X</v>
          </cell>
          <cell r="W103">
            <v>41158</v>
          </cell>
          <cell r="X103">
            <v>24000</v>
          </cell>
          <cell r="Y103" t="str">
            <v>276R</v>
          </cell>
          <cell r="Z103" t="str">
            <v>M.</v>
          </cell>
          <cell r="AA103" t="str">
            <v>MARTENS</v>
          </cell>
          <cell r="AB103" t="str">
            <v>Jacqueline</v>
          </cell>
          <cell r="AC103" t="str">
            <v>820 chemin de Gay</v>
          </cell>
          <cell r="AD103">
            <v>31600</v>
          </cell>
          <cell r="AE103" t="str">
            <v>Seysses</v>
          </cell>
          <cell r="AF103">
            <v>561083078</v>
          </cell>
          <cell r="AG103">
            <v>604025746</v>
          </cell>
          <cell r="AH103" t="str">
            <v>david.martens59@orange.fr</v>
          </cell>
          <cell r="AI103">
            <v>41192</v>
          </cell>
          <cell r="AJ103">
            <v>3000</v>
          </cell>
          <cell r="AL103">
            <v>24000</v>
          </cell>
          <cell r="AM103">
            <v>27000</v>
          </cell>
          <cell r="AN103">
            <v>41202</v>
          </cell>
          <cell r="AO103" t="str">
            <v>15h00</v>
          </cell>
          <cell r="AP103" t="str">
            <v>Livré</v>
          </cell>
          <cell r="AR103">
            <v>3500</v>
          </cell>
          <cell r="AS103">
            <v>686</v>
          </cell>
          <cell r="AT103">
            <v>2814</v>
          </cell>
          <cell r="AV103">
            <v>23500</v>
          </cell>
          <cell r="AW103">
            <v>0</v>
          </cell>
          <cell r="AX103">
            <v>0</v>
          </cell>
          <cell r="AY103">
            <v>27000</v>
          </cell>
          <cell r="AZ103">
            <v>27000</v>
          </cell>
        </row>
        <row r="104">
          <cell r="A104" t="str">
            <v xml:space="preserve"> Autostar Atlas A6 - TRENEL / PLUTEAU</v>
          </cell>
          <cell r="B104" t="str">
            <v>Capucine Autostar Atlas A6 - TRENEL</v>
          </cell>
          <cell r="C104">
            <v>277</v>
          </cell>
          <cell r="D104" t="str">
            <v>Mme</v>
          </cell>
          <cell r="E104" t="str">
            <v>TRENEL</v>
          </cell>
          <cell r="F104" t="str">
            <v>Agnès</v>
          </cell>
          <cell r="G104" t="str">
            <v>20 boulevard de la Marquette</v>
          </cell>
          <cell r="H104">
            <v>31000</v>
          </cell>
          <cell r="I104" t="str">
            <v>Toulouse</v>
          </cell>
          <cell r="J104">
            <v>980439843</v>
          </cell>
          <cell r="K104">
            <v>619925630</v>
          </cell>
          <cell r="L104" t="str">
            <v>a.trenel@orange.fr</v>
          </cell>
          <cell r="M104" t="str">
            <v>Capucine</v>
          </cell>
          <cell r="N104" t="str">
            <v>Autostar</v>
          </cell>
          <cell r="O104" t="str">
            <v>Atlas A6</v>
          </cell>
          <cell r="P104" t="str">
            <v>WF0AXXGBVATY85428</v>
          </cell>
          <cell r="Q104" t="str">
            <v>AX-959-DL</v>
          </cell>
          <cell r="R104">
            <v>35643</v>
          </cell>
          <cell r="S104" t="str">
            <v>Ford</v>
          </cell>
          <cell r="T104" t="str">
            <v>2,5L TD</v>
          </cell>
          <cell r="U104">
            <v>100534</v>
          </cell>
          <cell r="V104" t="str">
            <v>X</v>
          </cell>
          <cell r="W104">
            <v>41167</v>
          </cell>
          <cell r="X104">
            <v>12000</v>
          </cell>
          <cell r="Y104" t="str">
            <v>277R</v>
          </cell>
          <cell r="Z104" t="str">
            <v>M.</v>
          </cell>
          <cell r="AA104" t="str">
            <v>PLUTEAU</v>
          </cell>
          <cell r="AB104" t="str">
            <v>Michel</v>
          </cell>
          <cell r="AC104" t="str">
            <v>Le Bourg</v>
          </cell>
          <cell r="AD104">
            <v>46090</v>
          </cell>
          <cell r="AE104" t="str">
            <v>Trespoux-Rassiels</v>
          </cell>
          <cell r="AF104">
            <v>565200297</v>
          </cell>
          <cell r="AG104">
            <v>681033775</v>
          </cell>
          <cell r="AH104" t="str">
            <v>mpluteau@orange.fr</v>
          </cell>
          <cell r="AI104">
            <v>41200</v>
          </cell>
          <cell r="AJ104">
            <v>3000</v>
          </cell>
          <cell r="AL104">
            <v>13400</v>
          </cell>
          <cell r="AM104">
            <v>16400</v>
          </cell>
          <cell r="AN104">
            <v>41212</v>
          </cell>
          <cell r="AO104" t="str">
            <v>15h00</v>
          </cell>
          <cell r="AP104" t="str">
            <v>Livré</v>
          </cell>
          <cell r="AR104">
            <v>5400</v>
          </cell>
          <cell r="AS104">
            <v>1058.4000000000001</v>
          </cell>
          <cell r="AT104">
            <v>4341.6000000000004</v>
          </cell>
          <cell r="AV104">
            <v>11000</v>
          </cell>
          <cell r="AW104">
            <v>3000</v>
          </cell>
          <cell r="AX104">
            <v>0</v>
          </cell>
          <cell r="AY104">
            <v>13400</v>
          </cell>
          <cell r="AZ104">
            <v>16400</v>
          </cell>
        </row>
        <row r="105">
          <cell r="A105" t="str">
            <v xml:space="preserve"> Elnagh Slim 6 - CAZALÉ / JOFFARD</v>
          </cell>
          <cell r="B105" t="str">
            <v>Profilé Elnagh Slim 6 - CAZALÉ</v>
          </cell>
          <cell r="C105">
            <v>278</v>
          </cell>
          <cell r="D105" t="str">
            <v>M.</v>
          </cell>
          <cell r="E105" t="str">
            <v>CAZALÉ</v>
          </cell>
          <cell r="F105" t="str">
            <v>Eric</v>
          </cell>
          <cell r="G105" t="str">
            <v>5 chemin de la Nasque</v>
          </cell>
          <cell r="H105">
            <v>31770</v>
          </cell>
          <cell r="I105" t="str">
            <v>Colomiers</v>
          </cell>
          <cell r="J105">
            <v>561302795</v>
          </cell>
          <cell r="K105">
            <v>674009547</v>
          </cell>
          <cell r="L105" t="str">
            <v>ritogo@free.fr</v>
          </cell>
          <cell r="M105" t="str">
            <v>Profilé</v>
          </cell>
          <cell r="N105" t="str">
            <v>Elnagh</v>
          </cell>
          <cell r="O105" t="str">
            <v>Slim 6</v>
          </cell>
          <cell r="P105" t="str">
            <v>ZFA24400007612950</v>
          </cell>
          <cell r="Q105" t="str">
            <v>AT-734-KM</v>
          </cell>
          <cell r="R105">
            <v>38778</v>
          </cell>
          <cell r="S105" t="str">
            <v>Fiat</v>
          </cell>
          <cell r="T105" t="str">
            <v>2,8L JTD</v>
          </cell>
          <cell r="U105">
            <v>72400</v>
          </cell>
          <cell r="V105" t="str">
            <v>X</v>
          </cell>
          <cell r="W105">
            <v>41174</v>
          </cell>
          <cell r="X105">
            <v>19000</v>
          </cell>
          <cell r="Y105" t="str">
            <v>278R</v>
          </cell>
          <cell r="Z105" t="str">
            <v>M.</v>
          </cell>
          <cell r="AA105" t="str">
            <v>JOFFARD</v>
          </cell>
          <cell r="AB105" t="str">
            <v>Laurent</v>
          </cell>
          <cell r="AC105" t="str">
            <v>111 avenue  du Pont</v>
          </cell>
          <cell r="AD105">
            <v>31340</v>
          </cell>
          <cell r="AE105" t="str">
            <v>Mirepoix sur tarn</v>
          </cell>
          <cell r="AF105">
            <v>635449800</v>
          </cell>
          <cell r="AG105">
            <v>663413897</v>
          </cell>
          <cell r="AH105" t="str">
            <v>emiliecoudrec31@aol.com</v>
          </cell>
          <cell r="AI105">
            <v>41188</v>
          </cell>
          <cell r="AJ105">
            <v>3000</v>
          </cell>
          <cell r="AL105">
            <v>21500</v>
          </cell>
          <cell r="AM105">
            <v>24500</v>
          </cell>
          <cell r="AN105">
            <v>41195</v>
          </cell>
          <cell r="AO105" t="str">
            <v>11h00</v>
          </cell>
          <cell r="AP105" t="str">
            <v>Livré</v>
          </cell>
          <cell r="AR105">
            <v>5500</v>
          </cell>
          <cell r="AS105">
            <v>1078</v>
          </cell>
          <cell r="AT105">
            <v>4422</v>
          </cell>
          <cell r="AV105">
            <v>19000</v>
          </cell>
          <cell r="AW105">
            <v>0</v>
          </cell>
          <cell r="AX105">
            <v>0</v>
          </cell>
          <cell r="AY105">
            <v>21500</v>
          </cell>
          <cell r="AZ105">
            <v>21500</v>
          </cell>
        </row>
        <row r="106">
          <cell r="A106" t="str">
            <v xml:space="preserve"> Mooveo 642 - MEROUR / </v>
          </cell>
          <cell r="B106" t="str">
            <v>Capucine Mooveo 642 - MEROUR</v>
          </cell>
          <cell r="C106">
            <v>279</v>
          </cell>
          <cell r="D106" t="str">
            <v>M.</v>
          </cell>
          <cell r="E106" t="str">
            <v>MEROUR</v>
          </cell>
          <cell r="F106" t="str">
            <v>Jean-Marc</v>
          </cell>
          <cell r="G106" t="str">
            <v>25 rue St Yves</v>
          </cell>
          <cell r="H106">
            <v>29200</v>
          </cell>
          <cell r="I106" t="str">
            <v>Renan</v>
          </cell>
          <cell r="K106">
            <v>627223956</v>
          </cell>
          <cell r="L106" t="str">
            <v>jmm29200@orange.fr</v>
          </cell>
          <cell r="M106" t="str">
            <v>Capucine</v>
          </cell>
          <cell r="N106" t="str">
            <v>Mooveo</v>
          </cell>
          <cell r="O106">
            <v>642</v>
          </cell>
          <cell r="P106" t="str">
            <v>VF7ZBPMCC17667371</v>
          </cell>
          <cell r="Q106" t="str">
            <v>CD-243-NP</v>
          </cell>
          <cell r="R106">
            <v>38875</v>
          </cell>
          <cell r="S106" t="str">
            <v>Citroen</v>
          </cell>
          <cell r="T106" t="str">
            <v>2,8L HDI</v>
          </cell>
          <cell r="U106">
            <v>47000</v>
          </cell>
          <cell r="V106" t="str">
            <v>X</v>
          </cell>
          <cell r="W106">
            <v>41176</v>
          </cell>
          <cell r="X106">
            <v>20000</v>
          </cell>
          <cell r="Y106" t="str">
            <v/>
          </cell>
          <cell r="AM106">
            <v>0</v>
          </cell>
          <cell r="AP106" t="str">
            <v>Perdu/repris</v>
          </cell>
          <cell r="AR106" t="str">
            <v/>
          </cell>
          <cell r="AS106" t="str">
            <v/>
          </cell>
          <cell r="AT106" t="str">
            <v/>
          </cell>
          <cell r="AZ106">
            <v>0</v>
          </cell>
        </row>
        <row r="107">
          <cell r="A107" t="str">
            <v xml:space="preserve"> Flair 6000 - DELMAS / </v>
          </cell>
          <cell r="B107" t="str">
            <v>Intégral Flair 6000 - DELMAS</v>
          </cell>
          <cell r="C107">
            <v>280</v>
          </cell>
          <cell r="D107" t="str">
            <v>M.</v>
          </cell>
          <cell r="E107" t="str">
            <v>DELMAS</v>
          </cell>
          <cell r="F107" t="str">
            <v>Jacques</v>
          </cell>
          <cell r="G107" t="str">
            <v>11 chemin du sang de Serp</v>
          </cell>
          <cell r="H107">
            <v>31000</v>
          </cell>
          <cell r="I107" t="str">
            <v>Toulouse</v>
          </cell>
          <cell r="J107">
            <v>561574605</v>
          </cell>
          <cell r="K107">
            <v>637458677</v>
          </cell>
          <cell r="L107" t="str">
            <v>jdccdelmas@orange.fr</v>
          </cell>
          <cell r="M107" t="str">
            <v>Intégral</v>
          </cell>
          <cell r="N107" t="str">
            <v>Flair</v>
          </cell>
          <cell r="O107">
            <v>6000</v>
          </cell>
          <cell r="P107" t="str">
            <v>ZFA23000005163649</v>
          </cell>
          <cell r="Q107" t="str">
            <v>811 BQS 31</v>
          </cell>
          <cell r="R107">
            <v>35408</v>
          </cell>
          <cell r="S107" t="str">
            <v>Fiat</v>
          </cell>
          <cell r="T107" t="str">
            <v>2,5L TD</v>
          </cell>
          <cell r="U107">
            <v>88000</v>
          </cell>
          <cell r="V107" t="str">
            <v>X</v>
          </cell>
          <cell r="W107">
            <v>41177</v>
          </cell>
          <cell r="X107">
            <v>20000</v>
          </cell>
          <cell r="Y107" t="str">
            <v/>
          </cell>
          <cell r="AM107">
            <v>0</v>
          </cell>
          <cell r="AP107" t="str">
            <v>Perdu/repris</v>
          </cell>
          <cell r="AR107" t="str">
            <v/>
          </cell>
          <cell r="AS107" t="str">
            <v/>
          </cell>
          <cell r="AT107" t="str">
            <v/>
          </cell>
          <cell r="AZ107">
            <v>0</v>
          </cell>
        </row>
        <row r="108">
          <cell r="A108" t="str">
            <v xml:space="preserve"> Autostar 477 - ROUCAYROL / SANDRE</v>
          </cell>
          <cell r="B108" t="str">
            <v>Capucine Autostar 477 - ROUCAYROL</v>
          </cell>
          <cell r="C108">
            <v>281</v>
          </cell>
          <cell r="D108" t="str">
            <v>M.</v>
          </cell>
          <cell r="E108" t="str">
            <v>ROUCAYROL</v>
          </cell>
          <cell r="F108" t="str">
            <v>Rémi</v>
          </cell>
          <cell r="G108" t="str">
            <v>La Plaine</v>
          </cell>
          <cell r="H108">
            <v>81430</v>
          </cell>
          <cell r="I108" t="str">
            <v>MARSAL</v>
          </cell>
          <cell r="J108">
            <v>563553796</v>
          </cell>
          <cell r="K108">
            <v>698426060</v>
          </cell>
          <cell r="L108" t="str">
            <v>remhug@hotmail.fr</v>
          </cell>
          <cell r="M108" t="str">
            <v>Capucine</v>
          </cell>
          <cell r="N108" t="str">
            <v>Autostar</v>
          </cell>
          <cell r="O108">
            <v>477</v>
          </cell>
          <cell r="P108" t="str">
            <v>VF3290K520029745</v>
          </cell>
          <cell r="Q108" t="str">
            <v>AS-965-ZL</v>
          </cell>
          <cell r="R108">
            <v>34121</v>
          </cell>
          <cell r="S108" t="str">
            <v>Peugeot</v>
          </cell>
          <cell r="T108" t="str">
            <v>2,5L D</v>
          </cell>
          <cell r="U108">
            <v>120000</v>
          </cell>
          <cell r="V108" t="str">
            <v>X</v>
          </cell>
          <cell r="W108">
            <v>41179</v>
          </cell>
          <cell r="X108">
            <v>11000</v>
          </cell>
          <cell r="Y108" t="str">
            <v>281R</v>
          </cell>
          <cell r="Z108" t="str">
            <v>Mme</v>
          </cell>
          <cell r="AA108" t="str">
            <v>SANDRE</v>
          </cell>
          <cell r="AB108" t="str">
            <v>Marie-José</v>
          </cell>
          <cell r="AC108" t="str">
            <v>3 rue des Penitents</v>
          </cell>
          <cell r="AD108">
            <v>11150</v>
          </cell>
          <cell r="AE108" t="str">
            <v>Pexiora</v>
          </cell>
          <cell r="AF108">
            <v>468949398</v>
          </cell>
          <cell r="AG108">
            <v>609336128</v>
          </cell>
          <cell r="AI108">
            <v>41188</v>
          </cell>
          <cell r="AJ108">
            <v>2500</v>
          </cell>
          <cell r="AL108">
            <v>12400</v>
          </cell>
          <cell r="AM108">
            <v>14900</v>
          </cell>
          <cell r="AN108">
            <v>41195</v>
          </cell>
          <cell r="AO108" t="str">
            <v>15h00</v>
          </cell>
          <cell r="AP108" t="str">
            <v>Livré</v>
          </cell>
          <cell r="AR108">
            <v>3900</v>
          </cell>
          <cell r="AS108">
            <v>764.4</v>
          </cell>
          <cell r="AT108">
            <v>3135.6</v>
          </cell>
          <cell r="AV108">
            <v>11000</v>
          </cell>
          <cell r="AW108">
            <v>0</v>
          </cell>
          <cell r="AX108">
            <v>0</v>
          </cell>
          <cell r="AY108">
            <v>12400</v>
          </cell>
          <cell r="AZ108">
            <v>12400</v>
          </cell>
          <cell r="BA108" t="str">
            <v>Prix net vendeur de 11.000 € non reversé, servant pour acompte d'un nouveau camping-car (mandat n°266)</v>
          </cell>
        </row>
        <row r="109">
          <cell r="A109" t="str">
            <v xml:space="preserve"> Hymer B 584 - LOUIS / LARROZE</v>
          </cell>
          <cell r="B109" t="str">
            <v>Intégral Hymer B 584 - LOUIS</v>
          </cell>
          <cell r="C109">
            <v>282</v>
          </cell>
          <cell r="D109" t="str">
            <v>M.</v>
          </cell>
          <cell r="E109" t="str">
            <v>LOUIS</v>
          </cell>
          <cell r="F109" t="str">
            <v>Bruno</v>
          </cell>
          <cell r="G109" t="str">
            <v>25 rue de la Digue</v>
          </cell>
          <cell r="H109">
            <v>31300</v>
          </cell>
          <cell r="I109" t="str">
            <v>Toulouse</v>
          </cell>
          <cell r="K109">
            <v>686888246</v>
          </cell>
          <cell r="L109" t="str">
            <v>bruno31t@gmail.com</v>
          </cell>
          <cell r="M109" t="str">
            <v>Intégral</v>
          </cell>
          <cell r="N109" t="str">
            <v>Hymer</v>
          </cell>
          <cell r="O109" t="str">
            <v>B 584</v>
          </cell>
          <cell r="P109" t="str">
            <v>ZFA23000005290570</v>
          </cell>
          <cell r="Q109" t="str">
            <v>9306 VA 18</v>
          </cell>
          <cell r="R109">
            <v>36026</v>
          </cell>
          <cell r="S109" t="str">
            <v>Fiat</v>
          </cell>
          <cell r="T109" t="str">
            <v>2,5 TD</v>
          </cell>
          <cell r="U109">
            <v>76000</v>
          </cell>
          <cell r="V109" t="str">
            <v>X</v>
          </cell>
          <cell r="W109">
            <v>41186</v>
          </cell>
          <cell r="X109">
            <v>16000</v>
          </cell>
          <cell r="Y109" t="str">
            <v>282R</v>
          </cell>
          <cell r="Z109" t="str">
            <v>M.</v>
          </cell>
          <cell r="AA109" t="str">
            <v>LARROZE</v>
          </cell>
          <cell r="AB109" t="str">
            <v>Roland</v>
          </cell>
          <cell r="AC109" t="str">
            <v>La Hite</v>
          </cell>
          <cell r="AD109">
            <v>31230</v>
          </cell>
          <cell r="AE109" t="str">
            <v>Lilhac</v>
          </cell>
          <cell r="AF109">
            <v>561887715</v>
          </cell>
          <cell r="AG109">
            <v>675039190</v>
          </cell>
          <cell r="AH109" t="str">
            <v>larroze.roland@orange.fr</v>
          </cell>
          <cell r="AI109">
            <v>41187</v>
          </cell>
          <cell r="AJ109">
            <v>3000</v>
          </cell>
          <cell r="AL109">
            <v>16900</v>
          </cell>
          <cell r="AM109">
            <v>19900</v>
          </cell>
          <cell r="AN109">
            <v>41205</v>
          </cell>
          <cell r="AO109" t="str">
            <v>14h30</v>
          </cell>
          <cell r="AP109" t="str">
            <v>Livré</v>
          </cell>
          <cell r="AR109">
            <v>4900</v>
          </cell>
          <cell r="AS109">
            <v>960.40000000000009</v>
          </cell>
          <cell r="AT109">
            <v>3939.6</v>
          </cell>
          <cell r="AV109">
            <v>15000</v>
          </cell>
          <cell r="AW109">
            <v>3000</v>
          </cell>
          <cell r="AX109">
            <v>0</v>
          </cell>
          <cell r="AY109">
            <v>16900</v>
          </cell>
          <cell r="AZ109">
            <v>19900</v>
          </cell>
          <cell r="BA109" t="str">
            <v>prix net vendeur payé au notaire "Francis CATALA"</v>
          </cell>
        </row>
        <row r="110">
          <cell r="A110" t="str">
            <v xml:space="preserve"> Bavaria T 71  - MALBREIL / PAQUIER</v>
          </cell>
          <cell r="B110" t="str">
            <v>Profilé Bavaria T 71  - MALBREIL</v>
          </cell>
          <cell r="C110">
            <v>283</v>
          </cell>
          <cell r="D110" t="str">
            <v>M.</v>
          </cell>
          <cell r="E110" t="str">
            <v>MALBREIL</v>
          </cell>
          <cell r="F110" t="str">
            <v>Michel</v>
          </cell>
          <cell r="G110" t="str">
            <v>820 route de saint lys</v>
          </cell>
          <cell r="H110">
            <v>31600</v>
          </cell>
          <cell r="I110" t="str">
            <v>Seysses</v>
          </cell>
          <cell r="J110">
            <v>561564510</v>
          </cell>
          <cell r="K110">
            <v>689904411</v>
          </cell>
          <cell r="L110">
            <v>875</v>
          </cell>
          <cell r="M110" t="str">
            <v>Profilé</v>
          </cell>
          <cell r="N110" t="str">
            <v>Bavaria</v>
          </cell>
          <cell r="O110" t="str">
            <v xml:space="preserve">T 71 </v>
          </cell>
          <cell r="P110" t="str">
            <v>ZFA25000001731908</v>
          </cell>
          <cell r="Q110" t="str">
            <v>AN-261-TY</v>
          </cell>
          <cell r="R110">
            <v>40256</v>
          </cell>
          <cell r="S110" t="str">
            <v>Fiat</v>
          </cell>
          <cell r="T110" t="str">
            <v>2,3L 130 CV</v>
          </cell>
          <cell r="U110">
            <v>35000</v>
          </cell>
          <cell r="V110" t="str">
            <v>X</v>
          </cell>
          <cell r="W110">
            <v>41191</v>
          </cell>
          <cell r="X110">
            <v>39000</v>
          </cell>
          <cell r="Y110" t="str">
            <v>283R</v>
          </cell>
          <cell r="Z110" t="str">
            <v>M.</v>
          </cell>
          <cell r="AA110" t="str">
            <v>PAQUIER</v>
          </cell>
          <cell r="AB110" t="str">
            <v>Bernard</v>
          </cell>
          <cell r="AC110" t="str">
            <v>35 avenue Marie Curie</v>
          </cell>
          <cell r="AD110">
            <v>31600</v>
          </cell>
          <cell r="AE110" t="str">
            <v>Seysses</v>
          </cell>
          <cell r="AF110">
            <v>562233967</v>
          </cell>
          <cell r="AG110">
            <v>615481175</v>
          </cell>
          <cell r="AH110" t="str">
            <v>b.paquier@laposte.net</v>
          </cell>
          <cell r="AI110">
            <v>41325</v>
          </cell>
          <cell r="AJ110">
            <v>3000</v>
          </cell>
          <cell r="AL110">
            <v>39000</v>
          </cell>
          <cell r="AM110">
            <v>42000</v>
          </cell>
          <cell r="AN110">
            <v>41349</v>
          </cell>
          <cell r="AO110" t="str">
            <v>10h00</v>
          </cell>
          <cell r="AP110" t="str">
            <v>Livré</v>
          </cell>
          <cell r="AR110">
            <v>4000</v>
          </cell>
          <cell r="AS110">
            <v>784</v>
          </cell>
          <cell r="AT110">
            <v>3216</v>
          </cell>
          <cell r="AV110">
            <v>38000</v>
          </cell>
          <cell r="AW110">
            <v>17000</v>
          </cell>
          <cell r="AX110">
            <v>0</v>
          </cell>
          <cell r="AY110">
            <v>25000</v>
          </cell>
          <cell r="AZ110">
            <v>42000</v>
          </cell>
          <cell r="BA110" t="str">
            <v>Acompte de 17.000 € récupéré directement par la vente de leur ancien camping-car (mandat n°321)</v>
          </cell>
        </row>
        <row r="111">
          <cell r="A111" t="str">
            <v xml:space="preserve"> Chausson Flash 30 - GARNIER / OLIVIER</v>
          </cell>
          <cell r="B111" t="str">
            <v>Profilé Chausson Flash 30 - GARNIER</v>
          </cell>
          <cell r="C111">
            <v>284</v>
          </cell>
          <cell r="D111" t="str">
            <v>M.</v>
          </cell>
          <cell r="E111" t="str">
            <v>GARNIER</v>
          </cell>
          <cell r="F111" t="str">
            <v>Michel</v>
          </cell>
          <cell r="G111" t="str">
            <v>14 allée du Larry</v>
          </cell>
          <cell r="H111">
            <v>77140</v>
          </cell>
          <cell r="I111" t="str">
            <v>NEMOURS</v>
          </cell>
          <cell r="J111">
            <v>164288275</v>
          </cell>
          <cell r="K111">
            <v>666936078</v>
          </cell>
          <cell r="L111" t="str">
            <v>michel.micheline.garnier@gmail.com</v>
          </cell>
          <cell r="M111" t="str">
            <v>Profilé</v>
          </cell>
          <cell r="N111" t="str">
            <v>Chausson</v>
          </cell>
          <cell r="O111" t="str">
            <v>Flash 30</v>
          </cell>
          <cell r="P111" t="str">
            <v>WFOYXXTTFYBP17006</v>
          </cell>
          <cell r="Q111" t="str">
            <v>CD-849-MA</v>
          </cell>
          <cell r="R111">
            <v>41001</v>
          </cell>
          <cell r="S111" t="str">
            <v>Ford</v>
          </cell>
          <cell r="T111" t="str">
            <v>130 CV</v>
          </cell>
          <cell r="U111">
            <v>8090</v>
          </cell>
          <cell r="V111" t="str">
            <v>X</v>
          </cell>
          <cell r="W111">
            <v>41192</v>
          </cell>
          <cell r="X111">
            <v>38000</v>
          </cell>
          <cell r="Y111" t="str">
            <v>284R</v>
          </cell>
          <cell r="Z111" t="str">
            <v>M.</v>
          </cell>
          <cell r="AA111" t="str">
            <v>OLIVIER</v>
          </cell>
          <cell r="AB111" t="str">
            <v>Bernard</v>
          </cell>
          <cell r="AC111" t="str">
            <v>860 route d'Empeaux</v>
          </cell>
          <cell r="AD111">
            <v>31470</v>
          </cell>
          <cell r="AE111" t="str">
            <v>Bonrepos-sur-Aussonnelle</v>
          </cell>
          <cell r="AF111">
            <v>561916145</v>
          </cell>
          <cell r="AG111">
            <v>604429316</v>
          </cell>
          <cell r="AH111" t="str">
            <v>bo31470@hotmail.fr</v>
          </cell>
          <cell r="AI111">
            <v>41313</v>
          </cell>
          <cell r="AJ111">
            <v>4900</v>
          </cell>
          <cell r="AK111">
            <v>36000</v>
          </cell>
          <cell r="AL111">
            <v>0</v>
          </cell>
          <cell r="AM111">
            <v>40900</v>
          </cell>
          <cell r="AN111">
            <v>41320</v>
          </cell>
          <cell r="AO111" t="str">
            <v>14h30</v>
          </cell>
          <cell r="AP111" t="str">
            <v>Livré</v>
          </cell>
          <cell r="AR111">
            <v>6900</v>
          </cell>
          <cell r="AS111">
            <v>1352.4</v>
          </cell>
          <cell r="AT111">
            <v>5547.6</v>
          </cell>
          <cell r="AV111">
            <v>34000</v>
          </cell>
          <cell r="AW111">
            <v>4900</v>
          </cell>
          <cell r="AX111">
            <v>25900</v>
          </cell>
          <cell r="AY111">
            <v>10100</v>
          </cell>
          <cell r="AZ111">
            <v>40900</v>
          </cell>
        </row>
        <row r="112">
          <cell r="A112" t="str">
            <v xml:space="preserve"> Hymer B 594 - PELOFFY / PALAZOT</v>
          </cell>
          <cell r="B112" t="str">
            <v>Intégral Hymer B 594 - PELOFFY</v>
          </cell>
          <cell r="C112">
            <v>285</v>
          </cell>
          <cell r="D112" t="str">
            <v>M.</v>
          </cell>
          <cell r="E112" t="str">
            <v>PELOFFY</v>
          </cell>
          <cell r="F112" t="str">
            <v>Jean-Claude</v>
          </cell>
          <cell r="G112" t="str">
            <v>Pech d'Auriol</v>
          </cell>
          <cell r="H112">
            <v>82110</v>
          </cell>
          <cell r="I112" t="str">
            <v>Sauveterre</v>
          </cell>
          <cell r="J112">
            <v>563664710</v>
          </cell>
          <cell r="K112">
            <v>611720782</v>
          </cell>
          <cell r="L112" t="str">
            <v>jean-claude.peloffy@orange.fr</v>
          </cell>
          <cell r="M112" t="str">
            <v>Intégral</v>
          </cell>
          <cell r="N112" t="str">
            <v>Hymer</v>
          </cell>
          <cell r="O112" t="str">
            <v>B 594</v>
          </cell>
          <cell r="P112" t="str">
            <v>ZFA25000001805096</v>
          </cell>
          <cell r="Q112" t="str">
            <v>BS-919-ML</v>
          </cell>
          <cell r="R112">
            <v>40761</v>
          </cell>
          <cell r="S112" t="str">
            <v>Fiat</v>
          </cell>
          <cell r="T112" t="str">
            <v>2,3L 130 CV</v>
          </cell>
          <cell r="U112">
            <v>18700</v>
          </cell>
          <cell r="V112" t="str">
            <v>X</v>
          </cell>
          <cell r="W112">
            <v>41192</v>
          </cell>
          <cell r="X112">
            <v>57000</v>
          </cell>
          <cell r="Y112" t="str">
            <v>285R</v>
          </cell>
          <cell r="Z112" t="str">
            <v>M.</v>
          </cell>
          <cell r="AA112" t="str">
            <v>PALAZOT</v>
          </cell>
          <cell r="AB112" t="str">
            <v>Pierre</v>
          </cell>
          <cell r="AC112" t="str">
            <v>17 allée du Rouillac</v>
          </cell>
          <cell r="AD112">
            <v>33610</v>
          </cell>
          <cell r="AE112" t="str">
            <v>CANEJAN</v>
          </cell>
          <cell r="AF112">
            <v>556753546</v>
          </cell>
          <cell r="AG112">
            <v>678412556</v>
          </cell>
          <cell r="AH112" t="str">
            <v>pierre.palazot@free.fr</v>
          </cell>
          <cell r="AI112">
            <v>41230</v>
          </cell>
          <cell r="AJ112">
            <v>3000</v>
          </cell>
          <cell r="AL112">
            <v>61000</v>
          </cell>
          <cell r="AM112">
            <v>64000</v>
          </cell>
          <cell r="AN112">
            <v>41244</v>
          </cell>
          <cell r="AO112" t="str">
            <v>10h00</v>
          </cell>
          <cell r="AP112" t="str">
            <v>Livré</v>
          </cell>
          <cell r="AR112">
            <v>9000</v>
          </cell>
          <cell r="AS112">
            <v>1764</v>
          </cell>
          <cell r="AT112">
            <v>7236</v>
          </cell>
          <cell r="AV112">
            <v>55000</v>
          </cell>
          <cell r="AW112">
            <v>3000</v>
          </cell>
          <cell r="AX112">
            <v>0</v>
          </cell>
          <cell r="AY112">
            <v>61000</v>
          </cell>
          <cell r="AZ112">
            <v>64000</v>
          </cell>
        </row>
        <row r="113">
          <cell r="A113" t="str">
            <v xml:space="preserve"> CI ELIOT 5 - TRAVERSO / CARRIERES</v>
          </cell>
          <cell r="B113" t="str">
            <v>Capucine CI ELIOT 5 - TRAVERSO</v>
          </cell>
          <cell r="C113">
            <v>286</v>
          </cell>
          <cell r="D113" t="str">
            <v>M.</v>
          </cell>
          <cell r="E113" t="str">
            <v>TRAVERSO</v>
          </cell>
          <cell r="F113" t="str">
            <v>Christophe</v>
          </cell>
          <cell r="G113" t="str">
            <v>ARECH LA GELISE</v>
          </cell>
          <cell r="H113">
            <v>32440</v>
          </cell>
          <cell r="I113" t="str">
            <v>CASTELNEAU D'AUZAN</v>
          </cell>
          <cell r="J113">
            <v>562292035</v>
          </cell>
          <cell r="K113">
            <v>686996137</v>
          </cell>
          <cell r="L113" t="str">
            <v>christophe.traverso@orange.fr</v>
          </cell>
          <cell r="M113" t="str">
            <v>Capucine</v>
          </cell>
          <cell r="N113" t="str">
            <v>CI</v>
          </cell>
          <cell r="O113" t="str">
            <v>ELIOT 5</v>
          </cell>
          <cell r="P113" t="str">
            <v>ZFA24400007606095</v>
          </cell>
          <cell r="Q113" t="str">
            <v>9893 MN 32</v>
          </cell>
          <cell r="R113">
            <v>39078</v>
          </cell>
          <cell r="S113" t="str">
            <v>Fiat</v>
          </cell>
          <cell r="T113" t="str">
            <v xml:space="preserve">2,3L </v>
          </cell>
          <cell r="U113">
            <v>28000</v>
          </cell>
          <cell r="V113" t="str">
            <v>X</v>
          </cell>
          <cell r="W113">
            <v>41199</v>
          </cell>
          <cell r="X113">
            <v>23000</v>
          </cell>
          <cell r="Y113" t="str">
            <v>286R</v>
          </cell>
          <cell r="Z113" t="str">
            <v>M.</v>
          </cell>
          <cell r="AA113" t="str">
            <v>CARRIERES</v>
          </cell>
          <cell r="AB113" t="str">
            <v>Eric</v>
          </cell>
          <cell r="AC113" t="str">
            <v>25 rue des artistes</v>
          </cell>
          <cell r="AD113">
            <v>31200</v>
          </cell>
          <cell r="AE113" t="str">
            <v>Toulouse</v>
          </cell>
          <cell r="AF113">
            <v>561622114</v>
          </cell>
          <cell r="AG113">
            <v>609608426</v>
          </cell>
          <cell r="AH113" t="str">
            <v>eric.carrieres@orange.fr</v>
          </cell>
          <cell r="AI113">
            <v>41324</v>
          </cell>
          <cell r="AJ113">
            <v>3000</v>
          </cell>
          <cell r="AL113">
            <v>21000</v>
          </cell>
          <cell r="AM113">
            <v>24000</v>
          </cell>
          <cell r="AN113">
            <v>41335</v>
          </cell>
          <cell r="AO113" t="str">
            <v>10h00</v>
          </cell>
          <cell r="AP113" t="str">
            <v>Livré</v>
          </cell>
          <cell r="AR113">
            <v>3500</v>
          </cell>
          <cell r="AS113">
            <v>686</v>
          </cell>
          <cell r="AT113">
            <v>2814</v>
          </cell>
          <cell r="AV113">
            <v>20500</v>
          </cell>
          <cell r="AW113">
            <v>0</v>
          </cell>
          <cell r="AX113">
            <v>5000</v>
          </cell>
          <cell r="AY113">
            <v>21000</v>
          </cell>
          <cell r="AZ113">
            <v>26000</v>
          </cell>
        </row>
        <row r="114">
          <cell r="A114" t="str">
            <v xml:space="preserve"> Pilote G 270 - SMITH  / QUINTA-BAUDON</v>
          </cell>
          <cell r="B114" t="str">
            <v xml:space="preserve">Intégral Pilote G 270 - SMITH </v>
          </cell>
          <cell r="C114">
            <v>287</v>
          </cell>
          <cell r="D114" t="str">
            <v>M.</v>
          </cell>
          <cell r="E114" t="str">
            <v xml:space="preserve">SMITH </v>
          </cell>
          <cell r="F114" t="str">
            <v>Roy</v>
          </cell>
          <cell r="G114" t="str">
            <v>27 RUE DES CORBIERES</v>
          </cell>
          <cell r="H114">
            <v>11140</v>
          </cell>
          <cell r="I114" t="str">
            <v>PEYRIAC DE MER</v>
          </cell>
          <cell r="J114">
            <v>613252766</v>
          </cell>
          <cell r="L114" t="str">
            <v>brown.smith@orange.fr</v>
          </cell>
          <cell r="M114" t="str">
            <v>Intégral</v>
          </cell>
          <cell r="N114" t="str">
            <v>Pilote</v>
          </cell>
          <cell r="O114" t="str">
            <v>G 270</v>
          </cell>
          <cell r="P114" t="str">
            <v>ZFA24400007137767</v>
          </cell>
          <cell r="Q114" t="str">
            <v>9330 TS 73</v>
          </cell>
          <cell r="R114">
            <v>37670</v>
          </cell>
          <cell r="S114" t="str">
            <v>Fiat</v>
          </cell>
          <cell r="T114" t="str">
            <v>2,8L</v>
          </cell>
          <cell r="U114">
            <v>71300</v>
          </cell>
          <cell r="V114" t="str">
            <v>X</v>
          </cell>
          <cell r="W114">
            <v>41201</v>
          </cell>
          <cell r="X114">
            <v>20000</v>
          </cell>
          <cell r="Y114" t="str">
            <v>287R</v>
          </cell>
          <cell r="Z114" t="str">
            <v>M.</v>
          </cell>
          <cell r="AA114" t="str">
            <v>QUINTA-BAUDON</v>
          </cell>
          <cell r="AB114" t="str">
            <v>Patrice</v>
          </cell>
          <cell r="AC114" t="str">
            <v>31 rue Fieux</v>
          </cell>
          <cell r="AD114">
            <v>31100</v>
          </cell>
          <cell r="AE114" t="str">
            <v>Toulouse</v>
          </cell>
          <cell r="AF114">
            <v>561428639</v>
          </cell>
          <cell r="AG114">
            <v>620443664</v>
          </cell>
          <cell r="AH114" t="str">
            <v>quintapat@aol.com</v>
          </cell>
          <cell r="AI114">
            <v>41202</v>
          </cell>
          <cell r="AJ114">
            <v>3000</v>
          </cell>
          <cell r="AL114">
            <v>23000</v>
          </cell>
          <cell r="AM114">
            <v>26000</v>
          </cell>
          <cell r="AN114">
            <v>41221</v>
          </cell>
          <cell r="AO114" t="str">
            <v>16h00</v>
          </cell>
          <cell r="AP114" t="str">
            <v>Livré</v>
          </cell>
          <cell r="AR114">
            <v>6900</v>
          </cell>
          <cell r="AS114">
            <v>1352.4</v>
          </cell>
          <cell r="AT114">
            <v>5547.6</v>
          </cell>
          <cell r="AV114">
            <v>19100</v>
          </cell>
          <cell r="AW114">
            <v>0</v>
          </cell>
          <cell r="AX114">
            <v>0</v>
          </cell>
          <cell r="AY114">
            <v>23000</v>
          </cell>
          <cell r="AZ114">
            <v>23000</v>
          </cell>
        </row>
        <row r="115">
          <cell r="A115" t="str">
            <v xml:space="preserve"> Rapido 786 F - VAURABOURG / VERDIER-BADIE</v>
          </cell>
          <cell r="B115" t="str">
            <v>Profilé Rapido 786 F - VAURABOURG</v>
          </cell>
          <cell r="C115">
            <v>288</v>
          </cell>
          <cell r="D115" t="str">
            <v>M.</v>
          </cell>
          <cell r="E115" t="str">
            <v>VAURABOURG</v>
          </cell>
          <cell r="F115" t="str">
            <v>Louis</v>
          </cell>
          <cell r="G115" t="str">
            <v>3 impasse de Belbeze</v>
          </cell>
          <cell r="H115">
            <v>31170</v>
          </cell>
          <cell r="I115" t="str">
            <v>Tournefeuille</v>
          </cell>
          <cell r="J115">
            <v>534517269</v>
          </cell>
          <cell r="K115">
            <v>620063477</v>
          </cell>
          <cell r="L115" t="str">
            <v>jl.vaurabourg@free.fr</v>
          </cell>
          <cell r="M115" t="str">
            <v>Profilé</v>
          </cell>
          <cell r="N115" t="str">
            <v>Rapido</v>
          </cell>
          <cell r="O115" t="str">
            <v>786 F</v>
          </cell>
          <cell r="P115" t="str">
            <v>ZFA24400007196253</v>
          </cell>
          <cell r="Q115" t="str">
            <v>BM-264-FT</v>
          </cell>
          <cell r="R115">
            <v>37753</v>
          </cell>
          <cell r="S115" t="str">
            <v>Fiat</v>
          </cell>
          <cell r="T115" t="str">
            <v>2,8L</v>
          </cell>
          <cell r="U115">
            <v>74100</v>
          </cell>
          <cell r="V115" t="str">
            <v>X</v>
          </cell>
          <cell r="W115">
            <v>41207</v>
          </cell>
          <cell r="X115">
            <v>25000</v>
          </cell>
          <cell r="Y115" t="str">
            <v>288R</v>
          </cell>
          <cell r="Z115" t="str">
            <v>M.</v>
          </cell>
          <cell r="AA115" t="str">
            <v>VERDIER-BADIE</v>
          </cell>
          <cell r="AB115" t="str">
            <v>Daniel</v>
          </cell>
          <cell r="AC115" t="str">
            <v>Le village</v>
          </cell>
          <cell r="AD115">
            <v>31510</v>
          </cell>
          <cell r="AE115" t="str">
            <v>saint Pé D'ardet</v>
          </cell>
          <cell r="AF115">
            <v>561897781</v>
          </cell>
          <cell r="AG115">
            <v>630910680</v>
          </cell>
          <cell r="AI115">
            <v>41240</v>
          </cell>
          <cell r="AJ115">
            <v>3000</v>
          </cell>
          <cell r="AL115">
            <v>25000</v>
          </cell>
          <cell r="AM115">
            <v>28000</v>
          </cell>
          <cell r="AN115">
            <v>41249</v>
          </cell>
          <cell r="AO115" t="str">
            <v>14h30</v>
          </cell>
          <cell r="AP115" t="str">
            <v>Livré</v>
          </cell>
          <cell r="AR115">
            <v>4000</v>
          </cell>
          <cell r="AS115">
            <v>784</v>
          </cell>
          <cell r="AT115">
            <v>3216</v>
          </cell>
          <cell r="AV115">
            <v>24000</v>
          </cell>
          <cell r="AW115">
            <v>0</v>
          </cell>
          <cell r="AX115">
            <v>0</v>
          </cell>
          <cell r="AY115">
            <v>25000</v>
          </cell>
          <cell r="AZ115">
            <v>25000</v>
          </cell>
        </row>
        <row r="116">
          <cell r="A116" t="str">
            <v xml:space="preserve"> Challenger Genesis 32 - DAKKOUNI / BONNY</v>
          </cell>
          <cell r="B116" t="str">
            <v>Profilé Challenger Genesis 32 - DAKKOUNI</v>
          </cell>
          <cell r="C116">
            <v>289</v>
          </cell>
          <cell r="D116" t="str">
            <v>M.</v>
          </cell>
          <cell r="E116" t="str">
            <v>DAKKOUNI</v>
          </cell>
          <cell r="F116" t="str">
            <v>Keenan</v>
          </cell>
          <cell r="G116" t="str">
            <v>Caserne Laubadere - Route Berdoues</v>
          </cell>
          <cell r="H116">
            <v>32300</v>
          </cell>
          <cell r="I116" t="str">
            <v>Mirande</v>
          </cell>
          <cell r="J116">
            <v>562679998</v>
          </cell>
          <cell r="K116">
            <v>632720792</v>
          </cell>
          <cell r="L116" t="str">
            <v>keenan.dakkouni@wanadoo.fr</v>
          </cell>
          <cell r="M116" t="str">
            <v>Profilé</v>
          </cell>
          <cell r="N116" t="str">
            <v>Challenger</v>
          </cell>
          <cell r="O116" t="str">
            <v>Genesis 32</v>
          </cell>
          <cell r="P116" t="str">
            <v>N/C</v>
          </cell>
          <cell r="Q116" t="str">
            <v>CH-107-EW</v>
          </cell>
          <cell r="R116">
            <v>40965</v>
          </cell>
          <cell r="S116" t="str">
            <v>Ford</v>
          </cell>
          <cell r="T116" t="str">
            <v>2,2L 140CV</v>
          </cell>
          <cell r="U116">
            <v>28000</v>
          </cell>
          <cell r="V116" t="str">
            <v>X</v>
          </cell>
          <cell r="W116">
            <v>41208</v>
          </cell>
          <cell r="X116">
            <v>22000</v>
          </cell>
          <cell r="Y116" t="str">
            <v>289R</v>
          </cell>
          <cell r="Z116" t="str">
            <v>M.</v>
          </cell>
          <cell r="AA116" t="str">
            <v>BONNY</v>
          </cell>
          <cell r="AB116" t="str">
            <v>Jean-Jacques</v>
          </cell>
          <cell r="AC116" t="str">
            <v>Plan des aires</v>
          </cell>
          <cell r="AD116">
            <v>30360</v>
          </cell>
          <cell r="AE116" t="str">
            <v>Vézénobres</v>
          </cell>
          <cell r="AF116">
            <v>466527059</v>
          </cell>
          <cell r="AG116">
            <v>652884848</v>
          </cell>
          <cell r="AH116" t="str">
            <v>jackyno8@gmail.com</v>
          </cell>
          <cell r="AI116">
            <v>41221</v>
          </cell>
          <cell r="AJ116">
            <v>0</v>
          </cell>
          <cell r="AL116">
            <v>25500</v>
          </cell>
          <cell r="AM116">
            <v>25500</v>
          </cell>
          <cell r="AN116">
            <v>41221</v>
          </cell>
          <cell r="AO116" t="str">
            <v>15h30</v>
          </cell>
          <cell r="AP116" t="str">
            <v>Livré</v>
          </cell>
          <cell r="AR116">
            <v>4000</v>
          </cell>
          <cell r="AS116">
            <v>784</v>
          </cell>
          <cell r="AT116">
            <v>3216</v>
          </cell>
          <cell r="AV116">
            <v>21500</v>
          </cell>
          <cell r="AW116">
            <v>0</v>
          </cell>
          <cell r="AX116">
            <v>0</v>
          </cell>
          <cell r="AY116">
            <v>25500</v>
          </cell>
          <cell r="AZ116">
            <v>25500</v>
          </cell>
        </row>
        <row r="117">
          <cell r="A117" t="str">
            <v xml:space="preserve"> Adria Coral 660SL - LAFFARGUE / MOLLARD</v>
          </cell>
          <cell r="B117" t="str">
            <v>Profilé Adria Coral 660SL - LAFFARGUE</v>
          </cell>
          <cell r="C117">
            <v>290</v>
          </cell>
          <cell r="D117" t="str">
            <v>M.</v>
          </cell>
          <cell r="E117" t="str">
            <v>LAFFARGUE</v>
          </cell>
          <cell r="F117" t="str">
            <v>Alain</v>
          </cell>
          <cell r="G117" t="str">
            <v>L'Oustal Nau</v>
          </cell>
          <cell r="H117">
            <v>81500</v>
          </cell>
          <cell r="I117" t="str">
            <v>Massac-Séran</v>
          </cell>
          <cell r="J117">
            <v>563580287</v>
          </cell>
          <cell r="K117">
            <v>686082896</v>
          </cell>
          <cell r="L117" t="str">
            <v>alain.laffargue@alsatis.net</v>
          </cell>
          <cell r="M117" t="str">
            <v>Profilé</v>
          </cell>
          <cell r="N117" t="str">
            <v>Adria</v>
          </cell>
          <cell r="O117" t="str">
            <v>Coral 660SL</v>
          </cell>
          <cell r="P117" t="str">
            <v>N/C</v>
          </cell>
          <cell r="Q117" t="str">
            <v>AG-709-RY</v>
          </cell>
          <cell r="R117">
            <v>38925</v>
          </cell>
          <cell r="S117" t="str">
            <v>Fiat</v>
          </cell>
          <cell r="T117" t="str">
            <v>2,8L</v>
          </cell>
          <cell r="U117">
            <v>54500</v>
          </cell>
          <cell r="V117" t="str">
            <v>X</v>
          </cell>
          <cell r="W117">
            <v>41212</v>
          </cell>
          <cell r="X117">
            <v>23000</v>
          </cell>
          <cell r="Y117" t="str">
            <v>290R</v>
          </cell>
          <cell r="Z117" t="str">
            <v>M.</v>
          </cell>
          <cell r="AA117" t="str">
            <v>MOLLARD</v>
          </cell>
          <cell r="AB117" t="str">
            <v>Gérard</v>
          </cell>
          <cell r="AC117" t="str">
            <v>31 CHEMIN DE BOUDET</v>
          </cell>
          <cell r="AD117">
            <v>30340</v>
          </cell>
          <cell r="AE117" t="str">
            <v>MONS</v>
          </cell>
          <cell r="AG117" t="str">
            <v>06 16 421 473</v>
          </cell>
          <cell r="AH117" t="str">
            <v>eole.trente@gmail.com</v>
          </cell>
          <cell r="AI117">
            <v>41236</v>
          </cell>
          <cell r="AJ117">
            <v>3000</v>
          </cell>
          <cell r="AK117">
            <v>0</v>
          </cell>
          <cell r="AL117">
            <v>23500</v>
          </cell>
          <cell r="AM117">
            <v>26500</v>
          </cell>
          <cell r="AN117">
            <v>41254</v>
          </cell>
          <cell r="AO117" t="str">
            <v>14h00</v>
          </cell>
          <cell r="AP117" t="str">
            <v>Livré</v>
          </cell>
          <cell r="AR117">
            <v>4500</v>
          </cell>
          <cell r="AS117">
            <v>882</v>
          </cell>
          <cell r="AT117">
            <v>3618</v>
          </cell>
          <cell r="AV117">
            <v>22000</v>
          </cell>
          <cell r="AW117">
            <v>3000</v>
          </cell>
          <cell r="AX117">
            <v>0</v>
          </cell>
          <cell r="AY117">
            <v>23500</v>
          </cell>
          <cell r="AZ117">
            <v>26500</v>
          </cell>
        </row>
        <row r="118">
          <cell r="A118" t="str">
            <v xml:space="preserve"> Mooveo I 683 - QUEILLE / GHIGNET</v>
          </cell>
          <cell r="B118" t="str">
            <v>Intégral Mooveo I 683 - QUEILLE</v>
          </cell>
          <cell r="C118">
            <v>291</v>
          </cell>
          <cell r="D118" t="str">
            <v>M.</v>
          </cell>
          <cell r="E118" t="str">
            <v>QUEILLE</v>
          </cell>
          <cell r="F118" t="str">
            <v>Claude</v>
          </cell>
          <cell r="G118" t="str">
            <v>Les Combelles</v>
          </cell>
          <cell r="H118">
            <v>46600</v>
          </cell>
          <cell r="I118" t="str">
            <v>MARTEL</v>
          </cell>
          <cell r="J118">
            <v>565374372</v>
          </cell>
          <cell r="L118" t="str">
            <v>queilleclaude@orange.fr</v>
          </cell>
          <cell r="M118" t="str">
            <v>Intégral</v>
          </cell>
          <cell r="N118" t="str">
            <v>Mooveo</v>
          </cell>
          <cell r="O118" t="str">
            <v>I 683</v>
          </cell>
          <cell r="P118" t="str">
            <v>ZFA25000001333008</v>
          </cell>
          <cell r="Q118" t="str">
            <v>2799 KQ 46</v>
          </cell>
          <cell r="R118">
            <v>39910</v>
          </cell>
          <cell r="S118" t="str">
            <v>Fiat</v>
          </cell>
          <cell r="T118" t="str">
            <v>2,3L 130 CV</v>
          </cell>
          <cell r="U118">
            <v>23500</v>
          </cell>
          <cell r="V118" t="str">
            <v>X</v>
          </cell>
          <cell r="W118">
            <v>41213</v>
          </cell>
          <cell r="X118">
            <v>32000</v>
          </cell>
          <cell r="Y118" t="str">
            <v>291R</v>
          </cell>
          <cell r="Z118" t="str">
            <v>M.</v>
          </cell>
          <cell r="AA118" t="str">
            <v>GHIGNET</v>
          </cell>
          <cell r="AB118" t="str">
            <v>Jean-François</v>
          </cell>
          <cell r="AC118" t="str">
            <v>131 chemin de Cavailles</v>
          </cell>
          <cell r="AD118">
            <v>82000</v>
          </cell>
          <cell r="AE118" t="str">
            <v>MONTAUBAN</v>
          </cell>
          <cell r="AF118">
            <v>563634552</v>
          </cell>
          <cell r="AG118">
            <v>679787192</v>
          </cell>
          <cell r="AH118" t="str">
            <v>jean-francois.ghignet@bbox.fr</v>
          </cell>
          <cell r="AI118">
            <v>41335</v>
          </cell>
          <cell r="AJ118">
            <v>3000</v>
          </cell>
          <cell r="AL118">
            <v>32900</v>
          </cell>
          <cell r="AM118">
            <v>35900</v>
          </cell>
          <cell r="AN118">
            <v>41341</v>
          </cell>
          <cell r="AO118" t="str">
            <v>16h00</v>
          </cell>
          <cell r="AP118" t="str">
            <v>Livré</v>
          </cell>
          <cell r="AR118">
            <v>1900</v>
          </cell>
          <cell r="AS118">
            <v>372.40000000000003</v>
          </cell>
          <cell r="AT118">
            <v>1527.6</v>
          </cell>
          <cell r="AV118">
            <v>34000</v>
          </cell>
          <cell r="AW118">
            <v>0</v>
          </cell>
          <cell r="AX118">
            <v>0</v>
          </cell>
          <cell r="AY118">
            <v>35900</v>
          </cell>
          <cell r="AZ118">
            <v>35900</v>
          </cell>
        </row>
        <row r="119">
          <cell r="A119" t="str">
            <v xml:space="preserve"> Hymer Camp - MARTY / SERVAT</v>
          </cell>
          <cell r="B119" t="str">
            <v>Capucine Hymer Camp - MARTY</v>
          </cell>
          <cell r="C119">
            <v>292</v>
          </cell>
          <cell r="D119" t="str">
            <v>M.</v>
          </cell>
          <cell r="E119" t="str">
            <v>MARTY</v>
          </cell>
          <cell r="F119" t="str">
            <v>Freddy</v>
          </cell>
          <cell r="G119" t="str">
            <v>La Gravière</v>
          </cell>
          <cell r="H119">
            <v>81300</v>
          </cell>
          <cell r="I119" t="str">
            <v>Moulayres</v>
          </cell>
          <cell r="J119">
            <v>563420929</v>
          </cell>
          <cell r="K119">
            <v>619432221</v>
          </cell>
          <cell r="L119" t="str">
            <v>nathfred81@gmail.com</v>
          </cell>
          <cell r="M119" t="str">
            <v>Capucine</v>
          </cell>
          <cell r="N119" t="str">
            <v>Hymer</v>
          </cell>
          <cell r="O119" t="str">
            <v>Camp</v>
          </cell>
          <cell r="P119" t="str">
            <v>VF290G92UD396419</v>
          </cell>
          <cell r="Q119" t="str">
            <v>4981 TF 81</v>
          </cell>
          <cell r="R119">
            <v>34402</v>
          </cell>
          <cell r="S119" t="str">
            <v>Citroen</v>
          </cell>
          <cell r="T119" t="str">
            <v>2,5L TD</v>
          </cell>
          <cell r="U119">
            <v>60500</v>
          </cell>
          <cell r="V119" t="str">
            <v>X</v>
          </cell>
          <cell r="W119">
            <v>41216</v>
          </cell>
          <cell r="X119">
            <v>11000</v>
          </cell>
          <cell r="Y119" t="str">
            <v>292R</v>
          </cell>
          <cell r="Z119" t="str">
            <v>M.</v>
          </cell>
          <cell r="AA119" t="str">
            <v>SERVAT</v>
          </cell>
          <cell r="AB119" t="str">
            <v>Pascal</v>
          </cell>
          <cell r="AC119" t="str">
            <v>755 chemin de saint Hipolytte</v>
          </cell>
          <cell r="AD119">
            <v>86100</v>
          </cell>
          <cell r="AE119" t="str">
            <v>Brens</v>
          </cell>
          <cell r="AG119">
            <v>612371259</v>
          </cell>
          <cell r="AH119" t="str">
            <v>servatp@aol.com</v>
          </cell>
          <cell r="AI119">
            <v>41276</v>
          </cell>
          <cell r="AJ119">
            <v>0</v>
          </cell>
          <cell r="AL119">
            <v>7000</v>
          </cell>
          <cell r="AM119">
            <v>7000</v>
          </cell>
          <cell r="AN119">
            <v>41332</v>
          </cell>
          <cell r="AO119" t="str">
            <v>14h00</v>
          </cell>
          <cell r="AP119" t="str">
            <v>Livré</v>
          </cell>
          <cell r="AR119" t="str">
            <v/>
          </cell>
          <cell r="AS119" t="str">
            <v/>
          </cell>
          <cell r="AT119" t="str">
            <v/>
          </cell>
          <cell r="AV119">
            <v>10000</v>
          </cell>
          <cell r="AW119">
            <v>8000</v>
          </cell>
          <cell r="AX119">
            <v>0</v>
          </cell>
          <cell r="AY119">
            <v>7000</v>
          </cell>
          <cell r="AZ119">
            <v>15000</v>
          </cell>
          <cell r="BA119" t="str">
            <v>Acompte de 8.000 € récupéré directement de la vente de leur ancien camping-car (mandat n°307)</v>
          </cell>
        </row>
        <row r="120">
          <cell r="A120" t="str">
            <v xml:space="preserve"> Autostar Aryal 8 - MARTINEZ / </v>
          </cell>
          <cell r="B120" t="str">
            <v>Intégral Autostar Aryal 8 - MARTINEZ</v>
          </cell>
          <cell r="C120">
            <v>293</v>
          </cell>
          <cell r="D120" t="str">
            <v>M.</v>
          </cell>
          <cell r="E120" t="str">
            <v>MARTINEZ</v>
          </cell>
          <cell r="F120" t="str">
            <v>Etienne</v>
          </cell>
          <cell r="G120" t="str">
            <v>45 chemin de Saoula</v>
          </cell>
          <cell r="H120">
            <v>82370</v>
          </cell>
          <cell r="I120" t="str">
            <v>Labastide Saint Pierre</v>
          </cell>
          <cell r="J120">
            <v>951942009</v>
          </cell>
          <cell r="K120">
            <v>608368453</v>
          </cell>
          <cell r="L120" t="str">
            <v>muriellacour@gmail.com</v>
          </cell>
          <cell r="M120" t="str">
            <v>Intégral</v>
          </cell>
          <cell r="N120" t="str">
            <v>Autostar</v>
          </cell>
          <cell r="O120" t="str">
            <v>Aryal 8</v>
          </cell>
          <cell r="P120" t="str">
            <v>ZFA23000005657723</v>
          </cell>
          <cell r="Q120" t="str">
            <v>2036 KZ 82</v>
          </cell>
          <cell r="R120">
            <v>36285</v>
          </cell>
          <cell r="S120" t="str">
            <v>Fiat</v>
          </cell>
          <cell r="T120" t="str">
            <v>2,8L IDTD</v>
          </cell>
          <cell r="U120">
            <v>116000</v>
          </cell>
          <cell r="V120" t="str">
            <v>X</v>
          </cell>
          <cell r="W120">
            <v>41218</v>
          </cell>
          <cell r="X120">
            <v>14000</v>
          </cell>
          <cell r="Y120" t="str">
            <v/>
          </cell>
          <cell r="AM120">
            <v>0</v>
          </cell>
          <cell r="AP120" t="str">
            <v>Perdu/repris</v>
          </cell>
          <cell r="AR120" t="str">
            <v/>
          </cell>
          <cell r="AS120" t="str">
            <v/>
          </cell>
          <cell r="AT120" t="str">
            <v/>
          </cell>
          <cell r="AZ120">
            <v>0</v>
          </cell>
        </row>
        <row r="121">
          <cell r="A121" t="str">
            <v xml:space="preserve"> Rollerteam Granduca - DURAND / </v>
          </cell>
          <cell r="B121" t="str">
            <v>Capucine Rollerteam Granduca - DURAND</v>
          </cell>
          <cell r="C121">
            <v>294</v>
          </cell>
          <cell r="D121" t="str">
            <v>M.</v>
          </cell>
          <cell r="E121" t="str">
            <v>DURAND</v>
          </cell>
          <cell r="F121" t="str">
            <v>Gérard</v>
          </cell>
          <cell r="G121" t="str">
            <v>52 rue du Reseda</v>
          </cell>
          <cell r="H121">
            <v>31860</v>
          </cell>
          <cell r="I121" t="str">
            <v>Labarthe sur Leze</v>
          </cell>
          <cell r="J121">
            <v>561082228</v>
          </cell>
          <cell r="K121">
            <v>624542636</v>
          </cell>
          <cell r="L121" t="str">
            <v>garage.ema@orange.fr</v>
          </cell>
          <cell r="M121" t="str">
            <v>Capucine</v>
          </cell>
          <cell r="N121" t="str">
            <v>Rollerteam</v>
          </cell>
          <cell r="O121" t="str">
            <v>Granduca</v>
          </cell>
          <cell r="P121" t="str">
            <v>WF0AXXGBFA1E20857</v>
          </cell>
          <cell r="Q121" t="str">
            <v>442 AVV 31</v>
          </cell>
          <cell r="R121">
            <v>37421</v>
          </cell>
          <cell r="S121" t="str">
            <v>Ford</v>
          </cell>
          <cell r="T121" t="str">
            <v>2,4L TDI</v>
          </cell>
          <cell r="U121">
            <v>56000</v>
          </cell>
          <cell r="V121" t="str">
            <v>X</v>
          </cell>
          <cell r="W121">
            <v>41222</v>
          </cell>
          <cell r="X121">
            <v>18000</v>
          </cell>
          <cell r="Y121" t="str">
            <v/>
          </cell>
          <cell r="AM121">
            <v>0</v>
          </cell>
          <cell r="AP121" t="str">
            <v>Perdu/repris</v>
          </cell>
          <cell r="AR121" t="str">
            <v/>
          </cell>
          <cell r="AS121" t="str">
            <v/>
          </cell>
          <cell r="AT121" t="str">
            <v/>
          </cell>
          <cell r="AZ121">
            <v>0</v>
          </cell>
        </row>
        <row r="122">
          <cell r="A122" t="str">
            <v xml:space="preserve"> Rapido 760 - DUMONT / ANTONI</v>
          </cell>
          <cell r="B122" t="str">
            <v>Profilé Rapido 760 - DUMONT</v>
          </cell>
          <cell r="C122">
            <v>295</v>
          </cell>
          <cell r="D122" t="str">
            <v>Mme</v>
          </cell>
          <cell r="E122" t="str">
            <v>DUMONT</v>
          </cell>
          <cell r="F122" t="str">
            <v>Blanche</v>
          </cell>
          <cell r="G122" t="str">
            <v>Village</v>
          </cell>
          <cell r="H122">
            <v>31310</v>
          </cell>
          <cell r="I122" t="str">
            <v>Lahitère</v>
          </cell>
          <cell r="J122">
            <v>561981348</v>
          </cell>
          <cell r="K122">
            <v>673422110</v>
          </cell>
          <cell r="L122" t="str">
            <v>eduardogimenez@sfr.fr</v>
          </cell>
          <cell r="M122" t="str">
            <v>Profilé</v>
          </cell>
          <cell r="N122" t="str">
            <v>Rapido</v>
          </cell>
          <cell r="O122">
            <v>760</v>
          </cell>
          <cell r="P122" t="str">
            <v>ZFA23000005213813</v>
          </cell>
          <cell r="Q122" t="str">
            <v>3904 ZG 31</v>
          </cell>
          <cell r="R122">
            <v>35412</v>
          </cell>
          <cell r="S122" t="str">
            <v>Fiat</v>
          </cell>
          <cell r="T122" t="str">
            <v>2,5L TDI</v>
          </cell>
          <cell r="U122">
            <v>69000</v>
          </cell>
          <cell r="V122" t="str">
            <v>X</v>
          </cell>
          <cell r="W122">
            <v>41222</v>
          </cell>
          <cell r="X122">
            <v>11000</v>
          </cell>
          <cell r="Y122" t="str">
            <v>295R</v>
          </cell>
          <cell r="Z122" t="str">
            <v>M.</v>
          </cell>
          <cell r="AA122" t="str">
            <v>ANTONI</v>
          </cell>
          <cell r="AB122" t="str">
            <v>Baptiste</v>
          </cell>
          <cell r="AC122" t="str">
            <v>14 rue du Sac</v>
          </cell>
          <cell r="AD122">
            <v>42800</v>
          </cell>
          <cell r="AE122" t="str">
            <v>Génilac</v>
          </cell>
          <cell r="AF122" t="str">
            <v>04 77 83 98 41</v>
          </cell>
          <cell r="AG122">
            <v>670704445</v>
          </cell>
          <cell r="AH122" t="str">
            <v>baptiste.antoni@hotmail.fr</v>
          </cell>
          <cell r="AI122">
            <v>41258</v>
          </cell>
          <cell r="AJ122">
            <v>3000</v>
          </cell>
          <cell r="AK122">
            <v>0</v>
          </cell>
          <cell r="AL122">
            <v>13900</v>
          </cell>
          <cell r="AM122">
            <v>16900</v>
          </cell>
          <cell r="AN122">
            <v>41265</v>
          </cell>
          <cell r="AO122" t="str">
            <v>17h00</v>
          </cell>
          <cell r="AP122" t="str">
            <v>Livré</v>
          </cell>
          <cell r="AR122">
            <v>6100</v>
          </cell>
          <cell r="AS122">
            <v>1195.6000000000001</v>
          </cell>
          <cell r="AT122">
            <v>4904.3999999999996</v>
          </cell>
          <cell r="AV122">
            <v>10800</v>
          </cell>
          <cell r="AW122">
            <v>0</v>
          </cell>
          <cell r="AX122">
            <v>0</v>
          </cell>
          <cell r="AY122">
            <v>13900</v>
          </cell>
          <cell r="AZ122">
            <v>13900</v>
          </cell>
        </row>
        <row r="123">
          <cell r="A123" t="str">
            <v xml:space="preserve"> Laika Ecovip 1R - CARBONEL / NOGUERA-AUGEY</v>
          </cell>
          <cell r="B123" t="str">
            <v>Profilé Laika Ecovip 1R - CARBONEL</v>
          </cell>
          <cell r="C123">
            <v>296</v>
          </cell>
          <cell r="D123" t="str">
            <v>Mme</v>
          </cell>
          <cell r="E123" t="str">
            <v>CARBONEL</v>
          </cell>
          <cell r="F123" t="str">
            <v>Muriel</v>
          </cell>
          <cell r="G123" t="str">
            <v>24 rue des Bouvreuils</v>
          </cell>
          <cell r="H123">
            <v>82370</v>
          </cell>
          <cell r="I123" t="str">
            <v>Labastide Saint Pierre</v>
          </cell>
          <cell r="J123">
            <v>563300272</v>
          </cell>
          <cell r="K123">
            <v>615081729</v>
          </cell>
          <cell r="L123" t="str">
            <v>murielle.carbonel@orange.fr</v>
          </cell>
          <cell r="M123" t="str">
            <v>Profilé</v>
          </cell>
          <cell r="N123" t="str">
            <v>Laika</v>
          </cell>
          <cell r="O123" t="str">
            <v>Ecovip 1R</v>
          </cell>
          <cell r="P123" t="str">
            <v>ZFA23000005727619</v>
          </cell>
          <cell r="Q123" t="str">
            <v>AL-787-VE</v>
          </cell>
          <cell r="R123">
            <v>36334</v>
          </cell>
          <cell r="S123" t="str">
            <v>Fiat</v>
          </cell>
          <cell r="T123" t="str">
            <v>2,8L IDTD</v>
          </cell>
          <cell r="U123">
            <v>108000</v>
          </cell>
          <cell r="V123" t="str">
            <v>X</v>
          </cell>
          <cell r="W123">
            <v>41240</v>
          </cell>
          <cell r="X123">
            <v>15000</v>
          </cell>
          <cell r="Y123" t="str">
            <v>296R</v>
          </cell>
          <cell r="Z123" t="str">
            <v>Mme</v>
          </cell>
          <cell r="AA123" t="str">
            <v>NOGUERA-AUGEY</v>
          </cell>
          <cell r="AB123" t="str">
            <v>Nicolle</v>
          </cell>
          <cell r="AC123" t="str">
            <v>La Naude</v>
          </cell>
          <cell r="AD123">
            <v>31230</v>
          </cell>
          <cell r="AE123" t="str">
            <v>Boissède</v>
          </cell>
          <cell r="AF123">
            <v>561886572</v>
          </cell>
          <cell r="AG123">
            <v>680383882</v>
          </cell>
          <cell r="AH123" t="str">
            <v>nicolle.noguera-augey@wanadoo.fr</v>
          </cell>
          <cell r="AI123">
            <v>41254</v>
          </cell>
          <cell r="AJ123">
            <v>3000</v>
          </cell>
          <cell r="AL123">
            <v>16300</v>
          </cell>
          <cell r="AM123">
            <v>19300</v>
          </cell>
          <cell r="AN123">
            <v>41264</v>
          </cell>
          <cell r="AO123" t="str">
            <v>14h30</v>
          </cell>
          <cell r="AP123" t="str">
            <v>Livré</v>
          </cell>
          <cell r="AR123">
            <v>4800</v>
          </cell>
          <cell r="AS123">
            <v>940.80000000000007</v>
          </cell>
          <cell r="AT123">
            <v>3859.2</v>
          </cell>
          <cell r="AV123">
            <v>14500</v>
          </cell>
          <cell r="AW123">
            <v>3000</v>
          </cell>
          <cell r="AX123">
            <v>0</v>
          </cell>
          <cell r="AY123">
            <v>16300</v>
          </cell>
          <cell r="AZ123">
            <v>19300</v>
          </cell>
        </row>
        <row r="124">
          <cell r="A124" t="str">
            <v xml:space="preserve"> Chausson Flash 3 - BARBA / BORGI</v>
          </cell>
          <cell r="B124" t="str">
            <v>Capucine Chausson Flash 3 - BARBA</v>
          </cell>
          <cell r="C124">
            <v>297</v>
          </cell>
          <cell r="D124" t="str">
            <v>M.</v>
          </cell>
          <cell r="E124" t="str">
            <v>BARBA</v>
          </cell>
          <cell r="F124" t="str">
            <v>Eric</v>
          </cell>
          <cell r="G124" t="str">
            <v>Lieu Dit Lavaud</v>
          </cell>
          <cell r="H124">
            <v>47120</v>
          </cell>
          <cell r="I124" t="str">
            <v>Saint Jean de Duras</v>
          </cell>
          <cell r="J124" t="str">
            <v>05 53 20 07 42</v>
          </cell>
          <cell r="K124" t="str">
            <v>06 77 68 89 66</v>
          </cell>
          <cell r="L124" t="str">
            <v>laurencebarba@gmail.com</v>
          </cell>
          <cell r="M124" t="str">
            <v>Capucine</v>
          </cell>
          <cell r="N124" t="str">
            <v>Chausson</v>
          </cell>
          <cell r="O124" t="str">
            <v>Flash 3</v>
          </cell>
          <cell r="P124" t="str">
            <v>WFO7XXTTF76M20928</v>
          </cell>
          <cell r="Q124" t="str">
            <v>AY-796-ML</v>
          </cell>
          <cell r="R124">
            <v>39267</v>
          </cell>
          <cell r="S124" t="str">
            <v>Ford</v>
          </cell>
          <cell r="T124" t="str">
            <v>2,2 TDCI 130 CV</v>
          </cell>
          <cell r="U124">
            <v>42900</v>
          </cell>
          <cell r="V124" t="str">
            <v>X</v>
          </cell>
          <cell r="W124">
            <v>41240</v>
          </cell>
          <cell r="X124">
            <v>23000</v>
          </cell>
          <cell r="Y124" t="str">
            <v>297R</v>
          </cell>
          <cell r="Z124" t="str">
            <v>M.</v>
          </cell>
          <cell r="AA124" t="str">
            <v>BORGI</v>
          </cell>
          <cell r="AB124" t="str">
            <v>Christophe</v>
          </cell>
          <cell r="AC124" t="str">
            <v>Rue du Marché Vieux, 28 impasse Saint Simeon</v>
          </cell>
          <cell r="AD124">
            <v>46300</v>
          </cell>
          <cell r="AE124" t="str">
            <v>Gourdon</v>
          </cell>
          <cell r="AG124">
            <v>667676785</v>
          </cell>
          <cell r="AH124" t="str">
            <v>christophe.borgi@bbox.fr</v>
          </cell>
          <cell r="AI124">
            <v>41391</v>
          </cell>
          <cell r="AJ124">
            <v>3000</v>
          </cell>
          <cell r="AL124">
            <v>22500</v>
          </cell>
          <cell r="AM124">
            <v>25500</v>
          </cell>
          <cell r="AN124">
            <v>41398</v>
          </cell>
          <cell r="AO124" t="str">
            <v>16h00</v>
          </cell>
          <cell r="AP124" t="str">
            <v>Livré</v>
          </cell>
          <cell r="AR124">
            <v>4000</v>
          </cell>
          <cell r="AS124">
            <v>784</v>
          </cell>
          <cell r="AT124">
            <v>3216</v>
          </cell>
          <cell r="AV124">
            <v>21500</v>
          </cell>
          <cell r="AW124">
            <v>0</v>
          </cell>
          <cell r="AX124">
            <v>10500</v>
          </cell>
          <cell r="AY124">
            <v>15000</v>
          </cell>
          <cell r="AZ124">
            <v>25500</v>
          </cell>
        </row>
        <row r="125">
          <cell r="A125" t="str">
            <v xml:space="preserve"> Bavaria i 595 - WALLAERT / </v>
          </cell>
          <cell r="B125" t="str">
            <v>Intégral Bavaria i 595 - WALLAERT</v>
          </cell>
          <cell r="C125">
            <v>298</v>
          </cell>
          <cell r="D125" t="str">
            <v>M.</v>
          </cell>
          <cell r="E125" t="str">
            <v>WALLAERT</v>
          </cell>
          <cell r="F125" t="str">
            <v>Hervé</v>
          </cell>
          <cell r="G125" t="str">
            <v>231 CHEMIN DE RIVIERE</v>
          </cell>
          <cell r="H125">
            <v>82000</v>
          </cell>
          <cell r="I125" t="str">
            <v>MONTAUBAN</v>
          </cell>
          <cell r="K125" t="str">
            <v>06 70 94 22 84</v>
          </cell>
          <cell r="L125" t="str">
            <v>herve.wallaert@club-internet.fr</v>
          </cell>
          <cell r="M125" t="str">
            <v>Intégral</v>
          </cell>
          <cell r="N125" t="str">
            <v>Bavaria</v>
          </cell>
          <cell r="O125" t="str">
            <v>i 595</v>
          </cell>
          <cell r="P125" t="str">
            <v>WF0AXXBDVAXY34812</v>
          </cell>
          <cell r="Q125" t="str">
            <v>460 LB 82</v>
          </cell>
          <cell r="R125">
            <v>36657</v>
          </cell>
          <cell r="S125" t="str">
            <v>Ford</v>
          </cell>
          <cell r="T125" t="str">
            <v>2,5 TD</v>
          </cell>
          <cell r="U125">
            <v>87800</v>
          </cell>
          <cell r="V125" t="str">
            <v>X</v>
          </cell>
          <cell r="W125">
            <v>41240</v>
          </cell>
          <cell r="X125">
            <v>15500</v>
          </cell>
          <cell r="Y125" t="str">
            <v/>
          </cell>
          <cell r="AM125">
            <v>0</v>
          </cell>
          <cell r="AP125" t="str">
            <v>Perdu/repris</v>
          </cell>
          <cell r="AR125" t="str">
            <v/>
          </cell>
          <cell r="AS125" t="str">
            <v/>
          </cell>
          <cell r="AT125" t="str">
            <v/>
          </cell>
          <cell r="AZ125">
            <v>0</v>
          </cell>
        </row>
        <row r="126">
          <cell r="A126" t="str">
            <v xml:space="preserve"> Chausson Flash S3 - ABRIC / MIROUSE</v>
          </cell>
          <cell r="B126" t="str">
            <v>Capucine Chausson Flash S3 - ABRIC</v>
          </cell>
          <cell r="C126">
            <v>299</v>
          </cell>
          <cell r="D126" t="str">
            <v>M.</v>
          </cell>
          <cell r="E126" t="str">
            <v>ABRIC</v>
          </cell>
          <cell r="F126" t="str">
            <v>Pascal</v>
          </cell>
          <cell r="G126" t="str">
            <v>32 rue du Ponset</v>
          </cell>
          <cell r="H126">
            <v>31400</v>
          </cell>
          <cell r="I126" t="str">
            <v>Toulouse</v>
          </cell>
          <cell r="J126">
            <v>561521135</v>
          </cell>
          <cell r="K126">
            <v>683037704</v>
          </cell>
          <cell r="L126" t="str">
            <v>pascal.abric@enac.fr</v>
          </cell>
          <cell r="M126" t="str">
            <v>Capucine</v>
          </cell>
          <cell r="N126" t="str">
            <v>Chausson</v>
          </cell>
          <cell r="O126" t="str">
            <v>Flash S3</v>
          </cell>
          <cell r="P126" t="str">
            <v>WF07XXTTF77Y00454</v>
          </cell>
          <cell r="Q126" t="str">
            <v>BK-999-PQ</v>
          </cell>
          <cell r="R126">
            <v>39548</v>
          </cell>
          <cell r="S126" t="str">
            <v>Ford</v>
          </cell>
          <cell r="T126" t="str">
            <v>2,2L 130 CV</v>
          </cell>
          <cell r="U126">
            <v>48000</v>
          </cell>
          <cell r="V126" t="str">
            <v>X</v>
          </cell>
          <cell r="W126">
            <v>41240</v>
          </cell>
          <cell r="X126">
            <v>20000</v>
          </cell>
          <cell r="Y126" t="str">
            <v>299R</v>
          </cell>
          <cell r="Z126" t="str">
            <v>M.</v>
          </cell>
          <cell r="AA126" t="str">
            <v>MIROUSE</v>
          </cell>
          <cell r="AB126" t="str">
            <v>Hervé</v>
          </cell>
          <cell r="AC126" t="str">
            <v>Lieu dit les Monges</v>
          </cell>
          <cell r="AD126">
            <v>82600</v>
          </cell>
          <cell r="AE126" t="str">
            <v>Beaupuy</v>
          </cell>
          <cell r="AG126">
            <v>676753497</v>
          </cell>
          <cell r="AH126" t="str">
            <v>eric.morin@wanadoo.fr</v>
          </cell>
          <cell r="AI126">
            <v>41330</v>
          </cell>
          <cell r="AJ126">
            <v>3000</v>
          </cell>
          <cell r="AL126">
            <v>22000</v>
          </cell>
          <cell r="AM126">
            <v>25000</v>
          </cell>
          <cell r="AN126">
            <v>41348</v>
          </cell>
          <cell r="AO126" t="str">
            <v>15h00</v>
          </cell>
          <cell r="AP126" t="str">
            <v>Livré</v>
          </cell>
          <cell r="AR126">
            <v>6500</v>
          </cell>
          <cell r="AS126">
            <v>1274</v>
          </cell>
          <cell r="AT126">
            <v>5226</v>
          </cell>
          <cell r="AV126">
            <v>18500</v>
          </cell>
          <cell r="AW126">
            <v>0</v>
          </cell>
          <cell r="AX126">
            <v>0</v>
          </cell>
          <cell r="AY126">
            <v>25000</v>
          </cell>
          <cell r="AZ126">
            <v>25000</v>
          </cell>
        </row>
        <row r="127">
          <cell r="A127" t="str">
            <v xml:space="preserve"> Mc Louis Steel 464 - TAPIE  / </v>
          </cell>
          <cell r="B127" t="str">
            <v xml:space="preserve">Profilé Mc Louis Steel 464 - TAPIE </v>
          </cell>
          <cell r="C127">
            <v>300</v>
          </cell>
          <cell r="D127" t="str">
            <v>M.</v>
          </cell>
          <cell r="E127" t="str">
            <v xml:space="preserve">TAPIE </v>
          </cell>
          <cell r="F127" t="str">
            <v>Patrick</v>
          </cell>
          <cell r="G127" t="str">
            <v>63 rue Buguet</v>
          </cell>
          <cell r="H127">
            <v>9700</v>
          </cell>
          <cell r="I127" t="str">
            <v>SAVERDUN</v>
          </cell>
          <cell r="J127" t="str">
            <v>05 61 69 43 54</v>
          </cell>
          <cell r="K127" t="str">
            <v>06 34 37 38 25</v>
          </cell>
          <cell r="L127" t="str">
            <v>patrick.tapie@sfr.fr</v>
          </cell>
          <cell r="M127" t="str">
            <v>Profilé</v>
          </cell>
          <cell r="N127" t="str">
            <v>Mc Louis</v>
          </cell>
          <cell r="O127" t="str">
            <v>Steel 464</v>
          </cell>
          <cell r="P127" t="str">
            <v>ZFA25000001041676</v>
          </cell>
          <cell r="Q127" t="str">
            <v>1720 GY 09</v>
          </cell>
          <cell r="R127">
            <v>39021</v>
          </cell>
          <cell r="S127" t="str">
            <v>Fiat</v>
          </cell>
          <cell r="T127" t="str">
            <v>2,2 L 100CV</v>
          </cell>
          <cell r="U127">
            <v>33800</v>
          </cell>
          <cell r="V127" t="str">
            <v>X</v>
          </cell>
          <cell r="W127">
            <v>41241</v>
          </cell>
          <cell r="X127">
            <v>26000</v>
          </cell>
          <cell r="Y127" t="str">
            <v/>
          </cell>
          <cell r="AM127">
            <v>0</v>
          </cell>
          <cell r="AP127" t="str">
            <v>Perdu/repris</v>
          </cell>
          <cell r="AR127" t="str">
            <v/>
          </cell>
          <cell r="AS127" t="str">
            <v/>
          </cell>
          <cell r="AT127" t="str">
            <v/>
          </cell>
          <cell r="AZ127">
            <v>0</v>
          </cell>
        </row>
        <row r="128">
          <cell r="A128" t="str">
            <v xml:space="preserve"> Challenger Genesis 38 - LIENARD  / BIENASSIS</v>
          </cell>
          <cell r="B128" t="str">
            <v xml:space="preserve">Profilé Challenger Genesis 38 - LIENARD </v>
          </cell>
          <cell r="C128">
            <v>301</v>
          </cell>
          <cell r="D128" t="str">
            <v>Mme</v>
          </cell>
          <cell r="E128" t="str">
            <v xml:space="preserve">LIENARD </v>
          </cell>
          <cell r="F128" t="str">
            <v>Mireille</v>
          </cell>
          <cell r="G128" t="str">
            <v>Rue du Pont</v>
          </cell>
          <cell r="H128">
            <v>12480</v>
          </cell>
          <cell r="I128" t="str">
            <v>ST IZAIRE</v>
          </cell>
          <cell r="K128" t="str">
            <v>06 82 13 40 99</v>
          </cell>
          <cell r="L128" t="str">
            <v>mireille.lienard@wanadoo.fr</v>
          </cell>
          <cell r="M128" t="str">
            <v>Profilé</v>
          </cell>
          <cell r="N128" t="str">
            <v>Challenger</v>
          </cell>
          <cell r="O128" t="str">
            <v>Genesis 38</v>
          </cell>
          <cell r="P128" t="str">
            <v>VF7ZBPMCC17735074</v>
          </cell>
          <cell r="Q128" t="str">
            <v>AW-808-KK</v>
          </cell>
          <cell r="R128">
            <v>38849</v>
          </cell>
          <cell r="S128" t="str">
            <v>Citroen</v>
          </cell>
          <cell r="T128" t="str">
            <v>2,8L HDI</v>
          </cell>
          <cell r="U128">
            <v>46300</v>
          </cell>
          <cell r="V128" t="str">
            <v>X</v>
          </cell>
          <cell r="W128">
            <v>41243</v>
          </cell>
          <cell r="X128">
            <v>23000</v>
          </cell>
          <cell r="Y128" t="str">
            <v>301R</v>
          </cell>
          <cell r="Z128" t="str">
            <v>Mme</v>
          </cell>
          <cell r="AA128" t="str">
            <v>BIENASSIS</v>
          </cell>
          <cell r="AB128" t="str">
            <v>Roselyne</v>
          </cell>
          <cell r="AC128" t="str">
            <v>22 ROUTE DE LABASTIDE ST SERNIN</v>
          </cell>
          <cell r="AD128">
            <v>31140</v>
          </cell>
          <cell r="AE128" t="str">
            <v>PECHBONNIEU</v>
          </cell>
          <cell r="AG128">
            <v>666240099</v>
          </cell>
          <cell r="AH128" t="str">
            <v>roselyne635@aol.com</v>
          </cell>
          <cell r="AI128">
            <v>41263</v>
          </cell>
          <cell r="AJ128">
            <v>3000</v>
          </cell>
          <cell r="AL128">
            <v>24900</v>
          </cell>
          <cell r="AM128">
            <v>27900</v>
          </cell>
          <cell r="AN128">
            <v>41276</v>
          </cell>
          <cell r="AO128" t="str">
            <v>10h00</v>
          </cell>
          <cell r="AP128" t="str">
            <v>Livré</v>
          </cell>
          <cell r="AR128">
            <v>5900</v>
          </cell>
          <cell r="AS128">
            <v>1156.4000000000001</v>
          </cell>
          <cell r="AT128">
            <v>4743.6000000000004</v>
          </cell>
          <cell r="AV128">
            <v>22000</v>
          </cell>
          <cell r="AW128">
            <v>3000</v>
          </cell>
          <cell r="AX128">
            <v>0</v>
          </cell>
          <cell r="AY128">
            <v>24900</v>
          </cell>
          <cell r="AZ128">
            <v>27900</v>
          </cell>
          <cell r="BA128" t="str">
            <v>Acompte encaissé le 21/12/2012</v>
          </cell>
        </row>
        <row r="129">
          <cell r="A129" t="str">
            <v xml:space="preserve"> Hymer Mobil - LABOURDETTE / GONET</v>
          </cell>
          <cell r="B129" t="str">
            <v>Intégral Hymer Mobil - LABOURDETTE</v>
          </cell>
          <cell r="C129">
            <v>302</v>
          </cell>
          <cell r="D129" t="str">
            <v>Mme</v>
          </cell>
          <cell r="E129" t="str">
            <v>LABOURDETTE</v>
          </cell>
          <cell r="F129" t="str">
            <v>Ghislaine</v>
          </cell>
          <cell r="G129" t="str">
            <v>216 bis route de Narbonne</v>
          </cell>
          <cell r="H129">
            <v>31400</v>
          </cell>
          <cell r="I129" t="str">
            <v>Toulouse</v>
          </cell>
          <cell r="J129">
            <v>953722731</v>
          </cell>
          <cell r="K129">
            <v>664500760</v>
          </cell>
          <cell r="L129" t="str">
            <v>ghistlse@live.fr</v>
          </cell>
          <cell r="M129" t="str">
            <v>Intégral</v>
          </cell>
          <cell r="N129" t="str">
            <v>Hymer</v>
          </cell>
          <cell r="O129" t="str">
            <v>Mobil</v>
          </cell>
          <cell r="P129" t="str">
            <v>VF1TBZ20000721194</v>
          </cell>
          <cell r="Q129" t="str">
            <v>CJ-985-EM</v>
          </cell>
          <cell r="R129">
            <v>31967</v>
          </cell>
          <cell r="S129" t="str">
            <v>Renault</v>
          </cell>
          <cell r="T129" t="str">
            <v>Essence</v>
          </cell>
          <cell r="U129">
            <v>115000</v>
          </cell>
          <cell r="V129" t="str">
            <v>X</v>
          </cell>
          <cell r="W129">
            <v>41244</v>
          </cell>
          <cell r="X129">
            <v>5000</v>
          </cell>
          <cell r="Y129" t="str">
            <v>302R</v>
          </cell>
          <cell r="Z129" t="str">
            <v>Mme</v>
          </cell>
          <cell r="AA129" t="str">
            <v>GONET</v>
          </cell>
          <cell r="AB129" t="str">
            <v>Bernadette</v>
          </cell>
          <cell r="AC129" t="str">
            <v>Barthe Ragnié</v>
          </cell>
          <cell r="AD129">
            <v>9500</v>
          </cell>
          <cell r="AE129" t="str">
            <v>Mirepoix</v>
          </cell>
          <cell r="AG129">
            <v>683554942</v>
          </cell>
          <cell r="AJ129">
            <v>1500</v>
          </cell>
          <cell r="AL129">
            <v>4400</v>
          </cell>
          <cell r="AM129">
            <v>5900</v>
          </cell>
          <cell r="AO129" t="str">
            <v>10h00</v>
          </cell>
          <cell r="AP129" t="str">
            <v>Perdu/repris</v>
          </cell>
          <cell r="AR129">
            <v>5900</v>
          </cell>
          <cell r="AS129">
            <v>1156.4000000000001</v>
          </cell>
          <cell r="AT129">
            <v>4743.6000000000004</v>
          </cell>
          <cell r="AZ129">
            <v>0</v>
          </cell>
        </row>
        <row r="130">
          <cell r="A130" t="str">
            <v xml:space="preserve"> CI Eliot 15 - SALVADOR / FAURÉ</v>
          </cell>
          <cell r="B130" t="str">
            <v>Profilé CI Eliot 15 - SALVADOR</v>
          </cell>
          <cell r="C130">
            <v>303</v>
          </cell>
          <cell r="D130" t="str">
            <v>M.</v>
          </cell>
          <cell r="E130" t="str">
            <v>SALVADOR</v>
          </cell>
          <cell r="F130" t="str">
            <v>Jean-Pierre</v>
          </cell>
          <cell r="G130" t="str">
            <v>4 rue du Pré Fleuri</v>
          </cell>
          <cell r="H130">
            <v>32160</v>
          </cell>
          <cell r="I130" t="str">
            <v>Plaisance</v>
          </cell>
          <cell r="J130">
            <v>562693596</v>
          </cell>
          <cell r="K130">
            <v>649736779</v>
          </cell>
          <cell r="L130" t="str">
            <v>denise.salvador@orange.fr</v>
          </cell>
          <cell r="M130" t="str">
            <v>Profilé</v>
          </cell>
          <cell r="N130" t="str">
            <v>CI</v>
          </cell>
          <cell r="O130" t="str">
            <v>Eliot 15</v>
          </cell>
          <cell r="P130" t="str">
            <v>ZFA24400007461383</v>
          </cell>
          <cell r="Q130" t="str">
            <v>750 ML 32</v>
          </cell>
          <cell r="R130">
            <v>38632</v>
          </cell>
          <cell r="S130" t="str">
            <v>Fiat</v>
          </cell>
          <cell r="T130" t="str">
            <v>2,3L JTD</v>
          </cell>
          <cell r="U130">
            <v>31000</v>
          </cell>
          <cell r="V130" t="str">
            <v>X</v>
          </cell>
          <cell r="W130">
            <v>41247</v>
          </cell>
          <cell r="X130">
            <v>23000</v>
          </cell>
          <cell r="Y130" t="str">
            <v>303R</v>
          </cell>
          <cell r="Z130" t="str">
            <v>M.</v>
          </cell>
          <cell r="AA130" t="str">
            <v>FAURÉ</v>
          </cell>
          <cell r="AB130" t="str">
            <v>Claude</v>
          </cell>
          <cell r="AC130" t="str">
            <v>1 rue Hubert Flourac</v>
          </cell>
          <cell r="AD130">
            <v>31200</v>
          </cell>
          <cell r="AE130" t="str">
            <v>Toulouse</v>
          </cell>
          <cell r="AF130">
            <v>562720056</v>
          </cell>
          <cell r="AG130">
            <v>680356330</v>
          </cell>
          <cell r="AH130" t="str">
            <v>faure.mc@bbox.fr</v>
          </cell>
          <cell r="AI130">
            <v>41391</v>
          </cell>
          <cell r="AJ130">
            <v>0</v>
          </cell>
          <cell r="AL130">
            <v>24000</v>
          </cell>
          <cell r="AM130">
            <v>24000</v>
          </cell>
          <cell r="AN130">
            <v>41439</v>
          </cell>
          <cell r="AO130" t="str">
            <v>14h30</v>
          </cell>
          <cell r="AP130" t="str">
            <v>Livré</v>
          </cell>
          <cell r="AR130">
            <v>4500</v>
          </cell>
          <cell r="AS130">
            <v>882</v>
          </cell>
          <cell r="AT130">
            <v>3618</v>
          </cell>
          <cell r="AV130">
            <v>19500</v>
          </cell>
          <cell r="AW130">
            <v>11500</v>
          </cell>
          <cell r="AX130">
            <v>0</v>
          </cell>
          <cell r="AY130">
            <v>12500</v>
          </cell>
          <cell r="AZ130">
            <v>24000</v>
          </cell>
          <cell r="BA130" t="str">
            <v>11.500 € d'acompte encaissés à la vente de leur ancien camping-car (mandat n°340)</v>
          </cell>
        </row>
        <row r="131">
          <cell r="A131" t="str">
            <v xml:space="preserve"> Autostar Atlas 441 - SANTIAGO / </v>
          </cell>
          <cell r="B131" t="str">
            <v>Capucine Autostar Atlas 441 - SANTIAGO</v>
          </cell>
          <cell r="C131">
            <v>304</v>
          </cell>
          <cell r="D131" t="str">
            <v>Mme</v>
          </cell>
          <cell r="E131" t="str">
            <v>SANTIAGO</v>
          </cell>
          <cell r="F131" t="str">
            <v>Thérèse</v>
          </cell>
          <cell r="G131" t="str">
            <v>4 rue du Cher</v>
          </cell>
          <cell r="H131">
            <v>31100</v>
          </cell>
          <cell r="I131" t="str">
            <v>Toulouse</v>
          </cell>
          <cell r="K131">
            <v>683040922</v>
          </cell>
          <cell r="M131" t="str">
            <v>Capucine</v>
          </cell>
          <cell r="N131" t="str">
            <v>Autostar</v>
          </cell>
          <cell r="O131" t="str">
            <v>Atlas 441</v>
          </cell>
          <cell r="P131" t="str">
            <v>ZFA23000006121278</v>
          </cell>
          <cell r="Q131" t="str">
            <v>CM-042-DM</v>
          </cell>
          <cell r="R131">
            <v>37279</v>
          </cell>
          <cell r="S131" t="str">
            <v>Fiat</v>
          </cell>
          <cell r="T131" t="str">
            <v>2,8L JTD</v>
          </cell>
          <cell r="U131">
            <v>105000</v>
          </cell>
          <cell r="V131" t="str">
            <v>X</v>
          </cell>
          <cell r="W131">
            <v>41250</v>
          </cell>
          <cell r="X131">
            <v>16000</v>
          </cell>
          <cell r="Y131" t="str">
            <v/>
          </cell>
          <cell r="AM131">
            <v>0</v>
          </cell>
          <cell r="AP131" t="str">
            <v>Perdu/repris</v>
          </cell>
          <cell r="AR131" t="str">
            <v/>
          </cell>
          <cell r="AS131" t="str">
            <v/>
          </cell>
          <cell r="AT131" t="str">
            <v/>
          </cell>
          <cell r="AZ131">
            <v>0</v>
          </cell>
        </row>
        <row r="132">
          <cell r="A132" t="str">
            <v xml:space="preserve"> Autostar 480 TRX - MINGUEZ / GAMBOA</v>
          </cell>
          <cell r="B132" t="str">
            <v>Profilé Autostar 480 TRX - MINGUEZ</v>
          </cell>
          <cell r="C132">
            <v>305</v>
          </cell>
          <cell r="D132" t="str">
            <v>M.</v>
          </cell>
          <cell r="E132" t="str">
            <v>MINGUEZ</v>
          </cell>
          <cell r="F132" t="str">
            <v>Lucien</v>
          </cell>
          <cell r="G132" t="str">
            <v>13 chemin des Affieux</v>
          </cell>
          <cell r="H132">
            <v>31180</v>
          </cell>
          <cell r="I132" t="str">
            <v>Castelmaurou</v>
          </cell>
          <cell r="J132">
            <v>561094623</v>
          </cell>
          <cell r="K132">
            <v>665114032</v>
          </cell>
          <cell r="L132" t="str">
            <v>lucienminguez@hotmail.fr</v>
          </cell>
          <cell r="M132" t="str">
            <v>Profilé</v>
          </cell>
          <cell r="N132" t="str">
            <v>Autostar</v>
          </cell>
          <cell r="O132" t="str">
            <v>480 TRX</v>
          </cell>
          <cell r="P132" t="str">
            <v>VF1TBZ40501338425</v>
          </cell>
          <cell r="Q132" t="str">
            <v>646 CEN 31</v>
          </cell>
          <cell r="R132">
            <v>32953</v>
          </cell>
          <cell r="S132" t="str">
            <v>Renault</v>
          </cell>
          <cell r="T132" t="str">
            <v>2,5 Diesel</v>
          </cell>
          <cell r="U132">
            <v>74100</v>
          </cell>
          <cell r="V132" t="str">
            <v>X</v>
          </cell>
          <cell r="W132">
            <v>41257</v>
          </cell>
          <cell r="X132">
            <v>8000</v>
          </cell>
          <cell r="Y132" t="str">
            <v>305R</v>
          </cell>
          <cell r="Z132" t="str">
            <v>M.</v>
          </cell>
          <cell r="AA132" t="str">
            <v>GAMBOA</v>
          </cell>
          <cell r="AB132" t="str">
            <v>Adriao</v>
          </cell>
          <cell r="AC132" t="str">
            <v>29A chemin de Gagnac</v>
          </cell>
          <cell r="AD132">
            <v>31790</v>
          </cell>
          <cell r="AE132" t="str">
            <v>Saint Jory</v>
          </cell>
          <cell r="AG132">
            <v>613259073</v>
          </cell>
          <cell r="AI132">
            <v>41341</v>
          </cell>
          <cell r="AJ132">
            <v>3000</v>
          </cell>
          <cell r="AL132">
            <v>9500</v>
          </cell>
          <cell r="AM132">
            <v>12500</v>
          </cell>
          <cell r="AN132">
            <v>41369</v>
          </cell>
          <cell r="AO132" t="str">
            <v>14h00</v>
          </cell>
          <cell r="AP132" t="str">
            <v>Livré</v>
          </cell>
          <cell r="AR132">
            <v>4500</v>
          </cell>
          <cell r="AS132">
            <v>882</v>
          </cell>
          <cell r="AT132">
            <v>3618</v>
          </cell>
          <cell r="AV132">
            <v>8000</v>
          </cell>
          <cell r="AW132">
            <v>0</v>
          </cell>
          <cell r="AX132">
            <v>0</v>
          </cell>
          <cell r="AY132">
            <v>9500</v>
          </cell>
          <cell r="AZ132">
            <v>9500</v>
          </cell>
        </row>
        <row r="133">
          <cell r="A133" t="str">
            <v xml:space="preserve"> Pilote G 240 - TAUPIAC / COURTIES</v>
          </cell>
          <cell r="B133" t="str">
            <v>Intégral Pilote G 240 - TAUPIAC</v>
          </cell>
          <cell r="C133">
            <v>306</v>
          </cell>
          <cell r="D133" t="str">
            <v>M.</v>
          </cell>
          <cell r="E133" t="str">
            <v>TAUPIAC</v>
          </cell>
          <cell r="F133" t="str">
            <v>Alain</v>
          </cell>
          <cell r="G133" t="str">
            <v>Quartier Penot</v>
          </cell>
          <cell r="H133">
            <v>31190</v>
          </cell>
          <cell r="I133" t="str">
            <v>Auragne</v>
          </cell>
          <cell r="J133">
            <v>681261049</v>
          </cell>
          <cell r="K133">
            <v>633838970</v>
          </cell>
          <cell r="L133" t="str">
            <v>alaintrust@live.fr</v>
          </cell>
          <cell r="M133" t="str">
            <v>Intégral</v>
          </cell>
          <cell r="N133" t="str">
            <v>Pilote</v>
          </cell>
          <cell r="O133" t="str">
            <v>G 240</v>
          </cell>
          <cell r="P133" t="str">
            <v>ZFA2300000585286</v>
          </cell>
          <cell r="Q133" t="str">
            <v>BN-743-XF</v>
          </cell>
          <cell r="R133">
            <v>36699</v>
          </cell>
          <cell r="S133" t="str">
            <v>Fiat</v>
          </cell>
          <cell r="T133" t="str">
            <v>2,8L JTD</v>
          </cell>
          <cell r="U133">
            <v>93300</v>
          </cell>
          <cell r="V133" t="str">
            <v>X</v>
          </cell>
          <cell r="W133">
            <v>41278</v>
          </cell>
          <cell r="X133">
            <v>21000</v>
          </cell>
          <cell r="Y133" t="str">
            <v>306R</v>
          </cell>
          <cell r="Z133" t="str">
            <v>M.</v>
          </cell>
          <cell r="AA133" t="str">
            <v>COURTIES</v>
          </cell>
          <cell r="AB133" t="str">
            <v>Serge</v>
          </cell>
          <cell r="AC133" t="str">
            <v>8 allée André Breton</v>
          </cell>
          <cell r="AD133">
            <v>31120</v>
          </cell>
          <cell r="AE133" t="str">
            <v>Portet-sur-Garonne</v>
          </cell>
          <cell r="AG133">
            <v>663170567</v>
          </cell>
          <cell r="AH133" t="str">
            <v>courties@live.fr</v>
          </cell>
          <cell r="AI133">
            <v>41376</v>
          </cell>
          <cell r="AJ133">
            <v>3000</v>
          </cell>
          <cell r="AL133">
            <v>20500</v>
          </cell>
          <cell r="AM133">
            <v>23500</v>
          </cell>
          <cell r="AN133">
            <v>41396</v>
          </cell>
          <cell r="AO133" t="str">
            <v>14h30</v>
          </cell>
          <cell r="AP133" t="str">
            <v>Livré</v>
          </cell>
          <cell r="AR133">
            <v>5000</v>
          </cell>
          <cell r="AS133">
            <v>980</v>
          </cell>
          <cell r="AT133">
            <v>4020</v>
          </cell>
          <cell r="AV133">
            <v>18500</v>
          </cell>
          <cell r="AW133">
            <v>0</v>
          </cell>
          <cell r="AX133">
            <v>0</v>
          </cell>
          <cell r="AY133">
            <v>17000</v>
          </cell>
          <cell r="AZ133">
            <v>17000</v>
          </cell>
        </row>
        <row r="134">
          <cell r="A134" t="str">
            <v xml:space="preserve"> Burstner A 620 - SERVAT / GERS</v>
          </cell>
          <cell r="B134" t="str">
            <v>Capucine Burstner A 620 - SERVAT</v>
          </cell>
          <cell r="C134">
            <v>307</v>
          </cell>
          <cell r="D134" t="str">
            <v>M.</v>
          </cell>
          <cell r="E134" t="str">
            <v>SERVAT</v>
          </cell>
          <cell r="F134" t="str">
            <v>Pascal</v>
          </cell>
          <cell r="G134" t="str">
            <v>755 chemin de saint Hipolytte</v>
          </cell>
          <cell r="H134">
            <v>86100</v>
          </cell>
          <cell r="I134" t="str">
            <v>Brens</v>
          </cell>
          <cell r="K134">
            <v>612371259</v>
          </cell>
          <cell r="L134" t="str">
            <v>servatp@aol.com</v>
          </cell>
          <cell r="M134" t="str">
            <v>Capucine</v>
          </cell>
          <cell r="N134" t="str">
            <v>Burstner</v>
          </cell>
          <cell r="O134" t="str">
            <v>A 620</v>
          </cell>
          <cell r="P134" t="str">
            <v>VF72880650UB55872</v>
          </cell>
          <cell r="Q134" t="str">
            <v>CP-135-TX</v>
          </cell>
          <cell r="R134">
            <v>32590</v>
          </cell>
          <cell r="S134" t="str">
            <v>Citroen</v>
          </cell>
          <cell r="T134" t="str">
            <v>Diesel</v>
          </cell>
          <cell r="U134">
            <v>85400</v>
          </cell>
          <cell r="V134" t="str">
            <v>X</v>
          </cell>
          <cell r="W134">
            <v>41278</v>
          </cell>
          <cell r="X134">
            <v>8000</v>
          </cell>
          <cell r="Y134" t="str">
            <v>307R</v>
          </cell>
          <cell r="Z134" t="str">
            <v>M.</v>
          </cell>
          <cell r="AA134" t="str">
            <v>GERS</v>
          </cell>
          <cell r="AB134" t="str">
            <v>Gérard</v>
          </cell>
          <cell r="AC134" t="str">
            <v>Chemin Monfalcou</v>
          </cell>
          <cell r="AD134">
            <v>31650</v>
          </cell>
          <cell r="AE134" t="str">
            <v>Saint Orens de Gameville</v>
          </cell>
          <cell r="AG134">
            <v>672044179</v>
          </cell>
          <cell r="AH134" t="str">
            <v>gerardgers@orange.fr</v>
          </cell>
          <cell r="AI134">
            <v>41316</v>
          </cell>
          <cell r="AJ134">
            <v>3000</v>
          </cell>
          <cell r="AL134">
            <v>7000</v>
          </cell>
          <cell r="AM134">
            <v>10000</v>
          </cell>
          <cell r="AN134">
            <v>41325</v>
          </cell>
          <cell r="AO134" t="str">
            <v>14h30</v>
          </cell>
          <cell r="AP134" t="str">
            <v>Livré</v>
          </cell>
          <cell r="AR134">
            <v>2000</v>
          </cell>
          <cell r="AS134">
            <v>392</v>
          </cell>
          <cell r="AT134">
            <v>1608</v>
          </cell>
          <cell r="AV134">
            <v>8000</v>
          </cell>
          <cell r="AW134">
            <v>3000</v>
          </cell>
          <cell r="AX134">
            <v>0</v>
          </cell>
          <cell r="AY134">
            <v>7000</v>
          </cell>
          <cell r="AZ134">
            <v>10000</v>
          </cell>
          <cell r="BA134" t="str">
            <v>Montant net vendeur de 8.000 € non reversé, servant d'acompte pour l'achat d'un nouveau camping-car (mandat n°292)</v>
          </cell>
        </row>
        <row r="135">
          <cell r="A135" t="str">
            <v xml:space="preserve"> Pilote P 670 - ROUCAU / ABADIE</v>
          </cell>
          <cell r="B135" t="str">
            <v>Profilé Pilote P 670 - ROUCAU</v>
          </cell>
          <cell r="C135">
            <v>308</v>
          </cell>
          <cell r="D135" t="str">
            <v>M.</v>
          </cell>
          <cell r="E135" t="str">
            <v>ROUCAU</v>
          </cell>
          <cell r="F135" t="str">
            <v>Serge</v>
          </cell>
          <cell r="G135" t="str">
            <v>22 rue des Pyrénées</v>
          </cell>
          <cell r="H135">
            <v>65140</v>
          </cell>
          <cell r="I135" t="str">
            <v>Bazillac</v>
          </cell>
          <cell r="J135">
            <v>562968225</v>
          </cell>
          <cell r="K135">
            <v>621561368</v>
          </cell>
          <cell r="M135" t="str">
            <v>Profilé</v>
          </cell>
          <cell r="N135" t="str">
            <v>Pilote</v>
          </cell>
          <cell r="O135" t="str">
            <v>P 670</v>
          </cell>
          <cell r="Q135" t="str">
            <v>4220 AG 65</v>
          </cell>
          <cell r="R135">
            <v>39154</v>
          </cell>
          <cell r="S135" t="str">
            <v>Fiat</v>
          </cell>
          <cell r="T135" t="str">
            <v>2,3L</v>
          </cell>
          <cell r="U135">
            <v>35000</v>
          </cell>
          <cell r="V135" t="str">
            <v>X</v>
          </cell>
          <cell r="W135">
            <v>41284</v>
          </cell>
          <cell r="X135">
            <v>28000</v>
          </cell>
          <cell r="Y135" t="str">
            <v>308R</v>
          </cell>
          <cell r="Z135" t="str">
            <v>Mme</v>
          </cell>
          <cell r="AA135" t="str">
            <v>ABADIE</v>
          </cell>
          <cell r="AB135" t="str">
            <v>Josiane</v>
          </cell>
          <cell r="AC135" t="str">
            <v>Au Péré</v>
          </cell>
          <cell r="AD135">
            <v>32420</v>
          </cell>
          <cell r="AE135" t="str">
            <v>Betcave-Aguin</v>
          </cell>
          <cell r="AF135">
            <v>562653289</v>
          </cell>
          <cell r="AG135">
            <v>608029978</v>
          </cell>
          <cell r="AH135" t="str">
            <v>josianeabadie@hotmail.fr</v>
          </cell>
          <cell r="AI135">
            <v>41351</v>
          </cell>
          <cell r="AJ135">
            <v>3000</v>
          </cell>
          <cell r="AL135">
            <v>29000</v>
          </cell>
          <cell r="AM135">
            <v>32000</v>
          </cell>
          <cell r="AN135">
            <v>41369</v>
          </cell>
          <cell r="AO135" t="str">
            <v>17h00</v>
          </cell>
          <cell r="AP135" t="str">
            <v>Livré</v>
          </cell>
          <cell r="AR135">
            <v>4500</v>
          </cell>
          <cell r="AS135">
            <v>882</v>
          </cell>
          <cell r="AT135">
            <v>3618</v>
          </cell>
          <cell r="AV135">
            <v>27500</v>
          </cell>
          <cell r="AW135">
            <v>0</v>
          </cell>
          <cell r="AX135">
            <v>0</v>
          </cell>
          <cell r="AY135">
            <v>32000</v>
          </cell>
          <cell r="AZ135">
            <v>32000</v>
          </cell>
        </row>
        <row r="136">
          <cell r="A136" t="str">
            <v xml:space="preserve"> Challenger Genesis 45 - ROUJAS / MENNESSIER</v>
          </cell>
          <cell r="B136" t="str">
            <v>Capucine Challenger Genesis 45 - ROUJAS</v>
          </cell>
          <cell r="C136">
            <v>309</v>
          </cell>
          <cell r="D136" t="str">
            <v>M.</v>
          </cell>
          <cell r="E136" t="str">
            <v>ROUJAS</v>
          </cell>
          <cell r="F136" t="str">
            <v>Jérôme</v>
          </cell>
          <cell r="G136" t="str">
            <v>1 place Vierge</v>
          </cell>
          <cell r="H136">
            <v>31870</v>
          </cell>
          <cell r="I136" t="str">
            <v>Lagardelle sur lèze</v>
          </cell>
          <cell r="J136">
            <v>561087014</v>
          </cell>
          <cell r="K136" t="str">
            <v>06 69 06 10 28</v>
          </cell>
          <cell r="L136" t="str">
            <v>jeje.rou@hotmail.fr</v>
          </cell>
          <cell r="M136" t="str">
            <v>Capucine</v>
          </cell>
          <cell r="N136" t="str">
            <v>Challenger</v>
          </cell>
          <cell r="O136" t="str">
            <v>Genesis 45</v>
          </cell>
          <cell r="P136" t="str">
            <v>ZFA24400007800384</v>
          </cell>
          <cell r="Q136" t="str">
            <v>140 BYS 31</v>
          </cell>
          <cell r="R136">
            <v>38888</v>
          </cell>
          <cell r="S136" t="str">
            <v>Fiat</v>
          </cell>
          <cell r="T136" t="str">
            <v>2,8L JTD</v>
          </cell>
          <cell r="U136">
            <v>21000</v>
          </cell>
          <cell r="V136" t="str">
            <v>X</v>
          </cell>
          <cell r="W136">
            <v>41284</v>
          </cell>
          <cell r="X136">
            <v>20000</v>
          </cell>
          <cell r="Y136" t="str">
            <v>309R</v>
          </cell>
          <cell r="Z136" t="str">
            <v>M.</v>
          </cell>
          <cell r="AA136" t="str">
            <v>MENNESSIER</v>
          </cell>
          <cell r="AB136" t="str">
            <v>Alain</v>
          </cell>
          <cell r="AC136" t="str">
            <v>Rue de Pinas</v>
          </cell>
          <cell r="AD136">
            <v>31580</v>
          </cell>
          <cell r="AE136" t="str">
            <v>Balesta</v>
          </cell>
          <cell r="AF136">
            <v>963654980</v>
          </cell>
          <cell r="AG136">
            <v>682891882</v>
          </cell>
          <cell r="AH136" t="str">
            <v>mairiebalesta@wanaddo.fr</v>
          </cell>
          <cell r="AI136">
            <v>41303</v>
          </cell>
          <cell r="AJ136">
            <v>4000</v>
          </cell>
          <cell r="AL136">
            <v>21000</v>
          </cell>
          <cell r="AM136">
            <v>25000</v>
          </cell>
          <cell r="AN136">
            <v>41313</v>
          </cell>
          <cell r="AO136" t="str">
            <v>14h30</v>
          </cell>
          <cell r="AP136" t="str">
            <v>Livré</v>
          </cell>
          <cell r="AR136">
            <v>5500</v>
          </cell>
          <cell r="AS136">
            <v>1078</v>
          </cell>
          <cell r="AT136">
            <v>4422</v>
          </cell>
          <cell r="AV136">
            <v>19500</v>
          </cell>
          <cell r="AW136">
            <v>0</v>
          </cell>
          <cell r="AX136">
            <v>0</v>
          </cell>
          <cell r="AY136">
            <v>21000</v>
          </cell>
          <cell r="AZ136">
            <v>21000</v>
          </cell>
        </row>
        <row r="137">
          <cell r="A137" t="str">
            <v xml:space="preserve"> CI Granduca 68 - MATHEY / DIMAS</v>
          </cell>
          <cell r="B137" t="str">
            <v>Capucine CI Granduca 68 - MATHEY</v>
          </cell>
          <cell r="C137">
            <v>310</v>
          </cell>
          <cell r="D137" t="str">
            <v>M.</v>
          </cell>
          <cell r="E137" t="str">
            <v>MATHEY</v>
          </cell>
          <cell r="F137" t="str">
            <v>Alexandre</v>
          </cell>
          <cell r="G137" t="str">
            <v>2 rue des 4 saisons</v>
          </cell>
          <cell r="H137">
            <v>31170</v>
          </cell>
          <cell r="I137" t="str">
            <v>TOURNEFEUILLE</v>
          </cell>
          <cell r="J137">
            <v>534397086</v>
          </cell>
          <cell r="K137">
            <v>634222811</v>
          </cell>
          <cell r="L137" t="str">
            <v>dauphin022031@hotmail.fr</v>
          </cell>
          <cell r="M137" t="str">
            <v>Capucine</v>
          </cell>
          <cell r="N137" t="str">
            <v>CI</v>
          </cell>
          <cell r="O137" t="str">
            <v>Granduca 68</v>
          </cell>
          <cell r="P137" t="str">
            <v>ZFA23000005863181</v>
          </cell>
          <cell r="Q137" t="str">
            <v>BT-437-FD</v>
          </cell>
          <cell r="R137">
            <v>36671</v>
          </cell>
          <cell r="S137" t="str">
            <v>Fiat</v>
          </cell>
          <cell r="T137" t="str">
            <v>2,8L IDTD</v>
          </cell>
          <cell r="U137">
            <v>53000</v>
          </cell>
          <cell r="V137" t="str">
            <v>X</v>
          </cell>
          <cell r="W137">
            <v>41286</v>
          </cell>
          <cell r="X137">
            <v>16000</v>
          </cell>
          <cell r="Y137" t="str">
            <v>310R</v>
          </cell>
          <cell r="Z137" t="str">
            <v>M.</v>
          </cell>
          <cell r="AA137" t="str">
            <v>DIMAS</v>
          </cell>
          <cell r="AB137" t="str">
            <v>Daniel</v>
          </cell>
          <cell r="AC137" t="str">
            <v>11 rue du Tramway</v>
          </cell>
          <cell r="AD137">
            <v>11200</v>
          </cell>
          <cell r="AE137" t="str">
            <v>Montseret</v>
          </cell>
          <cell r="AG137">
            <v>633611618</v>
          </cell>
          <cell r="AH137" t="str">
            <v>danieldimas@orange.fr</v>
          </cell>
          <cell r="AI137">
            <v>41286</v>
          </cell>
          <cell r="AJ137">
            <v>3000</v>
          </cell>
          <cell r="AL137">
            <v>16900</v>
          </cell>
          <cell r="AM137">
            <v>19900</v>
          </cell>
          <cell r="AN137">
            <v>41293</v>
          </cell>
          <cell r="AO137" t="str">
            <v>15h00</v>
          </cell>
          <cell r="AP137" t="str">
            <v>Livré</v>
          </cell>
          <cell r="AR137">
            <v>5100</v>
          </cell>
          <cell r="AS137">
            <v>999.6</v>
          </cell>
          <cell r="AT137">
            <v>4100.3999999999996</v>
          </cell>
          <cell r="AV137">
            <v>14800</v>
          </cell>
          <cell r="AW137">
            <v>0</v>
          </cell>
          <cell r="AX137">
            <v>0</v>
          </cell>
          <cell r="AY137">
            <v>19740</v>
          </cell>
          <cell r="AZ137">
            <v>19740</v>
          </cell>
        </row>
        <row r="138">
          <cell r="A138" t="str">
            <v xml:space="preserve"> Challenger Genesis 33 - SICRE / FARRUGIA</v>
          </cell>
          <cell r="B138" t="str">
            <v>Capucine Challenger Genesis 33 - SICRE</v>
          </cell>
          <cell r="C138">
            <v>311</v>
          </cell>
          <cell r="D138" t="str">
            <v>M.</v>
          </cell>
          <cell r="E138" t="str">
            <v>SICRE</v>
          </cell>
          <cell r="F138" t="str">
            <v>Gilles</v>
          </cell>
          <cell r="G138" t="str">
            <v>LIEU DIT EN-SIGNOLLES</v>
          </cell>
          <cell r="H138">
            <v>31460</v>
          </cell>
          <cell r="I138" t="str">
            <v>LA SALVETAT LAURAGAIS</v>
          </cell>
          <cell r="J138">
            <v>562180546</v>
          </cell>
          <cell r="K138">
            <v>689215247</v>
          </cell>
          <cell r="L138" t="str">
            <v>gilles.sicre0871@orange.fr</v>
          </cell>
          <cell r="M138" t="str">
            <v>Capucine</v>
          </cell>
          <cell r="N138" t="str">
            <v>Challenger</v>
          </cell>
          <cell r="O138" t="str">
            <v>Genesis 33</v>
          </cell>
          <cell r="P138" t="str">
            <v>WF07XXTTF77C63616</v>
          </cell>
          <cell r="Q138" t="str">
            <v>BA-491-WY</v>
          </cell>
          <cell r="R138">
            <v>39288</v>
          </cell>
          <cell r="S138" t="str">
            <v>Ford</v>
          </cell>
          <cell r="T138" t="str">
            <v>2,2 TDCI 130 CV</v>
          </cell>
          <cell r="U138">
            <v>69800</v>
          </cell>
          <cell r="V138" t="str">
            <v>X</v>
          </cell>
          <cell r="W138">
            <v>41286</v>
          </cell>
          <cell r="X138">
            <v>21000</v>
          </cell>
          <cell r="Y138" t="str">
            <v>311R</v>
          </cell>
          <cell r="Z138" t="str">
            <v>M.</v>
          </cell>
          <cell r="AA138" t="str">
            <v>FARRUGIA</v>
          </cell>
          <cell r="AB138" t="str">
            <v>PASCAL</v>
          </cell>
          <cell r="AC138" t="str">
            <v>7 RUE PHILADELPHE DE GERDE</v>
          </cell>
          <cell r="AD138">
            <v>31300</v>
          </cell>
          <cell r="AE138" t="str">
            <v>TOULOUSE</v>
          </cell>
          <cell r="AF138">
            <v>561492604</v>
          </cell>
          <cell r="AG138">
            <v>622212848</v>
          </cell>
          <cell r="AH138" t="str">
            <v>pascal.farrugia@free.fr</v>
          </cell>
          <cell r="AI138">
            <v>41313</v>
          </cell>
          <cell r="AJ138">
            <v>3000</v>
          </cell>
          <cell r="AL138">
            <v>21900</v>
          </cell>
          <cell r="AM138">
            <v>24900</v>
          </cell>
          <cell r="AN138">
            <v>41328</v>
          </cell>
          <cell r="AO138" t="str">
            <v>10h00</v>
          </cell>
          <cell r="AP138" t="str">
            <v>Livré</v>
          </cell>
          <cell r="AR138">
            <v>4900</v>
          </cell>
          <cell r="AS138">
            <v>960.40000000000009</v>
          </cell>
          <cell r="AT138">
            <v>3939.6</v>
          </cell>
          <cell r="AV138">
            <v>20000</v>
          </cell>
          <cell r="AW138">
            <v>3000</v>
          </cell>
          <cell r="AX138">
            <v>0</v>
          </cell>
          <cell r="AY138">
            <v>21900</v>
          </cell>
          <cell r="AZ138">
            <v>24900</v>
          </cell>
        </row>
        <row r="139">
          <cell r="A139" t="str">
            <v xml:space="preserve"> Hymer 595 - BOSELLI / PALCATI</v>
          </cell>
          <cell r="B139" t="str">
            <v>Profilé Hymer 595 - BOSELLI</v>
          </cell>
          <cell r="C139">
            <v>312</v>
          </cell>
          <cell r="D139" t="str">
            <v>M.</v>
          </cell>
          <cell r="E139" t="str">
            <v>BOSELLI</v>
          </cell>
          <cell r="F139" t="str">
            <v>Ludovic</v>
          </cell>
          <cell r="G139" t="str">
            <v>142 ROUTE DE LA SALVETAT</v>
          </cell>
          <cell r="H139">
            <v>31470</v>
          </cell>
          <cell r="I139" t="str">
            <v>FONTENILLES</v>
          </cell>
          <cell r="J139">
            <v>620320551</v>
          </cell>
          <cell r="L139" t="str">
            <v>ludovic.boselli@airbus.com</v>
          </cell>
          <cell r="M139" t="str">
            <v>Profilé</v>
          </cell>
          <cell r="N139" t="str">
            <v>Hymer</v>
          </cell>
          <cell r="O139">
            <v>595</v>
          </cell>
          <cell r="P139" t="str">
            <v>ZFA23000005589168</v>
          </cell>
          <cell r="Q139" t="str">
            <v>CK-894-BX</v>
          </cell>
          <cell r="R139">
            <v>36194</v>
          </cell>
          <cell r="S139" t="str">
            <v>Fiat</v>
          </cell>
          <cell r="T139" t="str">
            <v>2,8 IDTD</v>
          </cell>
          <cell r="U139">
            <v>89000</v>
          </cell>
          <cell r="V139" t="str">
            <v>X</v>
          </cell>
          <cell r="W139">
            <v>41286</v>
          </cell>
          <cell r="X139">
            <v>15000</v>
          </cell>
          <cell r="Y139" t="str">
            <v>312R</v>
          </cell>
          <cell r="Z139" t="str">
            <v>M.</v>
          </cell>
          <cell r="AA139" t="str">
            <v>PALCATI</v>
          </cell>
          <cell r="AB139" t="str">
            <v>Maurice</v>
          </cell>
          <cell r="AC139" t="str">
            <v>11 rue de Séville</v>
          </cell>
          <cell r="AD139">
            <v>11000</v>
          </cell>
          <cell r="AE139" t="str">
            <v>Carcassonne</v>
          </cell>
          <cell r="AF139">
            <v>468479759</v>
          </cell>
          <cell r="AG139">
            <v>649237403</v>
          </cell>
          <cell r="AH139" t="str">
            <v>maurice.palcati@orange.fr</v>
          </cell>
          <cell r="AI139">
            <v>41321</v>
          </cell>
          <cell r="AJ139">
            <v>3000</v>
          </cell>
          <cell r="AL139">
            <v>16000</v>
          </cell>
          <cell r="AM139">
            <v>19000</v>
          </cell>
          <cell r="AN139">
            <v>41338</v>
          </cell>
          <cell r="AO139" t="str">
            <v>15h00</v>
          </cell>
          <cell r="AP139" t="str">
            <v>Livré</v>
          </cell>
          <cell r="AR139">
            <v>5000</v>
          </cell>
          <cell r="AS139">
            <v>980</v>
          </cell>
          <cell r="AT139">
            <v>4020</v>
          </cell>
          <cell r="AV139">
            <v>14000</v>
          </cell>
          <cell r="AW139">
            <v>3000</v>
          </cell>
          <cell r="AX139">
            <v>0</v>
          </cell>
          <cell r="AY139">
            <v>16000</v>
          </cell>
          <cell r="AZ139">
            <v>19000</v>
          </cell>
        </row>
        <row r="140">
          <cell r="A140" t="str">
            <v xml:space="preserve"> Mc Louis Tandy 630 G - EPAILLARD / QUETIER</v>
          </cell>
          <cell r="B140" t="str">
            <v>Capucine Mc Louis Tandy 630 G - EPAILLARD</v>
          </cell>
          <cell r="C140">
            <v>313</v>
          </cell>
          <cell r="D140" t="str">
            <v>M.</v>
          </cell>
          <cell r="E140" t="str">
            <v>EPAILLARD</v>
          </cell>
          <cell r="F140" t="str">
            <v>Michel</v>
          </cell>
          <cell r="G140" t="str">
            <v>La Barrie</v>
          </cell>
          <cell r="H140">
            <v>46500</v>
          </cell>
          <cell r="I140" t="str">
            <v>Gramat</v>
          </cell>
          <cell r="J140">
            <v>565110527</v>
          </cell>
          <cell r="K140">
            <v>661897751</v>
          </cell>
          <cell r="L140" t="str">
            <v>epaillard.sylvie@orange.fr</v>
          </cell>
          <cell r="M140" t="str">
            <v>Capucine</v>
          </cell>
          <cell r="N140" t="str">
            <v>Mc Louis</v>
          </cell>
          <cell r="O140" t="str">
            <v>Tandy 630 G</v>
          </cell>
          <cell r="P140" t="str">
            <v>ZFA24400007600609</v>
          </cell>
          <cell r="Q140" t="str">
            <v>AV-499-KE</v>
          </cell>
          <cell r="R140">
            <v>38954</v>
          </cell>
          <cell r="S140" t="str">
            <v>Fiat</v>
          </cell>
          <cell r="T140" t="str">
            <v>2,8L JTD</v>
          </cell>
          <cell r="U140">
            <v>78000</v>
          </cell>
          <cell r="V140" t="str">
            <v>X</v>
          </cell>
          <cell r="W140">
            <v>41289</v>
          </cell>
          <cell r="X140">
            <v>19000</v>
          </cell>
          <cell r="Y140" t="str">
            <v>313R</v>
          </cell>
          <cell r="Z140" t="str">
            <v>M.</v>
          </cell>
          <cell r="AA140" t="str">
            <v>QUETIER</v>
          </cell>
          <cell r="AB140" t="str">
            <v>Jean-Pierre</v>
          </cell>
          <cell r="AC140" t="str">
            <v>148 DE BOUCONNE</v>
          </cell>
          <cell r="AD140">
            <v>31700</v>
          </cell>
          <cell r="AE140" t="str">
            <v>CORNEBARIEU</v>
          </cell>
          <cell r="AG140">
            <v>778202785</v>
          </cell>
          <cell r="AH140" t="str">
            <v>qjp.32@sfr.fr</v>
          </cell>
          <cell r="AI140">
            <v>41314</v>
          </cell>
          <cell r="AJ140">
            <v>3000</v>
          </cell>
          <cell r="AL140">
            <v>21900</v>
          </cell>
          <cell r="AM140">
            <v>24900</v>
          </cell>
          <cell r="AN140">
            <v>41327</v>
          </cell>
          <cell r="AO140" t="str">
            <v>16h00</v>
          </cell>
          <cell r="AP140" t="str">
            <v>Livré</v>
          </cell>
          <cell r="AR140">
            <v>6400</v>
          </cell>
          <cell r="AS140">
            <v>1254.4000000000001</v>
          </cell>
          <cell r="AT140">
            <v>5145.6000000000004</v>
          </cell>
          <cell r="AV140">
            <v>18500</v>
          </cell>
          <cell r="AW140">
            <v>0</v>
          </cell>
          <cell r="AX140">
            <v>20000</v>
          </cell>
          <cell r="AY140">
            <v>4900</v>
          </cell>
          <cell r="AZ140">
            <v>24900</v>
          </cell>
        </row>
        <row r="141">
          <cell r="A141" t="str">
            <v xml:space="preserve"> Dethleffs Esprit RT 7014 - MOULINIÉ / FRAUCIEL</v>
          </cell>
          <cell r="B141" t="str">
            <v>Profilé Dethleffs Esprit RT 7014 - MOULINIÉ</v>
          </cell>
          <cell r="C141">
            <v>314</v>
          </cell>
          <cell r="D141" t="str">
            <v>Mme</v>
          </cell>
          <cell r="E141" t="str">
            <v>MOULINIÉ</v>
          </cell>
          <cell r="F141" t="str">
            <v>Patricia Anne</v>
          </cell>
          <cell r="G141" t="str">
            <v>Le Rey</v>
          </cell>
          <cell r="H141">
            <v>47170</v>
          </cell>
          <cell r="I141" t="str">
            <v>Reaup Lisse</v>
          </cell>
          <cell r="J141">
            <v>553651097</v>
          </cell>
          <cell r="K141">
            <v>620322742</v>
          </cell>
          <cell r="L141" t="str">
            <v>maeline47@gmail.com</v>
          </cell>
          <cell r="M141" t="str">
            <v>Profilé</v>
          </cell>
          <cell r="N141" t="str">
            <v>Dethleffs</v>
          </cell>
          <cell r="O141" t="str">
            <v>Esprit RT 7014</v>
          </cell>
          <cell r="P141" t="str">
            <v>VF1EDCYK636632846</v>
          </cell>
          <cell r="Q141" t="str">
            <v>CA-188-NH</v>
          </cell>
          <cell r="R141">
            <v>39233</v>
          </cell>
          <cell r="S141" t="str">
            <v>Renault</v>
          </cell>
          <cell r="T141" t="str">
            <v>2,5L 150 CV</v>
          </cell>
          <cell r="U141">
            <v>36000</v>
          </cell>
          <cell r="V141" t="str">
            <v>X</v>
          </cell>
          <cell r="W141">
            <v>41290</v>
          </cell>
          <cell r="X141">
            <v>28000</v>
          </cell>
          <cell r="Y141" t="str">
            <v>314R</v>
          </cell>
          <cell r="Z141" t="str">
            <v>M.</v>
          </cell>
          <cell r="AA141" t="str">
            <v>FRAUCIEL</v>
          </cell>
          <cell r="AB141" t="str">
            <v>Bernard</v>
          </cell>
          <cell r="AC141" t="str">
            <v>2 lotissement Barrade</v>
          </cell>
          <cell r="AD141">
            <v>82290</v>
          </cell>
          <cell r="AE141" t="str">
            <v>Lacourt Saint Pierre</v>
          </cell>
          <cell r="AF141">
            <v>563675906</v>
          </cell>
          <cell r="AG141">
            <v>675938080</v>
          </cell>
          <cell r="AH141" t="str">
            <v>bernard.frauciel@wanadoo.fr</v>
          </cell>
          <cell r="AI141">
            <v>41352</v>
          </cell>
          <cell r="AJ141">
            <v>2661.29</v>
          </cell>
          <cell r="AK141">
            <v>18500</v>
          </cell>
          <cell r="AL141">
            <v>8838.7099999999991</v>
          </cell>
          <cell r="AM141">
            <v>30000</v>
          </cell>
          <cell r="AN141">
            <v>41367</v>
          </cell>
          <cell r="AO141" t="str">
            <v>15h00</v>
          </cell>
          <cell r="AP141" t="str">
            <v>Livré</v>
          </cell>
          <cell r="AR141">
            <v>2000</v>
          </cell>
          <cell r="AS141">
            <v>392</v>
          </cell>
          <cell r="AT141">
            <v>1608</v>
          </cell>
          <cell r="AV141">
            <v>28000</v>
          </cell>
          <cell r="AW141">
            <v>0</v>
          </cell>
          <cell r="AX141">
            <v>18500</v>
          </cell>
          <cell r="AY141">
            <v>8338.7099999999991</v>
          </cell>
          <cell r="AZ141">
            <v>26838.71</v>
          </cell>
          <cell r="BA141" t="str">
            <v>Solde de 8338,71€ perçu grâce à la vente de son camping-car (mandat n°328)</v>
          </cell>
        </row>
        <row r="142">
          <cell r="A142" t="str">
            <v xml:space="preserve"> Pilote Pacific 631 - PILLON / SALOU</v>
          </cell>
          <cell r="B142" t="str">
            <v>Profilé Pilote Pacific 631 - PILLON</v>
          </cell>
          <cell r="C142">
            <v>315</v>
          </cell>
          <cell r="D142" t="str">
            <v>M.</v>
          </cell>
          <cell r="E142" t="str">
            <v>PILLON</v>
          </cell>
          <cell r="F142" t="str">
            <v>Daniel</v>
          </cell>
          <cell r="G142" t="str">
            <v>Flascole</v>
          </cell>
          <cell r="H142">
            <v>82600</v>
          </cell>
          <cell r="I142" t="str">
            <v>Aucamville</v>
          </cell>
          <cell r="J142">
            <v>563026073</v>
          </cell>
          <cell r="K142">
            <v>612090566</v>
          </cell>
          <cell r="L142" t="str">
            <v>daniel.pillon@gmail.com</v>
          </cell>
          <cell r="M142" t="str">
            <v>Profilé</v>
          </cell>
          <cell r="N142" t="str">
            <v>Pilote</v>
          </cell>
          <cell r="O142" t="str">
            <v>Pacific 631</v>
          </cell>
          <cell r="P142" t="str">
            <v>WDB9036121R150483</v>
          </cell>
          <cell r="Q142" t="str">
            <v>7851 KS 82</v>
          </cell>
          <cell r="R142">
            <v>37412</v>
          </cell>
          <cell r="S142" t="str">
            <v>Mercedes</v>
          </cell>
          <cell r="T142" t="str">
            <v>313 CDI</v>
          </cell>
          <cell r="U142">
            <v>53000</v>
          </cell>
          <cell r="V142" t="str">
            <v>X</v>
          </cell>
          <cell r="W142">
            <v>41300</v>
          </cell>
          <cell r="X142">
            <v>21000</v>
          </cell>
          <cell r="Y142" t="str">
            <v>315R</v>
          </cell>
          <cell r="Z142" t="str">
            <v>M.</v>
          </cell>
          <cell r="AA142" t="str">
            <v>SALOU</v>
          </cell>
          <cell r="AB142" t="str">
            <v>Jean-Pierre</v>
          </cell>
          <cell r="AC142" t="str">
            <v>6, impasse du Dragon</v>
          </cell>
          <cell r="AD142">
            <v>31340</v>
          </cell>
          <cell r="AE142" t="str">
            <v>Villemur sur Tarn</v>
          </cell>
          <cell r="AF142">
            <v>561749976</v>
          </cell>
          <cell r="AG142">
            <v>612802196</v>
          </cell>
          <cell r="AH142" t="str">
            <v>loupije@yahoo.fr</v>
          </cell>
          <cell r="AI142">
            <v>41325</v>
          </cell>
          <cell r="AJ142">
            <v>3000</v>
          </cell>
          <cell r="AL142">
            <v>22000</v>
          </cell>
          <cell r="AM142">
            <v>25000</v>
          </cell>
          <cell r="AN142">
            <v>41327</v>
          </cell>
          <cell r="AO142" t="str">
            <v>17h00</v>
          </cell>
          <cell r="AP142" t="str">
            <v>Livré</v>
          </cell>
          <cell r="AR142">
            <v>5000</v>
          </cell>
          <cell r="AS142">
            <v>980</v>
          </cell>
          <cell r="AT142">
            <v>4020</v>
          </cell>
          <cell r="AV142">
            <v>20000</v>
          </cell>
          <cell r="AW142">
            <v>3000</v>
          </cell>
          <cell r="AX142">
            <v>0</v>
          </cell>
          <cell r="AY142">
            <v>19000</v>
          </cell>
          <cell r="AZ142">
            <v>22000</v>
          </cell>
        </row>
        <row r="143">
          <cell r="A143" t="str">
            <v xml:space="preserve"> Eriba 636 GT - REMY / LUVISUTTO</v>
          </cell>
          <cell r="B143" t="str">
            <v>Profilé Eriba 636 GT - REMY</v>
          </cell>
          <cell r="C143">
            <v>316</v>
          </cell>
          <cell r="D143" t="str">
            <v>M.</v>
          </cell>
          <cell r="E143" t="str">
            <v>REMY</v>
          </cell>
          <cell r="F143" t="str">
            <v>Claude</v>
          </cell>
          <cell r="G143" t="str">
            <v>Avenue du Saint Esprit</v>
          </cell>
          <cell r="H143">
            <v>46600</v>
          </cell>
          <cell r="I143" t="str">
            <v>Martel</v>
          </cell>
          <cell r="J143">
            <v>565373989</v>
          </cell>
          <cell r="K143">
            <v>670574073</v>
          </cell>
          <cell r="L143" t="str">
            <v>yvonne.remy2@orange.fr</v>
          </cell>
          <cell r="M143" t="str">
            <v>Profilé</v>
          </cell>
          <cell r="N143" t="str">
            <v>Eriba</v>
          </cell>
          <cell r="O143" t="str">
            <v>636 GT</v>
          </cell>
          <cell r="P143" t="str">
            <v>VF7ZBPMCC17406841</v>
          </cell>
          <cell r="Q143" t="str">
            <v>7174 KG 46</v>
          </cell>
          <cell r="R143">
            <v>38923</v>
          </cell>
          <cell r="S143" t="str">
            <v>Citroen</v>
          </cell>
          <cell r="T143" t="str">
            <v>2,8L HDI</v>
          </cell>
          <cell r="U143">
            <v>52000</v>
          </cell>
          <cell r="V143" t="str">
            <v>X</v>
          </cell>
          <cell r="W143">
            <v>41304</v>
          </cell>
          <cell r="X143">
            <v>23000</v>
          </cell>
          <cell r="Y143" t="str">
            <v>316R</v>
          </cell>
          <cell r="Z143" t="str">
            <v>Mme</v>
          </cell>
          <cell r="AA143" t="str">
            <v>LUVISUTTO</v>
          </cell>
          <cell r="AB143" t="str">
            <v>Marie</v>
          </cell>
          <cell r="AC143" t="str">
            <v>20, rue de Fontgauzy</v>
          </cell>
          <cell r="AD143">
            <v>31150</v>
          </cell>
          <cell r="AE143" t="str">
            <v>Gratentour</v>
          </cell>
          <cell r="AF143">
            <v>561356630</v>
          </cell>
          <cell r="AG143">
            <v>667753903</v>
          </cell>
          <cell r="AH143" t="str">
            <v>luvisutto.robert@orange.fr</v>
          </cell>
          <cell r="AI143">
            <v>41465</v>
          </cell>
          <cell r="AJ143">
            <v>3000</v>
          </cell>
          <cell r="AK143">
            <v>0</v>
          </cell>
          <cell r="AL143">
            <v>21900</v>
          </cell>
          <cell r="AM143">
            <v>24900</v>
          </cell>
          <cell r="AN143">
            <v>41473</v>
          </cell>
          <cell r="AO143" t="str">
            <v>10h00</v>
          </cell>
          <cell r="AP143" t="str">
            <v>Livré</v>
          </cell>
          <cell r="AR143">
            <v>3900</v>
          </cell>
          <cell r="AS143">
            <v>764.4</v>
          </cell>
          <cell r="AT143">
            <v>3135.6</v>
          </cell>
          <cell r="AV143">
            <v>21000</v>
          </cell>
          <cell r="AW143">
            <v>0</v>
          </cell>
          <cell r="AX143">
            <v>0</v>
          </cell>
          <cell r="AY143">
            <v>21900</v>
          </cell>
          <cell r="AZ143">
            <v>21900</v>
          </cell>
        </row>
        <row r="144">
          <cell r="A144" t="str">
            <v xml:space="preserve"> Chausson Welcome 20 - LALLEMAND / VALDENAIRE</v>
          </cell>
          <cell r="B144" t="str">
            <v>Capucine Chausson Welcome 20 - LALLEMAND</v>
          </cell>
          <cell r="C144">
            <v>317</v>
          </cell>
          <cell r="D144" t="str">
            <v>M.</v>
          </cell>
          <cell r="E144" t="str">
            <v>LALLEMAND</v>
          </cell>
          <cell r="F144" t="str">
            <v>Frédéric</v>
          </cell>
          <cell r="G144" t="str">
            <v>2 Cour Valmy</v>
          </cell>
          <cell r="H144">
            <v>31330</v>
          </cell>
          <cell r="I144" t="str">
            <v>Grenade</v>
          </cell>
          <cell r="J144">
            <v>562793194</v>
          </cell>
          <cell r="K144">
            <v>684005582</v>
          </cell>
          <cell r="L144" t="str">
            <v>fred31330@gmail.com</v>
          </cell>
          <cell r="M144" t="str">
            <v>Capucine</v>
          </cell>
          <cell r="N144" t="str">
            <v>Chausson</v>
          </cell>
          <cell r="O144" t="str">
            <v>Welcome 20</v>
          </cell>
          <cell r="P144" t="str">
            <v>WFOAXXGBVAVC47096</v>
          </cell>
          <cell r="Q144" t="str">
            <v>394 BGA 31</v>
          </cell>
          <cell r="R144">
            <v>35986</v>
          </cell>
          <cell r="S144" t="str">
            <v>Ford</v>
          </cell>
          <cell r="T144" t="str">
            <v>85CH TD</v>
          </cell>
          <cell r="U144">
            <v>99000</v>
          </cell>
          <cell r="V144" t="str">
            <v>X</v>
          </cell>
          <cell r="W144">
            <v>41304</v>
          </cell>
          <cell r="X144">
            <v>10000</v>
          </cell>
          <cell r="Y144" t="str">
            <v>317R</v>
          </cell>
          <cell r="Z144" t="str">
            <v>M.</v>
          </cell>
          <cell r="AA144" t="str">
            <v>VALDENAIRE</v>
          </cell>
          <cell r="AB144" t="str">
            <v>Serge</v>
          </cell>
          <cell r="AC144" t="str">
            <v>231, rue des fontaines</v>
          </cell>
          <cell r="AD144">
            <v>31300</v>
          </cell>
          <cell r="AE144" t="str">
            <v>Toulouse</v>
          </cell>
          <cell r="AF144">
            <v>950370143</v>
          </cell>
          <cell r="AG144">
            <v>687893153</v>
          </cell>
          <cell r="AH144" t="str">
            <v>valdenaire.toulouse@free.fr</v>
          </cell>
          <cell r="AI144">
            <v>41368</v>
          </cell>
          <cell r="AJ144">
            <v>3000</v>
          </cell>
          <cell r="AK144">
            <v>0</v>
          </cell>
          <cell r="AL144">
            <v>11500</v>
          </cell>
          <cell r="AM144">
            <v>14500</v>
          </cell>
          <cell r="AN144">
            <v>41376</v>
          </cell>
          <cell r="AO144" t="str">
            <v>16h00</v>
          </cell>
          <cell r="AP144" t="str">
            <v>Livré</v>
          </cell>
          <cell r="AR144">
            <v>4800</v>
          </cell>
          <cell r="AS144">
            <v>940.80000000000007</v>
          </cell>
          <cell r="AT144">
            <v>3859.2</v>
          </cell>
          <cell r="AV144">
            <v>9700</v>
          </cell>
          <cell r="AW144">
            <v>0</v>
          </cell>
          <cell r="AX144">
            <v>0</v>
          </cell>
          <cell r="AY144">
            <v>11500</v>
          </cell>
          <cell r="AZ144">
            <v>11500</v>
          </cell>
        </row>
        <row r="145">
          <cell r="A145" t="str">
            <v xml:space="preserve"> Challenger Genesis 42 - SEGONNE / POLIGNONE</v>
          </cell>
          <cell r="B145" t="str">
            <v>Profilé Challenger Genesis 42 - SEGONNE</v>
          </cell>
          <cell r="C145">
            <v>318</v>
          </cell>
          <cell r="D145" t="str">
            <v>M.</v>
          </cell>
          <cell r="E145" t="str">
            <v>SEGONNE</v>
          </cell>
          <cell r="F145" t="str">
            <v>Rolan</v>
          </cell>
          <cell r="G145" t="str">
            <v>9 rue des Gentianes</v>
          </cell>
          <cell r="H145">
            <v>81200</v>
          </cell>
          <cell r="I145" t="str">
            <v>Aiguefonde</v>
          </cell>
          <cell r="J145">
            <v>563614179</v>
          </cell>
          <cell r="K145">
            <v>652584750</v>
          </cell>
          <cell r="L145" t="str">
            <v>rolansegonne@gmail.com</v>
          </cell>
          <cell r="M145" t="str">
            <v>Profilé</v>
          </cell>
          <cell r="N145" t="str">
            <v>Challenger</v>
          </cell>
          <cell r="O145" t="str">
            <v>Genesis 42</v>
          </cell>
          <cell r="P145" t="str">
            <v>WF07XXTTF79E41050</v>
          </cell>
          <cell r="Q145" t="str">
            <v>AT-371-TQ</v>
          </cell>
          <cell r="R145">
            <v>40339</v>
          </cell>
          <cell r="S145" t="str">
            <v>Ford</v>
          </cell>
          <cell r="T145" t="str">
            <v>115 CV</v>
          </cell>
          <cell r="U145">
            <v>11000</v>
          </cell>
          <cell r="V145" t="str">
            <v>X</v>
          </cell>
          <cell r="W145">
            <v>41309</v>
          </cell>
          <cell r="X145">
            <v>31000</v>
          </cell>
          <cell r="Y145" t="str">
            <v>318R</v>
          </cell>
          <cell r="Z145" t="str">
            <v>M.</v>
          </cell>
          <cell r="AA145" t="str">
            <v>POLIGNONE</v>
          </cell>
          <cell r="AB145" t="str">
            <v>Jean</v>
          </cell>
          <cell r="AC145" t="str">
            <v>58 A chemin de Faugères</v>
          </cell>
          <cell r="AD145">
            <v>31410</v>
          </cell>
          <cell r="AE145" t="str">
            <v>Noé</v>
          </cell>
          <cell r="AF145">
            <v>561976277</v>
          </cell>
          <cell r="AG145">
            <v>681056177</v>
          </cell>
          <cell r="AH145" t="str">
            <v>e.polignone@orange.fr</v>
          </cell>
          <cell r="AI145">
            <v>41321</v>
          </cell>
          <cell r="AJ145">
            <v>3000</v>
          </cell>
          <cell r="AL145">
            <v>32000</v>
          </cell>
          <cell r="AM145">
            <v>35000</v>
          </cell>
          <cell r="AN145">
            <v>41331</v>
          </cell>
          <cell r="AO145" t="str">
            <v>14h30</v>
          </cell>
          <cell r="AP145" t="str">
            <v>Livré</v>
          </cell>
          <cell r="AR145">
            <v>4500</v>
          </cell>
          <cell r="AS145">
            <v>882</v>
          </cell>
          <cell r="AT145">
            <v>3618</v>
          </cell>
          <cell r="AV145">
            <v>30500</v>
          </cell>
          <cell r="AW145">
            <v>3000</v>
          </cell>
          <cell r="AX145">
            <v>0</v>
          </cell>
          <cell r="AY145">
            <v>32000</v>
          </cell>
          <cell r="AZ145">
            <v>35000</v>
          </cell>
        </row>
        <row r="146">
          <cell r="A146" t="str">
            <v xml:space="preserve"> Bavaria T 506 - BERSOULT / VALDENAIRE</v>
          </cell>
          <cell r="B146" t="str">
            <v>Profilé Bavaria T 506 - BERSOULT</v>
          </cell>
          <cell r="C146">
            <v>319</v>
          </cell>
          <cell r="D146" t="str">
            <v>Mme</v>
          </cell>
          <cell r="E146" t="str">
            <v>BERSOULT</v>
          </cell>
          <cell r="F146" t="str">
            <v>Dorothée</v>
          </cell>
          <cell r="G146" t="str">
            <v>14 route de Toulouse</v>
          </cell>
          <cell r="H146">
            <v>31570</v>
          </cell>
          <cell r="I146" t="str">
            <v>Vallesvilles</v>
          </cell>
          <cell r="J146">
            <v>562183960</v>
          </cell>
          <cell r="K146">
            <v>616907621</v>
          </cell>
          <cell r="L146" t="str">
            <v>dotty31@msn.com</v>
          </cell>
          <cell r="M146" t="str">
            <v>Profilé</v>
          </cell>
          <cell r="N146" t="str">
            <v>Bavaria</v>
          </cell>
          <cell r="O146" t="str">
            <v>T 506</v>
          </cell>
          <cell r="P146" t="str">
            <v>ZFA23000005662487</v>
          </cell>
          <cell r="Q146" t="str">
            <v>BV-740-ZY</v>
          </cell>
          <cell r="R146">
            <v>36488</v>
          </cell>
          <cell r="S146" t="str">
            <v>Fiat</v>
          </cell>
          <cell r="T146" t="str">
            <v>1,9L TD</v>
          </cell>
          <cell r="U146">
            <v>106500</v>
          </cell>
          <cell r="V146" t="str">
            <v>X</v>
          </cell>
          <cell r="W146">
            <v>41313</v>
          </cell>
          <cell r="X146">
            <v>13000</v>
          </cell>
          <cell r="Y146" t="str">
            <v>319R</v>
          </cell>
          <cell r="Z146" t="str">
            <v>M.</v>
          </cell>
          <cell r="AA146" t="str">
            <v>VALDENAIRE</v>
          </cell>
          <cell r="AB146" t="str">
            <v>Daniel</v>
          </cell>
          <cell r="AC146" t="str">
            <v>11 rue du Pont</v>
          </cell>
          <cell r="AD146">
            <v>12190</v>
          </cell>
          <cell r="AE146" t="str">
            <v>ESTAING</v>
          </cell>
          <cell r="AF146">
            <v>565447282</v>
          </cell>
          <cell r="AG146">
            <v>607045916</v>
          </cell>
          <cell r="AH146" t="str">
            <v>danielvaldenaire@orange.fr</v>
          </cell>
          <cell r="AI146">
            <v>41368</v>
          </cell>
          <cell r="AJ146">
            <v>3000</v>
          </cell>
          <cell r="AK146">
            <v>0</v>
          </cell>
          <cell r="AL146">
            <v>14000</v>
          </cell>
          <cell r="AM146">
            <v>17000</v>
          </cell>
          <cell r="AN146">
            <v>41376</v>
          </cell>
          <cell r="AO146" t="str">
            <v>15h00</v>
          </cell>
          <cell r="AP146" t="str">
            <v>Livré</v>
          </cell>
          <cell r="AR146">
            <v>4000</v>
          </cell>
          <cell r="AS146">
            <v>784</v>
          </cell>
          <cell r="AT146">
            <v>3216</v>
          </cell>
          <cell r="AV146">
            <v>13000</v>
          </cell>
          <cell r="AW146">
            <v>3000</v>
          </cell>
          <cell r="AX146">
            <v>0</v>
          </cell>
          <cell r="AY146">
            <v>14000</v>
          </cell>
          <cell r="AZ146">
            <v>17000</v>
          </cell>
        </row>
        <row r="147">
          <cell r="A147" t="str">
            <v xml:space="preserve"> Eriba Van 513 - ALONSO / GUEGAN</v>
          </cell>
          <cell r="B147" t="str">
            <v>Profilé Eriba Van 513 - ALONSO</v>
          </cell>
          <cell r="C147">
            <v>320</v>
          </cell>
          <cell r="D147" t="str">
            <v>Mme</v>
          </cell>
          <cell r="E147" t="str">
            <v>ALONSO</v>
          </cell>
          <cell r="F147" t="str">
            <v>Maryse</v>
          </cell>
          <cell r="G147" t="str">
            <v>40 chemin Vignes</v>
          </cell>
          <cell r="H147">
            <v>66000</v>
          </cell>
          <cell r="I147" t="str">
            <v>Perpignan</v>
          </cell>
          <cell r="J147">
            <v>468297193</v>
          </cell>
          <cell r="K147">
            <v>630103216</v>
          </cell>
          <cell r="L147" t="str">
            <v>maryse-alonso@hotmail.fr</v>
          </cell>
          <cell r="M147" t="str">
            <v>Profilé</v>
          </cell>
          <cell r="N147" t="str">
            <v>Eriba</v>
          </cell>
          <cell r="O147" t="str">
            <v>Van 513</v>
          </cell>
          <cell r="P147" t="str">
            <v>WF07XXTTF77S26139</v>
          </cell>
          <cell r="Q147" t="str">
            <v>AW-903-HV</v>
          </cell>
          <cell r="R147">
            <v>39703</v>
          </cell>
          <cell r="S147" t="str">
            <v>Ford</v>
          </cell>
          <cell r="T147" t="str">
            <v>2,2L TDCI 130CV</v>
          </cell>
          <cell r="U147">
            <v>40200</v>
          </cell>
          <cell r="V147" t="str">
            <v>X</v>
          </cell>
          <cell r="W147">
            <v>41317</v>
          </cell>
          <cell r="X147">
            <v>26000</v>
          </cell>
          <cell r="Y147" t="str">
            <v>320R</v>
          </cell>
          <cell r="Z147" t="str">
            <v>M.</v>
          </cell>
          <cell r="AA147" t="str">
            <v>GUEGAN</v>
          </cell>
          <cell r="AB147" t="str">
            <v>Fred</v>
          </cell>
          <cell r="AC147" t="str">
            <v>10 rue du Bastion</v>
          </cell>
          <cell r="AD147">
            <v>11400</v>
          </cell>
          <cell r="AE147" t="str">
            <v>CASTELNAUDARY</v>
          </cell>
          <cell r="AG147">
            <v>618621059</v>
          </cell>
          <cell r="AH147" t="str">
            <v>fred.guegan@sfr.fr</v>
          </cell>
          <cell r="AI147">
            <v>41347</v>
          </cell>
          <cell r="AJ147">
            <v>3000</v>
          </cell>
          <cell r="AL147">
            <v>29000</v>
          </cell>
          <cell r="AM147">
            <v>32000</v>
          </cell>
          <cell r="AN147">
            <v>41397</v>
          </cell>
          <cell r="AO147" t="str">
            <v>10h00</v>
          </cell>
          <cell r="AP147" t="str">
            <v>Livré</v>
          </cell>
          <cell r="AR147">
            <v>7000</v>
          </cell>
          <cell r="AS147">
            <v>1372</v>
          </cell>
          <cell r="AT147">
            <v>5628</v>
          </cell>
          <cell r="AV147">
            <v>25000</v>
          </cell>
          <cell r="AW147">
            <v>0</v>
          </cell>
          <cell r="AX147">
            <v>32000</v>
          </cell>
          <cell r="AY147">
            <v>0</v>
          </cell>
          <cell r="AZ147">
            <v>32000</v>
          </cell>
          <cell r="BA147" t="str">
            <v>Virement de 19501,72 € Crédit Agricole Perpignan pour remboursement crédit + virement du solde (5498,28 €) au vendeur</v>
          </cell>
        </row>
        <row r="148">
          <cell r="A148" t="str">
            <v xml:space="preserve"> Moncayo 535 L - PAQUIER / PREVEDELLO</v>
          </cell>
          <cell r="B148" t="str">
            <v>Profilé Moncayo 535 L - PAQUIER</v>
          </cell>
          <cell r="C148">
            <v>321</v>
          </cell>
          <cell r="D148" t="str">
            <v>M.</v>
          </cell>
          <cell r="E148" t="str">
            <v>PAQUIER</v>
          </cell>
          <cell r="F148" t="str">
            <v>Bernard</v>
          </cell>
          <cell r="G148" t="str">
            <v>35 avenue Marie Curie</v>
          </cell>
          <cell r="H148">
            <v>31600</v>
          </cell>
          <cell r="I148" t="str">
            <v>Seysses</v>
          </cell>
          <cell r="J148">
            <v>562233967</v>
          </cell>
          <cell r="K148">
            <v>615481175</v>
          </cell>
          <cell r="L148" t="str">
            <v>b.paquier@laposte.net</v>
          </cell>
          <cell r="M148" t="str">
            <v>Profilé</v>
          </cell>
          <cell r="N148" t="str">
            <v>Moncayo</v>
          </cell>
          <cell r="O148" t="str">
            <v>535 L</v>
          </cell>
          <cell r="P148" t="str">
            <v>VF1EDCUK635497902</v>
          </cell>
          <cell r="Q148" t="str">
            <v>196 CJT 31</v>
          </cell>
          <cell r="R148">
            <v>39160</v>
          </cell>
          <cell r="S148" t="str">
            <v>Renault</v>
          </cell>
          <cell r="T148" t="str">
            <v>120 DCI</v>
          </cell>
          <cell r="U148">
            <v>80100</v>
          </cell>
          <cell r="V148" t="str">
            <v>X</v>
          </cell>
          <cell r="W148">
            <v>41317</v>
          </cell>
          <cell r="X148">
            <v>18000</v>
          </cell>
          <cell r="Y148" t="str">
            <v>321R</v>
          </cell>
          <cell r="Z148" t="str">
            <v>Mme</v>
          </cell>
          <cell r="AA148" t="str">
            <v>PREVEDELLO</v>
          </cell>
          <cell r="AB148" t="str">
            <v>Beatrix</v>
          </cell>
          <cell r="AC148" t="str">
            <v>La Nauze</v>
          </cell>
          <cell r="AD148">
            <v>82130</v>
          </cell>
          <cell r="AE148" t="str">
            <v>Lafrançaise</v>
          </cell>
          <cell r="AG148">
            <v>609138263</v>
          </cell>
          <cell r="AI148">
            <v>41324</v>
          </cell>
          <cell r="AJ148">
            <v>3000</v>
          </cell>
          <cell r="AL148">
            <v>21900</v>
          </cell>
          <cell r="AM148">
            <v>24900</v>
          </cell>
          <cell r="AN148">
            <v>41328</v>
          </cell>
          <cell r="AO148" t="str">
            <v>14h30</v>
          </cell>
          <cell r="AP148" t="str">
            <v>Livré</v>
          </cell>
          <cell r="AR148">
            <v>7900</v>
          </cell>
          <cell r="AS148">
            <v>1548.4</v>
          </cell>
          <cell r="AT148">
            <v>6351.6</v>
          </cell>
          <cell r="AV148">
            <v>17000</v>
          </cell>
          <cell r="AW148">
            <v>0</v>
          </cell>
          <cell r="AX148">
            <v>0</v>
          </cell>
          <cell r="AY148">
            <v>21900</v>
          </cell>
          <cell r="AZ148">
            <v>21900</v>
          </cell>
          <cell r="BA148" t="str">
            <v>Prix net vendeur de 17.000 € non versés: servent d'acompte pour l'achat d'un autre camping-car (réf mandat: n° 283)</v>
          </cell>
        </row>
        <row r="149">
          <cell r="A149" t="str">
            <v xml:space="preserve"> Rollerteam Autoroller 7 maxi - FAUCON / FILIPPI</v>
          </cell>
          <cell r="B149" t="str">
            <v>Capucine Rollerteam Autoroller 7 maxi - FAUCON</v>
          </cell>
          <cell r="C149">
            <v>322</v>
          </cell>
          <cell r="D149" t="str">
            <v>M.</v>
          </cell>
          <cell r="E149" t="str">
            <v>FAUCON</v>
          </cell>
          <cell r="F149" t="str">
            <v>Laurent</v>
          </cell>
          <cell r="G149" t="str">
            <v>Les Crozes</v>
          </cell>
          <cell r="H149">
            <v>46340</v>
          </cell>
          <cell r="I149" t="str">
            <v>Salviac</v>
          </cell>
          <cell r="J149">
            <v>565415655</v>
          </cell>
          <cell r="K149">
            <v>770469945</v>
          </cell>
          <cell r="L149" t="str">
            <v>laurent.faucon46@gmail.com</v>
          </cell>
          <cell r="M149" t="str">
            <v>Capucine</v>
          </cell>
          <cell r="N149" t="str">
            <v>Rollerteam</v>
          </cell>
          <cell r="O149" t="str">
            <v>Autoroller 7 maxi</v>
          </cell>
          <cell r="P149" t="str">
            <v>WF0FXXTTFF6R87681</v>
          </cell>
          <cell r="Q149" t="str">
            <v>AN-142-HZ</v>
          </cell>
          <cell r="R149">
            <v>39140</v>
          </cell>
          <cell r="S149" t="str">
            <v>Ford</v>
          </cell>
          <cell r="T149" t="str">
            <v>2,4L TDCI 140CV</v>
          </cell>
          <cell r="U149">
            <v>22600</v>
          </cell>
          <cell r="V149" t="str">
            <v>X</v>
          </cell>
          <cell r="W149">
            <v>41321</v>
          </cell>
          <cell r="X149">
            <v>26500</v>
          </cell>
          <cell r="Y149" t="str">
            <v>322R</v>
          </cell>
          <cell r="Z149" t="str">
            <v>M.</v>
          </cell>
          <cell r="AA149" t="str">
            <v>FILIPPI</v>
          </cell>
          <cell r="AB149" t="str">
            <v>Serge</v>
          </cell>
          <cell r="AC149" t="str">
            <v>Route de Sentein</v>
          </cell>
          <cell r="AD149">
            <v>9800</v>
          </cell>
          <cell r="AE149" t="str">
            <v>Les Bordes sur Lez</v>
          </cell>
          <cell r="AF149">
            <v>561967297</v>
          </cell>
          <cell r="AG149">
            <v>673610211</v>
          </cell>
          <cell r="AH149" t="str">
            <v>filippi.k@wanadoo.fr</v>
          </cell>
          <cell r="AI149">
            <v>41381</v>
          </cell>
          <cell r="AJ149">
            <v>3000</v>
          </cell>
          <cell r="AL149">
            <v>27000</v>
          </cell>
          <cell r="AM149">
            <v>30000</v>
          </cell>
          <cell r="AN149">
            <v>41396</v>
          </cell>
          <cell r="AO149" t="str">
            <v>14h00</v>
          </cell>
          <cell r="AP149" t="str">
            <v>Livré</v>
          </cell>
          <cell r="AR149">
            <v>4000</v>
          </cell>
          <cell r="AS149">
            <v>784</v>
          </cell>
          <cell r="AT149">
            <v>3216</v>
          </cell>
          <cell r="AV149">
            <v>26000</v>
          </cell>
          <cell r="AW149">
            <v>0</v>
          </cell>
          <cell r="AX149">
            <v>12000</v>
          </cell>
          <cell r="AY149">
            <v>18000</v>
          </cell>
          <cell r="AZ149">
            <v>30000</v>
          </cell>
        </row>
        <row r="150">
          <cell r="A150" t="str">
            <v xml:space="preserve"> Rollerteam GARAGE - CASALS / FAVIER</v>
          </cell>
          <cell r="B150" t="str">
            <v>Capucine Rollerteam GARAGE - CASALS</v>
          </cell>
          <cell r="C150">
            <v>323</v>
          </cell>
          <cell r="D150" t="str">
            <v>M.</v>
          </cell>
          <cell r="E150" t="str">
            <v>CASALS</v>
          </cell>
          <cell r="F150" t="str">
            <v>Christian</v>
          </cell>
          <cell r="G150" t="str">
            <v>8 chemin de las bourdettes</v>
          </cell>
          <cell r="H150">
            <v>31390</v>
          </cell>
          <cell r="I150" t="str">
            <v>CARBONNE</v>
          </cell>
          <cell r="J150">
            <v>628012711</v>
          </cell>
          <cell r="L150" t="str">
            <v>monset.casals@gmail.com</v>
          </cell>
          <cell r="M150" t="str">
            <v>Capucine</v>
          </cell>
          <cell r="N150" t="str">
            <v>Rollerteam</v>
          </cell>
          <cell r="O150" t="str">
            <v>GARAGE</v>
          </cell>
          <cell r="P150" t="str">
            <v>ZFA24400007443575</v>
          </cell>
          <cell r="Q150" t="str">
            <v>473 BMD 31</v>
          </cell>
          <cell r="R150">
            <v>38491</v>
          </cell>
          <cell r="S150" t="str">
            <v>Fiat</v>
          </cell>
          <cell r="T150" t="str">
            <v>2,8L JTD</v>
          </cell>
          <cell r="U150">
            <v>63000</v>
          </cell>
          <cell r="V150" t="str">
            <v>X</v>
          </cell>
          <cell r="W150">
            <v>41324</v>
          </cell>
          <cell r="X150">
            <v>20000</v>
          </cell>
          <cell r="Y150" t="str">
            <v>323R</v>
          </cell>
          <cell r="Z150" t="str">
            <v>M.</v>
          </cell>
          <cell r="AA150" t="str">
            <v>FAVIER</v>
          </cell>
          <cell r="AB150" t="str">
            <v>ANDRE</v>
          </cell>
          <cell r="AC150" t="str">
            <v>Quartier du vignau</v>
          </cell>
          <cell r="AD150">
            <v>9800</v>
          </cell>
          <cell r="AE150" t="str">
            <v>Engomer</v>
          </cell>
          <cell r="AF150">
            <v>561648558</v>
          </cell>
          <cell r="AG150">
            <v>686518409</v>
          </cell>
          <cell r="AH150" t="str">
            <v>andre.favier0@orange.fr</v>
          </cell>
          <cell r="AI150">
            <v>41360</v>
          </cell>
          <cell r="AJ150">
            <v>0</v>
          </cell>
          <cell r="AL150">
            <v>24000</v>
          </cell>
          <cell r="AM150">
            <v>24000</v>
          </cell>
          <cell r="AN150">
            <v>41373</v>
          </cell>
          <cell r="AO150" t="str">
            <v>16h00</v>
          </cell>
          <cell r="AP150" t="str">
            <v>Livré</v>
          </cell>
          <cell r="AR150">
            <v>4000</v>
          </cell>
          <cell r="AS150">
            <v>784</v>
          </cell>
          <cell r="AT150">
            <v>3216</v>
          </cell>
          <cell r="AV150">
            <v>20000</v>
          </cell>
          <cell r="AW150">
            <v>0</v>
          </cell>
          <cell r="AX150">
            <v>24000</v>
          </cell>
          <cell r="AY150">
            <v>0</v>
          </cell>
          <cell r="AZ150">
            <v>24000</v>
          </cell>
        </row>
        <row r="151">
          <cell r="A151" t="str">
            <v xml:space="preserve"> Notin Sofia - LEPINE / </v>
          </cell>
          <cell r="B151" t="str">
            <v>Intégral Notin Sofia - LEPINE</v>
          </cell>
          <cell r="C151">
            <v>324</v>
          </cell>
          <cell r="D151" t="str">
            <v>M.</v>
          </cell>
          <cell r="E151" t="str">
            <v>LEPINE</v>
          </cell>
          <cell r="F151" t="str">
            <v>Sébastien</v>
          </cell>
          <cell r="G151" t="str">
            <v>6097, chemin de la Margue</v>
          </cell>
          <cell r="H151">
            <v>82000</v>
          </cell>
          <cell r="I151" t="str">
            <v>Montauban</v>
          </cell>
          <cell r="K151">
            <v>660092608</v>
          </cell>
          <cell r="L151" t="str">
            <v>lepine.sebas@gmail.com</v>
          </cell>
          <cell r="M151" t="str">
            <v>Intégral</v>
          </cell>
          <cell r="N151" t="str">
            <v>Notin</v>
          </cell>
          <cell r="O151" t="str">
            <v>Sofia</v>
          </cell>
          <cell r="P151" t="str">
            <v>VF7290K92UD453139</v>
          </cell>
          <cell r="Q151" t="str">
            <v>BV-926-RJ</v>
          </cell>
          <cell r="R151">
            <v>34669</v>
          </cell>
          <cell r="S151" t="str">
            <v>Citroen</v>
          </cell>
          <cell r="T151" t="str">
            <v>C 25 D</v>
          </cell>
          <cell r="U151">
            <v>98000</v>
          </cell>
          <cell r="V151" t="str">
            <v>X</v>
          </cell>
          <cell r="W151">
            <v>41325</v>
          </cell>
          <cell r="X151">
            <v>15000</v>
          </cell>
          <cell r="Y151" t="str">
            <v/>
          </cell>
          <cell r="AM151">
            <v>0</v>
          </cell>
          <cell r="AP151" t="str">
            <v>Perdu/repris</v>
          </cell>
          <cell r="AR151" t="str">
            <v/>
          </cell>
          <cell r="AS151" t="str">
            <v/>
          </cell>
          <cell r="AT151" t="str">
            <v/>
          </cell>
          <cell r="AZ151">
            <v>0</v>
          </cell>
        </row>
        <row r="152">
          <cell r="A152" t="str">
            <v xml:space="preserve"> Challenger 309 - CALVET / </v>
          </cell>
          <cell r="B152" t="str">
            <v>Profilé Challenger 309 - CALVET</v>
          </cell>
          <cell r="C152">
            <v>325</v>
          </cell>
          <cell r="D152" t="str">
            <v>M.</v>
          </cell>
          <cell r="E152" t="str">
            <v>CALVET</v>
          </cell>
          <cell r="F152" t="str">
            <v>Roland</v>
          </cell>
          <cell r="G152" t="str">
            <v>Le Bourg</v>
          </cell>
          <cell r="H152">
            <v>12460</v>
          </cell>
          <cell r="I152" t="str">
            <v>Montézic</v>
          </cell>
          <cell r="J152">
            <v>565448804</v>
          </cell>
          <cell r="K152">
            <v>643237227</v>
          </cell>
          <cell r="L152" t="str">
            <v>rc.calvet@wanadoo.fr</v>
          </cell>
          <cell r="M152" t="str">
            <v>Profilé</v>
          </cell>
          <cell r="N152" t="str">
            <v>Challenger</v>
          </cell>
          <cell r="O152">
            <v>309</v>
          </cell>
          <cell r="P152" t="str">
            <v>WF0AXXTTFA2B31142</v>
          </cell>
          <cell r="Q152" t="str">
            <v>8465 NX 12</v>
          </cell>
          <cell r="R152">
            <v>37756</v>
          </cell>
          <cell r="S152" t="str">
            <v>Ford</v>
          </cell>
          <cell r="T152" t="str">
            <v>2,4L TDCI</v>
          </cell>
          <cell r="U152">
            <v>50000</v>
          </cell>
          <cell r="V152" t="str">
            <v>X</v>
          </cell>
          <cell r="W152">
            <v>41337</v>
          </cell>
          <cell r="X152">
            <v>21500</v>
          </cell>
          <cell r="Y152" t="str">
            <v/>
          </cell>
          <cell r="AM152">
            <v>0</v>
          </cell>
          <cell r="AP152" t="str">
            <v>Perdu/repris</v>
          </cell>
          <cell r="AR152" t="str">
            <v/>
          </cell>
          <cell r="AS152" t="str">
            <v/>
          </cell>
          <cell r="AT152" t="str">
            <v/>
          </cell>
          <cell r="AZ152">
            <v>0</v>
          </cell>
        </row>
        <row r="153">
          <cell r="A153" t="str">
            <v xml:space="preserve"> Chausson Welcome 8 - HESPERT / FOURNIE</v>
          </cell>
          <cell r="B153" t="str">
            <v>Capucine Chausson Welcome 8 - HESPERT</v>
          </cell>
          <cell r="C153">
            <v>326</v>
          </cell>
          <cell r="D153" t="str">
            <v>Mme</v>
          </cell>
          <cell r="E153" t="str">
            <v>HESPERT</v>
          </cell>
          <cell r="F153" t="str">
            <v>Sophie</v>
          </cell>
          <cell r="G153" t="str">
            <v>4 rue Emile Zola</v>
          </cell>
          <cell r="H153">
            <v>31330</v>
          </cell>
          <cell r="I153" t="str">
            <v>GRENADE</v>
          </cell>
          <cell r="J153">
            <v>561353826</v>
          </cell>
          <cell r="K153">
            <v>678758994</v>
          </cell>
          <cell r="L153" t="str">
            <v>sophie.hespert@orange.fr</v>
          </cell>
          <cell r="M153" t="str">
            <v>Capucine</v>
          </cell>
          <cell r="N153" t="str">
            <v>Chausson</v>
          </cell>
          <cell r="O153" t="str">
            <v>Welcome 8</v>
          </cell>
          <cell r="P153" t="str">
            <v>ZFA24400007389286</v>
          </cell>
          <cell r="Q153" t="str">
            <v>BS-425-YH</v>
          </cell>
          <cell r="R153">
            <v>38195</v>
          </cell>
          <cell r="S153" t="str">
            <v>Fiat</v>
          </cell>
          <cell r="T153" t="str">
            <v>2,3L JTD</v>
          </cell>
          <cell r="U153">
            <v>47500</v>
          </cell>
          <cell r="V153" t="str">
            <v>X</v>
          </cell>
          <cell r="W153">
            <v>41340</v>
          </cell>
          <cell r="X153">
            <v>17500</v>
          </cell>
          <cell r="Y153" t="str">
            <v>326R</v>
          </cell>
          <cell r="Z153" t="str">
            <v>M.</v>
          </cell>
          <cell r="AA153" t="str">
            <v>FOURNIE</v>
          </cell>
          <cell r="AB153" t="str">
            <v>Christophe</v>
          </cell>
          <cell r="AC153" t="str">
            <v>9 Le Ginestou</v>
          </cell>
          <cell r="AD153">
            <v>9000</v>
          </cell>
          <cell r="AE153" t="str">
            <v>Cos</v>
          </cell>
          <cell r="AF153">
            <v>561028254</v>
          </cell>
          <cell r="AG153">
            <v>608729031</v>
          </cell>
          <cell r="AH153" t="str">
            <v>four-chris-marie@orange.fr</v>
          </cell>
          <cell r="AI153">
            <v>41405</v>
          </cell>
          <cell r="AJ153">
            <v>2000</v>
          </cell>
          <cell r="AK153">
            <v>0</v>
          </cell>
          <cell r="AL153">
            <v>18500</v>
          </cell>
          <cell r="AM153">
            <v>20500</v>
          </cell>
          <cell r="AN153">
            <v>41418</v>
          </cell>
          <cell r="AO153" t="str">
            <v>15h00</v>
          </cell>
          <cell r="AP153" t="str">
            <v>Livré</v>
          </cell>
          <cell r="AR153">
            <v>4000</v>
          </cell>
          <cell r="AS153">
            <v>784</v>
          </cell>
          <cell r="AT153">
            <v>3216</v>
          </cell>
          <cell r="AV153">
            <v>16500</v>
          </cell>
          <cell r="AW153">
            <v>0</v>
          </cell>
          <cell r="AX153">
            <v>0</v>
          </cell>
          <cell r="AY153">
            <v>20500</v>
          </cell>
          <cell r="AZ153">
            <v>20500</v>
          </cell>
        </row>
        <row r="154">
          <cell r="A154" t="str">
            <v xml:space="preserve"> Hymer Camp - NOUGAROLIS / </v>
          </cell>
          <cell r="B154" t="str">
            <v>Capucine Hymer Camp - NOUGAROLIS</v>
          </cell>
          <cell r="C154">
            <v>327</v>
          </cell>
          <cell r="D154" t="str">
            <v>M.</v>
          </cell>
          <cell r="E154" t="str">
            <v>NOUGAROLIS</v>
          </cell>
          <cell r="F154" t="str">
            <v>Pascal</v>
          </cell>
          <cell r="G154" t="str">
            <v>1713 route d'Azas</v>
          </cell>
          <cell r="H154">
            <v>81370</v>
          </cell>
          <cell r="I154" t="str">
            <v>ST SULPICE</v>
          </cell>
          <cell r="K154">
            <v>671613084</v>
          </cell>
          <cell r="L154" t="str">
            <v>pnouga@hotmail.com</v>
          </cell>
          <cell r="M154" t="str">
            <v>Capucine</v>
          </cell>
          <cell r="N154" t="str">
            <v>Hymer</v>
          </cell>
          <cell r="O154" t="str">
            <v>Camp</v>
          </cell>
          <cell r="P154" t="str">
            <v>SFAAXXBDVANC25251</v>
          </cell>
          <cell r="Q154" t="str">
            <v>CK-493-VM</v>
          </cell>
          <cell r="R154">
            <v>33953</v>
          </cell>
          <cell r="S154" t="str">
            <v>Ford</v>
          </cell>
          <cell r="T154" t="str">
            <v>2,5 Diesel</v>
          </cell>
          <cell r="U154">
            <v>148000</v>
          </cell>
          <cell r="V154" t="str">
            <v>X</v>
          </cell>
          <cell r="W154">
            <v>41345</v>
          </cell>
          <cell r="X154">
            <v>7000</v>
          </cell>
          <cell r="Y154" t="str">
            <v/>
          </cell>
          <cell r="AP154" t="str">
            <v>Perdu/repris</v>
          </cell>
          <cell r="AR154" t="str">
            <v/>
          </cell>
          <cell r="AS154" t="str">
            <v/>
          </cell>
          <cell r="AT154" t="str">
            <v/>
          </cell>
          <cell r="AZ154">
            <v>0</v>
          </cell>
        </row>
        <row r="155">
          <cell r="A155" t="str">
            <v xml:space="preserve"> Burstner T 605 - FRAUCIEL / SAINT BLANCAT</v>
          </cell>
          <cell r="B155" t="str">
            <v>Profilé Burstner T 605 - FRAUCIEL</v>
          </cell>
          <cell r="C155">
            <v>328</v>
          </cell>
          <cell r="D155" t="str">
            <v>M.</v>
          </cell>
          <cell r="E155" t="str">
            <v>FRAUCIEL</v>
          </cell>
          <cell r="F155" t="str">
            <v>Bernard</v>
          </cell>
          <cell r="G155" t="str">
            <v>2 Lotissement les Barrades</v>
          </cell>
          <cell r="H155">
            <v>82290</v>
          </cell>
          <cell r="I155" t="str">
            <v>Lacourt Saint Pierre</v>
          </cell>
          <cell r="J155">
            <v>563675906</v>
          </cell>
          <cell r="K155">
            <v>675938080</v>
          </cell>
          <cell r="L155" t="str">
            <v>bernard.frauciel@wanadoo.fr</v>
          </cell>
          <cell r="M155" t="str">
            <v>Profilé</v>
          </cell>
          <cell r="N155" t="str">
            <v>Burstner</v>
          </cell>
          <cell r="O155" t="str">
            <v>T 605</v>
          </cell>
          <cell r="P155" t="str">
            <v>VF7ZBZHCC17527785</v>
          </cell>
          <cell r="Q155" t="str">
            <v>CH-577-ED</v>
          </cell>
          <cell r="R155">
            <v>38475</v>
          </cell>
          <cell r="S155" t="str">
            <v>Citroen</v>
          </cell>
          <cell r="T155" t="str">
            <v>2,8L 146 CV</v>
          </cell>
          <cell r="U155">
            <v>51000</v>
          </cell>
          <cell r="V155" t="str">
            <v>X</v>
          </cell>
          <cell r="W155">
            <v>41345</v>
          </cell>
          <cell r="X155">
            <v>22000</v>
          </cell>
          <cell r="Y155" t="str">
            <v>328R</v>
          </cell>
          <cell r="Z155" t="str">
            <v>M.</v>
          </cell>
          <cell r="AA155" t="str">
            <v>SAINT BLANCAT</v>
          </cell>
          <cell r="AB155" t="str">
            <v>Serge</v>
          </cell>
          <cell r="AC155" t="str">
            <v>10 rue de Guyenne</v>
          </cell>
          <cell r="AD155">
            <v>31170</v>
          </cell>
          <cell r="AE155" t="str">
            <v>Tournefeuille</v>
          </cell>
          <cell r="AF155">
            <v>561065114</v>
          </cell>
          <cell r="AG155">
            <v>603848473</v>
          </cell>
          <cell r="AH155" t="str">
            <v>st-blancat@orange.fr</v>
          </cell>
          <cell r="AI155">
            <v>41348</v>
          </cell>
          <cell r="AJ155">
            <v>3000</v>
          </cell>
          <cell r="AL155">
            <v>22500</v>
          </cell>
          <cell r="AM155">
            <v>25500</v>
          </cell>
          <cell r="AN155">
            <v>41354</v>
          </cell>
          <cell r="AO155" t="str">
            <v>15h00</v>
          </cell>
          <cell r="AP155" t="str">
            <v>Livré</v>
          </cell>
          <cell r="AR155">
            <v>3500</v>
          </cell>
          <cell r="AS155">
            <v>686</v>
          </cell>
          <cell r="AT155">
            <v>2814</v>
          </cell>
          <cell r="AV155">
            <v>22000</v>
          </cell>
          <cell r="AW155">
            <v>0</v>
          </cell>
          <cell r="AX155">
            <v>0</v>
          </cell>
          <cell r="AY155">
            <v>22500</v>
          </cell>
          <cell r="AZ155">
            <v>22500</v>
          </cell>
          <cell r="BA155" t="str">
            <v>Prix net vendeur de 22.000 € reversés comme suit:
- 13.661,29 € payés par CCC à la société CGI pour solde du crédit du vendeur
- les 8.338,71 € restants sont utilisés pour l'achat d'un nouveau camping-car (mandat n°314)</v>
          </cell>
        </row>
        <row r="156">
          <cell r="A156" t="str">
            <v xml:space="preserve"> Burstner I 640 E - DALLIER / LEBAS</v>
          </cell>
          <cell r="B156" t="str">
            <v>Intégral Burstner I 640 E - DALLIER</v>
          </cell>
          <cell r="C156">
            <v>329</v>
          </cell>
          <cell r="D156" t="str">
            <v>M.</v>
          </cell>
          <cell r="E156" t="str">
            <v>DALLIER</v>
          </cell>
          <cell r="F156" t="str">
            <v>Jean</v>
          </cell>
          <cell r="G156" t="str">
            <v>LE VILLAGE</v>
          </cell>
          <cell r="H156">
            <v>65130</v>
          </cell>
          <cell r="I156" t="str">
            <v>GOURGUE</v>
          </cell>
          <cell r="K156">
            <v>684588725</v>
          </cell>
          <cell r="M156" t="str">
            <v>Intégral</v>
          </cell>
          <cell r="N156" t="str">
            <v>Burstner</v>
          </cell>
          <cell r="O156" t="str">
            <v>I 640 E</v>
          </cell>
          <cell r="P156" t="str">
            <v>ZFA24400007494278</v>
          </cell>
          <cell r="Q156" t="str">
            <v>AW-102-LQ</v>
          </cell>
          <cell r="R156">
            <v>38404</v>
          </cell>
          <cell r="S156" t="str">
            <v>Fiat</v>
          </cell>
          <cell r="T156" t="str">
            <v>2,8 JTD</v>
          </cell>
          <cell r="U156">
            <v>49000</v>
          </cell>
          <cell r="V156" t="str">
            <v>X</v>
          </cell>
          <cell r="W156">
            <v>41359</v>
          </cell>
          <cell r="X156">
            <v>29000</v>
          </cell>
          <cell r="Y156" t="str">
            <v>329R</v>
          </cell>
          <cell r="Z156" t="str">
            <v>M.</v>
          </cell>
          <cell r="AA156" t="str">
            <v>LEBAS</v>
          </cell>
          <cell r="AB156" t="str">
            <v>Martial</v>
          </cell>
          <cell r="AC156" t="str">
            <v>448 bvd santon du pre bouquet - 96 jardin de provence</v>
          </cell>
          <cell r="AD156">
            <v>6530</v>
          </cell>
          <cell r="AE156" t="str">
            <v>St Cézaire sur Siagne</v>
          </cell>
          <cell r="AF156">
            <v>493602534</v>
          </cell>
          <cell r="AG156">
            <v>645843552</v>
          </cell>
          <cell r="AH156" t="str">
            <v>lebas@akeonet.com</v>
          </cell>
          <cell r="AI156">
            <v>41376</v>
          </cell>
          <cell r="AJ156">
            <v>2000</v>
          </cell>
          <cell r="AL156">
            <v>30500</v>
          </cell>
          <cell r="AM156">
            <v>32500</v>
          </cell>
          <cell r="AN156">
            <v>41391</v>
          </cell>
          <cell r="AO156" t="str">
            <v>14h30</v>
          </cell>
          <cell r="AP156" t="str">
            <v>Livré</v>
          </cell>
          <cell r="AR156">
            <v>4500</v>
          </cell>
          <cell r="AS156">
            <v>882</v>
          </cell>
          <cell r="AT156">
            <v>3618</v>
          </cell>
          <cell r="AV156">
            <v>28000</v>
          </cell>
          <cell r="AW156">
            <v>2000</v>
          </cell>
          <cell r="AX156">
            <v>0</v>
          </cell>
          <cell r="AY156">
            <v>30500</v>
          </cell>
          <cell r="AZ156">
            <v>32500</v>
          </cell>
        </row>
        <row r="157">
          <cell r="A157" t="str">
            <v xml:space="preserve"> Autostar Auros 448 - BULLIT / </v>
          </cell>
          <cell r="B157" t="str">
            <v>Profilé Autostar Auros 448 - BULLIT</v>
          </cell>
          <cell r="C157">
            <v>330</v>
          </cell>
          <cell r="D157" t="str">
            <v>M.</v>
          </cell>
          <cell r="E157" t="str">
            <v>BULLIT</v>
          </cell>
          <cell r="F157" t="str">
            <v>Jacques</v>
          </cell>
          <cell r="G157" t="str">
            <v>9 rue Carcasses</v>
          </cell>
          <cell r="H157">
            <v>31490</v>
          </cell>
          <cell r="I157" t="str">
            <v>Leguevin</v>
          </cell>
          <cell r="J157">
            <v>561066038</v>
          </cell>
          <cell r="K157">
            <v>638014441</v>
          </cell>
          <cell r="L157" t="str">
            <v>jacques.bullit@gmail.com</v>
          </cell>
          <cell r="M157" t="str">
            <v>Profilé</v>
          </cell>
          <cell r="N157" t="str">
            <v>Autostar</v>
          </cell>
          <cell r="O157" t="str">
            <v>Auros 448</v>
          </cell>
          <cell r="P157" t="str">
            <v>ZFA24400007048087</v>
          </cell>
          <cell r="Q157" t="str">
            <v>301 BSY 31</v>
          </cell>
          <cell r="R157">
            <v>37889</v>
          </cell>
          <cell r="S157" t="str">
            <v>Fiat</v>
          </cell>
          <cell r="T157" t="str">
            <v>2,8L JTD</v>
          </cell>
          <cell r="U157">
            <v>80200</v>
          </cell>
          <cell r="V157" t="str">
            <v>X</v>
          </cell>
          <cell r="W157">
            <v>41361</v>
          </cell>
          <cell r="X157">
            <v>23000</v>
          </cell>
          <cell r="Y157" t="str">
            <v/>
          </cell>
          <cell r="AM157">
            <v>0</v>
          </cell>
          <cell r="AP157" t="str">
            <v>Perdu/repris</v>
          </cell>
          <cell r="AR157" t="str">
            <v/>
          </cell>
          <cell r="AS157" t="str">
            <v/>
          </cell>
          <cell r="AT157" t="str">
            <v/>
          </cell>
          <cell r="AZ157">
            <v>0</v>
          </cell>
        </row>
        <row r="158">
          <cell r="A158" t="str">
            <v xml:space="preserve"> Rollerteam Autoroller 2 - PLANCHOT / PIBOULEAU</v>
          </cell>
          <cell r="B158" t="str">
            <v>Capucine Rollerteam Autoroller 2 - PLANCHOT</v>
          </cell>
          <cell r="C158">
            <v>331</v>
          </cell>
          <cell r="D158" t="str">
            <v>M.</v>
          </cell>
          <cell r="E158" t="str">
            <v>PLANCHOT</v>
          </cell>
          <cell r="F158" t="str">
            <v>Didier</v>
          </cell>
          <cell r="G158" t="str">
            <v>11 Rue St Odile Les Buis 55</v>
          </cell>
          <cell r="H158">
            <v>31100</v>
          </cell>
          <cell r="I158" t="str">
            <v>TOULOUSE</v>
          </cell>
          <cell r="K158">
            <v>609644897</v>
          </cell>
          <cell r="L158" t="str">
            <v>didrie@hotmail.fr</v>
          </cell>
          <cell r="M158" t="str">
            <v>Capucine</v>
          </cell>
          <cell r="N158" t="str">
            <v>Rollerteam</v>
          </cell>
          <cell r="O158" t="str">
            <v>Autoroller 2</v>
          </cell>
          <cell r="P158" t="str">
            <v>ZFA24400007384724</v>
          </cell>
          <cell r="Q158" t="str">
            <v>BN-723-AG</v>
          </cell>
          <cell r="R158">
            <v>38166</v>
          </cell>
          <cell r="S158" t="str">
            <v>Fiat</v>
          </cell>
          <cell r="T158" t="str">
            <v>2,8L JTD</v>
          </cell>
          <cell r="U158">
            <v>52600</v>
          </cell>
          <cell r="V158" t="str">
            <v>X</v>
          </cell>
          <cell r="W158">
            <v>41362</v>
          </cell>
          <cell r="X158">
            <v>20000</v>
          </cell>
          <cell r="Y158" t="str">
            <v>331R</v>
          </cell>
          <cell r="Z158" t="str">
            <v>Mme</v>
          </cell>
          <cell r="AA158" t="str">
            <v>PIBOULEAU</v>
          </cell>
          <cell r="AB158" t="str">
            <v>Delphine</v>
          </cell>
          <cell r="AC158" t="str">
            <v>Chemin des Coustets 11 D</v>
          </cell>
          <cell r="AD158">
            <v>9500</v>
          </cell>
          <cell r="AE158" t="str">
            <v>Rieucros</v>
          </cell>
          <cell r="AF158">
            <v>561601184</v>
          </cell>
          <cell r="AG158">
            <v>685070198</v>
          </cell>
          <cell r="AH158" t="str">
            <v>delphine.pont077@orange.fr</v>
          </cell>
          <cell r="AI158">
            <v>41374</v>
          </cell>
          <cell r="AJ158">
            <v>2000</v>
          </cell>
          <cell r="AL158">
            <v>22000</v>
          </cell>
          <cell r="AM158">
            <v>24000</v>
          </cell>
          <cell r="AN158">
            <v>41377</v>
          </cell>
          <cell r="AO158" t="str">
            <v>17h00</v>
          </cell>
          <cell r="AP158" t="str">
            <v>Livré</v>
          </cell>
          <cell r="AR158">
            <v>4500</v>
          </cell>
          <cell r="AS158">
            <v>882</v>
          </cell>
          <cell r="AT158">
            <v>3618</v>
          </cell>
          <cell r="AV158">
            <v>19500</v>
          </cell>
          <cell r="AW158">
            <v>2000</v>
          </cell>
          <cell r="AX158">
            <v>0</v>
          </cell>
          <cell r="AY158">
            <v>20000</v>
          </cell>
          <cell r="AZ158">
            <v>22000</v>
          </cell>
        </row>
        <row r="159">
          <cell r="A159" t="str">
            <v xml:space="preserve"> Chausson Welcome 22 - LARUE / ARND PUECH</v>
          </cell>
          <cell r="B159" t="str">
            <v>Capucine Chausson Welcome 22 - LARUE</v>
          </cell>
          <cell r="C159">
            <v>332</v>
          </cell>
          <cell r="D159" t="str">
            <v>Mme</v>
          </cell>
          <cell r="E159" t="str">
            <v>LARUE</v>
          </cell>
          <cell r="F159" t="str">
            <v>Nathalie</v>
          </cell>
          <cell r="G159" t="str">
            <v>12 place des Martigues</v>
          </cell>
          <cell r="H159">
            <v>31500</v>
          </cell>
          <cell r="I159" t="str">
            <v>Toulouse</v>
          </cell>
          <cell r="J159">
            <v>561999425</v>
          </cell>
          <cell r="K159">
            <v>641844272</v>
          </cell>
          <cell r="L159" t="str">
            <v>laruenathalie@laposte.net</v>
          </cell>
          <cell r="M159" t="str">
            <v>Capucine</v>
          </cell>
          <cell r="N159" t="str">
            <v>Chausson</v>
          </cell>
          <cell r="O159" t="str">
            <v>Welcome 22</v>
          </cell>
          <cell r="P159" t="str">
            <v>WFOAXXTTFA4G27318</v>
          </cell>
          <cell r="Q159" t="str">
            <v>AQ-898-YK</v>
          </cell>
          <cell r="R159">
            <v>38278</v>
          </cell>
          <cell r="S159" t="str">
            <v>Ford</v>
          </cell>
          <cell r="T159" t="str">
            <v>2,5l</v>
          </cell>
          <cell r="U159">
            <v>54800</v>
          </cell>
          <cell r="V159" t="str">
            <v>X</v>
          </cell>
          <cell r="W159">
            <v>41362</v>
          </cell>
          <cell r="X159">
            <v>21000</v>
          </cell>
          <cell r="Y159" t="str">
            <v>332R</v>
          </cell>
          <cell r="Z159" t="str">
            <v>Mme</v>
          </cell>
          <cell r="AA159" t="str">
            <v>ARND PUECH</v>
          </cell>
          <cell r="AB159" t="str">
            <v>Nathalie</v>
          </cell>
          <cell r="AC159" t="str">
            <v>La Barthe</v>
          </cell>
          <cell r="AD159">
            <v>81430</v>
          </cell>
          <cell r="AE159" t="str">
            <v>Le Fraysse</v>
          </cell>
          <cell r="AG159">
            <v>676512128</v>
          </cell>
          <cell r="AH159" t="str">
            <v>puech-arnd@orange.fr</v>
          </cell>
          <cell r="AI159">
            <v>41429</v>
          </cell>
          <cell r="AJ159">
            <v>500</v>
          </cell>
          <cell r="AK159">
            <v>0</v>
          </cell>
          <cell r="AL159">
            <v>22500</v>
          </cell>
          <cell r="AM159">
            <v>23000</v>
          </cell>
          <cell r="AN159">
            <v>41446</v>
          </cell>
          <cell r="AO159" t="str">
            <v>10h30</v>
          </cell>
          <cell r="AP159" t="str">
            <v>Livré</v>
          </cell>
          <cell r="AR159">
            <v>5000</v>
          </cell>
          <cell r="AS159">
            <v>980</v>
          </cell>
          <cell r="AT159">
            <v>4020</v>
          </cell>
          <cell r="AV159">
            <v>18000</v>
          </cell>
          <cell r="AW159">
            <v>500</v>
          </cell>
          <cell r="AX159">
            <v>0</v>
          </cell>
          <cell r="AY159">
            <v>22500</v>
          </cell>
          <cell r="AZ159">
            <v>23000</v>
          </cell>
        </row>
        <row r="160">
          <cell r="A160" t="str">
            <v xml:space="preserve"> Chausson Sweet - GODEFROY / DUFFAUT</v>
          </cell>
          <cell r="B160" t="str">
            <v>Profilé Chausson Sweet - GODEFROY</v>
          </cell>
          <cell r="C160">
            <v>333</v>
          </cell>
          <cell r="D160" t="str">
            <v>M.</v>
          </cell>
          <cell r="E160" t="str">
            <v>GODEFROY</v>
          </cell>
          <cell r="F160" t="str">
            <v>Alain</v>
          </cell>
          <cell r="G160" t="str">
            <v>7 Rue Victor Hugo</v>
          </cell>
          <cell r="H160">
            <v>63200</v>
          </cell>
          <cell r="I160" t="str">
            <v>Mozac</v>
          </cell>
          <cell r="J160">
            <v>473388550</v>
          </cell>
          <cell r="K160">
            <v>685863070</v>
          </cell>
          <cell r="L160" t="str">
            <v>godefroy-alain@bbox.fr</v>
          </cell>
          <cell r="M160" t="str">
            <v>Profilé</v>
          </cell>
          <cell r="N160" t="str">
            <v>Chausson</v>
          </cell>
          <cell r="O160" t="str">
            <v>Sweet</v>
          </cell>
          <cell r="P160" t="str">
            <v>ZFA25000001765127</v>
          </cell>
          <cell r="Q160" t="str">
            <v>AS-567-TP</v>
          </cell>
          <cell r="R160">
            <v>40324</v>
          </cell>
          <cell r="S160" t="str">
            <v>Fiat</v>
          </cell>
          <cell r="T160" t="str">
            <v xml:space="preserve">2,3L </v>
          </cell>
          <cell r="U160">
            <v>9200</v>
          </cell>
          <cell r="V160" t="str">
            <v>X</v>
          </cell>
          <cell r="W160">
            <v>41369</v>
          </cell>
          <cell r="X160">
            <v>33000</v>
          </cell>
          <cell r="Y160" t="str">
            <v>333R</v>
          </cell>
          <cell r="Z160" t="str">
            <v>Mme</v>
          </cell>
          <cell r="AA160" t="str">
            <v>DUFFAUT</v>
          </cell>
          <cell r="AB160" t="str">
            <v>Jocelyne</v>
          </cell>
          <cell r="AC160" t="str">
            <v>4, impasse du général Aubugeois</v>
          </cell>
          <cell r="AD160">
            <v>31400</v>
          </cell>
          <cell r="AE160" t="str">
            <v>Toulouse</v>
          </cell>
          <cell r="AG160">
            <v>625374647</v>
          </cell>
          <cell r="AI160">
            <v>41386</v>
          </cell>
          <cell r="AJ160">
            <v>500</v>
          </cell>
          <cell r="AL160">
            <v>38000</v>
          </cell>
          <cell r="AM160">
            <v>38500</v>
          </cell>
          <cell r="AN160">
            <v>41398</v>
          </cell>
          <cell r="AO160" t="str">
            <v>14h00</v>
          </cell>
          <cell r="AP160" t="str">
            <v>Livré</v>
          </cell>
          <cell r="AR160">
            <v>7000</v>
          </cell>
          <cell r="AS160">
            <v>1372</v>
          </cell>
          <cell r="AT160">
            <v>5628</v>
          </cell>
          <cell r="AV160">
            <v>31500</v>
          </cell>
          <cell r="AW160">
            <v>0</v>
          </cell>
          <cell r="AX160">
            <v>0</v>
          </cell>
          <cell r="AY160">
            <v>38000</v>
          </cell>
          <cell r="AZ160">
            <v>38000</v>
          </cell>
        </row>
        <row r="161">
          <cell r="A161" t="str">
            <v xml:space="preserve"> Rapido 999M - BAILLY / GAGNARD</v>
          </cell>
          <cell r="B161" t="str">
            <v>Intégral Rapido 999M - BAILLY</v>
          </cell>
          <cell r="C161">
            <v>334</v>
          </cell>
          <cell r="D161" t="str">
            <v>M.</v>
          </cell>
          <cell r="E161" t="str">
            <v>BAILLY</v>
          </cell>
          <cell r="F161" t="str">
            <v>François</v>
          </cell>
          <cell r="G161" t="str">
            <v>1080 rue de Mercy</v>
          </cell>
          <cell r="H161">
            <v>45700</v>
          </cell>
          <cell r="I161" t="str">
            <v>Pannes</v>
          </cell>
          <cell r="J161">
            <v>238984614</v>
          </cell>
          <cell r="K161">
            <v>638021686</v>
          </cell>
          <cell r="L161" t="str">
            <v>baillyfranois@laposte.net</v>
          </cell>
          <cell r="M161" t="str">
            <v>Intégral</v>
          </cell>
          <cell r="N161" t="str">
            <v>Rapido</v>
          </cell>
          <cell r="O161" t="str">
            <v>999M</v>
          </cell>
          <cell r="P161" t="str">
            <v>WDB9061351N374666</v>
          </cell>
          <cell r="Q161" t="str">
            <v>6289 ZQ 45</v>
          </cell>
          <cell r="R161">
            <v>39595</v>
          </cell>
          <cell r="S161" t="str">
            <v>Mercedes</v>
          </cell>
          <cell r="T161" t="str">
            <v>315 CDI 150 CV</v>
          </cell>
          <cell r="U161">
            <v>22250</v>
          </cell>
          <cell r="V161" t="str">
            <v>X</v>
          </cell>
          <cell r="W161">
            <v>41372</v>
          </cell>
          <cell r="X161">
            <v>35000</v>
          </cell>
          <cell r="Y161" t="str">
            <v>334R</v>
          </cell>
          <cell r="Z161" t="str">
            <v>M.</v>
          </cell>
          <cell r="AA161" t="str">
            <v>GAGNARD</v>
          </cell>
          <cell r="AB161" t="str">
            <v>Gilles</v>
          </cell>
          <cell r="AC161" t="str">
            <v>98 chemin des Jardins</v>
          </cell>
          <cell r="AD161">
            <v>31390</v>
          </cell>
          <cell r="AE161" t="str">
            <v>Berat</v>
          </cell>
          <cell r="AF161">
            <v>561913251</v>
          </cell>
          <cell r="AG161">
            <v>674685609</v>
          </cell>
          <cell r="AH161" t="str">
            <v>carole.31@sfr.fr</v>
          </cell>
          <cell r="AI161">
            <v>41398</v>
          </cell>
          <cell r="AJ161">
            <v>5000</v>
          </cell>
          <cell r="AL161">
            <v>41900</v>
          </cell>
          <cell r="AM161">
            <v>46900</v>
          </cell>
          <cell r="AN161">
            <v>41423</v>
          </cell>
          <cell r="AO161" t="str">
            <v>10h00</v>
          </cell>
          <cell r="AP161" t="str">
            <v>Livré</v>
          </cell>
          <cell r="AR161">
            <v>12900</v>
          </cell>
          <cell r="AS161">
            <v>2528.4</v>
          </cell>
          <cell r="AT161">
            <v>10371.6</v>
          </cell>
          <cell r="AV161">
            <v>34000</v>
          </cell>
          <cell r="AW161">
            <v>5000</v>
          </cell>
          <cell r="AX161">
            <v>36900</v>
          </cell>
          <cell r="AY161">
            <v>5000</v>
          </cell>
          <cell r="AZ161">
            <v>46900</v>
          </cell>
        </row>
        <row r="162">
          <cell r="A162" t="str">
            <v xml:space="preserve"> Challenger 170 - DEROUX / </v>
          </cell>
          <cell r="B162" t="str">
            <v>Capucine Challenger 170 - DEROUX</v>
          </cell>
          <cell r="C162">
            <v>335</v>
          </cell>
          <cell r="D162" t="str">
            <v>M.</v>
          </cell>
          <cell r="E162" t="str">
            <v>DEROUX</v>
          </cell>
          <cell r="F162" t="str">
            <v>Christophe</v>
          </cell>
          <cell r="G162" t="str">
            <v>1, rue des papillons</v>
          </cell>
          <cell r="H162">
            <v>31700</v>
          </cell>
          <cell r="I162" t="str">
            <v>Beauzelle</v>
          </cell>
          <cell r="J162">
            <v>561421575</v>
          </cell>
          <cell r="K162">
            <v>632382565</v>
          </cell>
          <cell r="L162" t="str">
            <v>christophe.deroux@aliceadsl.fr</v>
          </cell>
          <cell r="M162" t="str">
            <v>Capucine</v>
          </cell>
          <cell r="N162" t="str">
            <v>Challenger</v>
          </cell>
          <cell r="O162">
            <v>170</v>
          </cell>
          <cell r="P162" t="str">
            <v>SFAAXXBDVATR65063</v>
          </cell>
          <cell r="Q162" t="str">
            <v>AY-562-LW</v>
          </cell>
          <cell r="R162">
            <v>35317</v>
          </cell>
          <cell r="S162" t="str">
            <v>Ford</v>
          </cell>
          <cell r="T162" t="str">
            <v>2,5L TD</v>
          </cell>
          <cell r="U162">
            <v>109000</v>
          </cell>
          <cell r="V162" t="str">
            <v>X</v>
          </cell>
          <cell r="W162">
            <v>41374</v>
          </cell>
          <cell r="X162">
            <v>13000</v>
          </cell>
          <cell r="Y162" t="str">
            <v/>
          </cell>
          <cell r="AM162">
            <v>0</v>
          </cell>
          <cell r="AP162" t="str">
            <v>Perdu/repris</v>
          </cell>
          <cell r="AR162" t="str">
            <v/>
          </cell>
          <cell r="AS162" t="str">
            <v/>
          </cell>
          <cell r="AT162" t="str">
            <v/>
          </cell>
          <cell r="AZ162">
            <v>0</v>
          </cell>
        </row>
        <row r="163">
          <cell r="A163" t="str">
            <v xml:space="preserve"> Autostar Aryal 868 - PAYRAU / PUGET</v>
          </cell>
          <cell r="B163" t="str">
            <v>Intégral Autostar Aryal 868 - PAYRAU</v>
          </cell>
          <cell r="C163">
            <v>336</v>
          </cell>
          <cell r="D163" t="str">
            <v>M.</v>
          </cell>
          <cell r="E163" t="str">
            <v>PAYRAU</v>
          </cell>
          <cell r="F163" t="str">
            <v>Gaston</v>
          </cell>
          <cell r="G163" t="str">
            <v>9 rue de cerdagne</v>
          </cell>
          <cell r="H163">
            <v>31170</v>
          </cell>
          <cell r="I163" t="str">
            <v>Tournefeuille</v>
          </cell>
          <cell r="J163">
            <v>561869445</v>
          </cell>
          <cell r="K163">
            <v>681691531</v>
          </cell>
          <cell r="L163" t="str">
            <v>gaston.payrau@wanadoo.fr</v>
          </cell>
          <cell r="M163" t="str">
            <v>Intégral</v>
          </cell>
          <cell r="N163" t="str">
            <v>Autostar</v>
          </cell>
          <cell r="O163" t="str">
            <v>Aryal 868</v>
          </cell>
          <cell r="P163" t="str">
            <v>VF1GDCSK635288647</v>
          </cell>
          <cell r="Q163" t="str">
            <v>175 BSK 31</v>
          </cell>
          <cell r="R163">
            <v>38842</v>
          </cell>
          <cell r="S163" t="str">
            <v>Renault</v>
          </cell>
          <cell r="T163" t="str">
            <v>140 DCI</v>
          </cell>
          <cell r="U163">
            <v>31000</v>
          </cell>
          <cell r="V163" t="str">
            <v>X</v>
          </cell>
          <cell r="W163">
            <v>41379</v>
          </cell>
          <cell r="X163">
            <v>27000</v>
          </cell>
          <cell r="Y163" t="str">
            <v>336R</v>
          </cell>
          <cell r="Z163" t="str">
            <v>M.</v>
          </cell>
          <cell r="AA163" t="str">
            <v>PUGET</v>
          </cell>
          <cell r="AB163" t="str">
            <v>Guy</v>
          </cell>
          <cell r="AC163" t="str">
            <v>Le Bourg</v>
          </cell>
          <cell r="AD163">
            <v>82390</v>
          </cell>
          <cell r="AE163" t="str">
            <v>DURFORT LACAPELETTE</v>
          </cell>
          <cell r="AF163">
            <v>563045788</v>
          </cell>
          <cell r="AG163">
            <v>699774890</v>
          </cell>
          <cell r="AH163" t="str">
            <v>pugetn@yahoo.fr</v>
          </cell>
          <cell r="AI163">
            <v>41394</v>
          </cell>
          <cell r="AJ163">
            <v>2000</v>
          </cell>
          <cell r="AK163">
            <v>0</v>
          </cell>
          <cell r="AL163">
            <v>30000</v>
          </cell>
          <cell r="AM163">
            <v>32000</v>
          </cell>
          <cell r="AN163">
            <v>41401</v>
          </cell>
          <cell r="AO163" t="str">
            <v>16h30</v>
          </cell>
          <cell r="AP163" t="str">
            <v>Livré</v>
          </cell>
          <cell r="AR163">
            <v>5000</v>
          </cell>
          <cell r="AS163">
            <v>980</v>
          </cell>
          <cell r="AT163">
            <v>4020</v>
          </cell>
          <cell r="AV163">
            <v>27000</v>
          </cell>
          <cell r="AW163">
            <v>0</v>
          </cell>
          <cell r="AX163">
            <v>30000</v>
          </cell>
          <cell r="AY163">
            <v>0</v>
          </cell>
          <cell r="AZ163">
            <v>30000</v>
          </cell>
        </row>
        <row r="164">
          <cell r="A164" t="str">
            <v xml:space="preserve"> CI Riviera P - DUBARRY / LAMARQUE</v>
          </cell>
          <cell r="B164" t="str">
            <v>Profilé CI Riviera P - DUBARRY</v>
          </cell>
          <cell r="C164">
            <v>337</v>
          </cell>
          <cell r="D164" t="str">
            <v>Mme</v>
          </cell>
          <cell r="E164" t="str">
            <v>DUBARRY</v>
          </cell>
          <cell r="F164" t="str">
            <v>Pascale</v>
          </cell>
          <cell r="G164" t="str">
            <v>6 Impasse Argonautes</v>
          </cell>
          <cell r="H164">
            <v>31450</v>
          </cell>
          <cell r="I164" t="str">
            <v>Pompertuzat</v>
          </cell>
          <cell r="J164">
            <v>561275970</v>
          </cell>
          <cell r="K164">
            <v>682917671</v>
          </cell>
          <cell r="L164" t="str">
            <v>jeanmichel.dubarry@sfr.fr</v>
          </cell>
          <cell r="M164" t="str">
            <v>Profilé</v>
          </cell>
          <cell r="N164" t="str">
            <v>CI</v>
          </cell>
          <cell r="O164" t="str">
            <v>Riviera P</v>
          </cell>
          <cell r="P164" t="str">
            <v>ZFA25000001658502</v>
          </cell>
          <cell r="Q164" t="str">
            <v>AL-288-LL</v>
          </cell>
          <cell r="R164">
            <v>40219</v>
          </cell>
          <cell r="S164" t="str">
            <v>Fiat</v>
          </cell>
          <cell r="T164" t="str">
            <v>2,3 L  130CV</v>
          </cell>
          <cell r="U164">
            <v>26500</v>
          </cell>
          <cell r="V164" t="str">
            <v>X</v>
          </cell>
          <cell r="W164">
            <v>41382</v>
          </cell>
          <cell r="X164">
            <v>35000</v>
          </cell>
          <cell r="Y164" t="str">
            <v>337R</v>
          </cell>
          <cell r="Z164" t="str">
            <v>M.</v>
          </cell>
          <cell r="AA164" t="str">
            <v>LAMARQUE</v>
          </cell>
          <cell r="AB164" t="str">
            <v>Robert</v>
          </cell>
          <cell r="AC164" t="str">
            <v>La Salle</v>
          </cell>
          <cell r="AD164">
            <v>81470</v>
          </cell>
          <cell r="AE164" t="str">
            <v>AGUTS</v>
          </cell>
          <cell r="AG164">
            <v>680633994</v>
          </cell>
          <cell r="AH164" t="str">
            <v>robert.lamarque@icloud.com</v>
          </cell>
          <cell r="AI164">
            <v>41388</v>
          </cell>
          <cell r="AJ164">
            <v>5000</v>
          </cell>
          <cell r="AK164">
            <v>0</v>
          </cell>
          <cell r="AL164">
            <v>33000</v>
          </cell>
          <cell r="AM164">
            <v>38000</v>
          </cell>
          <cell r="AN164">
            <v>41397</v>
          </cell>
          <cell r="AO164" t="str">
            <v>16h00</v>
          </cell>
          <cell r="AP164" t="str">
            <v>Livré</v>
          </cell>
          <cell r="AR164">
            <v>3000</v>
          </cell>
          <cell r="AS164">
            <v>588</v>
          </cell>
          <cell r="AT164">
            <v>2412</v>
          </cell>
          <cell r="AV164">
            <v>35000</v>
          </cell>
          <cell r="AW164">
            <v>0</v>
          </cell>
          <cell r="AX164">
            <v>0</v>
          </cell>
          <cell r="AY164">
            <v>38000</v>
          </cell>
          <cell r="AZ164">
            <v>38000</v>
          </cell>
        </row>
        <row r="165">
          <cell r="A165" t="str">
            <v xml:space="preserve"> Adria Coral 573 - Lamarque / BARITEAU</v>
          </cell>
          <cell r="B165" t="str">
            <v>Profilé Adria Coral 573 - Lamarque</v>
          </cell>
          <cell r="C165">
            <v>338</v>
          </cell>
          <cell r="D165" t="str">
            <v>M.</v>
          </cell>
          <cell r="E165" t="str">
            <v>Lamarque</v>
          </cell>
          <cell r="F165" t="str">
            <v>Robert</v>
          </cell>
          <cell r="G165" t="str">
            <v>La Salle</v>
          </cell>
          <cell r="H165">
            <v>81470</v>
          </cell>
          <cell r="I165" t="str">
            <v>AGUTS</v>
          </cell>
          <cell r="K165">
            <v>680633994</v>
          </cell>
          <cell r="L165" t="str">
            <v>robert.lamarque@icloud.com</v>
          </cell>
          <cell r="M165" t="str">
            <v>Profilé</v>
          </cell>
          <cell r="N165" t="str">
            <v>Adria</v>
          </cell>
          <cell r="O165" t="str">
            <v>Coral 573</v>
          </cell>
          <cell r="P165" t="str">
            <v>ZFA25000001410949</v>
          </cell>
          <cell r="Q165" t="str">
            <v>AW-820-QF</v>
          </cell>
          <cell r="R165">
            <v>39680</v>
          </cell>
          <cell r="S165" t="str">
            <v>Fiat</v>
          </cell>
          <cell r="T165" t="str">
            <v>2,3 L  130CV</v>
          </cell>
          <cell r="U165">
            <v>31000</v>
          </cell>
          <cell r="V165" t="str">
            <v>X</v>
          </cell>
          <cell r="W165">
            <v>41388</v>
          </cell>
          <cell r="X165">
            <v>28000</v>
          </cell>
          <cell r="Y165" t="str">
            <v>338R</v>
          </cell>
          <cell r="Z165" t="str">
            <v>M.</v>
          </cell>
          <cell r="AA165" t="str">
            <v>BARITEAU</v>
          </cell>
          <cell r="AB165" t="str">
            <v>Robert</v>
          </cell>
          <cell r="AC165" t="str">
            <v>16, boulevard du Préfet</v>
          </cell>
          <cell r="AD165">
            <v>85000</v>
          </cell>
          <cell r="AE165" t="str">
            <v>LA ROCHE SUR YON</v>
          </cell>
          <cell r="AF165">
            <v>251374104</v>
          </cell>
          <cell r="AG165">
            <v>603209085</v>
          </cell>
          <cell r="AH165" t="str">
            <v>bariteau.robert@wanadoo.fr</v>
          </cell>
          <cell r="AI165">
            <v>41538</v>
          </cell>
          <cell r="AJ165">
            <v>3000</v>
          </cell>
          <cell r="AL165">
            <v>26900</v>
          </cell>
          <cell r="AM165">
            <v>29900</v>
          </cell>
          <cell r="AN165">
            <v>41544</v>
          </cell>
          <cell r="AO165" t="str">
            <v>16h00</v>
          </cell>
          <cell r="AP165" t="str">
            <v>Livré</v>
          </cell>
          <cell r="AR165">
            <v>3900</v>
          </cell>
          <cell r="AS165">
            <v>764.4</v>
          </cell>
          <cell r="AT165">
            <v>3135.6</v>
          </cell>
          <cell r="AV165">
            <v>26000</v>
          </cell>
          <cell r="AW165">
            <v>0</v>
          </cell>
          <cell r="AX165">
            <v>0</v>
          </cell>
          <cell r="AY165">
            <v>26900</v>
          </cell>
          <cell r="AZ165">
            <v>26900</v>
          </cell>
        </row>
        <row r="166">
          <cell r="A166" t="str">
            <v xml:space="preserve"> Bavaria T 74 LC - BUA / ROGER</v>
          </cell>
          <cell r="B166" t="str">
            <v>Profilé Bavaria T 74 LC - BUA</v>
          </cell>
          <cell r="C166">
            <v>339</v>
          </cell>
          <cell r="D166" t="str">
            <v>M.</v>
          </cell>
          <cell r="E166" t="str">
            <v>BUA</v>
          </cell>
          <cell r="F166" t="str">
            <v>Claude</v>
          </cell>
          <cell r="G166" t="str">
            <v>418 rue de Puycornet</v>
          </cell>
          <cell r="H166">
            <v>82130</v>
          </cell>
          <cell r="I166" t="str">
            <v>L'Honor de Cos</v>
          </cell>
          <cell r="J166">
            <v>563673266</v>
          </cell>
          <cell r="K166">
            <v>607707943</v>
          </cell>
          <cell r="L166" t="str">
            <v>bua.claude@aliceadsl.fr</v>
          </cell>
          <cell r="M166" t="str">
            <v>Profilé</v>
          </cell>
          <cell r="N166" t="str">
            <v>Bavaria</v>
          </cell>
          <cell r="O166" t="str">
            <v>T 74 LC</v>
          </cell>
          <cell r="P166" t="str">
            <v>ZFA25000002001276</v>
          </cell>
          <cell r="Q166" t="str">
            <v>BT-023-DY</v>
          </cell>
          <cell r="R166">
            <v>40780</v>
          </cell>
          <cell r="S166" t="str">
            <v>Fiat</v>
          </cell>
          <cell r="T166" t="str">
            <v>2,3L 130 CV</v>
          </cell>
          <cell r="U166">
            <v>15500</v>
          </cell>
          <cell r="V166" t="str">
            <v>X</v>
          </cell>
          <cell r="W166">
            <v>41389</v>
          </cell>
          <cell r="X166">
            <v>43000</v>
          </cell>
          <cell r="Y166" t="str">
            <v>339R</v>
          </cell>
          <cell r="Z166" t="str">
            <v>M.</v>
          </cell>
          <cell r="AA166" t="str">
            <v>ROGER</v>
          </cell>
          <cell r="AB166" t="str">
            <v>André</v>
          </cell>
          <cell r="AC166" t="str">
            <v>13 route de Lagnet</v>
          </cell>
          <cell r="AD166">
            <v>33380</v>
          </cell>
          <cell r="AE166" t="str">
            <v>MIOS</v>
          </cell>
          <cell r="AF166">
            <v>556264543</v>
          </cell>
          <cell r="AG166">
            <v>603892290</v>
          </cell>
          <cell r="AH166" t="str">
            <v>phenix82700@live.fr</v>
          </cell>
          <cell r="AI166">
            <v>41423</v>
          </cell>
          <cell r="AJ166">
            <v>3000</v>
          </cell>
          <cell r="AL166">
            <v>44000</v>
          </cell>
          <cell r="AM166">
            <v>47000</v>
          </cell>
          <cell r="AN166">
            <v>41431</v>
          </cell>
          <cell r="AO166" t="str">
            <v>14h00</v>
          </cell>
          <cell r="AP166" t="str">
            <v>Livré</v>
          </cell>
          <cell r="AR166">
            <v>5000</v>
          </cell>
          <cell r="AS166">
            <v>980</v>
          </cell>
          <cell r="AT166">
            <v>4020</v>
          </cell>
          <cell r="AV166">
            <v>42000</v>
          </cell>
          <cell r="AW166">
            <v>0</v>
          </cell>
          <cell r="AX166">
            <v>44000</v>
          </cell>
          <cell r="AY166">
            <v>0</v>
          </cell>
          <cell r="AZ166">
            <v>44000</v>
          </cell>
        </row>
        <row r="167">
          <cell r="A167" t="str">
            <v xml:space="preserve"> Rapido 710 - FAURÉ / PROM</v>
          </cell>
          <cell r="B167" t="str">
            <v>Profilé Rapido 710 - FAURÉ</v>
          </cell>
          <cell r="C167">
            <v>340</v>
          </cell>
          <cell r="D167" t="str">
            <v>M.</v>
          </cell>
          <cell r="E167" t="str">
            <v>FAURÉ</v>
          </cell>
          <cell r="F167" t="str">
            <v>Claude</v>
          </cell>
          <cell r="G167" t="str">
            <v>1 rue Hubert Flourac</v>
          </cell>
          <cell r="H167">
            <v>31200</v>
          </cell>
          <cell r="I167" t="str">
            <v>Toulouse</v>
          </cell>
          <cell r="J167">
            <v>562720056</v>
          </cell>
          <cell r="K167">
            <v>680356330</v>
          </cell>
          <cell r="L167" t="str">
            <v>faure.mc@bbox.fr</v>
          </cell>
          <cell r="M167" t="str">
            <v>Profilé</v>
          </cell>
          <cell r="N167" t="str">
            <v>Rapido</v>
          </cell>
          <cell r="O167">
            <v>710</v>
          </cell>
          <cell r="P167" t="str">
            <v>VF1TBZG0512924170</v>
          </cell>
          <cell r="Q167" t="str">
            <v>BK-446-MG</v>
          </cell>
          <cell r="R167">
            <v>34849</v>
          </cell>
          <cell r="S167" t="str">
            <v>Renault</v>
          </cell>
          <cell r="T167" t="str">
            <v>2,5L</v>
          </cell>
          <cell r="U167">
            <v>69400</v>
          </cell>
          <cell r="V167" t="str">
            <v>X</v>
          </cell>
          <cell r="W167">
            <v>41391</v>
          </cell>
          <cell r="X167">
            <v>11500</v>
          </cell>
          <cell r="Y167" t="str">
            <v>340R</v>
          </cell>
          <cell r="Z167" t="str">
            <v>Mme</v>
          </cell>
          <cell r="AA167" t="str">
            <v>PROM</v>
          </cell>
          <cell r="AB167" t="str">
            <v>Corinne</v>
          </cell>
          <cell r="AC167" t="str">
            <v>5 Rue du repos</v>
          </cell>
          <cell r="AD167">
            <v>31250</v>
          </cell>
          <cell r="AE167" t="str">
            <v>Revel</v>
          </cell>
          <cell r="AF167">
            <v>561834142</v>
          </cell>
          <cell r="AG167">
            <v>613483609</v>
          </cell>
          <cell r="AH167" t="str">
            <v>corinneprom@wanadoo.fr</v>
          </cell>
          <cell r="AI167">
            <v>41418</v>
          </cell>
          <cell r="AJ167">
            <v>3000</v>
          </cell>
          <cell r="AL167">
            <v>12000</v>
          </cell>
          <cell r="AM167">
            <v>15000</v>
          </cell>
          <cell r="AN167">
            <v>41426</v>
          </cell>
          <cell r="AO167" t="str">
            <v>10h00</v>
          </cell>
          <cell r="AP167" t="str">
            <v>Livré</v>
          </cell>
          <cell r="AR167">
            <v>3500</v>
          </cell>
          <cell r="AS167">
            <v>686</v>
          </cell>
          <cell r="AT167">
            <v>2814</v>
          </cell>
          <cell r="AV167">
            <v>11500</v>
          </cell>
          <cell r="AW167">
            <v>0</v>
          </cell>
          <cell r="AX167">
            <v>0</v>
          </cell>
          <cell r="AY167">
            <v>12000</v>
          </cell>
          <cell r="AZ167">
            <v>12000</v>
          </cell>
          <cell r="BA167" t="str">
            <v xml:space="preserve">Prix net vendeur de 11.500 € servant directement pour l'achat d'un nouveau camping-car, mandat n° 303 </v>
          </cell>
        </row>
        <row r="168">
          <cell r="A168" t="str">
            <v xml:space="preserve"> Rollerteam Pegaso Garage - DOUZAMI / POMPADOU</v>
          </cell>
          <cell r="B168" t="str">
            <v>Capucine Rollerteam Pegaso Garage - DOUZAMI</v>
          </cell>
          <cell r="C168">
            <v>341</v>
          </cell>
          <cell r="D168" t="str">
            <v>Mme</v>
          </cell>
          <cell r="E168" t="str">
            <v>DOUZAMI</v>
          </cell>
          <cell r="F168" t="str">
            <v>Michèle</v>
          </cell>
          <cell r="G168" t="str">
            <v>14 place Auguste Renoir</v>
          </cell>
          <cell r="H168">
            <v>31130</v>
          </cell>
          <cell r="I168" t="str">
            <v>Balma</v>
          </cell>
          <cell r="J168">
            <v>561090412</v>
          </cell>
          <cell r="K168">
            <v>637484993</v>
          </cell>
          <cell r="L168" t="str">
            <v>m.douzami@gmail.com</v>
          </cell>
          <cell r="M168" t="str">
            <v>Capucine</v>
          </cell>
          <cell r="N168" t="str">
            <v>Rollerteam</v>
          </cell>
          <cell r="O168" t="str">
            <v>Pegaso Garage</v>
          </cell>
          <cell r="P168" t="str">
            <v>ZFA24400007485568</v>
          </cell>
          <cell r="Q168" t="str">
            <v>BA-210-RC</v>
          </cell>
          <cell r="R168">
            <v>38664</v>
          </cell>
          <cell r="S168" t="str">
            <v>Fiat</v>
          </cell>
          <cell r="T168" t="str">
            <v>2,8L JTD</v>
          </cell>
          <cell r="U168">
            <v>73200</v>
          </cell>
          <cell r="V168" t="str">
            <v>X</v>
          </cell>
          <cell r="W168">
            <v>41393</v>
          </cell>
          <cell r="X168">
            <v>21000</v>
          </cell>
          <cell r="Y168" t="str">
            <v>341R</v>
          </cell>
          <cell r="Z168" t="str">
            <v>M.</v>
          </cell>
          <cell r="AA168" t="str">
            <v>POMPADOU</v>
          </cell>
          <cell r="AB168" t="str">
            <v>Yvan</v>
          </cell>
          <cell r="AC168" t="str">
            <v>137 chemin des Izards</v>
          </cell>
          <cell r="AD168">
            <v>31200</v>
          </cell>
          <cell r="AE168" t="str">
            <v>Toulouse</v>
          </cell>
          <cell r="AG168" t="str">
            <v>06 80 41 17 84</v>
          </cell>
          <cell r="AH168" t="str">
            <v>valerieyvan@orange.fr</v>
          </cell>
          <cell r="AI168">
            <v>41404</v>
          </cell>
          <cell r="AJ168">
            <v>2000</v>
          </cell>
          <cell r="AL168">
            <v>23500</v>
          </cell>
          <cell r="AM168">
            <v>25500</v>
          </cell>
          <cell r="AN168">
            <v>41417</v>
          </cell>
          <cell r="AO168" t="str">
            <v>17h30</v>
          </cell>
          <cell r="AP168" t="str">
            <v>Livré</v>
          </cell>
          <cell r="AR168">
            <v>5500</v>
          </cell>
          <cell r="AS168">
            <v>1078</v>
          </cell>
          <cell r="AT168">
            <v>4422</v>
          </cell>
          <cell r="AV168">
            <v>20000</v>
          </cell>
          <cell r="AW168">
            <v>2000</v>
          </cell>
          <cell r="AX168">
            <v>10500</v>
          </cell>
          <cell r="AY168">
            <v>13000</v>
          </cell>
          <cell r="AZ168">
            <v>25500</v>
          </cell>
        </row>
        <row r="169">
          <cell r="A169" t="str">
            <v xml:space="preserve"> Hymer Tramp M - DIJOUX / LALANNE</v>
          </cell>
          <cell r="B169" t="str">
            <v>Profilé Hymer Tramp M - DIJOUX</v>
          </cell>
          <cell r="C169">
            <v>342</v>
          </cell>
          <cell r="D169" t="str">
            <v>Mme</v>
          </cell>
          <cell r="E169" t="str">
            <v>DIJOUX</v>
          </cell>
          <cell r="F169" t="str">
            <v>Dalida</v>
          </cell>
          <cell r="G169" t="str">
            <v>Maillergues</v>
          </cell>
          <cell r="H169">
            <v>12260</v>
          </cell>
          <cell r="I169" t="str">
            <v>SALLES COURBATIES</v>
          </cell>
          <cell r="K169" t="str">
            <v>06 30 28 56 41</v>
          </cell>
          <cell r="L169" t="str">
            <v>dalida.dijoux@wanadoo.fr</v>
          </cell>
          <cell r="M169" t="str">
            <v>Profilé</v>
          </cell>
          <cell r="N169" t="str">
            <v>Hymer</v>
          </cell>
          <cell r="O169" t="str">
            <v>Tramp M</v>
          </cell>
          <cell r="P169" t="str">
            <v>WDB9036131R547556</v>
          </cell>
          <cell r="Q169" t="str">
            <v>BX-193-EX</v>
          </cell>
          <cell r="R169">
            <v>38100</v>
          </cell>
          <cell r="S169" t="str">
            <v>Mercedes</v>
          </cell>
          <cell r="T169" t="str">
            <v>316 CDI</v>
          </cell>
          <cell r="U169">
            <v>78000</v>
          </cell>
          <cell r="V169" t="str">
            <v>X</v>
          </cell>
          <cell r="W169">
            <v>41396</v>
          </cell>
          <cell r="X169">
            <v>22000</v>
          </cell>
          <cell r="Y169" t="str">
            <v>342R</v>
          </cell>
          <cell r="Z169" t="str">
            <v>Mme</v>
          </cell>
          <cell r="AA169" t="str">
            <v>LALANNE</v>
          </cell>
          <cell r="AB169" t="str">
            <v>Jeannick</v>
          </cell>
          <cell r="AC169" t="str">
            <v>727, rue des Pierrières</v>
          </cell>
          <cell r="AD169">
            <v>16590</v>
          </cell>
          <cell r="AE169" t="str">
            <v>Brie</v>
          </cell>
          <cell r="AF169">
            <v>545659458</v>
          </cell>
          <cell r="AG169">
            <v>676828601</v>
          </cell>
          <cell r="AH169" t="str">
            <v>mou-di@live.fr</v>
          </cell>
          <cell r="AI169">
            <v>41404</v>
          </cell>
          <cell r="AJ169">
            <v>2000</v>
          </cell>
          <cell r="AL169">
            <v>25300</v>
          </cell>
          <cell r="AM169">
            <v>27300</v>
          </cell>
          <cell r="AN169">
            <v>41416</v>
          </cell>
          <cell r="AO169" t="str">
            <v>14h00</v>
          </cell>
          <cell r="AP169" t="str">
            <v>Livré</v>
          </cell>
          <cell r="AR169">
            <v>6300</v>
          </cell>
          <cell r="AS169">
            <v>1234.8</v>
          </cell>
          <cell r="AT169">
            <v>5065.2</v>
          </cell>
          <cell r="AV169">
            <v>21000</v>
          </cell>
          <cell r="AW169">
            <v>0</v>
          </cell>
          <cell r="AX169">
            <v>0</v>
          </cell>
          <cell r="AY169">
            <v>25300</v>
          </cell>
          <cell r="AZ169">
            <v>25300</v>
          </cell>
        </row>
        <row r="170">
          <cell r="A170" t="str">
            <v xml:space="preserve"> Elnagh Prince 581 - SONGA / PINZIN</v>
          </cell>
          <cell r="B170" t="str">
            <v>Profilé Elnagh Prince 581 - SONGA</v>
          </cell>
          <cell r="C170">
            <v>343</v>
          </cell>
          <cell r="D170" t="str">
            <v>M.</v>
          </cell>
          <cell r="E170" t="str">
            <v>SONGA</v>
          </cell>
          <cell r="F170" t="str">
            <v>René</v>
          </cell>
          <cell r="G170" t="str">
            <v>4, rue du Sor</v>
          </cell>
          <cell r="H170">
            <v>81540</v>
          </cell>
          <cell r="I170" t="str">
            <v>Sorèze</v>
          </cell>
          <cell r="J170">
            <v>563500448</v>
          </cell>
          <cell r="K170">
            <v>664790845</v>
          </cell>
          <cell r="L170" t="str">
            <v>rsonga@free.fr</v>
          </cell>
          <cell r="M170" t="str">
            <v>Profilé</v>
          </cell>
          <cell r="N170" t="str">
            <v>Elnagh</v>
          </cell>
          <cell r="O170" t="str">
            <v>Prince 581</v>
          </cell>
          <cell r="P170" t="str">
            <v>ZFA25000001894337</v>
          </cell>
          <cell r="Q170" t="str">
            <v>BH-564-KZ</v>
          </cell>
          <cell r="R170">
            <v>40582</v>
          </cell>
          <cell r="S170" t="str">
            <v>Fiat</v>
          </cell>
          <cell r="T170" t="str">
            <v>2,3L 130 CV</v>
          </cell>
          <cell r="U170">
            <v>18200</v>
          </cell>
          <cell r="V170" t="str">
            <v>X</v>
          </cell>
          <cell r="W170">
            <v>41400</v>
          </cell>
          <cell r="X170">
            <v>36000</v>
          </cell>
          <cell r="Y170" t="str">
            <v>343R</v>
          </cell>
          <cell r="Z170" t="str">
            <v>M.</v>
          </cell>
          <cell r="AA170" t="str">
            <v>PINZIN</v>
          </cell>
          <cell r="AB170" t="str">
            <v>Bernard</v>
          </cell>
          <cell r="AC170" t="str">
            <v>La Barbie</v>
          </cell>
          <cell r="AD170">
            <v>47340</v>
          </cell>
          <cell r="AE170" t="str">
            <v>Hautefage-la-Tour</v>
          </cell>
          <cell r="AG170">
            <v>681194797</v>
          </cell>
          <cell r="AH170" t="str">
            <v>bj.pinzin@orange.fr</v>
          </cell>
          <cell r="AI170">
            <v>41474</v>
          </cell>
          <cell r="AJ170">
            <v>3000</v>
          </cell>
          <cell r="AK170">
            <v>0</v>
          </cell>
          <cell r="AL170">
            <v>36000</v>
          </cell>
          <cell r="AM170">
            <v>39000</v>
          </cell>
          <cell r="AN170">
            <v>41506</v>
          </cell>
          <cell r="AO170" t="str">
            <v>15h00</v>
          </cell>
          <cell r="AP170" t="str">
            <v>Livré</v>
          </cell>
          <cell r="AR170">
            <v>4000</v>
          </cell>
          <cell r="AS170">
            <v>784</v>
          </cell>
          <cell r="AT170">
            <v>3216</v>
          </cell>
          <cell r="AV170">
            <v>35000</v>
          </cell>
          <cell r="AW170">
            <v>0</v>
          </cell>
          <cell r="AX170">
            <v>5000</v>
          </cell>
          <cell r="AY170">
            <v>34000</v>
          </cell>
          <cell r="AZ170">
            <v>39000</v>
          </cell>
        </row>
        <row r="171">
          <cell r="A171" t="str">
            <v xml:space="preserve"> Challenger 100 - PUCHAUX / MONESMA</v>
          </cell>
          <cell r="B171" t="str">
            <v>Profilé Challenger 100 - PUCHAUX</v>
          </cell>
          <cell r="C171">
            <v>344</v>
          </cell>
          <cell r="D171" t="str">
            <v>Mme</v>
          </cell>
          <cell r="E171" t="str">
            <v>PUCHAUX</v>
          </cell>
          <cell r="F171" t="str">
            <v>Micheline</v>
          </cell>
          <cell r="G171" t="str">
            <v>71, avenue des Italiens</v>
          </cell>
          <cell r="H171">
            <v>31880</v>
          </cell>
          <cell r="I171" t="str">
            <v>La Salvetat Saint Gilles</v>
          </cell>
          <cell r="J171">
            <v>561864541</v>
          </cell>
          <cell r="K171">
            <v>681412845</v>
          </cell>
          <cell r="L171" t="str">
            <v>jpuchaux@mac.com</v>
          </cell>
          <cell r="M171" t="str">
            <v>Profilé</v>
          </cell>
          <cell r="N171" t="str">
            <v>Challenger</v>
          </cell>
          <cell r="O171">
            <v>100</v>
          </cell>
          <cell r="P171" t="str">
            <v>ZFA23000005800843</v>
          </cell>
          <cell r="Q171" t="str">
            <v>CS-222-DY</v>
          </cell>
          <cell r="R171">
            <v>36651</v>
          </cell>
          <cell r="S171" t="str">
            <v>Fiat</v>
          </cell>
          <cell r="T171" t="str">
            <v>1,9L TD</v>
          </cell>
          <cell r="U171">
            <v>35600</v>
          </cell>
          <cell r="V171" t="str">
            <v>X</v>
          </cell>
          <cell r="W171">
            <v>41400</v>
          </cell>
          <cell r="X171">
            <v>11000</v>
          </cell>
          <cell r="Y171" t="str">
            <v>344R</v>
          </cell>
          <cell r="Z171" t="str">
            <v>M.</v>
          </cell>
          <cell r="AA171" t="str">
            <v>MONESMA</v>
          </cell>
          <cell r="AB171" t="str">
            <v>Michel</v>
          </cell>
          <cell r="AC171" t="str">
            <v>2275, route de Saint-Etienne</v>
          </cell>
          <cell r="AD171">
            <v>82350</v>
          </cell>
          <cell r="AE171" t="str">
            <v>Albias</v>
          </cell>
          <cell r="AF171">
            <v>563311035</v>
          </cell>
          <cell r="AG171">
            <v>603450067</v>
          </cell>
          <cell r="AH171" t="str">
            <v>monesma_francine@aliceadsl.fr</v>
          </cell>
          <cell r="AI171">
            <v>41407</v>
          </cell>
          <cell r="AJ171">
            <v>3000</v>
          </cell>
          <cell r="AL171">
            <v>13000</v>
          </cell>
          <cell r="AM171">
            <v>16000</v>
          </cell>
          <cell r="AN171">
            <v>41411</v>
          </cell>
          <cell r="AO171" t="str">
            <v>14h00</v>
          </cell>
          <cell r="AP171" t="str">
            <v>Livré</v>
          </cell>
          <cell r="AR171">
            <v>6000</v>
          </cell>
          <cell r="AS171">
            <v>1176</v>
          </cell>
          <cell r="AT171">
            <v>4824</v>
          </cell>
          <cell r="AV171">
            <v>10000</v>
          </cell>
          <cell r="AW171">
            <v>3000</v>
          </cell>
          <cell r="AX171">
            <v>0</v>
          </cell>
          <cell r="AY171">
            <v>6000</v>
          </cell>
          <cell r="AZ171">
            <v>9000</v>
          </cell>
        </row>
        <row r="172">
          <cell r="A172" t="str">
            <v xml:space="preserve"> Mc Louis Glen 264 - DELCLOS / ROBERT</v>
          </cell>
          <cell r="B172" t="str">
            <v>Profilé Mc Louis Glen 264 - DELCLOS</v>
          </cell>
          <cell r="C172">
            <v>345</v>
          </cell>
          <cell r="D172" t="str">
            <v>Mme</v>
          </cell>
          <cell r="E172" t="str">
            <v>DELCLOS</v>
          </cell>
          <cell r="F172" t="str">
            <v>Françoise</v>
          </cell>
          <cell r="G172" t="str">
            <v>35 rue Alfred de Musset</v>
          </cell>
          <cell r="H172">
            <v>31200</v>
          </cell>
          <cell r="I172" t="str">
            <v>Toulouse</v>
          </cell>
          <cell r="J172">
            <v>561574465</v>
          </cell>
          <cell r="K172">
            <v>621934961</v>
          </cell>
          <cell r="L172" t="str">
            <v>pascal.rossi@libero.it</v>
          </cell>
          <cell r="M172" t="str">
            <v>Profilé</v>
          </cell>
          <cell r="N172" t="str">
            <v>Mc Louis</v>
          </cell>
          <cell r="O172" t="str">
            <v>Glen 264</v>
          </cell>
          <cell r="P172" t="str">
            <v>ZFA24400007742947</v>
          </cell>
          <cell r="Q172" t="str">
            <v>BT-184-HL</v>
          </cell>
          <cell r="R172">
            <v>38909</v>
          </cell>
          <cell r="S172" t="str">
            <v>Fiat</v>
          </cell>
          <cell r="T172" t="str">
            <v>2,8L JTD</v>
          </cell>
          <cell r="U172">
            <v>56300</v>
          </cell>
          <cell r="V172" t="str">
            <v>X</v>
          </cell>
          <cell r="W172">
            <v>41408</v>
          </cell>
          <cell r="X172">
            <v>19000</v>
          </cell>
          <cell r="Y172" t="str">
            <v>345R</v>
          </cell>
          <cell r="Z172" t="str">
            <v>M.</v>
          </cell>
          <cell r="AA172" t="str">
            <v>ROBERT</v>
          </cell>
          <cell r="AB172" t="str">
            <v>Gilles</v>
          </cell>
          <cell r="AC172" t="str">
            <v>Place de l'Ormeau</v>
          </cell>
          <cell r="AD172">
            <v>81140</v>
          </cell>
          <cell r="AE172" t="str">
            <v>Vaour</v>
          </cell>
          <cell r="AG172">
            <v>616301490</v>
          </cell>
          <cell r="AH172" t="str">
            <v>gilles.robert81@orange.fr</v>
          </cell>
          <cell r="AI172">
            <v>41433</v>
          </cell>
          <cell r="AJ172">
            <v>0</v>
          </cell>
          <cell r="AK172">
            <v>0</v>
          </cell>
          <cell r="AL172">
            <v>23000</v>
          </cell>
          <cell r="AM172">
            <v>23000</v>
          </cell>
          <cell r="AN172">
            <v>41447</v>
          </cell>
          <cell r="AO172" t="str">
            <v>14h00</v>
          </cell>
          <cell r="AP172" t="str">
            <v>Livré</v>
          </cell>
          <cell r="AR172">
            <v>5000</v>
          </cell>
          <cell r="AS172">
            <v>980</v>
          </cell>
          <cell r="AT172">
            <v>4020</v>
          </cell>
          <cell r="AV172">
            <v>18000</v>
          </cell>
          <cell r="AW172">
            <v>0</v>
          </cell>
          <cell r="AX172">
            <v>0</v>
          </cell>
          <cell r="AY172">
            <v>23000</v>
          </cell>
          <cell r="AZ172">
            <v>23000</v>
          </cell>
        </row>
        <row r="173">
          <cell r="A173" t="str">
            <v xml:space="preserve"> Carthago 64 LBQ - JAMAR DE BOLSEE / FEUILLERAT</v>
          </cell>
          <cell r="B173" t="str">
            <v>Intégral Carthago 64 LBQ - JAMAR DE BOLSEE</v>
          </cell>
          <cell r="C173">
            <v>346</v>
          </cell>
          <cell r="D173" t="str">
            <v>Mme</v>
          </cell>
          <cell r="E173" t="str">
            <v>JAMAR DE BOLSEE</v>
          </cell>
          <cell r="F173" t="str">
            <v>Anne</v>
          </cell>
          <cell r="G173" t="str">
            <v>Lieu dit Sabatié</v>
          </cell>
          <cell r="H173">
            <v>82270</v>
          </cell>
          <cell r="I173" t="str">
            <v>Montalzat</v>
          </cell>
          <cell r="J173">
            <v>563932097</v>
          </cell>
          <cell r="L173" t="str">
            <v>yvesjamar@gmail.com</v>
          </cell>
          <cell r="M173" t="str">
            <v>Intégral</v>
          </cell>
          <cell r="N173" t="str">
            <v>Carthago</v>
          </cell>
          <cell r="O173" t="str">
            <v>64 LBQ</v>
          </cell>
          <cell r="P173" t="str">
            <v>ZCFC65C0005604852</v>
          </cell>
          <cell r="Q173" t="str">
            <v>BC-862-FJ</v>
          </cell>
          <cell r="R173">
            <v>38972</v>
          </cell>
          <cell r="S173" t="str">
            <v>Iveco</v>
          </cell>
          <cell r="T173" t="str">
            <v>65C 17</v>
          </cell>
          <cell r="U173">
            <v>42500</v>
          </cell>
          <cell r="V173" t="str">
            <v>X</v>
          </cell>
          <cell r="W173">
            <v>41411</v>
          </cell>
          <cell r="X173">
            <v>60000</v>
          </cell>
          <cell r="Y173" t="str">
            <v>346R</v>
          </cell>
          <cell r="Z173" t="str">
            <v>M.</v>
          </cell>
          <cell r="AA173" t="str">
            <v>FEUILLERAT</v>
          </cell>
          <cell r="AB173" t="str">
            <v>Lucien</v>
          </cell>
          <cell r="AC173" t="str">
            <v>27, chemin du Nebout</v>
          </cell>
          <cell r="AD173">
            <v>31830</v>
          </cell>
          <cell r="AE173" t="str">
            <v>Plaisance du Touch</v>
          </cell>
          <cell r="AF173">
            <v>561071720</v>
          </cell>
          <cell r="AG173">
            <v>607118222</v>
          </cell>
          <cell r="AH173" t="str">
            <v>feuillerat.lucien@neuf.fr</v>
          </cell>
          <cell r="AI173">
            <v>41517</v>
          </cell>
          <cell r="AJ173">
            <v>5000</v>
          </cell>
          <cell r="AL173">
            <v>63000</v>
          </cell>
          <cell r="AM173">
            <v>68000</v>
          </cell>
          <cell r="AN173">
            <v>41544</v>
          </cell>
          <cell r="AO173" t="str">
            <v>14h00</v>
          </cell>
          <cell r="AP173" t="str">
            <v>Livré</v>
          </cell>
          <cell r="AR173">
            <v>12000</v>
          </cell>
          <cell r="AS173">
            <v>2352</v>
          </cell>
          <cell r="AT173">
            <v>9648</v>
          </cell>
          <cell r="AV173">
            <v>56000</v>
          </cell>
          <cell r="AW173">
            <v>5000</v>
          </cell>
          <cell r="AX173">
            <v>0</v>
          </cell>
          <cell r="AY173">
            <v>63000</v>
          </cell>
          <cell r="AZ173">
            <v>68000</v>
          </cell>
        </row>
        <row r="174">
          <cell r="A174" t="str">
            <v xml:space="preserve"> Elnagh Slim 5 - BELKOUSSA / CHOUIDEN</v>
          </cell>
          <cell r="B174" t="str">
            <v>Profilé Elnagh Slim 5 - BELKOUSSA</v>
          </cell>
          <cell r="C174">
            <v>347</v>
          </cell>
          <cell r="D174" t="str">
            <v>M.</v>
          </cell>
          <cell r="E174" t="str">
            <v>BELKOUSSA</v>
          </cell>
          <cell r="F174" t="str">
            <v>Amhed</v>
          </cell>
          <cell r="G174" t="str">
            <v>6, rue des Bergeronnettes</v>
          </cell>
          <cell r="H174">
            <v>81000</v>
          </cell>
          <cell r="I174" t="str">
            <v>Albi</v>
          </cell>
          <cell r="J174">
            <v>952488095</v>
          </cell>
          <cell r="K174">
            <v>626785049</v>
          </cell>
          <cell r="L174" t="str">
            <v>ahmedbalkoussa@hotmail.fr</v>
          </cell>
          <cell r="M174" t="str">
            <v>Profilé</v>
          </cell>
          <cell r="N174" t="str">
            <v>Elnagh</v>
          </cell>
          <cell r="O174" t="str">
            <v>Slim 5</v>
          </cell>
          <cell r="P174" t="str">
            <v>ZFA24400007251323</v>
          </cell>
          <cell r="Q174" t="str">
            <v>BX-614-AH</v>
          </cell>
          <cell r="R174">
            <v>38098</v>
          </cell>
          <cell r="S174" t="str">
            <v>Fiat</v>
          </cell>
          <cell r="T174" t="str">
            <v>2,8L JTD</v>
          </cell>
          <cell r="U174">
            <v>54500</v>
          </cell>
          <cell r="V174" t="str">
            <v>X</v>
          </cell>
          <cell r="W174">
            <v>41412</v>
          </cell>
          <cell r="X174">
            <v>19000</v>
          </cell>
          <cell r="Y174" t="str">
            <v>347R</v>
          </cell>
          <cell r="Z174" t="str">
            <v>M.</v>
          </cell>
          <cell r="AA174" t="str">
            <v>CHOUIDEN</v>
          </cell>
          <cell r="AB174" t="str">
            <v>Mouloud-Yves</v>
          </cell>
          <cell r="AC174" t="str">
            <v>81, lotissement Sol y Neu</v>
          </cell>
          <cell r="AD174">
            <v>66120</v>
          </cell>
          <cell r="AE174" t="str">
            <v>Targassonne</v>
          </cell>
          <cell r="AF174">
            <v>468303846</v>
          </cell>
          <cell r="AG174">
            <v>632119185</v>
          </cell>
          <cell r="AH174" t="str">
            <v>m.chouiden@orange.fr</v>
          </cell>
          <cell r="AI174">
            <v>41529</v>
          </cell>
          <cell r="AJ174">
            <v>4000</v>
          </cell>
          <cell r="AL174">
            <v>17900</v>
          </cell>
          <cell r="AM174">
            <v>21900</v>
          </cell>
          <cell r="AN174">
            <v>41536</v>
          </cell>
          <cell r="AO174" t="str">
            <v>10h00</v>
          </cell>
          <cell r="AP174" t="str">
            <v>Livré</v>
          </cell>
          <cell r="AR174">
            <v>3400</v>
          </cell>
          <cell r="AS174">
            <v>666.4</v>
          </cell>
          <cell r="AT174">
            <v>2733.6</v>
          </cell>
          <cell r="AV174">
            <v>18500</v>
          </cell>
          <cell r="AW174">
            <v>4000</v>
          </cell>
          <cell r="AX174">
            <v>16000</v>
          </cell>
          <cell r="AY174">
            <v>1900</v>
          </cell>
          <cell r="AZ174">
            <v>21900</v>
          </cell>
        </row>
        <row r="175">
          <cell r="A175" t="str">
            <v xml:space="preserve"> Chausson Flash 02 - LEBRUN / BRIOL</v>
          </cell>
          <cell r="B175" t="str">
            <v>Profilé Chausson Flash 02 - LEBRUN</v>
          </cell>
          <cell r="C175">
            <v>348</v>
          </cell>
          <cell r="D175" t="str">
            <v>M.</v>
          </cell>
          <cell r="E175" t="str">
            <v>LEBRUN</v>
          </cell>
          <cell r="F175" t="str">
            <v>Michel</v>
          </cell>
          <cell r="G175" t="str">
            <v>8, rue des Hospices</v>
          </cell>
          <cell r="H175">
            <v>34090</v>
          </cell>
          <cell r="I175" t="str">
            <v>Montpellier</v>
          </cell>
          <cell r="J175">
            <v>467411494</v>
          </cell>
          <cell r="K175">
            <v>630575252</v>
          </cell>
          <cell r="L175" t="str">
            <v>michel.lebrun@univ-montp2.fr</v>
          </cell>
          <cell r="M175" t="str">
            <v>Profilé</v>
          </cell>
          <cell r="N175" t="str">
            <v>Chausson</v>
          </cell>
          <cell r="O175" t="str">
            <v>Flash 02</v>
          </cell>
          <cell r="P175" t="str">
            <v>WF07XXTTF77M24129</v>
          </cell>
          <cell r="Q175" t="str">
            <v>CJ-673-PN</v>
          </cell>
          <cell r="R175">
            <v>39638</v>
          </cell>
          <cell r="S175" t="str">
            <v>Ford</v>
          </cell>
          <cell r="T175" t="str">
            <v>2,2L 140CV</v>
          </cell>
          <cell r="U175">
            <v>29700</v>
          </cell>
          <cell r="V175" t="str">
            <v>X</v>
          </cell>
          <cell r="W175">
            <v>41412</v>
          </cell>
          <cell r="X175">
            <v>24000</v>
          </cell>
          <cell r="Y175" t="str">
            <v>348R</v>
          </cell>
          <cell r="Z175" t="str">
            <v>Mme</v>
          </cell>
          <cell r="AA175" t="str">
            <v>BRIOL</v>
          </cell>
          <cell r="AB175" t="str">
            <v>Gilberte</v>
          </cell>
          <cell r="AC175" t="str">
            <v>34 boulevard Fleur Espine</v>
          </cell>
          <cell r="AD175">
            <v>31140</v>
          </cell>
          <cell r="AE175" t="str">
            <v>Launaguet</v>
          </cell>
          <cell r="AF175">
            <v>561743350</v>
          </cell>
          <cell r="AH175" t="str">
            <v>jacques.briol@orange.fr</v>
          </cell>
          <cell r="AI175">
            <v>41480</v>
          </cell>
          <cell r="AJ175">
            <v>3000</v>
          </cell>
          <cell r="AK175">
            <v>0</v>
          </cell>
          <cell r="AL175">
            <v>24300</v>
          </cell>
          <cell r="AM175">
            <v>27300</v>
          </cell>
          <cell r="AN175">
            <v>41488</v>
          </cell>
          <cell r="AO175" t="str">
            <v>10h00</v>
          </cell>
          <cell r="AP175" t="str">
            <v>Livré</v>
          </cell>
          <cell r="AR175">
            <v>3300</v>
          </cell>
          <cell r="AS175">
            <v>646.80000000000007</v>
          </cell>
          <cell r="AT175">
            <v>2653.2</v>
          </cell>
          <cell r="AV175">
            <v>24000</v>
          </cell>
          <cell r="AW175">
            <v>0</v>
          </cell>
          <cell r="AX175">
            <v>0</v>
          </cell>
          <cell r="AY175">
            <v>24300</v>
          </cell>
          <cell r="AZ175">
            <v>24300</v>
          </cell>
        </row>
        <row r="176">
          <cell r="A176" t="str">
            <v xml:space="preserve"> Pilote Référence 692 TG - FAGOT / </v>
          </cell>
          <cell r="B176" t="str">
            <v>Intégral Pilote Référence 692 TG - FAGOT</v>
          </cell>
          <cell r="C176">
            <v>349</v>
          </cell>
          <cell r="D176" t="str">
            <v>M.</v>
          </cell>
          <cell r="E176" t="str">
            <v>FAGOT</v>
          </cell>
          <cell r="F176" t="str">
            <v>Serge</v>
          </cell>
          <cell r="G176" t="str">
            <v>4, impasse de l'Aussou</v>
          </cell>
          <cell r="H176">
            <v>11200</v>
          </cell>
          <cell r="I176" t="str">
            <v>ORNAISONS</v>
          </cell>
          <cell r="J176">
            <v>468460848</v>
          </cell>
          <cell r="K176">
            <v>781469548</v>
          </cell>
          <cell r="L176" t="str">
            <v>fagotserge@sfr.fr</v>
          </cell>
          <cell r="M176" t="str">
            <v>Intégral</v>
          </cell>
          <cell r="N176" t="str">
            <v>Pilote</v>
          </cell>
          <cell r="O176" t="str">
            <v>Référence 692 TG</v>
          </cell>
          <cell r="P176" t="str">
            <v>VF7ZBPMBA17414737</v>
          </cell>
          <cell r="Q176" t="str">
            <v>BK-483-VS</v>
          </cell>
          <cell r="R176">
            <v>38569</v>
          </cell>
          <cell r="S176" t="str">
            <v>Citroen</v>
          </cell>
          <cell r="T176" t="str">
            <v>2,8L HDI</v>
          </cell>
          <cell r="U176">
            <v>45500</v>
          </cell>
          <cell r="V176" t="str">
            <v>X</v>
          </cell>
          <cell r="W176">
            <v>41416</v>
          </cell>
          <cell r="X176">
            <v>32000</v>
          </cell>
          <cell r="Y176" t="str">
            <v/>
          </cell>
          <cell r="AM176">
            <v>0</v>
          </cell>
          <cell r="AP176" t="str">
            <v>Perdu/repris</v>
          </cell>
          <cell r="AR176" t="str">
            <v/>
          </cell>
          <cell r="AS176" t="str">
            <v/>
          </cell>
          <cell r="AT176" t="str">
            <v/>
          </cell>
          <cell r="AZ176">
            <v>0</v>
          </cell>
        </row>
        <row r="177">
          <cell r="A177" t="str">
            <v xml:space="preserve"> Eriba Van - ALENGRIN / </v>
          </cell>
          <cell r="B177" t="str">
            <v>Profilé Eriba Van - ALENGRIN</v>
          </cell>
          <cell r="C177">
            <v>350</v>
          </cell>
          <cell r="D177" t="str">
            <v>M.</v>
          </cell>
          <cell r="E177" t="str">
            <v>ALENGRIN</v>
          </cell>
          <cell r="F177" t="str">
            <v>Christian</v>
          </cell>
          <cell r="G177" t="str">
            <v>212, chemin de Cantemerle</v>
          </cell>
          <cell r="H177">
            <v>31870</v>
          </cell>
          <cell r="I177" t="str">
            <v>Beaumont sur Lèze</v>
          </cell>
          <cell r="J177">
            <v>561565010</v>
          </cell>
          <cell r="K177">
            <v>633796371</v>
          </cell>
          <cell r="L177" t="str">
            <v>christian.alengrin@orange.fr</v>
          </cell>
          <cell r="M177" t="str">
            <v>Profilé</v>
          </cell>
          <cell r="N177" t="str">
            <v>Eriba</v>
          </cell>
          <cell r="O177" t="str">
            <v>Van</v>
          </cell>
          <cell r="P177" t="str">
            <v>WF0VXXTTFV5C82668</v>
          </cell>
          <cell r="Q177" t="str">
            <v>AH-145-EC</v>
          </cell>
          <cell r="R177">
            <v>38846</v>
          </cell>
          <cell r="S177" t="str">
            <v>Ford</v>
          </cell>
          <cell r="T177" t="str">
            <v>2L TDCI</v>
          </cell>
          <cell r="U177">
            <v>85600</v>
          </cell>
          <cell r="V177" t="str">
            <v>X</v>
          </cell>
          <cell r="W177">
            <v>41416</v>
          </cell>
          <cell r="X177">
            <v>24000</v>
          </cell>
          <cell r="Y177" t="str">
            <v/>
          </cell>
          <cell r="AM177">
            <v>0</v>
          </cell>
          <cell r="AP177" t="str">
            <v>Perdu/repris</v>
          </cell>
          <cell r="AR177" t="str">
            <v/>
          </cell>
          <cell r="AS177" t="str">
            <v/>
          </cell>
          <cell r="AT177" t="str">
            <v/>
          </cell>
          <cell r="AZ177">
            <v>0</v>
          </cell>
        </row>
        <row r="178">
          <cell r="A178" t="str">
            <v xml:space="preserve"> Laika Ecovip 100 - BARELLA / Wattez</v>
          </cell>
          <cell r="B178" t="str">
            <v>Intégral Laika Ecovip 100 - BARELLA</v>
          </cell>
          <cell r="C178">
            <v>351</v>
          </cell>
          <cell r="D178" t="str">
            <v>M.</v>
          </cell>
          <cell r="E178" t="str">
            <v>BARELLA</v>
          </cell>
          <cell r="F178" t="str">
            <v>Joel</v>
          </cell>
          <cell r="G178" t="str">
            <v>Chemin du Libron</v>
          </cell>
          <cell r="H178">
            <v>34550</v>
          </cell>
          <cell r="I178" t="str">
            <v>Valras Plage</v>
          </cell>
          <cell r="K178">
            <v>613440380</v>
          </cell>
          <cell r="M178" t="str">
            <v>Intégral</v>
          </cell>
          <cell r="N178" t="str">
            <v>Laika</v>
          </cell>
          <cell r="O178" t="str">
            <v>Ecovip 100</v>
          </cell>
          <cell r="P178" t="str">
            <v>ZCFC3580002172536</v>
          </cell>
          <cell r="Q178" t="str">
            <v>BM-064-CK</v>
          </cell>
          <cell r="R178">
            <v>35495</v>
          </cell>
          <cell r="S178" t="str">
            <v>Iveco</v>
          </cell>
          <cell r="T178" t="str">
            <v>8 CV</v>
          </cell>
          <cell r="U178">
            <v>108000</v>
          </cell>
          <cell r="V178" t="str">
            <v>X</v>
          </cell>
          <cell r="W178">
            <v>41417</v>
          </cell>
          <cell r="X178">
            <v>17000</v>
          </cell>
          <cell r="Y178" t="str">
            <v>351R</v>
          </cell>
          <cell r="Z178" t="str">
            <v>M.</v>
          </cell>
          <cell r="AA178" t="str">
            <v>Wattez</v>
          </cell>
          <cell r="AB178" t="str">
            <v>Regis</v>
          </cell>
          <cell r="AC178" t="str">
            <v>151 bis, chemin des Bruzes</v>
          </cell>
          <cell r="AD178">
            <v>31190</v>
          </cell>
          <cell r="AE178" t="str">
            <v>MIREMONT</v>
          </cell>
          <cell r="AF178">
            <v>561634294</v>
          </cell>
          <cell r="AG178">
            <v>607670125</v>
          </cell>
          <cell r="AH178" t="str">
            <v>regis.wattez31@orange.fr</v>
          </cell>
          <cell r="AI178">
            <v>41461</v>
          </cell>
          <cell r="AJ178">
            <v>3000</v>
          </cell>
          <cell r="AL178">
            <v>16500</v>
          </cell>
          <cell r="AM178">
            <v>19500</v>
          </cell>
          <cell r="AN178">
            <v>41468</v>
          </cell>
          <cell r="AO178" t="str">
            <v>09h30</v>
          </cell>
          <cell r="AP178" t="str">
            <v>Livré</v>
          </cell>
          <cell r="AR178">
            <v>2500</v>
          </cell>
          <cell r="AS178">
            <v>490</v>
          </cell>
          <cell r="AT178">
            <v>2010</v>
          </cell>
          <cell r="AV178">
            <v>17000</v>
          </cell>
          <cell r="AW178">
            <v>0</v>
          </cell>
          <cell r="AX178">
            <v>0</v>
          </cell>
          <cell r="AY178">
            <v>16500</v>
          </cell>
          <cell r="AZ178">
            <v>16500</v>
          </cell>
        </row>
        <row r="179">
          <cell r="A179" t="str">
            <v xml:space="preserve"> Mc Louis 361 - HURTELLE / MASALA</v>
          </cell>
          <cell r="B179" t="str">
            <v>Profilé Mc Louis 361 - HURTELLE</v>
          </cell>
          <cell r="C179">
            <v>352</v>
          </cell>
          <cell r="D179" t="str">
            <v>M.</v>
          </cell>
          <cell r="E179" t="str">
            <v>HURTELLE</v>
          </cell>
          <cell r="F179" t="str">
            <v>Jean-Marie</v>
          </cell>
          <cell r="G179" t="str">
            <v>186, rue de l'Eglise</v>
          </cell>
          <cell r="H179">
            <v>80430</v>
          </cell>
          <cell r="I179" t="str">
            <v>Saint Aubin Rivière</v>
          </cell>
          <cell r="J179">
            <v>322259300</v>
          </cell>
          <cell r="K179">
            <v>631046852</v>
          </cell>
          <cell r="L179" t="str">
            <v>jean_marie.hurtelle@club-internet.fr</v>
          </cell>
          <cell r="M179" t="str">
            <v>Profilé</v>
          </cell>
          <cell r="N179" t="str">
            <v>Mc Louis</v>
          </cell>
          <cell r="O179">
            <v>361</v>
          </cell>
          <cell r="P179" t="str">
            <v>ZFA23000005998681</v>
          </cell>
          <cell r="Q179" t="str">
            <v>6238 WS 80</v>
          </cell>
          <cell r="R179">
            <v>37082</v>
          </cell>
          <cell r="S179" t="str">
            <v>Fiat</v>
          </cell>
          <cell r="T179" t="str">
            <v>2,8L JTD</v>
          </cell>
          <cell r="U179">
            <v>83500</v>
          </cell>
          <cell r="V179" t="str">
            <v>X</v>
          </cell>
          <cell r="W179">
            <v>41417</v>
          </cell>
          <cell r="X179">
            <v>17000</v>
          </cell>
          <cell r="Y179" t="str">
            <v>352R</v>
          </cell>
          <cell r="Z179" t="str">
            <v>M.</v>
          </cell>
          <cell r="AA179" t="str">
            <v>MASALA</v>
          </cell>
          <cell r="AB179" t="str">
            <v>Richard</v>
          </cell>
          <cell r="AC179" t="str">
            <v>63 lieu dit Marieu</v>
          </cell>
          <cell r="AD179">
            <v>46140</v>
          </cell>
          <cell r="AE179" t="str">
            <v>LUZECH</v>
          </cell>
          <cell r="AF179">
            <v>565223519</v>
          </cell>
          <cell r="AG179">
            <v>672064667</v>
          </cell>
          <cell r="AH179" t="str">
            <v>sympa46@orange.fr</v>
          </cell>
          <cell r="AI179">
            <v>41566</v>
          </cell>
          <cell r="AJ179">
            <v>2500</v>
          </cell>
          <cell r="AL179">
            <v>17700</v>
          </cell>
          <cell r="AM179">
            <v>20200</v>
          </cell>
          <cell r="AN179">
            <v>41577</v>
          </cell>
          <cell r="AO179" t="str">
            <v>15h00</v>
          </cell>
          <cell r="AP179" t="str">
            <v>Livré</v>
          </cell>
          <cell r="AR179">
            <v>20200</v>
          </cell>
          <cell r="AS179">
            <v>3959.2000000000003</v>
          </cell>
          <cell r="AT179">
            <v>16240.8</v>
          </cell>
          <cell r="AW179">
            <v>0</v>
          </cell>
          <cell r="AX179">
            <v>0</v>
          </cell>
          <cell r="AY179">
            <v>20200</v>
          </cell>
          <cell r="AZ179">
            <v>20200</v>
          </cell>
        </row>
        <row r="180">
          <cell r="A180" t="str">
            <v xml:space="preserve"> Bavaria A 71 - Lory / CHAPELIERE</v>
          </cell>
          <cell r="B180" t="str">
            <v>Capucine Bavaria A 71 - Lory</v>
          </cell>
          <cell r="C180">
            <v>353</v>
          </cell>
          <cell r="D180" t="str">
            <v>M.</v>
          </cell>
          <cell r="E180" t="str">
            <v>Lory</v>
          </cell>
          <cell r="F180" t="str">
            <v>Frédéric</v>
          </cell>
          <cell r="G180" t="str">
            <v>1 Chemin de fournier haut</v>
          </cell>
          <cell r="H180">
            <v>31320</v>
          </cell>
          <cell r="I180" t="str">
            <v>REBIGUE</v>
          </cell>
          <cell r="L180" t="str">
            <v>falory@sfr.fr</v>
          </cell>
          <cell r="M180" t="str">
            <v>Capucine</v>
          </cell>
          <cell r="N180" t="str">
            <v>Bavaria</v>
          </cell>
          <cell r="O180" t="str">
            <v>A 71</v>
          </cell>
          <cell r="P180" t="str">
            <v>ZFA25000001997309</v>
          </cell>
          <cell r="Q180" t="str">
            <v>BR-563-MZ</v>
          </cell>
          <cell r="R180">
            <v>40739</v>
          </cell>
          <cell r="S180" t="str">
            <v>Fiat</v>
          </cell>
          <cell r="T180" t="str">
            <v>2,3L 130</v>
          </cell>
          <cell r="U180">
            <v>7700</v>
          </cell>
          <cell r="V180" t="str">
            <v>X</v>
          </cell>
          <cell r="W180">
            <v>41418</v>
          </cell>
          <cell r="X180">
            <v>35000</v>
          </cell>
          <cell r="Y180" t="str">
            <v>353R</v>
          </cell>
          <cell r="Z180" t="str">
            <v>M.</v>
          </cell>
          <cell r="AA180" t="str">
            <v>CHAPELIERE</v>
          </cell>
          <cell r="AB180" t="str">
            <v>Olivier</v>
          </cell>
          <cell r="AC180" t="str">
            <v>Groupe Scolaire les Passons 160 chemin du château</v>
          </cell>
          <cell r="AD180">
            <v>13400</v>
          </cell>
          <cell r="AE180" t="str">
            <v>Aubagne</v>
          </cell>
          <cell r="AF180">
            <v>442089410</v>
          </cell>
          <cell r="AG180">
            <v>633870963</v>
          </cell>
          <cell r="AH180" t="str">
            <v>ochapeliere@voila.fr</v>
          </cell>
          <cell r="AI180">
            <v>41451</v>
          </cell>
          <cell r="AJ180">
            <v>2000</v>
          </cell>
          <cell r="AL180">
            <v>38900</v>
          </cell>
          <cell r="AM180">
            <v>40900</v>
          </cell>
          <cell r="AN180">
            <v>41472</v>
          </cell>
          <cell r="AO180" t="str">
            <v>10h00</v>
          </cell>
          <cell r="AP180" t="str">
            <v>Livré</v>
          </cell>
          <cell r="AR180">
            <v>5900</v>
          </cell>
          <cell r="AS180">
            <v>1156.4000000000001</v>
          </cell>
          <cell r="AT180">
            <v>4743.6000000000004</v>
          </cell>
          <cell r="AV180">
            <v>35000</v>
          </cell>
          <cell r="AW180">
            <v>2000</v>
          </cell>
          <cell r="AX180">
            <v>0</v>
          </cell>
          <cell r="AY180">
            <v>38900</v>
          </cell>
          <cell r="AZ180">
            <v>40900</v>
          </cell>
        </row>
        <row r="181">
          <cell r="A181" t="str">
            <v xml:space="preserve"> Hymer BC 664 - OBERRIEDER / AVEZAC</v>
          </cell>
          <cell r="B181" t="str">
            <v>Intégral Hymer BC 664 - OBERRIEDER</v>
          </cell>
          <cell r="C181">
            <v>354</v>
          </cell>
          <cell r="D181" t="str">
            <v>M.</v>
          </cell>
          <cell r="E181" t="str">
            <v>OBERRIEDER</v>
          </cell>
          <cell r="F181" t="str">
            <v>Robert</v>
          </cell>
          <cell r="G181" t="str">
            <v>10, avenue de l'Hippodrome</v>
          </cell>
          <cell r="H181">
            <v>66140</v>
          </cell>
          <cell r="I181" t="str">
            <v>Canet-en-Roussillon</v>
          </cell>
          <cell r="K181">
            <v>686762742</v>
          </cell>
          <cell r="L181" t="str">
            <v>r.ober66@hotmail.fr</v>
          </cell>
          <cell r="M181" t="str">
            <v>Intégral</v>
          </cell>
          <cell r="N181" t="str">
            <v>Hymer</v>
          </cell>
          <cell r="O181" t="str">
            <v>BC 664</v>
          </cell>
          <cell r="P181" t="str">
            <v>ZFA244000074604B0</v>
          </cell>
          <cell r="Q181" t="str">
            <v>4954 TL 66</v>
          </cell>
          <cell r="R181">
            <v>38434</v>
          </cell>
          <cell r="S181" t="str">
            <v>Fiat</v>
          </cell>
          <cell r="T181" t="str">
            <v>2,8L JTD</v>
          </cell>
          <cell r="U181">
            <v>40200</v>
          </cell>
          <cell r="V181" t="str">
            <v>X</v>
          </cell>
          <cell r="W181">
            <v>41423</v>
          </cell>
          <cell r="X181">
            <v>30000</v>
          </cell>
          <cell r="Y181" t="str">
            <v>354R</v>
          </cell>
          <cell r="Z181" t="str">
            <v>M.</v>
          </cell>
          <cell r="AA181" t="str">
            <v>AVEZAC</v>
          </cell>
          <cell r="AB181" t="str">
            <v>Philippe</v>
          </cell>
          <cell r="AC181" t="str">
            <v>6, rue Rudyard Kilpling</v>
          </cell>
          <cell r="AD181">
            <v>31880</v>
          </cell>
          <cell r="AE181" t="str">
            <v>La Salvetat-Saint-Gilles</v>
          </cell>
          <cell r="AG181">
            <v>680020504</v>
          </cell>
          <cell r="AH181" t="str">
            <v>philippe.avezac31@orange.fr</v>
          </cell>
          <cell r="AI181">
            <v>41426</v>
          </cell>
          <cell r="AJ181">
            <v>3000</v>
          </cell>
          <cell r="AL181">
            <v>32000</v>
          </cell>
          <cell r="AM181">
            <v>35000</v>
          </cell>
          <cell r="AN181">
            <v>41436</v>
          </cell>
          <cell r="AO181" t="str">
            <v>15h00</v>
          </cell>
          <cell r="AP181" t="str">
            <v>Livré</v>
          </cell>
          <cell r="AR181">
            <v>5000</v>
          </cell>
          <cell r="AS181">
            <v>980</v>
          </cell>
          <cell r="AT181">
            <v>4020</v>
          </cell>
          <cell r="AV181">
            <v>30000</v>
          </cell>
          <cell r="AW181">
            <v>3000</v>
          </cell>
          <cell r="AX181">
            <v>10000</v>
          </cell>
          <cell r="AY181">
            <v>22000</v>
          </cell>
          <cell r="AZ181">
            <v>35000</v>
          </cell>
        </row>
        <row r="182">
          <cell r="A182" t="str">
            <v xml:space="preserve"> Burstner IT 674 G - DUVAL / RAVEL</v>
          </cell>
          <cell r="B182" t="str">
            <v>Profilé Burstner IT 674 G - DUVAL</v>
          </cell>
          <cell r="C182">
            <v>355</v>
          </cell>
          <cell r="D182" t="str">
            <v>M.</v>
          </cell>
          <cell r="E182" t="str">
            <v>DUVAL</v>
          </cell>
          <cell r="F182" t="str">
            <v>Didier</v>
          </cell>
          <cell r="G182" t="str">
            <v>La Tire del Manché</v>
          </cell>
          <cell r="H182">
            <v>9130</v>
          </cell>
          <cell r="I182" t="str">
            <v>VEBRE</v>
          </cell>
          <cell r="K182">
            <v>686929714</v>
          </cell>
          <cell r="L182" t="str">
            <v>didierduval49@gmail.com</v>
          </cell>
          <cell r="M182" t="str">
            <v>Profilé</v>
          </cell>
          <cell r="N182" t="str">
            <v>Burstner</v>
          </cell>
          <cell r="O182" t="str">
            <v>IT 674 G</v>
          </cell>
          <cell r="P182" t="str">
            <v>ZFA25000001545578</v>
          </cell>
          <cell r="Q182" t="str">
            <v>AH-930-EF</v>
          </cell>
          <cell r="R182">
            <v>39899</v>
          </cell>
          <cell r="S182" t="str">
            <v>Fiat</v>
          </cell>
          <cell r="T182" t="str">
            <v>2,3L Multijet 130 CV</v>
          </cell>
          <cell r="U182">
            <v>47000</v>
          </cell>
          <cell r="V182" t="str">
            <v>X</v>
          </cell>
          <cell r="W182">
            <v>41425</v>
          </cell>
          <cell r="X182">
            <v>31000</v>
          </cell>
          <cell r="Y182" t="str">
            <v>355R</v>
          </cell>
          <cell r="Z182" t="str">
            <v>M.</v>
          </cell>
          <cell r="AA182" t="str">
            <v>RAVEL</v>
          </cell>
          <cell r="AB182" t="str">
            <v>Victor</v>
          </cell>
          <cell r="AC182" t="str">
            <v>1081, chemin Lavizard</v>
          </cell>
          <cell r="AD182">
            <v>31600</v>
          </cell>
          <cell r="AE182" t="str">
            <v>LAMASQUERE</v>
          </cell>
          <cell r="AF182">
            <v>561560949</v>
          </cell>
          <cell r="AG182">
            <v>677687644</v>
          </cell>
          <cell r="AH182" t="str">
            <v>victor.ravel@orange.fr</v>
          </cell>
          <cell r="AI182">
            <v>41446</v>
          </cell>
          <cell r="AJ182">
            <v>3000</v>
          </cell>
          <cell r="AL182">
            <v>32000</v>
          </cell>
          <cell r="AM182">
            <v>35000</v>
          </cell>
          <cell r="AN182">
            <v>41458</v>
          </cell>
          <cell r="AO182" t="str">
            <v>10h30</v>
          </cell>
          <cell r="AP182" t="str">
            <v>Livré</v>
          </cell>
          <cell r="AR182">
            <v>5000</v>
          </cell>
          <cell r="AS182">
            <v>980</v>
          </cell>
          <cell r="AT182">
            <v>4020</v>
          </cell>
          <cell r="AV182">
            <v>30000</v>
          </cell>
          <cell r="AW182">
            <v>3000</v>
          </cell>
          <cell r="AX182">
            <v>8000</v>
          </cell>
          <cell r="AY182">
            <v>24000</v>
          </cell>
          <cell r="AZ182">
            <v>35000</v>
          </cell>
        </row>
        <row r="183">
          <cell r="A183" t="str">
            <v xml:space="preserve"> Challenger 172 - FEIX / PASTOR</v>
          </cell>
          <cell r="B183" t="str">
            <v>Capucine Challenger 172 - FEIX</v>
          </cell>
          <cell r="C183">
            <v>356</v>
          </cell>
          <cell r="D183" t="str">
            <v>M.</v>
          </cell>
          <cell r="E183" t="str">
            <v>FEIX</v>
          </cell>
          <cell r="F183" t="str">
            <v>Maurice</v>
          </cell>
          <cell r="G183" t="str">
            <v>Riel Haut</v>
          </cell>
          <cell r="H183">
            <v>46110</v>
          </cell>
          <cell r="I183" t="str">
            <v>Bétaille</v>
          </cell>
          <cell r="J183">
            <v>565324877</v>
          </cell>
          <cell r="K183">
            <v>644276563</v>
          </cell>
          <cell r="L183" t="str">
            <v>feix.maurice@orange.fr</v>
          </cell>
          <cell r="M183" t="str">
            <v>Capucine</v>
          </cell>
          <cell r="N183" t="str">
            <v>Challenger</v>
          </cell>
          <cell r="O183">
            <v>172</v>
          </cell>
          <cell r="P183" t="str">
            <v>WF0AXXGBFA2L64770</v>
          </cell>
          <cell r="Q183" t="str">
            <v>3279 KE 46</v>
          </cell>
          <cell r="R183">
            <v>37419</v>
          </cell>
          <cell r="S183" t="str">
            <v>Ford</v>
          </cell>
          <cell r="T183" t="str">
            <v>2,4L TDCI 125 CV</v>
          </cell>
          <cell r="U183">
            <v>65600</v>
          </cell>
          <cell r="V183" t="str">
            <v>X</v>
          </cell>
          <cell r="W183">
            <v>41433</v>
          </cell>
          <cell r="X183">
            <v>18000</v>
          </cell>
          <cell r="Y183" t="str">
            <v>356R</v>
          </cell>
          <cell r="Z183" t="str">
            <v>M.</v>
          </cell>
          <cell r="AA183" t="str">
            <v>PASTOR</v>
          </cell>
          <cell r="AB183" t="str">
            <v>Miguel</v>
          </cell>
          <cell r="AC183" t="str">
            <v>12, avenue Jean Duquesne</v>
          </cell>
          <cell r="AD183">
            <v>82400</v>
          </cell>
          <cell r="AE183" t="str">
            <v>POMMEVIC</v>
          </cell>
          <cell r="AG183">
            <v>787873720</v>
          </cell>
          <cell r="AH183" t="str">
            <v>miguelpastor30@hotmail.com</v>
          </cell>
          <cell r="AI183">
            <v>41447</v>
          </cell>
          <cell r="AJ183">
            <v>400</v>
          </cell>
          <cell r="AL183">
            <v>22100</v>
          </cell>
          <cell r="AM183">
            <v>22500</v>
          </cell>
          <cell r="AN183">
            <v>41461</v>
          </cell>
          <cell r="AO183" t="str">
            <v>15h00</v>
          </cell>
          <cell r="AP183" t="str">
            <v>Livré</v>
          </cell>
          <cell r="AR183">
            <v>5500</v>
          </cell>
          <cell r="AS183">
            <v>1078</v>
          </cell>
          <cell r="AT183">
            <v>4422</v>
          </cell>
          <cell r="AV183">
            <v>17000</v>
          </cell>
          <cell r="AW183">
            <v>0</v>
          </cell>
          <cell r="AX183">
            <v>0</v>
          </cell>
          <cell r="AY183">
            <v>22100</v>
          </cell>
          <cell r="AZ183">
            <v>22100</v>
          </cell>
        </row>
        <row r="184">
          <cell r="A184" t="str">
            <v xml:space="preserve"> CI Elliot - LESTER / BERNARD</v>
          </cell>
          <cell r="B184" t="str">
            <v>Capucine CI Elliot - LESTER</v>
          </cell>
          <cell r="C184">
            <v>357</v>
          </cell>
          <cell r="D184" t="str">
            <v>Mme</v>
          </cell>
          <cell r="E184" t="str">
            <v>LESTER</v>
          </cell>
          <cell r="F184" t="str">
            <v>Tana</v>
          </cell>
          <cell r="G184" t="str">
            <v>Domaine de la Villotte</v>
          </cell>
          <cell r="H184">
            <v>24560</v>
          </cell>
          <cell r="I184" t="str">
            <v>Plaisance</v>
          </cell>
          <cell r="J184">
            <v>553571054</v>
          </cell>
          <cell r="K184">
            <v>681168339</v>
          </cell>
          <cell r="L184" t="str">
            <v>tanamumford1@mac.com</v>
          </cell>
          <cell r="M184" t="str">
            <v>Capucine</v>
          </cell>
          <cell r="N184" t="str">
            <v>CI</v>
          </cell>
          <cell r="O184" t="str">
            <v>Elliot</v>
          </cell>
          <cell r="P184" t="str">
            <v>ZFA2500001091646</v>
          </cell>
          <cell r="Q184" t="str">
            <v>7684 WA 24</v>
          </cell>
          <cell r="R184">
            <v>39120</v>
          </cell>
          <cell r="S184" t="str">
            <v>Fiat</v>
          </cell>
          <cell r="T184" t="str">
            <v>2,3L Multijet 130 CV</v>
          </cell>
          <cell r="U184">
            <v>20500</v>
          </cell>
          <cell r="V184" t="str">
            <v>X</v>
          </cell>
          <cell r="W184">
            <v>41443</v>
          </cell>
          <cell r="X184">
            <v>25000</v>
          </cell>
          <cell r="Y184" t="str">
            <v>357R</v>
          </cell>
          <cell r="Z184" t="str">
            <v>M.</v>
          </cell>
          <cell r="AA184" t="str">
            <v>BERNARD</v>
          </cell>
          <cell r="AB184" t="str">
            <v>Guy</v>
          </cell>
          <cell r="AC184" t="str">
            <v>12, Clos de la Baquo</v>
          </cell>
          <cell r="AD184">
            <v>9300</v>
          </cell>
          <cell r="AE184" t="str">
            <v>Aiguillon</v>
          </cell>
          <cell r="AG184">
            <v>688108562</v>
          </cell>
          <cell r="AH184" t="str">
            <v>ludo.bernard662@orange.fr</v>
          </cell>
          <cell r="AI184">
            <v>41527</v>
          </cell>
          <cell r="AJ184">
            <v>3000</v>
          </cell>
          <cell r="AK184">
            <v>0</v>
          </cell>
          <cell r="AL184">
            <v>24500</v>
          </cell>
          <cell r="AM184">
            <v>27500</v>
          </cell>
          <cell r="AN184">
            <v>41538</v>
          </cell>
          <cell r="AO184" t="str">
            <v>10h00</v>
          </cell>
          <cell r="AP184" t="str">
            <v>Livré</v>
          </cell>
          <cell r="AR184">
            <v>2750</v>
          </cell>
          <cell r="AS184">
            <v>539</v>
          </cell>
          <cell r="AT184">
            <v>2211</v>
          </cell>
          <cell r="AV184">
            <v>24750</v>
          </cell>
          <cell r="AW184">
            <v>4000</v>
          </cell>
          <cell r="AX184">
            <v>16500</v>
          </cell>
          <cell r="AY184">
            <v>7000</v>
          </cell>
          <cell r="AZ184">
            <v>27500</v>
          </cell>
        </row>
        <row r="185">
          <cell r="A185" t="str">
            <v xml:space="preserve"> Chausson Acapulco 33 - CEZERAC / PITARQUE</v>
          </cell>
          <cell r="B185" t="str">
            <v>Profilé Chausson Acapulco 33 - CEZERAC</v>
          </cell>
          <cell r="C185">
            <v>358</v>
          </cell>
          <cell r="D185" t="str">
            <v>M.</v>
          </cell>
          <cell r="E185" t="str">
            <v>CEZERAC</v>
          </cell>
          <cell r="F185" t="str">
            <v>Camille</v>
          </cell>
          <cell r="G185" t="str">
            <v>Chemin de Trigueboire</v>
          </cell>
          <cell r="H185">
            <v>32130</v>
          </cell>
          <cell r="I185" t="str">
            <v>Pompiac</v>
          </cell>
          <cell r="J185">
            <v>562620537</v>
          </cell>
          <cell r="K185">
            <v>675633693</v>
          </cell>
          <cell r="L185" t="str">
            <v>camille.cezerac@orange.fr</v>
          </cell>
          <cell r="M185" t="str">
            <v>Profilé</v>
          </cell>
          <cell r="N185" t="str">
            <v>Chausson</v>
          </cell>
          <cell r="O185" t="str">
            <v>Acapulco 33</v>
          </cell>
          <cell r="P185" t="str">
            <v>VF1TBZ40506458517</v>
          </cell>
          <cell r="Q185" t="str">
            <v>AX-050-XG</v>
          </cell>
          <cell r="R185">
            <v>33578</v>
          </cell>
          <cell r="S185" t="str">
            <v>Renault</v>
          </cell>
          <cell r="T185" t="str">
            <v>2,5L D</v>
          </cell>
          <cell r="U185">
            <v>92200</v>
          </cell>
          <cell r="V185" t="str">
            <v>X</v>
          </cell>
          <cell r="W185">
            <v>41443</v>
          </cell>
          <cell r="X185">
            <v>9500</v>
          </cell>
          <cell r="Y185" t="str">
            <v>358R</v>
          </cell>
          <cell r="Z185" t="str">
            <v>Mme</v>
          </cell>
          <cell r="AA185" t="str">
            <v>PITARQUE</v>
          </cell>
          <cell r="AB185" t="str">
            <v>Danielle</v>
          </cell>
          <cell r="AC185" t="str">
            <v>10, chemin des Pecettes</v>
          </cell>
          <cell r="AD185">
            <v>31520</v>
          </cell>
          <cell r="AE185" t="str">
            <v>Ramonville Saint Agne</v>
          </cell>
          <cell r="AF185">
            <v>561758046</v>
          </cell>
          <cell r="AG185">
            <v>629320716</v>
          </cell>
          <cell r="AH185" t="str">
            <v>danielle.pitarque@wyahoo.fr</v>
          </cell>
          <cell r="AI185">
            <v>41573</v>
          </cell>
          <cell r="AJ185">
            <v>2000</v>
          </cell>
          <cell r="AL185">
            <v>9500</v>
          </cell>
          <cell r="AM185">
            <v>11500</v>
          </cell>
          <cell r="AN185">
            <v>41578</v>
          </cell>
          <cell r="AO185" t="str">
            <v>16h00</v>
          </cell>
          <cell r="AP185" t="str">
            <v>Livré</v>
          </cell>
          <cell r="AR185">
            <v>3000</v>
          </cell>
          <cell r="AS185">
            <v>588</v>
          </cell>
          <cell r="AT185">
            <v>2412</v>
          </cell>
          <cell r="AV185">
            <v>8500</v>
          </cell>
          <cell r="AW185">
            <v>2000</v>
          </cell>
          <cell r="AX185">
            <v>0</v>
          </cell>
          <cell r="AY185">
            <v>9500</v>
          </cell>
          <cell r="AZ185">
            <v>11500</v>
          </cell>
        </row>
        <row r="186">
          <cell r="A186" t="str">
            <v xml:space="preserve"> Pilote G 730 - GOURSAUD / </v>
          </cell>
          <cell r="B186" t="str">
            <v>Intégral Pilote G 730 - GOURSAUD</v>
          </cell>
          <cell r="C186">
            <v>359</v>
          </cell>
          <cell r="D186" t="str">
            <v>M.</v>
          </cell>
          <cell r="E186" t="str">
            <v>GOURSAUD</v>
          </cell>
          <cell r="F186" t="str">
            <v>Christian</v>
          </cell>
          <cell r="G186" t="str">
            <v>1955, route de Sibade</v>
          </cell>
          <cell r="H186">
            <v>82440</v>
          </cell>
          <cell r="I186" t="str">
            <v>Mirabel</v>
          </cell>
          <cell r="K186">
            <v>624572510</v>
          </cell>
          <cell r="L186" t="str">
            <v>christian.goursaud@demeures.fr</v>
          </cell>
          <cell r="M186" t="str">
            <v>Intégral</v>
          </cell>
          <cell r="N186" t="str">
            <v>Pilote</v>
          </cell>
          <cell r="O186" t="str">
            <v>G 730</v>
          </cell>
          <cell r="P186" t="str">
            <v>ZFA25000001135290</v>
          </cell>
          <cell r="Q186" t="str">
            <v>AE-665-FK</v>
          </cell>
          <cell r="R186">
            <v>41396</v>
          </cell>
          <cell r="S186" t="str">
            <v>Fiat</v>
          </cell>
          <cell r="T186" t="str">
            <v>3L 160 CV</v>
          </cell>
          <cell r="U186">
            <v>39500</v>
          </cell>
          <cell r="V186" t="str">
            <v>X</v>
          </cell>
          <cell r="W186">
            <v>41451</v>
          </cell>
          <cell r="X186">
            <v>37000</v>
          </cell>
          <cell r="Y186" t="str">
            <v/>
          </cell>
          <cell r="AM186">
            <v>0</v>
          </cell>
          <cell r="AP186" t="str">
            <v>Perdu/repris</v>
          </cell>
          <cell r="AR186" t="str">
            <v/>
          </cell>
          <cell r="AS186" t="str">
            <v/>
          </cell>
          <cell r="AT186" t="str">
            <v/>
          </cell>
          <cell r="AZ186">
            <v>0</v>
          </cell>
        </row>
        <row r="187">
          <cell r="A187" t="str">
            <v xml:space="preserve"> Hymer BC 664 - VERGNE / RIGOLOT</v>
          </cell>
          <cell r="B187" t="str">
            <v>Intégral Hymer BC 664 - VERGNE</v>
          </cell>
          <cell r="C187">
            <v>360</v>
          </cell>
          <cell r="D187" t="str">
            <v>M.</v>
          </cell>
          <cell r="E187" t="str">
            <v>VERGNE</v>
          </cell>
          <cell r="F187" t="str">
            <v>Fabien</v>
          </cell>
          <cell r="G187" t="str">
            <v>2, rue jean Ferrieu</v>
          </cell>
          <cell r="H187">
            <v>12000</v>
          </cell>
          <cell r="I187" t="str">
            <v>RODEZ</v>
          </cell>
          <cell r="J187">
            <v>981462712</v>
          </cell>
          <cell r="K187">
            <v>686687108</v>
          </cell>
          <cell r="L187" t="str">
            <v>laouque@hotmail.fr</v>
          </cell>
          <cell r="M187" t="str">
            <v>Intégral</v>
          </cell>
          <cell r="N187" t="str">
            <v>Hymer</v>
          </cell>
          <cell r="O187" t="str">
            <v>BC 664</v>
          </cell>
          <cell r="P187" t="str">
            <v>ZFA24400007499928</v>
          </cell>
          <cell r="Q187" t="str">
            <v>BY-980-FW</v>
          </cell>
          <cell r="R187">
            <v>38404</v>
          </cell>
          <cell r="S187" t="str">
            <v>Fiat</v>
          </cell>
          <cell r="T187" t="str">
            <v>2,8L Power 146 CV</v>
          </cell>
          <cell r="U187">
            <v>32500</v>
          </cell>
          <cell r="V187" t="str">
            <v>X</v>
          </cell>
          <cell r="W187">
            <v>41457</v>
          </cell>
          <cell r="X187">
            <v>30000</v>
          </cell>
          <cell r="Y187" t="str">
            <v>360R</v>
          </cell>
          <cell r="Z187" t="str">
            <v>M.</v>
          </cell>
          <cell r="AA187" t="str">
            <v>RIGOLOT</v>
          </cell>
          <cell r="AB187" t="str">
            <v>René</v>
          </cell>
          <cell r="AC187" t="str">
            <v>20, route d'Albi</v>
          </cell>
          <cell r="AD187">
            <v>81990</v>
          </cell>
          <cell r="AE187" t="str">
            <v>CUNAC</v>
          </cell>
          <cell r="AF187">
            <v>563452980</v>
          </cell>
          <cell r="AG187">
            <v>674945247</v>
          </cell>
          <cell r="AH187" t="str">
            <v>renejo660375@orange.fr</v>
          </cell>
          <cell r="AI187">
            <v>41533</v>
          </cell>
          <cell r="AJ187">
            <v>3000</v>
          </cell>
          <cell r="AL187">
            <v>30500</v>
          </cell>
          <cell r="AM187">
            <v>33500</v>
          </cell>
          <cell r="AN187">
            <v>41554</v>
          </cell>
          <cell r="AO187" t="str">
            <v>14h00</v>
          </cell>
          <cell r="AP187" t="str">
            <v>Livré</v>
          </cell>
          <cell r="AR187">
            <v>4500</v>
          </cell>
          <cell r="AS187">
            <v>882</v>
          </cell>
          <cell r="AT187">
            <v>3618</v>
          </cell>
          <cell r="AV187">
            <v>29000</v>
          </cell>
          <cell r="AW187">
            <v>0</v>
          </cell>
          <cell r="AX187">
            <v>0</v>
          </cell>
          <cell r="AY187">
            <v>30500</v>
          </cell>
          <cell r="AZ187">
            <v>30500</v>
          </cell>
        </row>
        <row r="188">
          <cell r="A188" t="str">
            <v xml:space="preserve"> Burstner T 618 - PERALVO / </v>
          </cell>
          <cell r="B188" t="str">
            <v>Profilé Burstner T 618 - PERALVO</v>
          </cell>
          <cell r="C188">
            <v>361</v>
          </cell>
          <cell r="D188" t="str">
            <v>Mme</v>
          </cell>
          <cell r="E188" t="str">
            <v>PERALVO</v>
          </cell>
          <cell r="F188" t="str">
            <v>Solange</v>
          </cell>
          <cell r="G188" t="str">
            <v>8 rue d'engasc</v>
          </cell>
          <cell r="H188">
            <v>11300</v>
          </cell>
          <cell r="I188" t="str">
            <v>LIMOUX</v>
          </cell>
          <cell r="J188">
            <v>430073880</v>
          </cell>
          <cell r="K188">
            <v>626899558</v>
          </cell>
          <cell r="L188" t="str">
            <v>luckysolange@gmail.com</v>
          </cell>
          <cell r="M188" t="str">
            <v>Profilé</v>
          </cell>
          <cell r="N188" t="str">
            <v>Burstner</v>
          </cell>
          <cell r="O188" t="str">
            <v>T 618</v>
          </cell>
          <cell r="P188" t="str">
            <v>VF7ZBPMAA17117187</v>
          </cell>
          <cell r="Q188" t="str">
            <v>CS-149-ZJ</v>
          </cell>
          <cell r="R188">
            <v>38567</v>
          </cell>
          <cell r="S188" t="str">
            <v>Citroen</v>
          </cell>
          <cell r="T188" t="str">
            <v>2,8L 127 CV</v>
          </cell>
          <cell r="U188">
            <v>48000</v>
          </cell>
          <cell r="V188" t="str">
            <v>X</v>
          </cell>
          <cell r="W188">
            <v>41463</v>
          </cell>
          <cell r="X188">
            <v>24000</v>
          </cell>
          <cell r="Y188" t="str">
            <v/>
          </cell>
          <cell r="AM188">
            <v>0</v>
          </cell>
          <cell r="AR188" t="str">
            <v/>
          </cell>
          <cell r="AS188" t="str">
            <v/>
          </cell>
          <cell r="AT188" t="str">
            <v/>
          </cell>
          <cell r="AZ188">
            <v>0</v>
          </cell>
        </row>
        <row r="189">
          <cell r="A189" t="str">
            <v xml:space="preserve"> CI Riviera 95 P - HUBERT / FOLZAN</v>
          </cell>
          <cell r="B189" t="str">
            <v>Profilé CI Riviera 95 P - HUBERT</v>
          </cell>
          <cell r="C189">
            <v>362</v>
          </cell>
          <cell r="D189" t="str">
            <v>M.</v>
          </cell>
          <cell r="E189" t="str">
            <v>HUBERT</v>
          </cell>
          <cell r="F189" t="str">
            <v>José</v>
          </cell>
          <cell r="G189" t="str">
            <v>21, rue Jean Mermoz</v>
          </cell>
          <cell r="H189">
            <v>33380</v>
          </cell>
          <cell r="I189" t="str">
            <v>Biganos</v>
          </cell>
          <cell r="J189" t="str">
            <v>05 57 70 65 39</v>
          </cell>
          <cell r="K189">
            <v>648252996</v>
          </cell>
          <cell r="L189" t="str">
            <v>jojomimi33380@yahoo.fr</v>
          </cell>
          <cell r="M189" t="str">
            <v>Profilé</v>
          </cell>
          <cell r="N189" t="str">
            <v>CI</v>
          </cell>
          <cell r="O189" t="str">
            <v>Riviera 95 P</v>
          </cell>
          <cell r="P189" t="str">
            <v>VF1EDCSK635648425</v>
          </cell>
          <cell r="Q189" t="str">
            <v>3909 TA 33</v>
          </cell>
          <cell r="R189">
            <v>38940</v>
          </cell>
          <cell r="S189" t="str">
            <v>Renault</v>
          </cell>
          <cell r="T189" t="str">
            <v>3L 140 CV</v>
          </cell>
          <cell r="U189">
            <v>33500</v>
          </cell>
          <cell r="V189" t="str">
            <v>X</v>
          </cell>
          <cell r="W189">
            <v>41464</v>
          </cell>
          <cell r="X189">
            <v>24000</v>
          </cell>
          <cell r="Y189" t="str">
            <v>362R</v>
          </cell>
          <cell r="Z189" t="str">
            <v>M.</v>
          </cell>
          <cell r="AA189" t="str">
            <v>FOLZAN</v>
          </cell>
          <cell r="AB189" t="str">
            <v>Bernard</v>
          </cell>
          <cell r="AC189" t="str">
            <v>92, route du Bearn</v>
          </cell>
          <cell r="AD189">
            <v>40330</v>
          </cell>
          <cell r="AE189" t="str">
            <v>Bonnegarde</v>
          </cell>
          <cell r="AF189">
            <v>558892796</v>
          </cell>
          <cell r="AG189">
            <v>688553807</v>
          </cell>
          <cell r="AI189">
            <v>41538</v>
          </cell>
          <cell r="AJ189">
            <v>4000</v>
          </cell>
          <cell r="AL189">
            <v>23900</v>
          </cell>
          <cell r="AM189">
            <v>27900</v>
          </cell>
          <cell r="AN189">
            <v>41548</v>
          </cell>
          <cell r="AO189" t="str">
            <v>14h00</v>
          </cell>
          <cell r="AP189" t="str">
            <v>Livré</v>
          </cell>
          <cell r="AR189">
            <v>4900</v>
          </cell>
          <cell r="AS189">
            <v>960.40000000000009</v>
          </cell>
          <cell r="AT189">
            <v>3939.6</v>
          </cell>
          <cell r="AV189">
            <v>23000</v>
          </cell>
          <cell r="AW189">
            <v>4000</v>
          </cell>
          <cell r="AX189">
            <v>0</v>
          </cell>
          <cell r="AY189">
            <v>23900</v>
          </cell>
          <cell r="AZ189">
            <v>27900</v>
          </cell>
        </row>
        <row r="190">
          <cell r="A190" t="str">
            <v xml:space="preserve"> Rapido 970 M - MARCHANT / GAYE</v>
          </cell>
          <cell r="B190" t="str">
            <v>Intégral Rapido 970 M - MARCHANT</v>
          </cell>
          <cell r="C190">
            <v>363</v>
          </cell>
          <cell r="D190" t="str">
            <v>Mme</v>
          </cell>
          <cell r="E190" t="str">
            <v>MARCHANT</v>
          </cell>
          <cell r="F190" t="str">
            <v>Annie</v>
          </cell>
          <cell r="G190" t="str">
            <v>10, rue Pic du Jer</v>
          </cell>
          <cell r="H190">
            <v>31240</v>
          </cell>
          <cell r="I190" t="str">
            <v>L'Union</v>
          </cell>
          <cell r="J190">
            <v>965318183</v>
          </cell>
          <cell r="K190">
            <v>675960473</v>
          </cell>
          <cell r="L190" t="str">
            <v>bressolles.daniel@wanadoo.fr</v>
          </cell>
          <cell r="M190" t="str">
            <v>Intégral</v>
          </cell>
          <cell r="N190" t="str">
            <v>Rapido</v>
          </cell>
          <cell r="O190" t="str">
            <v>970 M</v>
          </cell>
          <cell r="P190" t="str">
            <v>WDB9036121R349359</v>
          </cell>
          <cell r="Q190" t="str">
            <v>667 ATK 31</v>
          </cell>
          <cell r="R190">
            <v>37341</v>
          </cell>
          <cell r="S190" t="str">
            <v>Mercedes</v>
          </cell>
          <cell r="T190" t="str">
            <v>316 CDI</v>
          </cell>
          <cell r="U190">
            <v>149500</v>
          </cell>
          <cell r="V190" t="str">
            <v>X</v>
          </cell>
          <cell r="W190">
            <v>41471</v>
          </cell>
          <cell r="X190">
            <v>21000</v>
          </cell>
          <cell r="Y190" t="str">
            <v>363R</v>
          </cell>
          <cell r="Z190" t="str">
            <v>M.</v>
          </cell>
          <cell r="AA190" t="str">
            <v>GAYE</v>
          </cell>
          <cell r="AB190" t="str">
            <v>Michel</v>
          </cell>
          <cell r="AC190" t="str">
            <v>20 rue Edmond Rostand</v>
          </cell>
          <cell r="AD190">
            <v>65000</v>
          </cell>
          <cell r="AE190" t="str">
            <v>Tarbes</v>
          </cell>
          <cell r="AG190">
            <v>670730807</v>
          </cell>
          <cell r="AI190">
            <v>41478</v>
          </cell>
          <cell r="AJ190">
            <v>3000</v>
          </cell>
          <cell r="AL190">
            <v>22300</v>
          </cell>
          <cell r="AM190">
            <v>25300</v>
          </cell>
          <cell r="AN190">
            <v>41502</v>
          </cell>
          <cell r="AO190" t="str">
            <v>14h30</v>
          </cell>
          <cell r="AP190" t="str">
            <v>Livré</v>
          </cell>
          <cell r="AR190">
            <v>4800</v>
          </cell>
          <cell r="AS190">
            <v>940.80000000000007</v>
          </cell>
          <cell r="AT190">
            <v>3859.2</v>
          </cell>
          <cell r="AV190">
            <v>20500</v>
          </cell>
          <cell r="AW190">
            <v>3000</v>
          </cell>
          <cell r="AX190">
            <v>0</v>
          </cell>
          <cell r="AY190">
            <v>22300</v>
          </cell>
          <cell r="AZ190">
            <v>25300</v>
          </cell>
        </row>
        <row r="191">
          <cell r="A191" t="str">
            <v xml:space="preserve"> Rapido 9065 DF - FERRANTIN / CHANDELLIER</v>
          </cell>
          <cell r="B191" t="str">
            <v>Intégral Rapido 9065 DF - FERRANTIN</v>
          </cell>
          <cell r="C191">
            <v>364</v>
          </cell>
          <cell r="D191" t="str">
            <v>M.</v>
          </cell>
          <cell r="E191" t="str">
            <v>FERRANTIN</v>
          </cell>
          <cell r="F191" t="str">
            <v>Dominique</v>
          </cell>
          <cell r="G191" t="str">
            <v>52 route de Port Briac</v>
          </cell>
          <cell r="H191">
            <v>35260</v>
          </cell>
          <cell r="I191" t="str">
            <v>CANCALE</v>
          </cell>
          <cell r="J191" t="str">
            <v>02 99 89 63 37</v>
          </cell>
          <cell r="K191">
            <v>674221053</v>
          </cell>
          <cell r="L191" t="str">
            <v>nitnarref@laposte.net</v>
          </cell>
          <cell r="M191" t="str">
            <v>Intégral</v>
          </cell>
          <cell r="N191" t="str">
            <v>Rapido</v>
          </cell>
          <cell r="O191" t="str">
            <v>9065 DF</v>
          </cell>
          <cell r="P191" t="str">
            <v>ZFA25000001439293</v>
          </cell>
          <cell r="Q191" t="str">
            <v>CK-129-TG</v>
          </cell>
          <cell r="R191">
            <v>39883</v>
          </cell>
          <cell r="S191" t="str">
            <v>Fiat</v>
          </cell>
          <cell r="T191" t="str">
            <v>2,3L Multijet 130 CV</v>
          </cell>
          <cell r="U191">
            <v>39000</v>
          </cell>
          <cell r="V191" t="str">
            <v>X</v>
          </cell>
          <cell r="W191">
            <v>41475</v>
          </cell>
          <cell r="X191">
            <v>40000</v>
          </cell>
          <cell r="Y191" t="str">
            <v>364R</v>
          </cell>
          <cell r="Z191" t="str">
            <v>Mme</v>
          </cell>
          <cell r="AA191" t="str">
            <v>CHANDELLIER</v>
          </cell>
          <cell r="AB191" t="str">
            <v>Viviane</v>
          </cell>
          <cell r="AC191" t="str">
            <v>34, la Grand'ville</v>
          </cell>
          <cell r="AD191">
            <v>44250</v>
          </cell>
          <cell r="AE191" t="str">
            <v>Saint-Brevin-les-Pins</v>
          </cell>
          <cell r="AF191">
            <v>240644680</v>
          </cell>
          <cell r="AG191">
            <v>678433045</v>
          </cell>
          <cell r="AH191" t="str">
            <v>viviane.chandellier@wanadoo.fr</v>
          </cell>
          <cell r="AI191">
            <v>41531</v>
          </cell>
          <cell r="AJ191">
            <v>4000</v>
          </cell>
          <cell r="AL191">
            <v>39900</v>
          </cell>
          <cell r="AM191">
            <v>43900</v>
          </cell>
          <cell r="AN191">
            <v>41570</v>
          </cell>
          <cell r="AO191" t="str">
            <v>17h30</v>
          </cell>
          <cell r="AP191" t="str">
            <v>Livré</v>
          </cell>
          <cell r="AR191">
            <v>4900</v>
          </cell>
          <cell r="AS191">
            <v>960.40000000000009</v>
          </cell>
          <cell r="AT191">
            <v>3939.6</v>
          </cell>
          <cell r="AV191">
            <v>39000</v>
          </cell>
          <cell r="AW191">
            <v>4000</v>
          </cell>
          <cell r="AX191">
            <v>0</v>
          </cell>
          <cell r="AY191">
            <v>39900</v>
          </cell>
          <cell r="AZ191">
            <v>43900</v>
          </cell>
        </row>
        <row r="192">
          <cell r="A192" t="str">
            <v xml:space="preserve"> Hymer 534 DS - LACAY / COLINET</v>
          </cell>
          <cell r="B192" t="str">
            <v>Intégral Hymer 534 DS - LACAY</v>
          </cell>
          <cell r="C192">
            <v>365</v>
          </cell>
          <cell r="D192" t="str">
            <v>M.</v>
          </cell>
          <cell r="E192" t="str">
            <v>LACAY</v>
          </cell>
          <cell r="F192" t="str">
            <v>Yann</v>
          </cell>
          <cell r="G192" t="str">
            <v>10, chemin des carreaux</v>
          </cell>
          <cell r="H192">
            <v>31120</v>
          </cell>
          <cell r="I192" t="str">
            <v>Roques-sur-Garonne</v>
          </cell>
          <cell r="K192">
            <v>651375560</v>
          </cell>
          <cell r="L192" t="str">
            <v>lacayyann@gmail.com</v>
          </cell>
          <cell r="M192" t="str">
            <v>Intégral</v>
          </cell>
          <cell r="N192" t="str">
            <v>Hymer</v>
          </cell>
          <cell r="O192" t="str">
            <v>534 DS</v>
          </cell>
          <cell r="P192" t="str">
            <v>VF7280650UB584711</v>
          </cell>
          <cell r="Q192" t="str">
            <v>125 CMK 31</v>
          </cell>
          <cell r="R192">
            <v>32595</v>
          </cell>
          <cell r="S192" t="str">
            <v>Citroen</v>
          </cell>
          <cell r="T192" t="str">
            <v>C 25 D</v>
          </cell>
          <cell r="U192">
            <v>70500</v>
          </cell>
          <cell r="V192" t="str">
            <v>X</v>
          </cell>
          <cell r="W192">
            <v>41477</v>
          </cell>
          <cell r="X192">
            <v>7500</v>
          </cell>
          <cell r="Y192" t="str">
            <v>365R</v>
          </cell>
          <cell r="Z192" t="str">
            <v>M.</v>
          </cell>
          <cell r="AA192" t="str">
            <v>COLINET</v>
          </cell>
          <cell r="AB192" t="str">
            <v>Michaël</v>
          </cell>
          <cell r="AC192" t="str">
            <v>4, place de la resistance - Appt 5</v>
          </cell>
          <cell r="AD192">
            <v>31600</v>
          </cell>
          <cell r="AE192" t="str">
            <v>Labastidette</v>
          </cell>
          <cell r="AF192">
            <v>567060687</v>
          </cell>
          <cell r="AG192">
            <v>614630008</v>
          </cell>
          <cell r="AI192">
            <v>41496</v>
          </cell>
          <cell r="AJ192">
            <v>2000</v>
          </cell>
          <cell r="AL192">
            <v>9300</v>
          </cell>
          <cell r="AM192">
            <v>11300</v>
          </cell>
          <cell r="AN192">
            <v>41500</v>
          </cell>
          <cell r="AO192" t="str">
            <v>18h00</v>
          </cell>
          <cell r="AP192" t="str">
            <v>Livré</v>
          </cell>
          <cell r="AR192">
            <v>3800</v>
          </cell>
          <cell r="AS192">
            <v>744.80000000000007</v>
          </cell>
          <cell r="AT192">
            <v>3055.2</v>
          </cell>
          <cell r="AV192">
            <v>7500</v>
          </cell>
          <cell r="AW192">
            <v>2000</v>
          </cell>
          <cell r="AX192">
            <v>0</v>
          </cell>
          <cell r="AY192">
            <v>9300</v>
          </cell>
          <cell r="AZ192">
            <v>11300</v>
          </cell>
        </row>
        <row r="193">
          <cell r="A193" t="str">
            <v xml:space="preserve"> Pilote G 240 - COURTIES / MAILLY</v>
          </cell>
          <cell r="B193" t="str">
            <v>Intégral Pilote G 240 - COURTIES</v>
          </cell>
          <cell r="C193">
            <v>366</v>
          </cell>
          <cell r="D193" t="str">
            <v>M.</v>
          </cell>
          <cell r="E193" t="str">
            <v>COURTIES</v>
          </cell>
          <cell r="F193" t="str">
            <v>Serge</v>
          </cell>
          <cell r="G193" t="str">
            <v>8 allée André Breton</v>
          </cell>
          <cell r="H193">
            <v>31120</v>
          </cell>
          <cell r="I193" t="str">
            <v>Portet-sur-Garonne</v>
          </cell>
          <cell r="K193">
            <v>663170567</v>
          </cell>
          <cell r="L193" t="str">
            <v>courties@live.fr</v>
          </cell>
          <cell r="M193" t="str">
            <v>Intégral</v>
          </cell>
          <cell r="N193" t="str">
            <v>Pilote</v>
          </cell>
          <cell r="O193" t="str">
            <v>G 240</v>
          </cell>
          <cell r="P193" t="str">
            <v>ZFA2300000585286</v>
          </cell>
          <cell r="Q193" t="str">
            <v>BN-743-XF</v>
          </cell>
          <cell r="R193">
            <v>36699</v>
          </cell>
          <cell r="S193" t="str">
            <v>Fiat</v>
          </cell>
          <cell r="T193" t="str">
            <v>2,8L JTD</v>
          </cell>
          <cell r="U193">
            <v>93300</v>
          </cell>
          <cell r="V193" t="str">
            <v>Autoradio CD - Store - Porte-vélos - Antenne parabole automatique - TV écran plat - Pannneau solaire</v>
          </cell>
          <cell r="W193">
            <v>41482</v>
          </cell>
          <cell r="X193">
            <v>19900</v>
          </cell>
          <cell r="Y193" t="str">
            <v>366R</v>
          </cell>
          <cell r="Z193" t="str">
            <v>M.</v>
          </cell>
          <cell r="AA193" t="str">
            <v>MAILLY</v>
          </cell>
          <cell r="AB193" t="str">
            <v>Régis</v>
          </cell>
          <cell r="AC193" t="str">
            <v>38, route de Montagne</v>
          </cell>
          <cell r="AD193">
            <v>82700</v>
          </cell>
          <cell r="AE193" t="str">
            <v>Montech</v>
          </cell>
          <cell r="AF193">
            <v>563275947</v>
          </cell>
          <cell r="AG193">
            <v>671587718</v>
          </cell>
          <cell r="AH193" t="str">
            <v>regis.mailly@wanadoo.fr</v>
          </cell>
          <cell r="AI193">
            <v>41559</v>
          </cell>
          <cell r="AJ193">
            <v>3000</v>
          </cell>
          <cell r="AL193">
            <v>18500</v>
          </cell>
          <cell r="AM193">
            <v>21500</v>
          </cell>
          <cell r="AN193">
            <v>41576</v>
          </cell>
          <cell r="AO193" t="str">
            <v>10h00</v>
          </cell>
          <cell r="AP193" t="str">
            <v>En attente livraison</v>
          </cell>
          <cell r="AR193">
            <v>21500</v>
          </cell>
          <cell r="AS193">
            <v>4214</v>
          </cell>
          <cell r="AT193">
            <v>17286</v>
          </cell>
          <cell r="AW193">
            <v>3000</v>
          </cell>
          <cell r="AX193">
            <v>0</v>
          </cell>
          <cell r="AY193">
            <v>18500</v>
          </cell>
          <cell r="AZ193">
            <v>21500</v>
          </cell>
        </row>
        <row r="194">
          <cell r="A194" t="str">
            <v xml:space="preserve"> CI Garage - BORGELLA / </v>
          </cell>
          <cell r="B194" t="str">
            <v>Profilé CI Garage - BORGELLA</v>
          </cell>
          <cell r="C194">
            <v>367</v>
          </cell>
          <cell r="D194" t="str">
            <v>M.</v>
          </cell>
          <cell r="E194" t="str">
            <v>BORGELLA</v>
          </cell>
          <cell r="F194" t="str">
            <v>Alain</v>
          </cell>
          <cell r="G194" t="str">
            <v>24, rue de la Cheneraie</v>
          </cell>
          <cell r="H194">
            <v>31270</v>
          </cell>
          <cell r="I194" t="str">
            <v>Cugnaux</v>
          </cell>
          <cell r="J194">
            <v>562202684</v>
          </cell>
          <cell r="K194">
            <v>618184544</v>
          </cell>
          <cell r="L194" t="str">
            <v>alaingigi31@yahoo.fr</v>
          </cell>
          <cell r="M194" t="str">
            <v>Profilé</v>
          </cell>
          <cell r="N194" t="str">
            <v>CI</v>
          </cell>
          <cell r="O194" t="str">
            <v>Garage</v>
          </cell>
          <cell r="P194" t="str">
            <v>ZFA24400007305979</v>
          </cell>
          <cell r="Q194" t="str">
            <v>BK-311-LT</v>
          </cell>
          <cell r="R194">
            <v>38114</v>
          </cell>
          <cell r="S194" t="str">
            <v>Fiat</v>
          </cell>
          <cell r="T194" t="str">
            <v>2,3L JTD 127 CV</v>
          </cell>
          <cell r="U194">
            <v>49500</v>
          </cell>
          <cell r="V194" t="str">
            <v>Autoradio CD - Store - Antenne TV omni - TV écran plat - Pannneau solaire - Porte-vélos</v>
          </cell>
          <cell r="W194">
            <v>41494</v>
          </cell>
          <cell r="X194">
            <v>21000</v>
          </cell>
          <cell r="Y194" t="str">
            <v/>
          </cell>
          <cell r="AM194">
            <v>0</v>
          </cell>
          <cell r="AR194" t="str">
            <v/>
          </cell>
          <cell r="AS194" t="str">
            <v/>
          </cell>
          <cell r="AT194" t="str">
            <v/>
          </cell>
          <cell r="AZ194">
            <v>0</v>
          </cell>
        </row>
        <row r="195">
          <cell r="A195" t="str">
            <v xml:space="preserve"> Adria 360 - ASSELINE / PALOBART</v>
          </cell>
          <cell r="B195" t="str">
            <v>Capucine Adria 360 - ASSELINE</v>
          </cell>
          <cell r="C195">
            <v>368</v>
          </cell>
          <cell r="D195" t="str">
            <v>M.</v>
          </cell>
          <cell r="E195" t="str">
            <v>ASSELINE</v>
          </cell>
          <cell r="F195" t="str">
            <v>Claude</v>
          </cell>
          <cell r="G195" t="str">
            <v>23, avenue du Stade</v>
          </cell>
          <cell r="H195">
            <v>9160</v>
          </cell>
          <cell r="I195" t="str">
            <v>Prat-Bonrepaux</v>
          </cell>
          <cell r="J195">
            <v>561015291</v>
          </cell>
          <cell r="K195">
            <v>671283797</v>
          </cell>
          <cell r="L195" t="str">
            <v>sophie.belingand@sfr.fr</v>
          </cell>
          <cell r="M195" t="str">
            <v>Capucine</v>
          </cell>
          <cell r="N195" t="str">
            <v>Adria</v>
          </cell>
          <cell r="O195">
            <v>360</v>
          </cell>
          <cell r="P195" t="str">
            <v>VF7290G52UD134058</v>
          </cell>
          <cell r="Q195" t="str">
            <v>BA-175-JC</v>
          </cell>
          <cell r="R195">
            <v>33807</v>
          </cell>
          <cell r="S195" t="str">
            <v>Citroen</v>
          </cell>
          <cell r="T195" t="str">
            <v>2,5L Diesel</v>
          </cell>
          <cell r="U195">
            <v>95500</v>
          </cell>
          <cell r="V195" t="str">
            <v>Autoradio - Store - Antenne TV omni - TV écran plat - Pannneau solaire - Attelage</v>
          </cell>
          <cell r="W195">
            <v>41500</v>
          </cell>
          <cell r="X195">
            <v>9000</v>
          </cell>
          <cell r="Y195" t="str">
            <v>368R</v>
          </cell>
          <cell r="Z195" t="str">
            <v>Mme</v>
          </cell>
          <cell r="AA195" t="str">
            <v>PALOBART</v>
          </cell>
          <cell r="AB195" t="str">
            <v>Corinne</v>
          </cell>
          <cell r="AC195" t="str">
            <v>38 Avenue du Général Leclerc</v>
          </cell>
          <cell r="AD195">
            <v>31340</v>
          </cell>
          <cell r="AE195" t="str">
            <v>Villemur-sur-Tarn</v>
          </cell>
          <cell r="AF195">
            <v>561505224</v>
          </cell>
          <cell r="AG195">
            <v>688600385</v>
          </cell>
          <cell r="AH195" t="str">
            <v>corinne.palobart@orange.fr</v>
          </cell>
          <cell r="AI195">
            <v>41544</v>
          </cell>
          <cell r="AJ195">
            <v>2000</v>
          </cell>
          <cell r="AL195">
            <v>9000</v>
          </cell>
          <cell r="AM195">
            <v>11000</v>
          </cell>
          <cell r="AN195">
            <v>41549</v>
          </cell>
          <cell r="AO195" t="str">
            <v>17h00</v>
          </cell>
          <cell r="AP195" t="str">
            <v>Livré</v>
          </cell>
          <cell r="AR195">
            <v>2500</v>
          </cell>
          <cell r="AS195">
            <v>490</v>
          </cell>
          <cell r="AT195">
            <v>2010</v>
          </cell>
          <cell r="AV195">
            <v>8500</v>
          </cell>
          <cell r="AW195">
            <v>2000</v>
          </cell>
          <cell r="AX195">
            <v>0</v>
          </cell>
          <cell r="AY195">
            <v>9000</v>
          </cell>
          <cell r="AZ195">
            <v>11000</v>
          </cell>
        </row>
        <row r="196">
          <cell r="A196" t="str">
            <v xml:space="preserve"> Bavaria Artic 74 LG - MANSIOUS / MAYNADIE</v>
          </cell>
          <cell r="B196" t="str">
            <v>Intégral Bavaria Artic 74 LG - MANSIOUS</v>
          </cell>
          <cell r="C196">
            <v>369</v>
          </cell>
          <cell r="D196" t="str">
            <v>M.</v>
          </cell>
          <cell r="E196" t="str">
            <v>MANSIOUS</v>
          </cell>
          <cell r="F196" t="str">
            <v>Claude</v>
          </cell>
          <cell r="G196" t="str">
            <v>329 CHEMIN DES JONQUILLES</v>
          </cell>
          <cell r="H196">
            <v>31620</v>
          </cell>
          <cell r="I196" t="str">
            <v>BOULOC</v>
          </cell>
          <cell r="K196">
            <v>661655672</v>
          </cell>
          <cell r="M196" t="str">
            <v>Intégral</v>
          </cell>
          <cell r="N196" t="str">
            <v>Bavaria</v>
          </cell>
          <cell r="O196" t="str">
            <v>Artic 74 LG</v>
          </cell>
          <cell r="P196" t="str">
            <v>ZFA25000018774423</v>
          </cell>
          <cell r="Q196" t="str">
            <v>BG-439-JV</v>
          </cell>
          <cell r="R196">
            <v>40561</v>
          </cell>
          <cell r="S196" t="str">
            <v>Fiat</v>
          </cell>
          <cell r="T196" t="str">
            <v>2,3 130CV</v>
          </cell>
          <cell r="U196">
            <v>4700</v>
          </cell>
          <cell r="V196" t="str">
            <v>Autoradio CD - Store - Antenne parabole automatique - TV écran plat - Pannneau solaire - Radar de recul</v>
          </cell>
          <cell r="W196">
            <v>41509</v>
          </cell>
          <cell r="X196">
            <v>42000</v>
          </cell>
          <cell r="Y196" t="str">
            <v>369R</v>
          </cell>
          <cell r="Z196" t="str">
            <v>M.</v>
          </cell>
          <cell r="AA196" t="str">
            <v>MAYNADIE</v>
          </cell>
          <cell r="AB196" t="str">
            <v>Georges</v>
          </cell>
          <cell r="AC196" t="str">
            <v>1 Chemin de la marque</v>
          </cell>
          <cell r="AD196">
            <v>31790</v>
          </cell>
          <cell r="AE196" t="str">
            <v>ST JORY</v>
          </cell>
          <cell r="AF196">
            <v>561355435</v>
          </cell>
          <cell r="AG196">
            <v>616473047</v>
          </cell>
          <cell r="AI196">
            <v>41538</v>
          </cell>
          <cell r="AJ196">
            <v>4000</v>
          </cell>
          <cell r="AL196">
            <v>42900</v>
          </cell>
          <cell r="AM196">
            <v>46900</v>
          </cell>
          <cell r="AN196">
            <v>41559</v>
          </cell>
          <cell r="AO196" t="str">
            <v>10h00</v>
          </cell>
          <cell r="AP196" t="str">
            <v>Livré</v>
          </cell>
          <cell r="AR196">
            <v>4900</v>
          </cell>
          <cell r="AS196">
            <v>960.40000000000009</v>
          </cell>
          <cell r="AT196">
            <v>3939.6</v>
          </cell>
          <cell r="AV196">
            <v>42000</v>
          </cell>
          <cell r="AW196">
            <v>0</v>
          </cell>
          <cell r="AX196">
            <v>46900</v>
          </cell>
          <cell r="AY196">
            <v>0</v>
          </cell>
          <cell r="AZ196">
            <v>46900</v>
          </cell>
          <cell r="BA196" t="str">
            <v>Prix net de vendeur de 42.000 € non reversés, servant d'acompte pour achat d'un nouveau camping-car (mandat n°385)</v>
          </cell>
        </row>
        <row r="197">
          <cell r="A197" t="str">
            <v xml:space="preserve"> Itinéo 690 - ABAD / </v>
          </cell>
          <cell r="B197" t="str">
            <v>Intégral Itinéo 690 - ABAD</v>
          </cell>
          <cell r="C197">
            <v>370</v>
          </cell>
          <cell r="D197" t="str">
            <v>M.</v>
          </cell>
          <cell r="E197" t="str">
            <v>ABAD</v>
          </cell>
          <cell r="F197" t="str">
            <v>Walter</v>
          </cell>
          <cell r="G197" t="str">
            <v>111, boulevard Magenta</v>
          </cell>
          <cell r="H197">
            <v>75010</v>
          </cell>
          <cell r="I197" t="str">
            <v>PARIS</v>
          </cell>
          <cell r="K197">
            <v>682571716</v>
          </cell>
          <cell r="L197" t="str">
            <v>walter.abad@laposte.net</v>
          </cell>
          <cell r="M197" t="str">
            <v>Intégral</v>
          </cell>
          <cell r="N197" t="str">
            <v>Itinéo</v>
          </cell>
          <cell r="O197">
            <v>690</v>
          </cell>
          <cell r="P197" t="str">
            <v>ZFA250000018156675</v>
          </cell>
          <cell r="Q197" t="str">
            <v>BE-548-XC</v>
          </cell>
          <cell r="R197">
            <v>40529</v>
          </cell>
          <cell r="S197" t="str">
            <v>Fiat</v>
          </cell>
          <cell r="T197" t="str">
            <v>2,3L 130</v>
          </cell>
          <cell r="U197">
            <v>37300</v>
          </cell>
          <cell r="V197" t="str">
            <v>Autoradio CD - Store - Pannneau solaire - Porte-moto - Caméra de recul couleur</v>
          </cell>
          <cell r="W197">
            <v>41510</v>
          </cell>
          <cell r="X197">
            <v>36000</v>
          </cell>
          <cell r="Y197" t="str">
            <v/>
          </cell>
          <cell r="AM197">
            <v>0</v>
          </cell>
          <cell r="AR197" t="str">
            <v/>
          </cell>
          <cell r="AS197" t="str">
            <v/>
          </cell>
          <cell r="AT197" t="str">
            <v/>
          </cell>
          <cell r="AZ197">
            <v>0</v>
          </cell>
        </row>
        <row r="198">
          <cell r="A198" t="str">
            <v xml:space="preserve"> Mc Louis Glen 430 - GARRIC / FABRE</v>
          </cell>
          <cell r="B198" t="str">
            <v>Capucine Mc Louis Glen 430 - GARRIC</v>
          </cell>
          <cell r="C198">
            <v>371</v>
          </cell>
          <cell r="D198" t="str">
            <v>M.</v>
          </cell>
          <cell r="E198" t="str">
            <v>GARRIC</v>
          </cell>
          <cell r="F198" t="str">
            <v>Michel</v>
          </cell>
          <cell r="G198" t="str">
            <v>LE THERON</v>
          </cell>
          <cell r="H198">
            <v>12240</v>
          </cell>
          <cell r="I198" t="str">
            <v>RIEUPEYROUX</v>
          </cell>
          <cell r="J198">
            <v>565296724</v>
          </cell>
          <cell r="K198">
            <v>663255795</v>
          </cell>
          <cell r="L198" t="str">
            <v>garric.m@orange.fr</v>
          </cell>
          <cell r="M198" t="str">
            <v>Capucine</v>
          </cell>
          <cell r="N198" t="str">
            <v>Mc Louis</v>
          </cell>
          <cell r="O198" t="str">
            <v>Glen 430</v>
          </cell>
          <cell r="P198" t="str">
            <v>ZFA24400007524291</v>
          </cell>
          <cell r="Q198" t="str">
            <v>AT-408-KC</v>
          </cell>
          <cell r="R198">
            <v>38435</v>
          </cell>
          <cell r="S198" t="str">
            <v>Fiat</v>
          </cell>
          <cell r="T198" t="str">
            <v>2,8L JTD</v>
          </cell>
          <cell r="U198">
            <v>87820</v>
          </cell>
          <cell r="V198" t="str">
            <v>Autoradio CD - Store - Porte-vélos - Antenne TV omni - Pannneau solaire</v>
          </cell>
          <cell r="W198">
            <v>41510</v>
          </cell>
          <cell r="X198">
            <v>18000</v>
          </cell>
          <cell r="Y198" t="str">
            <v>371R</v>
          </cell>
          <cell r="Z198" t="str">
            <v>M.</v>
          </cell>
          <cell r="AA198" t="str">
            <v>FABRE</v>
          </cell>
          <cell r="AB198" t="str">
            <v>Johan</v>
          </cell>
          <cell r="AC198" t="str">
            <v>Beteille</v>
          </cell>
          <cell r="AD198">
            <v>12350</v>
          </cell>
          <cell r="AE198" t="str">
            <v>Drulhe</v>
          </cell>
          <cell r="AF198">
            <v>565639051</v>
          </cell>
          <cell r="AG198">
            <v>608456318</v>
          </cell>
          <cell r="AH198" t="str">
            <v>johan.fabre@lisi-aerospace.com</v>
          </cell>
          <cell r="AI198">
            <v>41543</v>
          </cell>
          <cell r="AJ198">
            <v>3000</v>
          </cell>
          <cell r="AL198">
            <v>18000</v>
          </cell>
          <cell r="AM198">
            <v>21000</v>
          </cell>
          <cell r="AN198">
            <v>41551</v>
          </cell>
          <cell r="AO198" t="str">
            <v>17h30</v>
          </cell>
          <cell r="AP198" t="str">
            <v>Livré</v>
          </cell>
          <cell r="AR198">
            <v>3800</v>
          </cell>
          <cell r="AS198">
            <v>744.80000000000007</v>
          </cell>
          <cell r="AT198">
            <v>3055.2</v>
          </cell>
          <cell r="AV198">
            <v>17200</v>
          </cell>
          <cell r="AW198">
            <v>0</v>
          </cell>
          <cell r="AX198">
            <v>5000</v>
          </cell>
          <cell r="AY198">
            <v>13000</v>
          </cell>
          <cell r="AZ198">
            <v>18000</v>
          </cell>
        </row>
        <row r="199">
          <cell r="A199" t="str">
            <v xml:space="preserve"> Hymer HM 510 - HANOTTE / FOUCHER</v>
          </cell>
          <cell r="B199" t="str">
            <v>Intégral Hymer HM 510 - HANOTTE</v>
          </cell>
          <cell r="C199">
            <v>372</v>
          </cell>
          <cell r="D199" t="str">
            <v>Mme</v>
          </cell>
          <cell r="E199" t="str">
            <v>HANOTTE</v>
          </cell>
          <cell r="F199" t="str">
            <v>Olivia</v>
          </cell>
          <cell r="G199" t="str">
            <v>10, rue Loubiague</v>
          </cell>
          <cell r="H199">
            <v>31200</v>
          </cell>
          <cell r="I199" t="str">
            <v>Toulouse</v>
          </cell>
          <cell r="K199">
            <v>637030520</v>
          </cell>
          <cell r="L199" t="str">
            <v>yoyointernaute@hotmail.com</v>
          </cell>
          <cell r="M199" t="str">
            <v>Intégral</v>
          </cell>
          <cell r="N199" t="str">
            <v>Hymer</v>
          </cell>
          <cell r="O199" t="str">
            <v>HM 510</v>
          </cell>
          <cell r="P199" t="str">
            <v>VF1TBZG0513298561</v>
          </cell>
          <cell r="Q199" t="str">
            <v>CD-893-CC</v>
          </cell>
          <cell r="R199">
            <v>35172</v>
          </cell>
          <cell r="S199" t="str">
            <v>Renault</v>
          </cell>
          <cell r="T199" t="str">
            <v>Trafic D</v>
          </cell>
          <cell r="U199">
            <v>121500</v>
          </cell>
          <cell r="V199" t="str">
            <v>Autoradio CD - Store - Porte-vélos (2) - Pannneau solaire - Attelage - Echelle + galerie</v>
          </cell>
          <cell r="W199">
            <v>41512</v>
          </cell>
          <cell r="X199">
            <v>9500</v>
          </cell>
          <cell r="Y199" t="str">
            <v>372R</v>
          </cell>
          <cell r="Z199" t="str">
            <v>M.</v>
          </cell>
          <cell r="AA199" t="str">
            <v>FOUCHER</v>
          </cell>
          <cell r="AB199" t="str">
            <v>Jean-Pierre</v>
          </cell>
          <cell r="AC199" t="str">
            <v>7, avenue Norbert Moussard, Apt 202</v>
          </cell>
          <cell r="AD199">
            <v>33700</v>
          </cell>
          <cell r="AE199" t="str">
            <v>Mérignac</v>
          </cell>
          <cell r="AF199">
            <v>556979969</v>
          </cell>
          <cell r="AG199">
            <v>687338387</v>
          </cell>
          <cell r="AH199" t="str">
            <v>jean.pierre.foucher@numericable.fr</v>
          </cell>
          <cell r="AI199">
            <v>41543</v>
          </cell>
          <cell r="AJ199">
            <v>3000</v>
          </cell>
          <cell r="AL199">
            <v>10000</v>
          </cell>
          <cell r="AM199">
            <v>13000</v>
          </cell>
          <cell r="AN199">
            <v>41550</v>
          </cell>
          <cell r="AO199" t="str">
            <v>15h00</v>
          </cell>
          <cell r="AP199" t="str">
            <v>Livré</v>
          </cell>
          <cell r="AR199">
            <v>4000</v>
          </cell>
          <cell r="AS199">
            <v>784</v>
          </cell>
          <cell r="AT199">
            <v>3216</v>
          </cell>
          <cell r="AV199">
            <v>9000</v>
          </cell>
          <cell r="AW199">
            <v>3000</v>
          </cell>
          <cell r="AX199">
            <v>0</v>
          </cell>
          <cell r="AY199">
            <v>10000</v>
          </cell>
          <cell r="AZ199">
            <v>13000</v>
          </cell>
        </row>
        <row r="200">
          <cell r="A200" t="str">
            <v xml:space="preserve"> Giottiline Illusion I690 - DEBAT / </v>
          </cell>
          <cell r="B200" t="str">
            <v>Capucine Giottiline Illusion I690 - DEBAT</v>
          </cell>
          <cell r="C200">
            <v>373</v>
          </cell>
          <cell r="D200" t="str">
            <v>M.</v>
          </cell>
          <cell r="E200" t="str">
            <v>DEBAT</v>
          </cell>
          <cell r="F200" t="str">
            <v>David</v>
          </cell>
          <cell r="G200" t="str">
            <v>Le Village</v>
          </cell>
          <cell r="H200">
            <v>32130</v>
          </cell>
          <cell r="I200" t="str">
            <v>Seysses Saves</v>
          </cell>
          <cell r="J200">
            <v>562626930</v>
          </cell>
          <cell r="K200">
            <v>634516533</v>
          </cell>
          <cell r="L200" t="str">
            <v>debat.david@aliceadsl.fr</v>
          </cell>
          <cell r="M200" t="str">
            <v>Capucine</v>
          </cell>
          <cell r="N200" t="str">
            <v>Giottiline</v>
          </cell>
          <cell r="O200" t="str">
            <v>Illusion I690</v>
          </cell>
          <cell r="P200" t="str">
            <v>ZFA25000001491690</v>
          </cell>
          <cell r="Q200" t="str">
            <v>AC-773-KX</v>
          </cell>
          <cell r="R200">
            <v>40039</v>
          </cell>
          <cell r="S200" t="str">
            <v>Fiat</v>
          </cell>
          <cell r="T200" t="str">
            <v>2,3L Multijet 130 CV</v>
          </cell>
          <cell r="U200">
            <v>19800</v>
          </cell>
          <cell r="V200" t="str">
            <v>Rafraichisseur d'air - Autoradio CD - Store - Porte-vélos (2) - Antenne parabole manuelle - TV écran plat - Pannneau solaire</v>
          </cell>
          <cell r="W200">
            <v>41520</v>
          </cell>
          <cell r="X200">
            <v>30000</v>
          </cell>
          <cell r="Y200" t="str">
            <v/>
          </cell>
          <cell r="AM200">
            <v>0</v>
          </cell>
          <cell r="AR200" t="str">
            <v/>
          </cell>
          <cell r="AS200" t="str">
            <v/>
          </cell>
          <cell r="AT200" t="str">
            <v/>
          </cell>
          <cell r="AZ200">
            <v>0</v>
          </cell>
        </row>
        <row r="201">
          <cell r="A201" t="str">
            <v xml:space="preserve"> Burstner 5700 - PEYRES / </v>
          </cell>
          <cell r="B201" t="str">
            <v>Capucine Burstner 5700 - PEYRES</v>
          </cell>
          <cell r="C201">
            <v>374</v>
          </cell>
          <cell r="D201" t="str">
            <v>M.</v>
          </cell>
          <cell r="E201" t="str">
            <v>PEYRES</v>
          </cell>
          <cell r="F201" t="str">
            <v>Jean-Pierre</v>
          </cell>
          <cell r="G201" t="str">
            <v>8, rue des Pechers</v>
          </cell>
          <cell r="H201">
            <v>31150</v>
          </cell>
          <cell r="I201" t="str">
            <v>GAGNAC/GARONNE</v>
          </cell>
          <cell r="K201">
            <v>603840621</v>
          </cell>
          <cell r="L201" t="str">
            <v>jean-pierre.peyres@airbus.com</v>
          </cell>
          <cell r="M201" t="str">
            <v>Capucine</v>
          </cell>
          <cell r="N201" t="str">
            <v>Burstner</v>
          </cell>
          <cell r="O201">
            <v>5700</v>
          </cell>
          <cell r="P201" t="str">
            <v>VF7290G92UD157119</v>
          </cell>
          <cell r="Q201" t="str">
            <v>1634 XN 31</v>
          </cell>
          <cell r="R201">
            <v>33701</v>
          </cell>
          <cell r="S201" t="str">
            <v>Citroen</v>
          </cell>
          <cell r="T201" t="str">
            <v>2,5 TD</v>
          </cell>
          <cell r="U201">
            <v>111700</v>
          </cell>
          <cell r="V201" t="str">
            <v>Autoradio - Store - Porte-vélos</v>
          </cell>
          <cell r="W201">
            <v>41521</v>
          </cell>
          <cell r="X201">
            <v>8000</v>
          </cell>
          <cell r="Y201" t="str">
            <v/>
          </cell>
          <cell r="AM201">
            <v>0</v>
          </cell>
          <cell r="AR201" t="str">
            <v/>
          </cell>
          <cell r="AS201" t="str">
            <v/>
          </cell>
          <cell r="AT201" t="str">
            <v/>
          </cell>
          <cell r="AZ201">
            <v>0</v>
          </cell>
        </row>
        <row r="202">
          <cell r="A202" t="str">
            <v xml:space="preserve"> Elnagh Slim 6 - VOGEL / RAGARU</v>
          </cell>
          <cell r="B202" t="str">
            <v>Profilé Elnagh Slim 6 - VOGEL</v>
          </cell>
          <cell r="C202">
            <v>375</v>
          </cell>
          <cell r="D202" t="str">
            <v>Mme</v>
          </cell>
          <cell r="E202" t="str">
            <v>VOGEL</v>
          </cell>
          <cell r="F202" t="str">
            <v>Martine</v>
          </cell>
          <cell r="G202" t="str">
            <v>111 Avenue du Pont</v>
          </cell>
          <cell r="H202">
            <v>31340</v>
          </cell>
          <cell r="I202" t="str">
            <v>Mirepoix/tarn</v>
          </cell>
          <cell r="K202">
            <v>635449800</v>
          </cell>
          <cell r="L202" t="str">
            <v>emiliecouderc31@aol.fr</v>
          </cell>
          <cell r="M202" t="str">
            <v>Profilé</v>
          </cell>
          <cell r="N202" t="str">
            <v>Elnagh</v>
          </cell>
          <cell r="O202" t="str">
            <v>Slim 6</v>
          </cell>
          <cell r="P202" t="str">
            <v>ZFA24400007612950</v>
          </cell>
          <cell r="Q202" t="str">
            <v>AT-734-KM</v>
          </cell>
          <cell r="R202">
            <v>38778</v>
          </cell>
          <cell r="S202" t="str">
            <v>Fiat</v>
          </cell>
          <cell r="T202" t="str">
            <v>2,8L JTD</v>
          </cell>
          <cell r="U202">
            <v>82000</v>
          </cell>
          <cell r="V202" t="str">
            <v>Climatisation cabine - Autoradio CD - Store - Porte-vélos - TV écran plat - Pannneau solaire</v>
          </cell>
          <cell r="W202">
            <v>41527</v>
          </cell>
          <cell r="X202">
            <v>20000</v>
          </cell>
          <cell r="Y202" t="str">
            <v>375R</v>
          </cell>
          <cell r="Z202" t="str">
            <v>M.</v>
          </cell>
          <cell r="AA202" t="str">
            <v>RAGARU</v>
          </cell>
          <cell r="AB202" t="str">
            <v>Jean-Claude</v>
          </cell>
          <cell r="AC202" t="str">
            <v>La grande coume , soula de la bouzame</v>
          </cell>
          <cell r="AD202">
            <v>66220</v>
          </cell>
          <cell r="AE202" t="str">
            <v>Caudiès-de-Fenouillèdes</v>
          </cell>
          <cell r="AF202">
            <v>468084956</v>
          </cell>
          <cell r="AG202">
            <v>631958757</v>
          </cell>
          <cell r="AH202" t="str">
            <v>mireille.ragaru@orange.fr</v>
          </cell>
          <cell r="AI202">
            <v>41544</v>
          </cell>
          <cell r="AJ202">
            <v>3000</v>
          </cell>
          <cell r="AL202">
            <v>20500</v>
          </cell>
          <cell r="AM202">
            <v>23500</v>
          </cell>
          <cell r="AN202">
            <v>41551</v>
          </cell>
          <cell r="AO202" t="str">
            <v>15h00</v>
          </cell>
          <cell r="AP202" t="str">
            <v>Livré</v>
          </cell>
          <cell r="AR202">
            <v>5500</v>
          </cell>
          <cell r="AS202">
            <v>1078</v>
          </cell>
          <cell r="AT202">
            <v>4422</v>
          </cell>
          <cell r="AV202">
            <v>18000</v>
          </cell>
          <cell r="AW202">
            <v>3000</v>
          </cell>
          <cell r="AX202">
            <v>0</v>
          </cell>
          <cell r="AY202">
            <v>20500</v>
          </cell>
          <cell r="AZ202">
            <v>23500</v>
          </cell>
        </row>
        <row r="203">
          <cell r="A203" t="str">
            <v xml:space="preserve"> Mooveo P 608 - MAUCERI / PATERNE</v>
          </cell>
          <cell r="B203" t="str">
            <v>Profilé Mooveo P 608 - MAUCERI</v>
          </cell>
          <cell r="C203">
            <v>376</v>
          </cell>
          <cell r="D203" t="str">
            <v>M.</v>
          </cell>
          <cell r="E203" t="str">
            <v>MAUCERI</v>
          </cell>
          <cell r="F203" t="str">
            <v>Christophe</v>
          </cell>
          <cell r="G203" t="str">
            <v>29, chemin de Nicol, Bât. C</v>
          </cell>
          <cell r="H203">
            <v>31200</v>
          </cell>
          <cell r="I203" t="str">
            <v>Toulouse</v>
          </cell>
          <cell r="K203">
            <v>644030373</v>
          </cell>
          <cell r="L203" t="str">
            <v>maucerichris@hotmail.com</v>
          </cell>
          <cell r="M203" t="str">
            <v>Profilé</v>
          </cell>
          <cell r="N203" t="str">
            <v>Mooveo</v>
          </cell>
          <cell r="O203" t="str">
            <v>P 608</v>
          </cell>
          <cell r="P203" t="str">
            <v>ZFA25000001106449</v>
          </cell>
          <cell r="Q203" t="str">
            <v>AM-816-JR</v>
          </cell>
          <cell r="R203">
            <v>39238</v>
          </cell>
          <cell r="S203" t="str">
            <v>Fiat</v>
          </cell>
          <cell r="T203" t="str">
            <v>2,2L 100 CV</v>
          </cell>
          <cell r="U203">
            <v>78000</v>
          </cell>
          <cell r="V203" t="str">
            <v>Climatisation cabine - Autoradio - Store - Porte-vélos (2) - TV écran plat - Pannneau solaire (100 W) - Double batterie cellule</v>
          </cell>
          <cell r="W203">
            <v>41537</v>
          </cell>
          <cell r="X203">
            <v>18000</v>
          </cell>
          <cell r="Y203" t="str">
            <v>376R</v>
          </cell>
          <cell r="Z203" t="str">
            <v>M.</v>
          </cell>
          <cell r="AA203" t="str">
            <v>PATERNE</v>
          </cell>
          <cell r="AB203" t="str">
            <v>Jacques</v>
          </cell>
          <cell r="AC203" t="str">
            <v>8, rue du Village, ZAC du Martinet</v>
          </cell>
          <cell r="AD203">
            <v>81100</v>
          </cell>
          <cell r="AE203" t="str">
            <v>Castres</v>
          </cell>
          <cell r="AF203">
            <v>563353652</v>
          </cell>
          <cell r="AG203">
            <v>681105701</v>
          </cell>
          <cell r="AH203" t="str">
            <v>soleil11@orange.fr</v>
          </cell>
          <cell r="AI203">
            <v>41550</v>
          </cell>
          <cell r="AJ203">
            <v>2000</v>
          </cell>
          <cell r="AL203">
            <v>21600</v>
          </cell>
          <cell r="AM203">
            <v>23600</v>
          </cell>
          <cell r="AN203">
            <v>41572</v>
          </cell>
          <cell r="AO203" t="str">
            <v>15h00</v>
          </cell>
          <cell r="AP203" t="str">
            <v>Livré</v>
          </cell>
          <cell r="AR203">
            <v>5600</v>
          </cell>
          <cell r="AS203">
            <v>1097.6000000000001</v>
          </cell>
          <cell r="AT203">
            <v>4502.3999999999996</v>
          </cell>
          <cell r="AV203">
            <v>18000</v>
          </cell>
          <cell r="AW203">
            <v>2000</v>
          </cell>
          <cell r="AX203">
            <v>0</v>
          </cell>
          <cell r="AY203">
            <v>21600</v>
          </cell>
          <cell r="AZ203">
            <v>23600</v>
          </cell>
        </row>
        <row r="204">
          <cell r="A204" t="str">
            <v xml:space="preserve"> Adria Coral 660 SL - GAILLARD / BRIVET</v>
          </cell>
          <cell r="B204" t="str">
            <v>Profilé Adria Coral 660 SL - GAILLARD</v>
          </cell>
          <cell r="C204">
            <v>377</v>
          </cell>
          <cell r="D204" t="str">
            <v>M.</v>
          </cell>
          <cell r="E204" t="str">
            <v>GAILLARD</v>
          </cell>
          <cell r="F204" t="str">
            <v>Jean-Marc</v>
          </cell>
          <cell r="G204" t="str">
            <v>3 bis, rue Haute</v>
          </cell>
          <cell r="H204">
            <v>31340</v>
          </cell>
          <cell r="I204" t="str">
            <v>Vacquiers</v>
          </cell>
          <cell r="K204">
            <v>603652028</v>
          </cell>
          <cell r="M204" t="str">
            <v>Profilé</v>
          </cell>
          <cell r="N204" t="str">
            <v>Adria</v>
          </cell>
          <cell r="O204" t="str">
            <v>Coral 660 SL</v>
          </cell>
          <cell r="P204" t="str">
            <v>ZFA24400007809758</v>
          </cell>
          <cell r="Q204" t="str">
            <v>AL-492-SY</v>
          </cell>
          <cell r="R204">
            <v>38918</v>
          </cell>
          <cell r="S204" t="str">
            <v>Fiat</v>
          </cell>
          <cell r="T204" t="str">
            <v>2,8L JTD 127 CV</v>
          </cell>
          <cell r="U204">
            <v>39500</v>
          </cell>
          <cell r="V204" t="str">
            <v>Rafraichisseur d'air - Autoradio CD - Store - Antenne parabole manuelle - TV écran plat - Pannneau solaire - Attelage - Caméra de recul noir et blanc - Suspension pneumatique</v>
          </cell>
          <cell r="W204">
            <v>41542</v>
          </cell>
          <cell r="X204">
            <v>24000</v>
          </cell>
          <cell r="Y204" t="str">
            <v>377R</v>
          </cell>
          <cell r="Z204" t="str">
            <v>M.</v>
          </cell>
          <cell r="AA204" t="str">
            <v>BRIVET</v>
          </cell>
          <cell r="AB204" t="str">
            <v>Sylvain</v>
          </cell>
          <cell r="AC204" t="str">
            <v>4, chemin des Palombes</v>
          </cell>
          <cell r="AD204">
            <v>31620</v>
          </cell>
          <cell r="AE204" t="str">
            <v>Saint Rustice</v>
          </cell>
          <cell r="AF204">
            <v>561747075</v>
          </cell>
          <cell r="AG204">
            <v>669347785</v>
          </cell>
          <cell r="AH204" t="str">
            <v>sb-sono@orange.fr</v>
          </cell>
          <cell r="AI204">
            <v>41583</v>
          </cell>
          <cell r="AJ204">
            <v>2000</v>
          </cell>
          <cell r="AL204">
            <v>26500</v>
          </cell>
          <cell r="AM204">
            <v>28500</v>
          </cell>
          <cell r="AN204">
            <v>41603</v>
          </cell>
          <cell r="AO204" t="str">
            <v>15h00</v>
          </cell>
          <cell r="AP204" t="str">
            <v>En attente livraison</v>
          </cell>
          <cell r="AR204">
            <v>28500</v>
          </cell>
          <cell r="AS204">
            <v>5586</v>
          </cell>
          <cell r="AT204">
            <v>22914</v>
          </cell>
          <cell r="AZ204">
            <v>0</v>
          </cell>
        </row>
        <row r="205">
          <cell r="A205" t="str">
            <v xml:space="preserve"> Niesmann Arto 69 - MAYNADIE / </v>
          </cell>
          <cell r="B205" t="str">
            <v>Intégral Niesmann Arto 69 - MAYNADIE</v>
          </cell>
          <cell r="C205">
            <v>378</v>
          </cell>
          <cell r="D205" t="str">
            <v>M.</v>
          </cell>
          <cell r="E205" t="str">
            <v>MAYNADIE</v>
          </cell>
          <cell r="F205" t="str">
            <v>Georges</v>
          </cell>
          <cell r="G205" t="str">
            <v>1 bis, chemin de la Marque</v>
          </cell>
          <cell r="H205">
            <v>31790</v>
          </cell>
          <cell r="I205" t="str">
            <v>Saint Jory</v>
          </cell>
          <cell r="K205">
            <v>616473047</v>
          </cell>
          <cell r="L205" t="str">
            <v>mg.atmoeurope@live.fr</v>
          </cell>
          <cell r="M205" t="str">
            <v>Intégral</v>
          </cell>
          <cell r="N205" t="str">
            <v>Niesmann</v>
          </cell>
          <cell r="O205" t="str">
            <v>Arto 69</v>
          </cell>
          <cell r="P205" t="str">
            <v>ZFA25000001234568</v>
          </cell>
          <cell r="Q205" t="str">
            <v>BL-327-XX</v>
          </cell>
          <cell r="R205">
            <v>39650</v>
          </cell>
          <cell r="S205" t="str">
            <v>Fiat</v>
          </cell>
          <cell r="T205" t="str">
            <v>3L 160 CV</v>
          </cell>
          <cell r="U205">
            <v>37700</v>
          </cell>
          <cell r="V205" t="str">
            <v>Climatisation cabine - Autoradio CD - Store - Antenne parabole automatique - TV écran plat - Pannneau solaire - Attelage - Caméra de recul couleur</v>
          </cell>
          <cell r="W205">
            <v>41544</v>
          </cell>
          <cell r="X205">
            <v>54000</v>
          </cell>
          <cell r="Y205" t="str">
            <v/>
          </cell>
          <cell r="AM205">
            <v>0</v>
          </cell>
          <cell r="AR205" t="str">
            <v/>
          </cell>
          <cell r="AS205" t="str">
            <v/>
          </cell>
          <cell r="AT205" t="str">
            <v/>
          </cell>
          <cell r="AZ205">
            <v>0</v>
          </cell>
        </row>
        <row r="206">
          <cell r="A206" t="str">
            <v xml:space="preserve"> 3C Cartier  - VANONI / </v>
          </cell>
          <cell r="B206" t="str">
            <v>Fourgon 3C Cartier  - VANONI</v>
          </cell>
          <cell r="C206">
            <v>379</v>
          </cell>
          <cell r="D206" t="str">
            <v>M.</v>
          </cell>
          <cell r="E206" t="str">
            <v>VANONI</v>
          </cell>
          <cell r="F206" t="str">
            <v>Olivier</v>
          </cell>
          <cell r="G206" t="str">
            <v>2, avenue de Bordeneuve</v>
          </cell>
          <cell r="H206">
            <v>31240</v>
          </cell>
          <cell r="I206" t="str">
            <v>Saint-Jean</v>
          </cell>
          <cell r="J206">
            <v>561096066</v>
          </cell>
          <cell r="K206">
            <v>658212317</v>
          </cell>
          <cell r="M206" t="str">
            <v>Fourgon</v>
          </cell>
          <cell r="N206" t="str">
            <v>3C Cartier</v>
          </cell>
          <cell r="P206" t="str">
            <v>ZFA23000005877120</v>
          </cell>
          <cell r="Q206" t="str">
            <v>CQ-095-AX</v>
          </cell>
          <cell r="R206">
            <v>36677</v>
          </cell>
          <cell r="S206" t="str">
            <v>Fiat</v>
          </cell>
          <cell r="T206" t="str">
            <v>2,8L JTD 127 CV</v>
          </cell>
          <cell r="U206">
            <v>88500</v>
          </cell>
          <cell r="V206" t="str">
            <v>Rafraichisseur d'air - Autoradio - Store - Porte-vélos - Antenne TV omni - Pannneau solaire</v>
          </cell>
          <cell r="W206">
            <v>41548</v>
          </cell>
          <cell r="X206">
            <v>14000</v>
          </cell>
          <cell r="Y206" t="str">
            <v/>
          </cell>
          <cell r="AM206">
            <v>0</v>
          </cell>
          <cell r="AR206" t="str">
            <v/>
          </cell>
          <cell r="AS206" t="str">
            <v/>
          </cell>
          <cell r="AT206" t="str">
            <v/>
          </cell>
          <cell r="AZ206">
            <v>0</v>
          </cell>
        </row>
        <row r="207">
          <cell r="A207" t="str">
            <v xml:space="preserve"> Rapido Randonneur 920 - DEJEAN / </v>
          </cell>
          <cell r="B207" t="str">
            <v>Intégral Rapido Randonneur 920 - DEJEAN</v>
          </cell>
          <cell r="C207">
            <v>380</v>
          </cell>
          <cell r="D207" t="str">
            <v>M.</v>
          </cell>
          <cell r="E207" t="str">
            <v>DEJEAN</v>
          </cell>
          <cell r="F207" t="str">
            <v>Pierre</v>
          </cell>
          <cell r="G207" t="str">
            <v>5 avenue Victor Molinier</v>
          </cell>
          <cell r="H207">
            <v>31570</v>
          </cell>
          <cell r="I207" t="str">
            <v>Sainte-Foy-d'Aigrefeuille</v>
          </cell>
          <cell r="J207" t="str">
            <v>09 64 04 90 27</v>
          </cell>
          <cell r="K207">
            <v>632203131</v>
          </cell>
          <cell r="L207" t="str">
            <v>pierrot.dejean@wanadoo.fr</v>
          </cell>
          <cell r="M207" t="str">
            <v>Intégral</v>
          </cell>
          <cell r="N207" t="str">
            <v>Rapido</v>
          </cell>
          <cell r="O207" t="str">
            <v>Randonneur 920</v>
          </cell>
          <cell r="P207" t="str">
            <v>ZFA23000005116341</v>
          </cell>
          <cell r="Q207" t="str">
            <v>726 BMY 31</v>
          </cell>
          <cell r="R207">
            <v>35060</v>
          </cell>
          <cell r="S207" t="str">
            <v>Fiat</v>
          </cell>
          <cell r="T207" t="str">
            <v>2,5L TDI</v>
          </cell>
          <cell r="U207">
            <v>121000</v>
          </cell>
          <cell r="V207" t="str">
            <v>Autoradio CD - Store - Porte-vélos (2) - Antenne TV omni - TV écran plat</v>
          </cell>
          <cell r="W207">
            <v>41551</v>
          </cell>
          <cell r="X207">
            <v>13000</v>
          </cell>
          <cell r="Y207" t="str">
            <v/>
          </cell>
          <cell r="AM207">
            <v>0</v>
          </cell>
          <cell r="AR207" t="str">
            <v/>
          </cell>
          <cell r="AS207" t="str">
            <v/>
          </cell>
          <cell r="AT207" t="str">
            <v/>
          </cell>
          <cell r="AZ207">
            <v>0</v>
          </cell>
        </row>
        <row r="208">
          <cell r="A208" t="str">
            <v xml:space="preserve"> Fleurette Nyroca - DEPONT / BAUDRANT</v>
          </cell>
          <cell r="B208" t="str">
            <v>Profilé Fleurette Nyroca - DEPONT</v>
          </cell>
          <cell r="C208">
            <v>381</v>
          </cell>
          <cell r="D208" t="str">
            <v>M.</v>
          </cell>
          <cell r="E208" t="str">
            <v>DEPONT</v>
          </cell>
          <cell r="F208" t="str">
            <v>Jean-Claude</v>
          </cell>
          <cell r="G208" t="str">
            <v>8, rue de la Bourdette</v>
          </cell>
          <cell r="H208">
            <v>31150</v>
          </cell>
          <cell r="I208" t="str">
            <v>GRATENTOUR</v>
          </cell>
          <cell r="J208">
            <v>561822338</v>
          </cell>
          <cell r="M208" t="str">
            <v>Profilé</v>
          </cell>
          <cell r="N208" t="str">
            <v>Fleurette</v>
          </cell>
          <cell r="O208" t="str">
            <v>Nyroca</v>
          </cell>
          <cell r="P208" t="str">
            <v>VF7ZBPMAA17207385</v>
          </cell>
          <cell r="Q208" t="str">
            <v>821 BAT 31</v>
          </cell>
          <cell r="R208">
            <v>37767</v>
          </cell>
          <cell r="S208" t="str">
            <v>Citroen</v>
          </cell>
          <cell r="T208" t="str">
            <v>2,8L HDI</v>
          </cell>
          <cell r="U208">
            <v>54700</v>
          </cell>
          <cell r="V208" t="str">
            <v>Autoradio CD - Store - Porte-vélos - Pannneau solaire - Porte-moto</v>
          </cell>
          <cell r="W208">
            <v>41552</v>
          </cell>
          <cell r="X208">
            <v>21500</v>
          </cell>
          <cell r="Y208" t="str">
            <v>381R</v>
          </cell>
          <cell r="Z208" t="str">
            <v>M.</v>
          </cell>
          <cell r="AA208" t="str">
            <v>BAUDRANT</v>
          </cell>
          <cell r="AB208" t="str">
            <v>Daniel</v>
          </cell>
          <cell r="AC208" t="str">
            <v>33, chemin de Perruquet</v>
          </cell>
          <cell r="AD208">
            <v>31790</v>
          </cell>
          <cell r="AE208" t="str">
            <v>ST JORY</v>
          </cell>
          <cell r="AF208">
            <v>562794144</v>
          </cell>
          <cell r="AG208">
            <v>686553212</v>
          </cell>
          <cell r="AH208" t="str">
            <v>madakiss3141@live.com</v>
          </cell>
          <cell r="AI208">
            <v>41568</v>
          </cell>
          <cell r="AJ208">
            <v>2000</v>
          </cell>
          <cell r="AL208">
            <v>27000</v>
          </cell>
          <cell r="AM208">
            <v>29000</v>
          </cell>
          <cell r="AN208">
            <v>41599</v>
          </cell>
          <cell r="AO208" t="str">
            <v>14h00</v>
          </cell>
          <cell r="AP208" t="str">
            <v>En attente livraison</v>
          </cell>
          <cell r="AR208">
            <v>29000</v>
          </cell>
          <cell r="AS208">
            <v>5684</v>
          </cell>
          <cell r="AT208">
            <v>23316</v>
          </cell>
          <cell r="AZ208">
            <v>0</v>
          </cell>
        </row>
        <row r="209">
          <cell r="A209" t="str">
            <v xml:space="preserve"> Mobilvetta Driver 60 - CHADIRAC / BRONCHART</v>
          </cell>
          <cell r="B209" t="str">
            <v>Capucine Mobilvetta Driver 60 - CHADIRAC</v>
          </cell>
          <cell r="C209">
            <v>382</v>
          </cell>
          <cell r="D209" t="str">
            <v>M.</v>
          </cell>
          <cell r="E209" t="str">
            <v>CHADIRAC</v>
          </cell>
          <cell r="F209" t="str">
            <v>Eric</v>
          </cell>
          <cell r="G209" t="str">
            <v>7 Rue Rene Cassin</v>
          </cell>
          <cell r="H209">
            <v>11400</v>
          </cell>
          <cell r="I209" t="str">
            <v>CASTELNAUDARY</v>
          </cell>
          <cell r="J209">
            <v>468234744</v>
          </cell>
          <cell r="K209">
            <v>689942574</v>
          </cell>
          <cell r="L209" t="str">
            <v>eric.de-chadirac@wanadoo.fr</v>
          </cell>
          <cell r="M209" t="str">
            <v>Capucine</v>
          </cell>
          <cell r="N209" t="str">
            <v>Mobilvetta</v>
          </cell>
          <cell r="O209" t="str">
            <v>Driver 60</v>
          </cell>
          <cell r="P209" t="str">
            <v>ZFA23000005789553</v>
          </cell>
          <cell r="Q209" t="str">
            <v>6955 QV 11</v>
          </cell>
          <cell r="R209">
            <v>36712</v>
          </cell>
          <cell r="S209" t="str">
            <v>Fiat</v>
          </cell>
          <cell r="T209" t="str">
            <v>2,8L IDTD</v>
          </cell>
          <cell r="U209">
            <v>101800</v>
          </cell>
          <cell r="V209" t="str">
            <v>Autoradio - Store - Antenne parabole manuelle - TV tube cathodique</v>
          </cell>
          <cell r="W209">
            <v>41559</v>
          </cell>
          <cell r="X209">
            <v>11000</v>
          </cell>
          <cell r="Y209" t="str">
            <v>382R</v>
          </cell>
          <cell r="Z209" t="str">
            <v>M.</v>
          </cell>
          <cell r="AA209" t="str">
            <v>BRONCHART</v>
          </cell>
          <cell r="AB209" t="str">
            <v>Patrick</v>
          </cell>
          <cell r="AC209" t="str">
            <v>11, rue du Tinard</v>
          </cell>
          <cell r="AD209">
            <v>69550</v>
          </cell>
          <cell r="AE209" t="str">
            <v>Cublize</v>
          </cell>
          <cell r="AF209">
            <v>474895360</v>
          </cell>
          <cell r="AH209" t="str">
            <v>p.bronchart@yahoo.fr</v>
          </cell>
          <cell r="AI209">
            <v>41578</v>
          </cell>
          <cell r="AJ209">
            <v>2000</v>
          </cell>
          <cell r="AL209">
            <v>12900</v>
          </cell>
          <cell r="AM209">
            <v>14900</v>
          </cell>
          <cell r="AN209">
            <v>41591</v>
          </cell>
          <cell r="AO209" t="str">
            <v>14h00</v>
          </cell>
          <cell r="AP209" t="str">
            <v>En attente livraison</v>
          </cell>
          <cell r="AR209">
            <v>14900</v>
          </cell>
          <cell r="AS209">
            <v>2920.4</v>
          </cell>
          <cell r="AT209">
            <v>11979.6</v>
          </cell>
          <cell r="AZ209">
            <v>0</v>
          </cell>
        </row>
        <row r="210">
          <cell r="A210" t="str">
            <v xml:space="preserve"> CI Elliot 55 P - VINCELOT / </v>
          </cell>
          <cell r="B210" t="str">
            <v>Profilé CI Elliot 55 P - VINCELOT</v>
          </cell>
          <cell r="C210">
            <v>383</v>
          </cell>
          <cell r="D210" t="str">
            <v>M.</v>
          </cell>
          <cell r="E210" t="str">
            <v>VINCELOT</v>
          </cell>
          <cell r="F210" t="str">
            <v>Bruno</v>
          </cell>
          <cell r="G210" t="str">
            <v>31, chemin du bois</v>
          </cell>
          <cell r="H210">
            <v>56510</v>
          </cell>
          <cell r="I210" t="str">
            <v>Saint Pierre Quiberon</v>
          </cell>
          <cell r="J210">
            <v>297308922</v>
          </cell>
          <cell r="K210">
            <v>683513694</v>
          </cell>
          <cell r="L210" t="str">
            <v>catherine.vincelot@wanadoo.fr</v>
          </cell>
          <cell r="M210" t="str">
            <v>Profilé</v>
          </cell>
          <cell r="N210" t="str">
            <v>CI</v>
          </cell>
          <cell r="O210" t="str">
            <v>Elliot 55 P</v>
          </cell>
          <cell r="P210" t="str">
            <v>ZFA25000001115404</v>
          </cell>
          <cell r="Q210" t="str">
            <v>AD-768-MG</v>
          </cell>
          <cell r="R210">
            <v>39295</v>
          </cell>
          <cell r="S210" t="str">
            <v>Fiat</v>
          </cell>
          <cell r="T210" t="str">
            <v>2,3L 130 CV</v>
          </cell>
          <cell r="U210">
            <v>62000</v>
          </cell>
          <cell r="V210" t="str">
            <v>Climatisation cabine - Autoradio CD - Store - Porte-vélos - Antenne parabole manuelle - TV écran plat - Pannneau solaire - Attelage - Caméra de recul couleur</v>
          </cell>
          <cell r="W210">
            <v>41562</v>
          </cell>
          <cell r="X210">
            <v>20000</v>
          </cell>
          <cell r="Y210" t="str">
            <v/>
          </cell>
          <cell r="AM210">
            <v>0</v>
          </cell>
          <cell r="AR210" t="str">
            <v/>
          </cell>
          <cell r="AS210" t="str">
            <v/>
          </cell>
          <cell r="AT210" t="str">
            <v/>
          </cell>
          <cell r="AZ210">
            <v>0</v>
          </cell>
        </row>
        <row r="211">
          <cell r="A211" t="str">
            <v xml:space="preserve"> Rapido 7087C - HAMELIN / GRANOUILLAC</v>
          </cell>
          <cell r="B211" t="str">
            <v>Profilé Rapido 7087C - HAMELIN</v>
          </cell>
          <cell r="C211">
            <v>384</v>
          </cell>
          <cell r="D211" t="str">
            <v>M.</v>
          </cell>
          <cell r="E211" t="str">
            <v>HAMELIN</v>
          </cell>
          <cell r="F211" t="str">
            <v>Dominique</v>
          </cell>
          <cell r="G211" t="str">
            <v>Square Guy Male</v>
          </cell>
          <cell r="H211">
            <v>66490</v>
          </cell>
          <cell r="I211" t="str">
            <v>Saint Jean Pla de Corts</v>
          </cell>
          <cell r="J211">
            <v>629185553</v>
          </cell>
          <cell r="K211">
            <v>644892138</v>
          </cell>
          <cell r="L211" t="str">
            <v>extindo.doham@gmail.com</v>
          </cell>
          <cell r="M211" t="str">
            <v>Profilé</v>
          </cell>
          <cell r="N211" t="str">
            <v>Rapido</v>
          </cell>
          <cell r="O211" t="str">
            <v>7087C</v>
          </cell>
          <cell r="P211" t="str">
            <v>VF7ZBZMAA17676508</v>
          </cell>
          <cell r="Q211" t="str">
            <v>48 ATS 34</v>
          </cell>
          <cell r="R211">
            <v>38950</v>
          </cell>
          <cell r="S211" t="str">
            <v>Citroen</v>
          </cell>
          <cell r="T211" t="str">
            <v>2,8L HDI 146 CV</v>
          </cell>
          <cell r="U211">
            <v>68000</v>
          </cell>
          <cell r="V211" t="str">
            <v>Climatisation cabine - Autoradio CD - Store - Porte-vélos (3) - Antenne parabole automatique - TV écran plat - 2 panneaux solaires (80*2)</v>
          </cell>
          <cell r="W211">
            <v>41564</v>
          </cell>
          <cell r="X211">
            <v>29000</v>
          </cell>
          <cell r="Y211" t="str">
            <v>384R</v>
          </cell>
          <cell r="Z211" t="str">
            <v>M.</v>
          </cell>
          <cell r="AA211" t="str">
            <v>GRANOUILLAC</v>
          </cell>
          <cell r="AB211" t="str">
            <v>Noel</v>
          </cell>
          <cell r="AC211" t="str">
            <v>240, avenue de Muret</v>
          </cell>
          <cell r="AD211">
            <v>31300</v>
          </cell>
          <cell r="AE211" t="str">
            <v>Toulouse</v>
          </cell>
          <cell r="AF211">
            <v>561595245</v>
          </cell>
          <cell r="AG211">
            <v>686377908</v>
          </cell>
          <cell r="AH211" t="str">
            <v>noel.granouillac@orange.fr</v>
          </cell>
          <cell r="AI211">
            <v>41565</v>
          </cell>
          <cell r="AJ211">
            <v>3000</v>
          </cell>
          <cell r="AL211">
            <v>30000</v>
          </cell>
          <cell r="AM211">
            <v>33000</v>
          </cell>
          <cell r="AN211">
            <v>41598</v>
          </cell>
          <cell r="AO211" t="str">
            <v>10H00</v>
          </cell>
          <cell r="AP211" t="str">
            <v>En attente livraison</v>
          </cell>
          <cell r="AR211">
            <v>33000</v>
          </cell>
          <cell r="AS211">
            <v>6468</v>
          </cell>
          <cell r="AT211">
            <v>26532</v>
          </cell>
          <cell r="AZ211">
            <v>0</v>
          </cell>
        </row>
        <row r="212">
          <cell r="A212" t="str">
            <v xml:space="preserve"> Elnagh Prince 580 - STROEBEL / FORT</v>
          </cell>
          <cell r="B212" t="str">
            <v>Profilé Elnagh Prince 580 - STROEBEL</v>
          </cell>
          <cell r="C212">
            <v>385</v>
          </cell>
          <cell r="D212" t="str">
            <v>M.</v>
          </cell>
          <cell r="E212" t="str">
            <v>STROEBEL</v>
          </cell>
          <cell r="F212" t="str">
            <v>Hubert</v>
          </cell>
          <cell r="G212" t="str">
            <v>28, rue de Raedersheim</v>
          </cell>
          <cell r="H212">
            <v>68190</v>
          </cell>
          <cell r="I212" t="str">
            <v>Ungersheim</v>
          </cell>
          <cell r="J212">
            <v>389482874</v>
          </cell>
          <cell r="L212" t="str">
            <v>stroebel.hubert@wanadoo.fr</v>
          </cell>
          <cell r="M212" t="str">
            <v>Profilé</v>
          </cell>
          <cell r="N212" t="str">
            <v>Elnagh</v>
          </cell>
          <cell r="O212" t="str">
            <v>Prince 580</v>
          </cell>
          <cell r="P212" t="str">
            <v>ZFA25000001688267</v>
          </cell>
          <cell r="Q212" t="str">
            <v>AV-587-GB</v>
          </cell>
          <cell r="R212">
            <v>40347</v>
          </cell>
          <cell r="S212" t="str">
            <v>Fiat</v>
          </cell>
          <cell r="T212" t="str">
            <v>2,3L Multijet 130 CV</v>
          </cell>
          <cell r="U212">
            <v>20000</v>
          </cell>
          <cell r="V212" t="str">
            <v>Climatisation cabine - Autoradio CD - Store - Porte-vélos - TV écran plat - Attelage - Caméra de recul couleur</v>
          </cell>
          <cell r="W212">
            <v>41564</v>
          </cell>
          <cell r="X212">
            <v>30500</v>
          </cell>
          <cell r="Y212" t="str">
            <v>385R</v>
          </cell>
          <cell r="Z212" t="str">
            <v>M.</v>
          </cell>
          <cell r="AA212" t="str">
            <v>FORT</v>
          </cell>
          <cell r="AB212" t="str">
            <v>Serge</v>
          </cell>
          <cell r="AC212" t="str">
            <v>289, chemin de Brial</v>
          </cell>
          <cell r="AD212">
            <v>82710</v>
          </cell>
          <cell r="AE212" t="str">
            <v>Bressols</v>
          </cell>
          <cell r="AF212">
            <v>563021958</v>
          </cell>
          <cell r="AG212">
            <v>688958261</v>
          </cell>
          <cell r="AH212" t="str">
            <v>fanou82710@msn.com</v>
          </cell>
          <cell r="AI212">
            <v>41569</v>
          </cell>
          <cell r="AJ212">
            <v>3000</v>
          </cell>
          <cell r="AK212">
            <v>0</v>
          </cell>
          <cell r="AL212">
            <v>34000</v>
          </cell>
          <cell r="AM212">
            <v>37000</v>
          </cell>
          <cell r="AN212">
            <v>41576</v>
          </cell>
          <cell r="AO212" t="str">
            <v>14h00</v>
          </cell>
          <cell r="AP212" t="str">
            <v>Livré</v>
          </cell>
          <cell r="AR212">
            <v>6500</v>
          </cell>
          <cell r="AS212">
            <v>1274</v>
          </cell>
          <cell r="AT212">
            <v>5226</v>
          </cell>
          <cell r="AV212">
            <v>30500</v>
          </cell>
          <cell r="AW212">
            <v>3000</v>
          </cell>
          <cell r="AX212">
            <v>5000</v>
          </cell>
          <cell r="AY212">
            <v>29000</v>
          </cell>
          <cell r="AZ212">
            <v>37000</v>
          </cell>
          <cell r="BA212" t="str">
            <v>Prix net vendeur de 30.500 € payé par chèque de banque</v>
          </cell>
        </row>
        <row r="213">
          <cell r="A213" t="str">
            <v xml:space="preserve"> Pilote A 8 - BAUDRANT / </v>
          </cell>
          <cell r="B213" t="str">
            <v>Capucine Pilote A 8 - BAUDRANT</v>
          </cell>
          <cell r="C213">
            <v>386</v>
          </cell>
          <cell r="D213" t="str">
            <v>M.</v>
          </cell>
          <cell r="E213" t="str">
            <v>BAUDRANT</v>
          </cell>
          <cell r="F213" t="str">
            <v>Daniel</v>
          </cell>
          <cell r="G213" t="str">
            <v>33, chemin de Perruquet</v>
          </cell>
          <cell r="H213">
            <v>31790</v>
          </cell>
          <cell r="I213" t="str">
            <v>ST JORY</v>
          </cell>
          <cell r="J213">
            <v>562794144</v>
          </cell>
          <cell r="K213">
            <v>686553212</v>
          </cell>
          <cell r="L213" t="str">
            <v>madakiss3141@live.com</v>
          </cell>
          <cell r="M213" t="str">
            <v>Capucine</v>
          </cell>
          <cell r="N213" t="str">
            <v>Pilote</v>
          </cell>
          <cell r="O213" t="str">
            <v>A 8</v>
          </cell>
          <cell r="P213" t="str">
            <v>ZFA24400007305214</v>
          </cell>
          <cell r="Q213" t="str">
            <v>BW-949-FV</v>
          </cell>
          <cell r="R213">
            <v>38105</v>
          </cell>
          <cell r="S213" t="str">
            <v>Fiat</v>
          </cell>
          <cell r="T213" t="str">
            <v>2,8L JTD</v>
          </cell>
          <cell r="U213">
            <v>67000</v>
          </cell>
          <cell r="V213" t="str">
            <v>Autoradio CD - Store - Antenne parabole manuelle - TV écran plat - Pannneau solaire</v>
          </cell>
          <cell r="W213">
            <v>41566</v>
          </cell>
          <cell r="X213">
            <v>19000</v>
          </cell>
          <cell r="Y213" t="str">
            <v/>
          </cell>
          <cell r="AM213">
            <v>0</v>
          </cell>
          <cell r="AR213" t="str">
            <v/>
          </cell>
          <cell r="AS213" t="str">
            <v/>
          </cell>
          <cell r="AT213" t="str">
            <v/>
          </cell>
          <cell r="AZ213">
            <v>0</v>
          </cell>
        </row>
        <row r="214">
          <cell r="A214" t="str">
            <v xml:space="preserve"> Pilote A5 - GRANOUILLAC / </v>
          </cell>
          <cell r="B214" t="str">
            <v>Capucine Pilote A5 - GRANOUILLAC</v>
          </cell>
          <cell r="C214">
            <v>387</v>
          </cell>
          <cell r="D214" t="str">
            <v>M.</v>
          </cell>
          <cell r="E214" t="str">
            <v>GRANOUILLAC</v>
          </cell>
          <cell r="F214" t="str">
            <v>Noel</v>
          </cell>
          <cell r="G214" t="str">
            <v>240, avenue de Muret</v>
          </cell>
          <cell r="H214">
            <v>31300</v>
          </cell>
          <cell r="I214" t="str">
            <v>Toulouse</v>
          </cell>
          <cell r="J214">
            <v>561595245</v>
          </cell>
          <cell r="K214">
            <v>686377908</v>
          </cell>
          <cell r="L214" t="str">
            <v>noel.granouillac@orange.fr</v>
          </cell>
          <cell r="M214" t="str">
            <v>Capucine</v>
          </cell>
          <cell r="N214" t="str">
            <v>Pilote</v>
          </cell>
          <cell r="O214" t="str">
            <v>A5</v>
          </cell>
          <cell r="P214" t="str">
            <v>ZFA24400007196541</v>
          </cell>
          <cell r="Q214" t="str">
            <v>BQ-189-QM</v>
          </cell>
          <cell r="R214">
            <v>37715</v>
          </cell>
          <cell r="S214" t="str">
            <v>Fiat</v>
          </cell>
          <cell r="T214" t="str">
            <v>2,8L JTD 127 CV</v>
          </cell>
          <cell r="U214">
            <v>79500</v>
          </cell>
          <cell r="V214" t="str">
            <v>Climatisation cabine - Autoradio CD - Store - Porte-vélos - Antenne parabole automatique - TV écran plat - Pannneau solaire - Caméra de recul couleur</v>
          </cell>
          <cell r="W214">
            <v>41569</v>
          </cell>
          <cell r="X214">
            <v>17000</v>
          </cell>
          <cell r="Y214" t="str">
            <v/>
          </cell>
          <cell r="AM214">
            <v>0</v>
          </cell>
          <cell r="AR214" t="str">
            <v/>
          </cell>
          <cell r="AS214" t="str">
            <v/>
          </cell>
          <cell r="AT214" t="str">
            <v/>
          </cell>
          <cell r="AZ214">
            <v>0</v>
          </cell>
        </row>
        <row r="215">
          <cell r="A215" t="str">
            <v xml:space="preserve"> Pilote A2 - BAREILLE / </v>
          </cell>
          <cell r="B215" t="str">
            <v>Capucine Pilote A2 - BAREILLE</v>
          </cell>
          <cell r="C215">
            <v>388</v>
          </cell>
          <cell r="D215" t="str">
            <v>M.</v>
          </cell>
          <cell r="E215" t="str">
            <v>BAREILLE</v>
          </cell>
          <cell r="F215" t="str">
            <v>Jean-Claude</v>
          </cell>
          <cell r="G215" t="str">
            <v>Route de Betchat</v>
          </cell>
          <cell r="H215">
            <v>9160</v>
          </cell>
          <cell r="I215" t="str">
            <v>Mercenac</v>
          </cell>
          <cell r="J215" t="str">
            <v>05 61 66 16 26</v>
          </cell>
          <cell r="K215">
            <v>687835564</v>
          </cell>
          <cell r="L215" t="str">
            <v>jcbareille@orange.fr</v>
          </cell>
          <cell r="M215" t="str">
            <v>Capucine</v>
          </cell>
          <cell r="N215" t="str">
            <v>Pilote</v>
          </cell>
          <cell r="O215" t="str">
            <v>A2</v>
          </cell>
          <cell r="P215" t="str">
            <v>ZFA23000005922889</v>
          </cell>
          <cell r="Q215" t="str">
            <v>3232 GX 09</v>
          </cell>
          <cell r="R215">
            <v>37358</v>
          </cell>
          <cell r="S215" t="str">
            <v>Fiat</v>
          </cell>
          <cell r="T215" t="str">
            <v>2,8L 127 CV</v>
          </cell>
          <cell r="U215">
            <v>80500</v>
          </cell>
          <cell r="V215" t="str">
            <v>Autoradio CD - Store - Porte-vélos - Antenne TV omni - Convertisseur</v>
          </cell>
          <cell r="W215">
            <v>41569</v>
          </cell>
          <cell r="X215">
            <v>16000</v>
          </cell>
          <cell r="Y215" t="str">
            <v/>
          </cell>
          <cell r="AM215">
            <v>0</v>
          </cell>
          <cell r="AR215" t="str">
            <v/>
          </cell>
          <cell r="AS215" t="str">
            <v/>
          </cell>
          <cell r="AT215" t="str">
            <v/>
          </cell>
          <cell r="AZ215">
            <v>0</v>
          </cell>
        </row>
        <row r="216">
          <cell r="A216" t="str">
            <v xml:space="preserve"> Laika Ecovip 1R - NOGUERA-AUGEY / </v>
          </cell>
          <cell r="B216" t="str">
            <v>Profilé Laika Ecovip 1R - NOGUERA-AUGEY</v>
          </cell>
          <cell r="C216">
            <v>389</v>
          </cell>
          <cell r="D216" t="str">
            <v>Mme</v>
          </cell>
          <cell r="E216" t="str">
            <v>NOGUERA-AUGEY</v>
          </cell>
          <cell r="F216" t="str">
            <v>Nicolle</v>
          </cell>
          <cell r="G216" t="str">
            <v>La Naude</v>
          </cell>
          <cell r="H216">
            <v>31230</v>
          </cell>
          <cell r="I216" t="str">
            <v>Boissède</v>
          </cell>
          <cell r="J216">
            <v>561886572</v>
          </cell>
          <cell r="K216">
            <v>680383882</v>
          </cell>
          <cell r="L216" t="str">
            <v>nicolle.noguera-augey@wanadoo.fr</v>
          </cell>
          <cell r="M216" t="str">
            <v>Profilé</v>
          </cell>
          <cell r="N216" t="str">
            <v>Laika</v>
          </cell>
          <cell r="O216" t="str">
            <v>Ecovip 1R</v>
          </cell>
          <cell r="P216" t="str">
            <v>ZFA23000005727619</v>
          </cell>
          <cell r="Q216" t="str">
            <v>AL-787-VE</v>
          </cell>
          <cell r="R216">
            <v>36334</v>
          </cell>
          <cell r="S216" t="str">
            <v>Fiat</v>
          </cell>
          <cell r="T216" t="str">
            <v>2,8L IDTD</v>
          </cell>
          <cell r="U216">
            <v>115000</v>
          </cell>
          <cell r="V216" t="str">
            <v>Autoradio CD - Store - Porte-vélos - Antenne parabole manuelle - TV écran plat - 2 panneaux solaires - Caméra de recul couleur</v>
          </cell>
          <cell r="W216">
            <v>41570</v>
          </cell>
          <cell r="X216">
            <v>17000</v>
          </cell>
          <cell r="Y216" t="str">
            <v/>
          </cell>
          <cell r="AM216">
            <v>0</v>
          </cell>
          <cell r="AR216" t="str">
            <v/>
          </cell>
          <cell r="AS216" t="str">
            <v/>
          </cell>
          <cell r="AT216" t="str">
            <v/>
          </cell>
          <cell r="AZ216">
            <v>0</v>
          </cell>
        </row>
        <row r="217">
          <cell r="A217" t="str">
            <v xml:space="preserve"> Challenger Genesis 42 - NOUVEL / </v>
          </cell>
          <cell r="B217" t="str">
            <v>Profilé Challenger Genesis 42 - NOUVEL</v>
          </cell>
          <cell r="C217">
            <v>390</v>
          </cell>
          <cell r="D217" t="str">
            <v>M.</v>
          </cell>
          <cell r="E217" t="str">
            <v>NOUVEL</v>
          </cell>
          <cell r="F217" t="str">
            <v>Robert</v>
          </cell>
          <cell r="G217" t="str">
            <v>4, rue des frères Lion</v>
          </cell>
          <cell r="H217">
            <v>31830</v>
          </cell>
          <cell r="I217" t="str">
            <v>Plaisance-du-Touch</v>
          </cell>
          <cell r="K217">
            <v>632258062</v>
          </cell>
          <cell r="L217" t="str">
            <v>michele.lasgouzes@grandtoulouse.fr</v>
          </cell>
          <cell r="M217" t="str">
            <v>Profilé</v>
          </cell>
          <cell r="N217" t="str">
            <v>Challenger</v>
          </cell>
          <cell r="O217" t="str">
            <v>Genesis 42</v>
          </cell>
          <cell r="P217" t="str">
            <v>WF07XXTTF78K35851</v>
          </cell>
          <cell r="Q217" t="str">
            <v>BT-591-ZN</v>
          </cell>
          <cell r="R217">
            <v>39840</v>
          </cell>
          <cell r="S217" t="str">
            <v>Ford</v>
          </cell>
          <cell r="T217" t="str">
            <v>2,2L 140 CV</v>
          </cell>
          <cell r="U217">
            <v>42500</v>
          </cell>
          <cell r="V217" t="str">
            <v>Climatisation cabine - Rafraichisseur d'air - Autoradio CD - Store - Porte-vélos (3) - Antenne parabole manuelle - 2 panneaux solaires (2 x 75 W)</v>
          </cell>
          <cell r="W217">
            <v>41575</v>
          </cell>
          <cell r="X217">
            <v>28000</v>
          </cell>
          <cell r="Y217" t="str">
            <v/>
          </cell>
          <cell r="AM217">
            <v>0</v>
          </cell>
          <cell r="AR217" t="str">
            <v/>
          </cell>
          <cell r="AS217" t="str">
            <v/>
          </cell>
          <cell r="AT217" t="str">
            <v/>
          </cell>
          <cell r="AZ217">
            <v>0</v>
          </cell>
        </row>
        <row r="218">
          <cell r="A218" t="str">
            <v xml:space="preserve"> Hobby 555 - PLANAS / BOURCIER</v>
          </cell>
          <cell r="B218" t="str">
            <v>Profilé Hobby 555 - PLANAS</v>
          </cell>
          <cell r="C218">
            <v>391</v>
          </cell>
          <cell r="D218" t="str">
            <v>M.</v>
          </cell>
          <cell r="E218" t="str">
            <v>PLANAS</v>
          </cell>
          <cell r="F218" t="str">
            <v>Roger</v>
          </cell>
          <cell r="G218" t="str">
            <v>2, chemin des Charrettes</v>
          </cell>
          <cell r="H218">
            <v>66380</v>
          </cell>
          <cell r="I218" t="str">
            <v>PIA</v>
          </cell>
          <cell r="K218">
            <v>665713820</v>
          </cell>
          <cell r="M218" t="str">
            <v>Profilé</v>
          </cell>
          <cell r="N218" t="str">
            <v>Hobby</v>
          </cell>
          <cell r="O218">
            <v>555</v>
          </cell>
          <cell r="P218" t="str">
            <v>VYH5500MA204</v>
          </cell>
          <cell r="Q218" t="str">
            <v>BE-936-CD</v>
          </cell>
          <cell r="R218">
            <v>39288</v>
          </cell>
          <cell r="S218" t="str">
            <v>Ford</v>
          </cell>
          <cell r="T218" t="str">
            <v>2,2L 130 CV</v>
          </cell>
          <cell r="U218">
            <v>51800</v>
          </cell>
          <cell r="V218" t="str">
            <v>Climatisation cabine - Autoradio CD - Store - Antenne parabole automatique - TV écran plat</v>
          </cell>
          <cell r="W218">
            <v>41576</v>
          </cell>
          <cell r="X218">
            <v>21000</v>
          </cell>
          <cell r="Y218" t="str">
            <v>391R</v>
          </cell>
          <cell r="Z218" t="str">
            <v>M.</v>
          </cell>
          <cell r="AA218" t="str">
            <v>BOURCIER</v>
          </cell>
          <cell r="AB218" t="str">
            <v>Jean-Paul</v>
          </cell>
          <cell r="AC218" t="str">
            <v>10, chemin Mange Pommes</v>
          </cell>
          <cell r="AD218">
            <v>31520</v>
          </cell>
          <cell r="AE218" t="str">
            <v>Ramonville-Saint-Agne</v>
          </cell>
          <cell r="AF218">
            <v>561759715</v>
          </cell>
          <cell r="AG218">
            <v>618676122</v>
          </cell>
          <cell r="AH218" t="str">
            <v>jp.bourcier@free.fr</v>
          </cell>
          <cell r="AI218">
            <v>41583</v>
          </cell>
          <cell r="AJ218">
            <v>3000</v>
          </cell>
          <cell r="AL218">
            <v>24000</v>
          </cell>
          <cell r="AM218">
            <v>27000</v>
          </cell>
          <cell r="AN218">
            <v>41600</v>
          </cell>
          <cell r="AO218" t="str">
            <v>14h00</v>
          </cell>
          <cell r="AP218" t="str">
            <v>En attente livraison</v>
          </cell>
          <cell r="AR218">
            <v>27000</v>
          </cell>
          <cell r="AS218">
            <v>5292</v>
          </cell>
          <cell r="AT218">
            <v>21708</v>
          </cell>
          <cell r="AZ218">
            <v>0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Y219" t="str">
            <v/>
          </cell>
          <cell r="AM219">
            <v>0</v>
          </cell>
          <cell r="AR219" t="str">
            <v/>
          </cell>
          <cell r="AS219" t="str">
            <v/>
          </cell>
          <cell r="AT219" t="str">
            <v/>
          </cell>
          <cell r="AZ219">
            <v>0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Y220" t="str">
            <v/>
          </cell>
          <cell r="AM220">
            <v>0</v>
          </cell>
          <cell r="AR220" t="str">
            <v/>
          </cell>
          <cell r="AS220" t="str">
            <v/>
          </cell>
          <cell r="AT220" t="str">
            <v/>
          </cell>
          <cell r="AZ220">
            <v>0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Y221" t="str">
            <v/>
          </cell>
          <cell r="AM221">
            <v>0</v>
          </cell>
          <cell r="AR221" t="str">
            <v/>
          </cell>
          <cell r="AS221" t="str">
            <v/>
          </cell>
          <cell r="AT221" t="str">
            <v/>
          </cell>
          <cell r="AZ221">
            <v>0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Y222" t="str">
            <v/>
          </cell>
          <cell r="AM222">
            <v>0</v>
          </cell>
          <cell r="AR222" t="str">
            <v/>
          </cell>
          <cell r="AS222" t="str">
            <v/>
          </cell>
          <cell r="AT222" t="str">
            <v/>
          </cell>
          <cell r="AZ222">
            <v>0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Y223" t="str">
            <v/>
          </cell>
          <cell r="AM223">
            <v>0</v>
          </cell>
          <cell r="AR223" t="str">
            <v/>
          </cell>
          <cell r="AS223" t="str">
            <v/>
          </cell>
          <cell r="AT223" t="str">
            <v/>
          </cell>
          <cell r="AZ223">
            <v>0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Y224" t="str">
            <v/>
          </cell>
          <cell r="AM224">
            <v>0</v>
          </cell>
          <cell r="AR224" t="str">
            <v/>
          </cell>
          <cell r="AS224" t="str">
            <v/>
          </cell>
          <cell r="AT224" t="str">
            <v/>
          </cell>
          <cell r="AZ224">
            <v>0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Y225" t="str">
            <v/>
          </cell>
          <cell r="AM225">
            <v>0</v>
          </cell>
          <cell r="AR225" t="str">
            <v/>
          </cell>
          <cell r="AS225" t="str">
            <v/>
          </cell>
          <cell r="AT225" t="str">
            <v/>
          </cell>
          <cell r="AZ225">
            <v>0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Y226" t="str">
            <v/>
          </cell>
          <cell r="AM226">
            <v>0</v>
          </cell>
          <cell r="AR226" t="str">
            <v/>
          </cell>
          <cell r="AS226" t="str">
            <v/>
          </cell>
          <cell r="AT226" t="str">
            <v/>
          </cell>
          <cell r="AZ226">
            <v>0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Y227" t="str">
            <v/>
          </cell>
          <cell r="AM227">
            <v>0</v>
          </cell>
          <cell r="AR227" t="str">
            <v/>
          </cell>
          <cell r="AS227" t="str">
            <v/>
          </cell>
          <cell r="AT227" t="str">
            <v/>
          </cell>
          <cell r="AZ227">
            <v>0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Y228" t="str">
            <v/>
          </cell>
          <cell r="AM228">
            <v>0</v>
          </cell>
          <cell r="AR228" t="str">
            <v/>
          </cell>
          <cell r="AS228" t="str">
            <v/>
          </cell>
          <cell r="AT228" t="str">
            <v/>
          </cell>
          <cell r="AZ228">
            <v>0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Y229" t="str">
            <v/>
          </cell>
          <cell r="AM229">
            <v>0</v>
          </cell>
          <cell r="AR229" t="str">
            <v/>
          </cell>
          <cell r="AS229" t="str">
            <v/>
          </cell>
          <cell r="AT229" t="str">
            <v/>
          </cell>
          <cell r="AZ229">
            <v>0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Y230" t="str">
            <v/>
          </cell>
          <cell r="AM230">
            <v>0</v>
          </cell>
          <cell r="AR230" t="str">
            <v/>
          </cell>
          <cell r="AS230" t="str">
            <v/>
          </cell>
          <cell r="AT230" t="str">
            <v/>
          </cell>
          <cell r="AZ230">
            <v>0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Y231" t="str">
            <v/>
          </cell>
          <cell r="AM231">
            <v>0</v>
          </cell>
          <cell r="AR231" t="str">
            <v/>
          </cell>
          <cell r="AS231" t="str">
            <v/>
          </cell>
          <cell r="AT231" t="str">
            <v/>
          </cell>
          <cell r="AZ231">
            <v>0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Y232" t="str">
            <v/>
          </cell>
          <cell r="AM232">
            <v>0</v>
          </cell>
          <cell r="AR232" t="str">
            <v/>
          </cell>
          <cell r="AS232" t="str">
            <v/>
          </cell>
          <cell r="AT232" t="str">
            <v/>
          </cell>
          <cell r="AZ232">
            <v>0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Y233" t="str">
            <v/>
          </cell>
          <cell r="AM233">
            <v>0</v>
          </cell>
          <cell r="AR233" t="str">
            <v/>
          </cell>
          <cell r="AS233" t="str">
            <v/>
          </cell>
          <cell r="AT233" t="str">
            <v/>
          </cell>
          <cell r="AZ233">
            <v>0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Y234" t="str">
            <v/>
          </cell>
          <cell r="AM234">
            <v>0</v>
          </cell>
          <cell r="AR234" t="str">
            <v/>
          </cell>
          <cell r="AS234" t="str">
            <v/>
          </cell>
          <cell r="AT234" t="str">
            <v/>
          </cell>
          <cell r="AZ234">
            <v>0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Y235" t="str">
            <v/>
          </cell>
          <cell r="AM235">
            <v>0</v>
          </cell>
          <cell r="AR235" t="str">
            <v/>
          </cell>
          <cell r="AS235" t="str">
            <v/>
          </cell>
          <cell r="AT235" t="str">
            <v/>
          </cell>
          <cell r="AZ235">
            <v>0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Y236" t="str">
            <v/>
          </cell>
          <cell r="AM236">
            <v>0</v>
          </cell>
          <cell r="AR236" t="str">
            <v/>
          </cell>
          <cell r="AS236" t="str">
            <v/>
          </cell>
          <cell r="AT236" t="str">
            <v/>
          </cell>
          <cell r="AZ236">
            <v>0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Y237" t="str">
            <v/>
          </cell>
          <cell r="AM237">
            <v>0</v>
          </cell>
          <cell r="AR237" t="str">
            <v/>
          </cell>
          <cell r="AS237" t="str">
            <v/>
          </cell>
          <cell r="AT237" t="str">
            <v/>
          </cell>
          <cell r="AZ237">
            <v>0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Y238" t="str">
            <v/>
          </cell>
          <cell r="AM238">
            <v>0</v>
          </cell>
          <cell r="AR238" t="str">
            <v/>
          </cell>
          <cell r="AS238" t="str">
            <v/>
          </cell>
          <cell r="AT238" t="str">
            <v/>
          </cell>
          <cell r="AZ238">
            <v>0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Y239" t="str">
            <v/>
          </cell>
          <cell r="AM239">
            <v>0</v>
          </cell>
          <cell r="AR239" t="str">
            <v/>
          </cell>
          <cell r="AS239" t="str">
            <v/>
          </cell>
          <cell r="AT239" t="str">
            <v/>
          </cell>
          <cell r="AZ239">
            <v>0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Y240" t="str">
            <v/>
          </cell>
          <cell r="AM240">
            <v>0</v>
          </cell>
          <cell r="AR240" t="str">
            <v/>
          </cell>
          <cell r="AS240" t="str">
            <v/>
          </cell>
          <cell r="AT240" t="str">
            <v/>
          </cell>
          <cell r="AZ240">
            <v>0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Y241" t="str">
            <v/>
          </cell>
          <cell r="AM241">
            <v>0</v>
          </cell>
          <cell r="AR241" t="str">
            <v/>
          </cell>
          <cell r="AS241" t="str">
            <v/>
          </cell>
          <cell r="AT241" t="str">
            <v/>
          </cell>
          <cell r="AZ241">
            <v>0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Y242" t="str">
            <v/>
          </cell>
          <cell r="AM242">
            <v>0</v>
          </cell>
          <cell r="AR242" t="str">
            <v/>
          </cell>
          <cell r="AS242" t="str">
            <v/>
          </cell>
          <cell r="AT242" t="str">
            <v/>
          </cell>
          <cell r="AZ242">
            <v>0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Y243" t="str">
            <v/>
          </cell>
          <cell r="AM243">
            <v>0</v>
          </cell>
          <cell r="AR243" t="str">
            <v/>
          </cell>
          <cell r="AS243" t="str">
            <v/>
          </cell>
          <cell r="AT243" t="str">
            <v/>
          </cell>
          <cell r="AZ243">
            <v>0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Y244" t="str">
            <v/>
          </cell>
          <cell r="AM244">
            <v>0</v>
          </cell>
          <cell r="AR244" t="str">
            <v/>
          </cell>
          <cell r="AS244" t="str">
            <v/>
          </cell>
          <cell r="AT244" t="str">
            <v/>
          </cell>
          <cell r="AZ244">
            <v>0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Y245" t="str">
            <v/>
          </cell>
          <cell r="AM245">
            <v>0</v>
          </cell>
          <cell r="AR245" t="str">
            <v/>
          </cell>
          <cell r="AS245" t="str">
            <v/>
          </cell>
          <cell r="AT245" t="str">
            <v/>
          </cell>
          <cell r="AZ245">
            <v>0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Y246" t="str">
            <v/>
          </cell>
          <cell r="AM246">
            <v>0</v>
          </cell>
          <cell r="AR246" t="str">
            <v/>
          </cell>
          <cell r="AS246" t="str">
            <v/>
          </cell>
          <cell r="AT246" t="str">
            <v/>
          </cell>
          <cell r="AZ246">
            <v>0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Y247" t="str">
            <v/>
          </cell>
          <cell r="AM247">
            <v>0</v>
          </cell>
          <cell r="AR247" t="str">
            <v/>
          </cell>
          <cell r="AS247" t="str">
            <v/>
          </cell>
          <cell r="AT247" t="str">
            <v/>
          </cell>
          <cell r="AZ247">
            <v>0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Y248" t="str">
            <v/>
          </cell>
          <cell r="AM248">
            <v>0</v>
          </cell>
          <cell r="AR248" t="str">
            <v/>
          </cell>
          <cell r="AS248" t="str">
            <v/>
          </cell>
          <cell r="AT248" t="str">
            <v/>
          </cell>
          <cell r="AZ248">
            <v>0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Y249" t="str">
            <v/>
          </cell>
          <cell r="AM249">
            <v>0</v>
          </cell>
          <cell r="AR249" t="str">
            <v/>
          </cell>
          <cell r="AS249" t="str">
            <v/>
          </cell>
          <cell r="AT249" t="str">
            <v/>
          </cell>
          <cell r="AZ249">
            <v>0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Y250" t="str">
            <v/>
          </cell>
          <cell r="AM250">
            <v>0</v>
          </cell>
          <cell r="AR250" t="str">
            <v/>
          </cell>
          <cell r="AS250" t="str">
            <v/>
          </cell>
          <cell r="AT250" t="str">
            <v/>
          </cell>
          <cell r="AZ250">
            <v>0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Y251" t="str">
            <v/>
          </cell>
          <cell r="AM251">
            <v>0</v>
          </cell>
          <cell r="AR251" t="str">
            <v/>
          </cell>
          <cell r="AS251" t="str">
            <v/>
          </cell>
          <cell r="AT251" t="str">
            <v/>
          </cell>
          <cell r="AZ251">
            <v>0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Y252" t="str">
            <v/>
          </cell>
          <cell r="AM252">
            <v>0</v>
          </cell>
          <cell r="AR252" t="str">
            <v/>
          </cell>
          <cell r="AS252" t="str">
            <v/>
          </cell>
          <cell r="AT252" t="str">
            <v/>
          </cell>
          <cell r="AZ252">
            <v>0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Y253" t="str">
            <v/>
          </cell>
          <cell r="AM253">
            <v>0</v>
          </cell>
          <cell r="AR253" t="str">
            <v/>
          </cell>
          <cell r="AS253" t="str">
            <v/>
          </cell>
          <cell r="AT253" t="str">
            <v/>
          </cell>
          <cell r="AZ253">
            <v>0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Y254" t="str">
            <v/>
          </cell>
          <cell r="AM254">
            <v>0</v>
          </cell>
          <cell r="AR254" t="str">
            <v/>
          </cell>
          <cell r="AS254" t="str">
            <v/>
          </cell>
          <cell r="AT254" t="str">
            <v/>
          </cell>
          <cell r="AZ254">
            <v>0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Y255" t="str">
            <v/>
          </cell>
          <cell r="AM255">
            <v>0</v>
          </cell>
          <cell r="AR255" t="str">
            <v/>
          </cell>
          <cell r="AS255" t="str">
            <v/>
          </cell>
          <cell r="AT255" t="str">
            <v/>
          </cell>
          <cell r="AZ255">
            <v>0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Y256" t="str">
            <v/>
          </cell>
          <cell r="AM256">
            <v>0</v>
          </cell>
          <cell r="AR256" t="str">
            <v/>
          </cell>
          <cell r="AS256" t="str">
            <v/>
          </cell>
          <cell r="AT256" t="str">
            <v/>
          </cell>
          <cell r="AZ256">
            <v>0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Y257" t="str">
            <v/>
          </cell>
          <cell r="AM257">
            <v>0</v>
          </cell>
          <cell r="AR257" t="str">
            <v/>
          </cell>
          <cell r="AS257" t="str">
            <v/>
          </cell>
          <cell r="AT257" t="str">
            <v/>
          </cell>
          <cell r="AZ257">
            <v>0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Y258" t="str">
            <v/>
          </cell>
          <cell r="AM258">
            <v>0</v>
          </cell>
          <cell r="AR258" t="str">
            <v/>
          </cell>
          <cell r="AS258" t="str">
            <v/>
          </cell>
          <cell r="AT258" t="str">
            <v/>
          </cell>
          <cell r="AZ258">
            <v>0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Y259" t="str">
            <v/>
          </cell>
          <cell r="AM259">
            <v>0</v>
          </cell>
          <cell r="AR259" t="str">
            <v/>
          </cell>
          <cell r="AS259" t="str">
            <v/>
          </cell>
          <cell r="AT259" t="str">
            <v/>
          </cell>
          <cell r="AZ259">
            <v>0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Y260" t="str">
            <v/>
          </cell>
          <cell r="AM260">
            <v>0</v>
          </cell>
          <cell r="AR260" t="str">
            <v/>
          </cell>
          <cell r="AS260" t="str">
            <v/>
          </cell>
          <cell r="AT260" t="str">
            <v/>
          </cell>
          <cell r="AZ260">
            <v>0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Y261" t="str">
            <v/>
          </cell>
          <cell r="AM261">
            <v>0</v>
          </cell>
          <cell r="AR261" t="str">
            <v/>
          </cell>
          <cell r="AS261" t="str">
            <v/>
          </cell>
          <cell r="AT261" t="str">
            <v/>
          </cell>
          <cell r="AZ261">
            <v>0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Y262" t="str">
            <v/>
          </cell>
          <cell r="AM262">
            <v>0</v>
          </cell>
          <cell r="AR262" t="str">
            <v/>
          </cell>
          <cell r="AS262" t="str">
            <v/>
          </cell>
          <cell r="AT262" t="str">
            <v/>
          </cell>
          <cell r="AZ262">
            <v>0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Y263" t="str">
            <v/>
          </cell>
          <cell r="AM263">
            <v>0</v>
          </cell>
          <cell r="AR263" t="str">
            <v/>
          </cell>
          <cell r="AS263" t="str">
            <v/>
          </cell>
          <cell r="AT263" t="str">
            <v/>
          </cell>
          <cell r="AZ263">
            <v>0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Y264" t="str">
            <v/>
          </cell>
          <cell r="AM264">
            <v>0</v>
          </cell>
          <cell r="AR264" t="str">
            <v/>
          </cell>
          <cell r="AS264" t="str">
            <v/>
          </cell>
          <cell r="AT264" t="str">
            <v/>
          </cell>
          <cell r="AZ264">
            <v>0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Y265" t="str">
            <v/>
          </cell>
          <cell r="AM265">
            <v>0</v>
          </cell>
          <cell r="AR265" t="str">
            <v/>
          </cell>
          <cell r="AS265" t="str">
            <v/>
          </cell>
          <cell r="AT265" t="str">
            <v/>
          </cell>
          <cell r="AZ265">
            <v>0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Y266" t="str">
            <v/>
          </cell>
          <cell r="AM266">
            <v>0</v>
          </cell>
          <cell r="AR266" t="str">
            <v/>
          </cell>
          <cell r="AS266" t="str">
            <v/>
          </cell>
          <cell r="AT266" t="str">
            <v/>
          </cell>
          <cell r="AZ266">
            <v>0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Y267" t="str">
            <v/>
          </cell>
          <cell r="AM267">
            <v>0</v>
          </cell>
          <cell r="AR267" t="str">
            <v/>
          </cell>
          <cell r="AS267" t="str">
            <v/>
          </cell>
          <cell r="AT267" t="str">
            <v/>
          </cell>
          <cell r="AZ267">
            <v>0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Y268" t="str">
            <v/>
          </cell>
          <cell r="AM268">
            <v>0</v>
          </cell>
          <cell r="AR268" t="str">
            <v/>
          </cell>
          <cell r="AS268" t="str">
            <v/>
          </cell>
          <cell r="AT268" t="str">
            <v/>
          </cell>
          <cell r="AZ268">
            <v>0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Y269" t="str">
            <v/>
          </cell>
          <cell r="AM269">
            <v>0</v>
          </cell>
          <cell r="AR269" t="str">
            <v/>
          </cell>
          <cell r="AS269" t="str">
            <v/>
          </cell>
          <cell r="AT269" t="str">
            <v/>
          </cell>
          <cell r="AZ269">
            <v>0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Y270" t="str">
            <v/>
          </cell>
          <cell r="AM270">
            <v>0</v>
          </cell>
          <cell r="AR270" t="str">
            <v/>
          </cell>
          <cell r="AS270" t="str">
            <v/>
          </cell>
          <cell r="AT270" t="str">
            <v/>
          </cell>
          <cell r="AZ270">
            <v>0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Y271" t="str">
            <v/>
          </cell>
          <cell r="AM271">
            <v>0</v>
          </cell>
          <cell r="AR271" t="str">
            <v/>
          </cell>
          <cell r="AS271" t="str">
            <v/>
          </cell>
          <cell r="AT271" t="str">
            <v/>
          </cell>
          <cell r="AZ271">
            <v>0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Y272" t="str">
            <v/>
          </cell>
          <cell r="AM272">
            <v>0</v>
          </cell>
          <cell r="AR272" t="str">
            <v/>
          </cell>
          <cell r="AS272" t="str">
            <v/>
          </cell>
          <cell r="AT272" t="str">
            <v/>
          </cell>
          <cell r="AZ272">
            <v>0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Y273" t="str">
            <v/>
          </cell>
          <cell r="AM273">
            <v>0</v>
          </cell>
          <cell r="AR273" t="str">
            <v/>
          </cell>
          <cell r="AS273" t="str">
            <v/>
          </cell>
          <cell r="AT273" t="str">
            <v/>
          </cell>
          <cell r="AZ273">
            <v>0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Y274" t="str">
            <v/>
          </cell>
          <cell r="AM274">
            <v>0</v>
          </cell>
          <cell r="AR274" t="str">
            <v/>
          </cell>
          <cell r="AS274" t="str">
            <v/>
          </cell>
          <cell r="AT274" t="str">
            <v/>
          </cell>
          <cell r="AZ274">
            <v>0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Y275" t="str">
            <v/>
          </cell>
          <cell r="AM275">
            <v>0</v>
          </cell>
          <cell r="AR275" t="str">
            <v/>
          </cell>
          <cell r="AS275" t="str">
            <v/>
          </cell>
          <cell r="AT275" t="str">
            <v/>
          </cell>
          <cell r="AZ275">
            <v>0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Y276" t="str">
            <v/>
          </cell>
          <cell r="AM276">
            <v>0</v>
          </cell>
          <cell r="AR276" t="str">
            <v/>
          </cell>
          <cell r="AS276" t="str">
            <v/>
          </cell>
          <cell r="AT276" t="str">
            <v/>
          </cell>
          <cell r="AZ276">
            <v>0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Y277" t="str">
            <v/>
          </cell>
          <cell r="AM277">
            <v>0</v>
          </cell>
          <cell r="AR277" t="str">
            <v/>
          </cell>
          <cell r="AS277" t="str">
            <v/>
          </cell>
          <cell r="AT277" t="str">
            <v/>
          </cell>
          <cell r="AZ277">
            <v>0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Y278" t="str">
            <v/>
          </cell>
          <cell r="AM278">
            <v>0</v>
          </cell>
          <cell r="AR278" t="str">
            <v/>
          </cell>
          <cell r="AS278" t="str">
            <v/>
          </cell>
          <cell r="AT278" t="str">
            <v/>
          </cell>
          <cell r="AZ278">
            <v>0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Y279" t="str">
            <v/>
          </cell>
          <cell r="AM279">
            <v>0</v>
          </cell>
          <cell r="AR279" t="str">
            <v/>
          </cell>
          <cell r="AS279" t="str">
            <v/>
          </cell>
          <cell r="AT279" t="str">
            <v/>
          </cell>
          <cell r="AZ279">
            <v>0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Y280" t="str">
            <v/>
          </cell>
          <cell r="AM280">
            <v>0</v>
          </cell>
          <cell r="AR280" t="str">
            <v/>
          </cell>
          <cell r="AS280" t="str">
            <v/>
          </cell>
          <cell r="AT280" t="str">
            <v/>
          </cell>
          <cell r="AZ280">
            <v>0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Y281" t="str">
            <v/>
          </cell>
          <cell r="AM281">
            <v>0</v>
          </cell>
          <cell r="AR281" t="str">
            <v/>
          </cell>
          <cell r="AS281" t="str">
            <v/>
          </cell>
          <cell r="AT281" t="str">
            <v/>
          </cell>
          <cell r="AZ281">
            <v>0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Y282" t="str">
            <v/>
          </cell>
          <cell r="AM282">
            <v>0</v>
          </cell>
          <cell r="AR282" t="str">
            <v/>
          </cell>
          <cell r="AS282" t="str">
            <v/>
          </cell>
          <cell r="AT282" t="str">
            <v/>
          </cell>
          <cell r="AZ282">
            <v>0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Y283" t="str">
            <v/>
          </cell>
          <cell r="AM283">
            <v>0</v>
          </cell>
          <cell r="AR283" t="str">
            <v/>
          </cell>
          <cell r="AS283" t="str">
            <v/>
          </cell>
          <cell r="AT283" t="str">
            <v/>
          </cell>
          <cell r="AZ283">
            <v>0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Y284" t="str">
            <v/>
          </cell>
          <cell r="AM284">
            <v>0</v>
          </cell>
          <cell r="AR284" t="str">
            <v/>
          </cell>
          <cell r="AS284" t="str">
            <v/>
          </cell>
          <cell r="AT284" t="str">
            <v/>
          </cell>
          <cell r="AZ284">
            <v>0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Y285" t="str">
            <v/>
          </cell>
          <cell r="AM285">
            <v>0</v>
          </cell>
          <cell r="AR285" t="str">
            <v/>
          </cell>
          <cell r="AS285" t="str">
            <v/>
          </cell>
          <cell r="AT285" t="str">
            <v/>
          </cell>
          <cell r="AZ285">
            <v>0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Y286" t="str">
            <v/>
          </cell>
          <cell r="AM286">
            <v>0</v>
          </cell>
          <cell r="AR286" t="str">
            <v/>
          </cell>
          <cell r="AS286" t="str">
            <v/>
          </cell>
          <cell r="AT286" t="str">
            <v/>
          </cell>
          <cell r="AZ286">
            <v>0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Y287" t="str">
            <v/>
          </cell>
          <cell r="AM287">
            <v>0</v>
          </cell>
          <cell r="AR287" t="str">
            <v/>
          </cell>
          <cell r="AS287" t="str">
            <v/>
          </cell>
          <cell r="AT287" t="str">
            <v/>
          </cell>
          <cell r="AZ287">
            <v>0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Y288" t="str">
            <v/>
          </cell>
          <cell r="AM288">
            <v>0</v>
          </cell>
          <cell r="AR288" t="str">
            <v/>
          </cell>
          <cell r="AS288" t="str">
            <v/>
          </cell>
          <cell r="AT288" t="str">
            <v/>
          </cell>
          <cell r="AZ288">
            <v>0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Y289" t="str">
            <v/>
          </cell>
          <cell r="AM289">
            <v>0</v>
          </cell>
          <cell r="AR289" t="str">
            <v/>
          </cell>
          <cell r="AS289" t="str">
            <v/>
          </cell>
          <cell r="AT289" t="str">
            <v/>
          </cell>
          <cell r="AZ289">
            <v>0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Y290" t="str">
            <v/>
          </cell>
          <cell r="AM290">
            <v>0</v>
          </cell>
          <cell r="AR290" t="str">
            <v/>
          </cell>
          <cell r="AS290" t="str">
            <v/>
          </cell>
          <cell r="AT290" t="str">
            <v/>
          </cell>
          <cell r="AZ290">
            <v>0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Y291" t="str">
            <v/>
          </cell>
          <cell r="AM291">
            <v>0</v>
          </cell>
          <cell r="AR291" t="str">
            <v/>
          </cell>
          <cell r="AS291" t="str">
            <v/>
          </cell>
          <cell r="AT291" t="str">
            <v/>
          </cell>
          <cell r="AZ291">
            <v>0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Y292" t="str">
            <v/>
          </cell>
          <cell r="AM292">
            <v>0</v>
          </cell>
          <cell r="AR292" t="str">
            <v/>
          </cell>
          <cell r="AS292" t="str">
            <v/>
          </cell>
          <cell r="AT292" t="str">
            <v/>
          </cell>
          <cell r="AZ292">
            <v>0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Y293" t="str">
            <v/>
          </cell>
          <cell r="AM293">
            <v>0</v>
          </cell>
          <cell r="AR293" t="str">
            <v/>
          </cell>
          <cell r="AS293" t="str">
            <v/>
          </cell>
          <cell r="AT293" t="str">
            <v/>
          </cell>
          <cell r="AZ293">
            <v>0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Y294" t="str">
            <v/>
          </cell>
          <cell r="AM294">
            <v>0</v>
          </cell>
          <cell r="AR294" t="str">
            <v/>
          </cell>
          <cell r="AS294" t="str">
            <v/>
          </cell>
          <cell r="AT294" t="str">
            <v/>
          </cell>
          <cell r="AZ294">
            <v>0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Y295" t="str">
            <v/>
          </cell>
          <cell r="AM295">
            <v>0</v>
          </cell>
          <cell r="AR295" t="str">
            <v/>
          </cell>
          <cell r="AS295" t="str">
            <v/>
          </cell>
          <cell r="AT295" t="str">
            <v/>
          </cell>
          <cell r="AZ295">
            <v>0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Y296" t="str">
            <v/>
          </cell>
          <cell r="AM296">
            <v>0</v>
          </cell>
          <cell r="AR296" t="str">
            <v/>
          </cell>
          <cell r="AS296" t="str">
            <v/>
          </cell>
          <cell r="AT296" t="str">
            <v/>
          </cell>
          <cell r="AZ296">
            <v>0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Y297" t="str">
            <v/>
          </cell>
          <cell r="AM297">
            <v>0</v>
          </cell>
          <cell r="AR297" t="str">
            <v/>
          </cell>
          <cell r="AS297" t="str">
            <v/>
          </cell>
          <cell r="AT297" t="str">
            <v/>
          </cell>
          <cell r="AZ297">
            <v>0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Y298" t="str">
            <v/>
          </cell>
          <cell r="AM298">
            <v>0</v>
          </cell>
          <cell r="AR298" t="str">
            <v/>
          </cell>
          <cell r="AS298" t="str">
            <v/>
          </cell>
          <cell r="AT298" t="str">
            <v/>
          </cell>
          <cell r="AZ298">
            <v>0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Y299" t="str">
            <v/>
          </cell>
          <cell r="AM299">
            <v>0</v>
          </cell>
          <cell r="AR299" t="str">
            <v/>
          </cell>
          <cell r="AS299" t="str">
            <v/>
          </cell>
          <cell r="AT299" t="str">
            <v/>
          </cell>
          <cell r="AZ299">
            <v>0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Y300" t="str">
            <v/>
          </cell>
          <cell r="AM300">
            <v>0</v>
          </cell>
          <cell r="AR300" t="str">
            <v/>
          </cell>
          <cell r="AS300" t="str">
            <v/>
          </cell>
          <cell r="AT300" t="str">
            <v/>
          </cell>
          <cell r="AZ300">
            <v>0</v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Y301" t="str">
            <v/>
          </cell>
          <cell r="AM301">
            <v>0</v>
          </cell>
          <cell r="AR301" t="str">
            <v/>
          </cell>
          <cell r="AS301" t="str">
            <v/>
          </cell>
          <cell r="AT301" t="str">
            <v/>
          </cell>
          <cell r="AZ301">
            <v>0</v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Y302" t="str">
            <v/>
          </cell>
          <cell r="AM302">
            <v>0</v>
          </cell>
          <cell r="AR302" t="str">
            <v/>
          </cell>
          <cell r="AS302" t="str">
            <v/>
          </cell>
          <cell r="AT302" t="str">
            <v/>
          </cell>
          <cell r="AZ302">
            <v>0</v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Y303" t="str">
            <v/>
          </cell>
          <cell r="AM303">
            <v>0</v>
          </cell>
          <cell r="AR303" t="str">
            <v/>
          </cell>
          <cell r="AS303" t="str">
            <v/>
          </cell>
          <cell r="AT303" t="str">
            <v/>
          </cell>
          <cell r="AZ303">
            <v>0</v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Y304" t="str">
            <v/>
          </cell>
          <cell r="AM304">
            <v>0</v>
          </cell>
          <cell r="AR304" t="str">
            <v/>
          </cell>
          <cell r="AS304" t="str">
            <v/>
          </cell>
          <cell r="AT304" t="str">
            <v/>
          </cell>
          <cell r="AZ304">
            <v>0</v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Y305" t="str">
            <v/>
          </cell>
          <cell r="AM305">
            <v>0</v>
          </cell>
          <cell r="AR305" t="str">
            <v/>
          </cell>
          <cell r="AS305" t="str">
            <v/>
          </cell>
          <cell r="AT305" t="str">
            <v/>
          </cell>
          <cell r="AZ305">
            <v>0</v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Y306" t="str">
            <v/>
          </cell>
          <cell r="AM306">
            <v>0</v>
          </cell>
          <cell r="AR306" t="str">
            <v/>
          </cell>
          <cell r="AS306" t="str">
            <v/>
          </cell>
          <cell r="AT306" t="str">
            <v/>
          </cell>
          <cell r="AZ306">
            <v>0</v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Y307" t="str">
            <v/>
          </cell>
          <cell r="AM307">
            <v>0</v>
          </cell>
          <cell r="AR307" t="str">
            <v/>
          </cell>
          <cell r="AS307" t="str">
            <v/>
          </cell>
          <cell r="AT307" t="str">
            <v/>
          </cell>
          <cell r="AZ307">
            <v>0</v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Y308" t="str">
            <v/>
          </cell>
          <cell r="AM308">
            <v>0</v>
          </cell>
          <cell r="AR308" t="str">
            <v/>
          </cell>
          <cell r="AS308" t="str">
            <v/>
          </cell>
          <cell r="AT308" t="str">
            <v/>
          </cell>
          <cell r="AZ308">
            <v>0</v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Y309" t="str">
            <v/>
          </cell>
          <cell r="AM309">
            <v>0</v>
          </cell>
          <cell r="AR309" t="str">
            <v/>
          </cell>
          <cell r="AS309" t="str">
            <v/>
          </cell>
          <cell r="AT309" t="str">
            <v/>
          </cell>
          <cell r="AZ309">
            <v>0</v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Y310" t="str">
            <v/>
          </cell>
          <cell r="AM310">
            <v>0</v>
          </cell>
          <cell r="AR310" t="str">
            <v/>
          </cell>
          <cell r="AS310" t="str">
            <v/>
          </cell>
          <cell r="AT310" t="str">
            <v/>
          </cell>
          <cell r="AZ310">
            <v>0</v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Y311" t="str">
            <v/>
          </cell>
          <cell r="AM311">
            <v>0</v>
          </cell>
          <cell r="AR311" t="str">
            <v/>
          </cell>
          <cell r="AS311" t="str">
            <v/>
          </cell>
          <cell r="AT311" t="str">
            <v/>
          </cell>
          <cell r="AZ311">
            <v>0</v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Y312" t="str">
            <v/>
          </cell>
          <cell r="AM312">
            <v>0</v>
          </cell>
          <cell r="AR312" t="str">
            <v/>
          </cell>
          <cell r="AS312" t="str">
            <v/>
          </cell>
          <cell r="AT312" t="str">
            <v/>
          </cell>
          <cell r="AZ312">
            <v>0</v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Y313" t="str">
            <v/>
          </cell>
          <cell r="AM313">
            <v>0</v>
          </cell>
          <cell r="AR313" t="str">
            <v/>
          </cell>
          <cell r="AS313" t="str">
            <v/>
          </cell>
          <cell r="AT313" t="str">
            <v/>
          </cell>
          <cell r="AZ313">
            <v>0</v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Y314" t="str">
            <v/>
          </cell>
          <cell r="AM314">
            <v>0</v>
          </cell>
          <cell r="AR314" t="str">
            <v/>
          </cell>
          <cell r="AS314" t="str">
            <v/>
          </cell>
          <cell r="AT314" t="str">
            <v/>
          </cell>
          <cell r="AZ314">
            <v>0</v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Y315" t="str">
            <v/>
          </cell>
          <cell r="AM315">
            <v>0</v>
          </cell>
          <cell r="AR315" t="str">
            <v/>
          </cell>
          <cell r="AS315" t="str">
            <v/>
          </cell>
          <cell r="AT315" t="str">
            <v/>
          </cell>
          <cell r="AZ315">
            <v>0</v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Y316" t="str">
            <v/>
          </cell>
          <cell r="AM316">
            <v>0</v>
          </cell>
          <cell r="AR316" t="str">
            <v/>
          </cell>
          <cell r="AS316" t="str">
            <v/>
          </cell>
          <cell r="AT316" t="str">
            <v/>
          </cell>
          <cell r="AZ316">
            <v>0</v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Y317" t="str">
            <v/>
          </cell>
          <cell r="AM317">
            <v>0</v>
          </cell>
          <cell r="AR317" t="str">
            <v/>
          </cell>
          <cell r="AS317" t="str">
            <v/>
          </cell>
          <cell r="AT317" t="str">
            <v/>
          </cell>
          <cell r="AZ317">
            <v>0</v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Y318" t="str">
            <v/>
          </cell>
          <cell r="AM318">
            <v>0</v>
          </cell>
          <cell r="AR318" t="str">
            <v/>
          </cell>
          <cell r="AS318" t="str">
            <v/>
          </cell>
          <cell r="AT318" t="str">
            <v/>
          </cell>
          <cell r="AZ318">
            <v>0</v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Y319" t="str">
            <v/>
          </cell>
          <cell r="AM319">
            <v>0</v>
          </cell>
          <cell r="AR319" t="str">
            <v/>
          </cell>
          <cell r="AS319" t="str">
            <v/>
          </cell>
          <cell r="AT319" t="str">
            <v/>
          </cell>
          <cell r="AZ319">
            <v>0</v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Y320" t="str">
            <v/>
          </cell>
          <cell r="AM320">
            <v>0</v>
          </cell>
          <cell r="AR320" t="str">
            <v/>
          </cell>
          <cell r="AS320" t="str">
            <v/>
          </cell>
          <cell r="AT320" t="str">
            <v/>
          </cell>
          <cell r="AZ320">
            <v>0</v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Y321" t="str">
            <v/>
          </cell>
          <cell r="AM321">
            <v>0</v>
          </cell>
          <cell r="AR321" t="str">
            <v/>
          </cell>
          <cell r="AS321" t="str">
            <v/>
          </cell>
          <cell r="AT321" t="str">
            <v/>
          </cell>
          <cell r="AZ321">
            <v>0</v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Y322" t="str">
            <v/>
          </cell>
          <cell r="AM322">
            <v>0</v>
          </cell>
          <cell r="AR322" t="str">
            <v/>
          </cell>
          <cell r="AS322" t="str">
            <v/>
          </cell>
          <cell r="AT322" t="str">
            <v/>
          </cell>
          <cell r="AZ322">
            <v>0</v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Y323" t="str">
            <v/>
          </cell>
          <cell r="AM323">
            <v>0</v>
          </cell>
          <cell r="AR323" t="str">
            <v/>
          </cell>
          <cell r="AS323" t="str">
            <v/>
          </cell>
          <cell r="AT323" t="str">
            <v/>
          </cell>
          <cell r="AZ323">
            <v>0</v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Y324" t="str">
            <v/>
          </cell>
          <cell r="AM324">
            <v>0</v>
          </cell>
          <cell r="AR324" t="str">
            <v/>
          </cell>
          <cell r="AS324" t="str">
            <v/>
          </cell>
          <cell r="AT324" t="str">
            <v/>
          </cell>
          <cell r="AZ324">
            <v>0</v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Y325" t="str">
            <v/>
          </cell>
          <cell r="AM325">
            <v>0</v>
          </cell>
          <cell r="AR325" t="str">
            <v/>
          </cell>
          <cell r="AS325" t="str">
            <v/>
          </cell>
          <cell r="AT325" t="str">
            <v/>
          </cell>
          <cell r="AZ325">
            <v>0</v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Y326" t="str">
            <v/>
          </cell>
          <cell r="AM326">
            <v>0</v>
          </cell>
          <cell r="AR326" t="str">
            <v/>
          </cell>
          <cell r="AS326" t="str">
            <v/>
          </cell>
          <cell r="AT326" t="str">
            <v/>
          </cell>
          <cell r="AZ326">
            <v>0</v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Y327" t="str">
            <v/>
          </cell>
          <cell r="AM327">
            <v>0</v>
          </cell>
          <cell r="AR327" t="str">
            <v/>
          </cell>
          <cell r="AS327" t="str">
            <v/>
          </cell>
          <cell r="AT327" t="str">
            <v/>
          </cell>
          <cell r="AZ327">
            <v>0</v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Y328" t="str">
            <v/>
          </cell>
          <cell r="AM328">
            <v>0</v>
          </cell>
          <cell r="AR328" t="str">
            <v/>
          </cell>
          <cell r="AS328" t="str">
            <v/>
          </cell>
          <cell r="AT328" t="str">
            <v/>
          </cell>
          <cell r="AZ328">
            <v>0</v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Y329" t="str">
            <v/>
          </cell>
          <cell r="AM329">
            <v>0</v>
          </cell>
          <cell r="AR329" t="str">
            <v/>
          </cell>
          <cell r="AS329" t="str">
            <v/>
          </cell>
          <cell r="AT329" t="str">
            <v/>
          </cell>
          <cell r="AZ329">
            <v>0</v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Y330" t="str">
            <v/>
          </cell>
          <cell r="AM330">
            <v>0</v>
          </cell>
          <cell r="AR330" t="str">
            <v/>
          </cell>
          <cell r="AS330" t="str">
            <v/>
          </cell>
          <cell r="AT330" t="str">
            <v/>
          </cell>
          <cell r="AZ330">
            <v>0</v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Y331" t="str">
            <v/>
          </cell>
          <cell r="AM331">
            <v>0</v>
          </cell>
          <cell r="AR331" t="str">
            <v/>
          </cell>
          <cell r="AS331" t="str">
            <v/>
          </cell>
          <cell r="AT331" t="str">
            <v/>
          </cell>
          <cell r="AZ331">
            <v>0</v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Y332" t="str">
            <v/>
          </cell>
          <cell r="AM332">
            <v>0</v>
          </cell>
          <cell r="AR332" t="str">
            <v/>
          </cell>
          <cell r="AS332" t="str">
            <v/>
          </cell>
          <cell r="AT332" t="str">
            <v/>
          </cell>
          <cell r="AZ332">
            <v>0</v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Y333" t="str">
            <v/>
          </cell>
          <cell r="AM333">
            <v>0</v>
          </cell>
          <cell r="AR333" t="str">
            <v/>
          </cell>
          <cell r="AS333" t="str">
            <v/>
          </cell>
          <cell r="AT333" t="str">
            <v/>
          </cell>
          <cell r="AZ333">
            <v>0</v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Y334" t="str">
            <v/>
          </cell>
          <cell r="AM334">
            <v>0</v>
          </cell>
          <cell r="AR334" t="str">
            <v/>
          </cell>
          <cell r="AS334" t="str">
            <v/>
          </cell>
          <cell r="AT334" t="str">
            <v/>
          </cell>
          <cell r="AZ334">
            <v>0</v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Y335" t="str">
            <v/>
          </cell>
          <cell r="AM335">
            <v>0</v>
          </cell>
          <cell r="AR335" t="str">
            <v/>
          </cell>
          <cell r="AS335" t="str">
            <v/>
          </cell>
          <cell r="AT335" t="str">
            <v/>
          </cell>
          <cell r="AZ335">
            <v>0</v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Y336" t="str">
            <v/>
          </cell>
          <cell r="AM336">
            <v>0</v>
          </cell>
          <cell r="AR336" t="str">
            <v/>
          </cell>
          <cell r="AS336" t="str">
            <v/>
          </cell>
          <cell r="AT336" t="str">
            <v/>
          </cell>
          <cell r="AZ336">
            <v>0</v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Y337" t="str">
            <v/>
          </cell>
          <cell r="AM337">
            <v>0</v>
          </cell>
          <cell r="AR337" t="str">
            <v/>
          </cell>
          <cell r="AS337" t="str">
            <v/>
          </cell>
          <cell r="AT337" t="str">
            <v/>
          </cell>
          <cell r="AZ337">
            <v>0</v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Y338" t="str">
            <v/>
          </cell>
          <cell r="AM338">
            <v>0</v>
          </cell>
          <cell r="AR338" t="str">
            <v/>
          </cell>
          <cell r="AS338" t="str">
            <v/>
          </cell>
          <cell r="AT338" t="str">
            <v/>
          </cell>
          <cell r="AZ338">
            <v>0</v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Y339" t="str">
            <v/>
          </cell>
          <cell r="AM339">
            <v>0</v>
          </cell>
          <cell r="AR339" t="str">
            <v/>
          </cell>
          <cell r="AS339" t="str">
            <v/>
          </cell>
          <cell r="AT339" t="str">
            <v/>
          </cell>
          <cell r="AZ339">
            <v>0</v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Y340" t="str">
            <v/>
          </cell>
          <cell r="AM340">
            <v>0</v>
          </cell>
          <cell r="AR340" t="str">
            <v/>
          </cell>
          <cell r="AS340" t="str">
            <v/>
          </cell>
          <cell r="AT340" t="str">
            <v/>
          </cell>
          <cell r="AZ340">
            <v>0</v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Y341" t="str">
            <v/>
          </cell>
          <cell r="AM341">
            <v>0</v>
          </cell>
          <cell r="AR341" t="str">
            <v/>
          </cell>
          <cell r="AS341" t="str">
            <v/>
          </cell>
          <cell r="AT341" t="str">
            <v/>
          </cell>
          <cell r="AZ341">
            <v>0</v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Y342" t="str">
            <v/>
          </cell>
          <cell r="AM342">
            <v>0</v>
          </cell>
          <cell r="AR342" t="str">
            <v/>
          </cell>
          <cell r="AS342" t="str">
            <v/>
          </cell>
          <cell r="AT342" t="str">
            <v/>
          </cell>
          <cell r="AZ342">
            <v>0</v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Y343" t="str">
            <v/>
          </cell>
          <cell r="AM343">
            <v>0</v>
          </cell>
          <cell r="AR343" t="str">
            <v/>
          </cell>
          <cell r="AS343" t="str">
            <v/>
          </cell>
          <cell r="AT343" t="str">
            <v/>
          </cell>
          <cell r="AZ343">
            <v>0</v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Y344" t="str">
            <v/>
          </cell>
          <cell r="AM344">
            <v>0</v>
          </cell>
          <cell r="AR344" t="str">
            <v/>
          </cell>
          <cell r="AS344" t="str">
            <v/>
          </cell>
          <cell r="AT344" t="str">
            <v/>
          </cell>
          <cell r="AZ344">
            <v>0</v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Y345" t="str">
            <v/>
          </cell>
          <cell r="AM345">
            <v>0</v>
          </cell>
          <cell r="AR345" t="str">
            <v/>
          </cell>
          <cell r="AS345" t="str">
            <v/>
          </cell>
          <cell r="AT345" t="str">
            <v/>
          </cell>
          <cell r="AZ345">
            <v>0</v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Y346" t="str">
            <v/>
          </cell>
          <cell r="AM346">
            <v>0</v>
          </cell>
          <cell r="AR346" t="str">
            <v/>
          </cell>
          <cell r="AS346" t="str">
            <v/>
          </cell>
          <cell r="AT346" t="str">
            <v/>
          </cell>
          <cell r="AZ346">
            <v>0</v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Y347" t="str">
            <v/>
          </cell>
          <cell r="AM347">
            <v>0</v>
          </cell>
          <cell r="AR347" t="str">
            <v/>
          </cell>
          <cell r="AS347" t="str">
            <v/>
          </cell>
          <cell r="AT347" t="str">
            <v/>
          </cell>
          <cell r="AZ347">
            <v>0</v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Y348" t="str">
            <v/>
          </cell>
          <cell r="AM348">
            <v>0</v>
          </cell>
          <cell r="AR348" t="str">
            <v/>
          </cell>
          <cell r="AS348" t="str">
            <v/>
          </cell>
          <cell r="AT348" t="str">
            <v/>
          </cell>
          <cell r="AZ348">
            <v>0</v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Y349" t="str">
            <v/>
          </cell>
          <cell r="AM349">
            <v>0</v>
          </cell>
          <cell r="AR349" t="str">
            <v/>
          </cell>
          <cell r="AS349" t="str">
            <v/>
          </cell>
          <cell r="AT349" t="str">
            <v/>
          </cell>
          <cell r="AZ349">
            <v>0</v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Y350" t="str">
            <v/>
          </cell>
          <cell r="AM350">
            <v>0</v>
          </cell>
          <cell r="AR350" t="str">
            <v/>
          </cell>
          <cell r="AS350" t="str">
            <v/>
          </cell>
          <cell r="AT350" t="str">
            <v/>
          </cell>
          <cell r="AZ350">
            <v>0</v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Y351" t="str">
            <v/>
          </cell>
          <cell r="AM351">
            <v>0</v>
          </cell>
          <cell r="AR351" t="str">
            <v/>
          </cell>
          <cell r="AS351" t="str">
            <v/>
          </cell>
          <cell r="AT351" t="str">
            <v/>
          </cell>
          <cell r="AZ351">
            <v>0</v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Y352" t="str">
            <v/>
          </cell>
          <cell r="AM352">
            <v>0</v>
          </cell>
          <cell r="AR352" t="str">
            <v/>
          </cell>
          <cell r="AS352" t="str">
            <v/>
          </cell>
          <cell r="AT352" t="str">
            <v/>
          </cell>
          <cell r="AZ352">
            <v>0</v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Y353" t="str">
            <v/>
          </cell>
          <cell r="AM353">
            <v>0</v>
          </cell>
          <cell r="AR353" t="str">
            <v/>
          </cell>
          <cell r="AS353" t="str">
            <v/>
          </cell>
          <cell r="AT353" t="str">
            <v/>
          </cell>
          <cell r="AZ353">
            <v>0</v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Y354" t="str">
            <v/>
          </cell>
          <cell r="AM354">
            <v>0</v>
          </cell>
          <cell r="AR354" t="str">
            <v/>
          </cell>
          <cell r="AS354" t="str">
            <v/>
          </cell>
          <cell r="AT354" t="str">
            <v/>
          </cell>
          <cell r="AZ354">
            <v>0</v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Y355" t="str">
            <v/>
          </cell>
          <cell r="AM355">
            <v>0</v>
          </cell>
          <cell r="AR355" t="str">
            <v/>
          </cell>
          <cell r="AS355" t="str">
            <v/>
          </cell>
          <cell r="AT355" t="str">
            <v/>
          </cell>
          <cell r="AZ355">
            <v>0</v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Y356" t="str">
            <v/>
          </cell>
          <cell r="AM356">
            <v>0</v>
          </cell>
          <cell r="AR356" t="str">
            <v/>
          </cell>
          <cell r="AS356" t="str">
            <v/>
          </cell>
          <cell r="AT356" t="str">
            <v/>
          </cell>
          <cell r="AZ356">
            <v>0</v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Y357" t="str">
            <v/>
          </cell>
          <cell r="AM357">
            <v>0</v>
          </cell>
          <cell r="AR357" t="str">
            <v/>
          </cell>
          <cell r="AS357" t="str">
            <v/>
          </cell>
          <cell r="AT357" t="str">
            <v/>
          </cell>
          <cell r="AZ357">
            <v>0</v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Y358" t="str">
            <v/>
          </cell>
          <cell r="AM358">
            <v>0</v>
          </cell>
          <cell r="AR358" t="str">
            <v/>
          </cell>
          <cell r="AS358" t="str">
            <v/>
          </cell>
          <cell r="AT358" t="str">
            <v/>
          </cell>
          <cell r="AZ358">
            <v>0</v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Y359" t="str">
            <v/>
          </cell>
          <cell r="AM359">
            <v>0</v>
          </cell>
          <cell r="AR359" t="str">
            <v/>
          </cell>
          <cell r="AS359" t="str">
            <v/>
          </cell>
          <cell r="AT359" t="str">
            <v/>
          </cell>
          <cell r="AZ359">
            <v>0</v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Y360" t="str">
            <v/>
          </cell>
          <cell r="AM360">
            <v>0</v>
          </cell>
          <cell r="AR360" t="str">
            <v/>
          </cell>
          <cell r="AS360" t="str">
            <v/>
          </cell>
          <cell r="AT360" t="str">
            <v/>
          </cell>
          <cell r="AZ360">
            <v>0</v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Y361" t="str">
            <v/>
          </cell>
          <cell r="AM361">
            <v>0</v>
          </cell>
          <cell r="AR361" t="str">
            <v/>
          </cell>
          <cell r="AS361" t="str">
            <v/>
          </cell>
          <cell r="AT361" t="str">
            <v/>
          </cell>
          <cell r="AZ361">
            <v>0</v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Y362" t="str">
            <v/>
          </cell>
          <cell r="AM362">
            <v>0</v>
          </cell>
          <cell r="AR362" t="str">
            <v/>
          </cell>
          <cell r="AS362" t="str">
            <v/>
          </cell>
          <cell r="AT362" t="str">
            <v/>
          </cell>
          <cell r="AZ362">
            <v>0</v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Y363" t="str">
            <v/>
          </cell>
          <cell r="AM363">
            <v>0</v>
          </cell>
          <cell r="AR363" t="str">
            <v/>
          </cell>
          <cell r="AS363" t="str">
            <v/>
          </cell>
          <cell r="AT363" t="str">
            <v/>
          </cell>
          <cell r="AZ363">
            <v>0</v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Y364" t="str">
            <v/>
          </cell>
          <cell r="AM364">
            <v>0</v>
          </cell>
          <cell r="AR364" t="str">
            <v/>
          </cell>
          <cell r="AS364" t="str">
            <v/>
          </cell>
          <cell r="AT364" t="str">
            <v/>
          </cell>
          <cell r="AZ364">
            <v>0</v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Y365" t="str">
            <v/>
          </cell>
          <cell r="AM365">
            <v>0</v>
          </cell>
          <cell r="AR365" t="str">
            <v/>
          </cell>
          <cell r="AS365" t="str">
            <v/>
          </cell>
          <cell r="AT365" t="str">
            <v/>
          </cell>
          <cell r="AZ365">
            <v>0</v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Y366" t="str">
            <v/>
          </cell>
          <cell r="AM366">
            <v>0</v>
          </cell>
          <cell r="AR366" t="str">
            <v/>
          </cell>
          <cell r="AS366" t="str">
            <v/>
          </cell>
          <cell r="AT366" t="str">
            <v/>
          </cell>
          <cell r="AZ366">
            <v>0</v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Y367" t="str">
            <v/>
          </cell>
          <cell r="AM367">
            <v>0</v>
          </cell>
          <cell r="AR367" t="str">
            <v/>
          </cell>
          <cell r="AS367" t="str">
            <v/>
          </cell>
          <cell r="AT367" t="str">
            <v/>
          </cell>
          <cell r="AZ367">
            <v>0</v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Y368" t="str">
            <v/>
          </cell>
          <cell r="AM368">
            <v>0</v>
          </cell>
          <cell r="AR368" t="str">
            <v/>
          </cell>
          <cell r="AS368" t="str">
            <v/>
          </cell>
          <cell r="AT368" t="str">
            <v/>
          </cell>
          <cell r="AZ368">
            <v>0</v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Y369" t="str">
            <v/>
          </cell>
          <cell r="AM369">
            <v>0</v>
          </cell>
          <cell r="AR369" t="str">
            <v/>
          </cell>
          <cell r="AS369" t="str">
            <v/>
          </cell>
          <cell r="AT369" t="str">
            <v/>
          </cell>
          <cell r="AZ369">
            <v>0</v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Y370" t="str">
            <v/>
          </cell>
          <cell r="AM370">
            <v>0</v>
          </cell>
          <cell r="AR370" t="str">
            <v/>
          </cell>
          <cell r="AS370" t="str">
            <v/>
          </cell>
          <cell r="AT370" t="str">
            <v/>
          </cell>
          <cell r="AZ370">
            <v>0</v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Y371" t="str">
            <v/>
          </cell>
          <cell r="AM371">
            <v>0</v>
          </cell>
          <cell r="AR371" t="str">
            <v/>
          </cell>
          <cell r="AS371" t="str">
            <v/>
          </cell>
          <cell r="AT371" t="str">
            <v/>
          </cell>
          <cell r="AZ371">
            <v>0</v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Y372" t="str">
            <v/>
          </cell>
          <cell r="AM372">
            <v>0</v>
          </cell>
          <cell r="AR372" t="str">
            <v/>
          </cell>
          <cell r="AS372" t="str">
            <v/>
          </cell>
          <cell r="AT372" t="str">
            <v/>
          </cell>
          <cell r="AZ372">
            <v>0</v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Y373" t="str">
            <v/>
          </cell>
          <cell r="AM373">
            <v>0</v>
          </cell>
          <cell r="AR373" t="str">
            <v/>
          </cell>
          <cell r="AS373" t="str">
            <v/>
          </cell>
          <cell r="AT373" t="str">
            <v/>
          </cell>
          <cell r="AZ373">
            <v>0</v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Y374" t="str">
            <v/>
          </cell>
          <cell r="AM374">
            <v>0</v>
          </cell>
          <cell r="AR374" t="str">
            <v/>
          </cell>
          <cell r="AS374" t="str">
            <v/>
          </cell>
          <cell r="AT374" t="str">
            <v/>
          </cell>
          <cell r="AZ374">
            <v>0</v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Y375" t="str">
            <v/>
          </cell>
          <cell r="AM375">
            <v>0</v>
          </cell>
          <cell r="AR375" t="str">
            <v/>
          </cell>
          <cell r="AS375" t="str">
            <v/>
          </cell>
          <cell r="AT375" t="str">
            <v/>
          </cell>
          <cell r="AZ375">
            <v>0</v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Y376" t="str">
            <v/>
          </cell>
          <cell r="AM376">
            <v>0</v>
          </cell>
          <cell r="AR376" t="str">
            <v/>
          </cell>
          <cell r="AS376" t="str">
            <v/>
          </cell>
          <cell r="AT376" t="str">
            <v/>
          </cell>
          <cell r="AZ376">
            <v>0</v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Y377" t="str">
            <v/>
          </cell>
          <cell r="AM377">
            <v>0</v>
          </cell>
          <cell r="AR377" t="str">
            <v/>
          </cell>
          <cell r="AS377" t="str">
            <v/>
          </cell>
          <cell r="AT377" t="str">
            <v/>
          </cell>
          <cell r="AZ377">
            <v>0</v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Y378" t="str">
            <v/>
          </cell>
          <cell r="AM378">
            <v>0</v>
          </cell>
          <cell r="AR378" t="str">
            <v/>
          </cell>
          <cell r="AS378" t="str">
            <v/>
          </cell>
          <cell r="AT378" t="str">
            <v/>
          </cell>
          <cell r="AZ378">
            <v>0</v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Y379" t="str">
            <v/>
          </cell>
          <cell r="AM379">
            <v>0</v>
          </cell>
          <cell r="AR379" t="str">
            <v/>
          </cell>
          <cell r="AS379" t="str">
            <v/>
          </cell>
          <cell r="AT379" t="str">
            <v/>
          </cell>
          <cell r="AZ379">
            <v>0</v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Y380" t="str">
            <v/>
          </cell>
          <cell r="AM380">
            <v>0</v>
          </cell>
          <cell r="AR380" t="str">
            <v/>
          </cell>
          <cell r="AS380" t="str">
            <v/>
          </cell>
          <cell r="AT380" t="str">
            <v/>
          </cell>
          <cell r="AZ380">
            <v>0</v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Y381" t="str">
            <v/>
          </cell>
          <cell r="AM381">
            <v>0</v>
          </cell>
          <cell r="AR381" t="str">
            <v/>
          </cell>
          <cell r="AS381" t="str">
            <v/>
          </cell>
          <cell r="AT381" t="str">
            <v/>
          </cell>
          <cell r="AZ381">
            <v>0</v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Y382" t="str">
            <v/>
          </cell>
          <cell r="AM382">
            <v>0</v>
          </cell>
          <cell r="AR382" t="str">
            <v/>
          </cell>
          <cell r="AS382" t="str">
            <v/>
          </cell>
          <cell r="AT382" t="str">
            <v/>
          </cell>
          <cell r="AZ382">
            <v>0</v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Y383" t="str">
            <v/>
          </cell>
          <cell r="AM383">
            <v>0</v>
          </cell>
          <cell r="AR383" t="str">
            <v/>
          </cell>
          <cell r="AS383" t="str">
            <v/>
          </cell>
          <cell r="AT383" t="str">
            <v/>
          </cell>
          <cell r="AZ383">
            <v>0</v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Y384" t="str">
            <v/>
          </cell>
          <cell r="AM384">
            <v>0</v>
          </cell>
          <cell r="AR384" t="str">
            <v/>
          </cell>
          <cell r="AS384" t="str">
            <v/>
          </cell>
          <cell r="AT384" t="str">
            <v/>
          </cell>
          <cell r="AZ384">
            <v>0</v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Y385" t="str">
            <v/>
          </cell>
          <cell r="AM385">
            <v>0</v>
          </cell>
          <cell r="AR385" t="str">
            <v/>
          </cell>
          <cell r="AS385" t="str">
            <v/>
          </cell>
          <cell r="AT385" t="str">
            <v/>
          </cell>
          <cell r="AZ385">
            <v>0</v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Y386" t="str">
            <v/>
          </cell>
          <cell r="AM386">
            <v>0</v>
          </cell>
          <cell r="AR386" t="str">
            <v/>
          </cell>
          <cell r="AS386" t="str">
            <v/>
          </cell>
          <cell r="AT386" t="str">
            <v/>
          </cell>
          <cell r="AZ386">
            <v>0</v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Y387" t="str">
            <v/>
          </cell>
          <cell r="AM387">
            <v>0</v>
          </cell>
          <cell r="AR387" t="str">
            <v/>
          </cell>
          <cell r="AS387" t="str">
            <v/>
          </cell>
          <cell r="AT387" t="str">
            <v/>
          </cell>
          <cell r="AZ387">
            <v>0</v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Y388" t="str">
            <v/>
          </cell>
          <cell r="AM388">
            <v>0</v>
          </cell>
          <cell r="AR388" t="str">
            <v/>
          </cell>
          <cell r="AS388" t="str">
            <v/>
          </cell>
          <cell r="AT388" t="str">
            <v/>
          </cell>
          <cell r="AZ388">
            <v>0</v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Y389" t="str">
            <v/>
          </cell>
          <cell r="AM389">
            <v>0</v>
          </cell>
          <cell r="AR389" t="str">
            <v/>
          </cell>
          <cell r="AS389" t="str">
            <v/>
          </cell>
          <cell r="AT389" t="str">
            <v/>
          </cell>
          <cell r="AZ389">
            <v>0</v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Y390" t="str">
            <v/>
          </cell>
          <cell r="AM390">
            <v>0</v>
          </cell>
          <cell r="AR390" t="str">
            <v/>
          </cell>
          <cell r="AS390" t="str">
            <v/>
          </cell>
          <cell r="AT390" t="str">
            <v/>
          </cell>
          <cell r="AZ390">
            <v>0</v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Y391" t="str">
            <v/>
          </cell>
          <cell r="AM391">
            <v>0</v>
          </cell>
          <cell r="AR391" t="str">
            <v/>
          </cell>
          <cell r="AS391" t="str">
            <v/>
          </cell>
          <cell r="AT391" t="str">
            <v/>
          </cell>
          <cell r="AZ391">
            <v>0</v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Y392" t="str">
            <v/>
          </cell>
          <cell r="AM392">
            <v>0</v>
          </cell>
          <cell r="AR392" t="str">
            <v/>
          </cell>
          <cell r="AS392" t="str">
            <v/>
          </cell>
          <cell r="AT392" t="str">
            <v/>
          </cell>
          <cell r="AZ392">
            <v>0</v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Y393" t="str">
            <v/>
          </cell>
          <cell r="AM393">
            <v>0</v>
          </cell>
          <cell r="AR393" t="str">
            <v/>
          </cell>
          <cell r="AS393" t="str">
            <v/>
          </cell>
          <cell r="AT393" t="str">
            <v/>
          </cell>
          <cell r="AZ393">
            <v>0</v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Y394" t="str">
            <v/>
          </cell>
          <cell r="AM394">
            <v>0</v>
          </cell>
          <cell r="AR394" t="str">
            <v/>
          </cell>
          <cell r="AS394" t="str">
            <v/>
          </cell>
          <cell r="AT394" t="str">
            <v/>
          </cell>
          <cell r="AZ394">
            <v>0</v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Y395" t="str">
            <v/>
          </cell>
          <cell r="AM395">
            <v>0</v>
          </cell>
          <cell r="AR395" t="str">
            <v/>
          </cell>
          <cell r="AS395" t="str">
            <v/>
          </cell>
          <cell r="AT395" t="str">
            <v/>
          </cell>
          <cell r="AZ395">
            <v>0</v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Y396" t="str">
            <v/>
          </cell>
          <cell r="AM396">
            <v>0</v>
          </cell>
          <cell r="AR396" t="str">
            <v/>
          </cell>
          <cell r="AS396" t="str">
            <v/>
          </cell>
          <cell r="AT396" t="str">
            <v/>
          </cell>
          <cell r="AZ396">
            <v>0</v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Y397" t="str">
            <v/>
          </cell>
          <cell r="AM397">
            <v>0</v>
          </cell>
          <cell r="AR397" t="str">
            <v/>
          </cell>
          <cell r="AS397" t="str">
            <v/>
          </cell>
          <cell r="AT397" t="str">
            <v/>
          </cell>
          <cell r="AZ397">
            <v>0</v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Y398" t="str">
            <v/>
          </cell>
          <cell r="AM398">
            <v>0</v>
          </cell>
          <cell r="AR398" t="str">
            <v/>
          </cell>
          <cell r="AS398" t="str">
            <v/>
          </cell>
          <cell r="AT398" t="str">
            <v/>
          </cell>
          <cell r="AZ398">
            <v>0</v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Y399" t="str">
            <v/>
          </cell>
          <cell r="AM399">
            <v>0</v>
          </cell>
          <cell r="AR399" t="str">
            <v/>
          </cell>
          <cell r="AS399" t="str">
            <v/>
          </cell>
          <cell r="AT399" t="str">
            <v/>
          </cell>
          <cell r="AZ399">
            <v>0</v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Y400" t="str">
            <v/>
          </cell>
          <cell r="AM400">
            <v>0</v>
          </cell>
          <cell r="AR400" t="str">
            <v/>
          </cell>
          <cell r="AS400" t="str">
            <v/>
          </cell>
          <cell r="AT400" t="str">
            <v/>
          </cell>
          <cell r="AZ400">
            <v>0</v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Y401" t="str">
            <v/>
          </cell>
          <cell r="AM401">
            <v>0</v>
          </cell>
          <cell r="AR401" t="str">
            <v/>
          </cell>
          <cell r="AS401" t="str">
            <v/>
          </cell>
          <cell r="AT401" t="str">
            <v/>
          </cell>
          <cell r="AZ401">
            <v>0</v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Y402" t="str">
            <v/>
          </cell>
          <cell r="AM402">
            <v>0</v>
          </cell>
          <cell r="AR402" t="str">
            <v/>
          </cell>
          <cell r="AS402" t="str">
            <v/>
          </cell>
          <cell r="AT402" t="str">
            <v/>
          </cell>
          <cell r="AZ402">
            <v>0</v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Y403" t="str">
            <v/>
          </cell>
          <cell r="AM403">
            <v>0</v>
          </cell>
          <cell r="AR403" t="str">
            <v/>
          </cell>
          <cell r="AS403" t="str">
            <v/>
          </cell>
          <cell r="AT403" t="str">
            <v/>
          </cell>
          <cell r="AZ403">
            <v>0</v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Y404" t="str">
            <v/>
          </cell>
          <cell r="AM404">
            <v>0</v>
          </cell>
          <cell r="AR404" t="str">
            <v/>
          </cell>
          <cell r="AS404" t="str">
            <v/>
          </cell>
          <cell r="AT404" t="str">
            <v/>
          </cell>
          <cell r="AZ404">
            <v>0</v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Y405" t="str">
            <v/>
          </cell>
          <cell r="AM405">
            <v>0</v>
          </cell>
          <cell r="AR405" t="str">
            <v/>
          </cell>
          <cell r="AS405" t="str">
            <v/>
          </cell>
          <cell r="AT405" t="str">
            <v/>
          </cell>
          <cell r="AZ405">
            <v>0</v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Y406" t="str">
            <v/>
          </cell>
          <cell r="AM406">
            <v>0</v>
          </cell>
          <cell r="AR406" t="str">
            <v/>
          </cell>
          <cell r="AS406" t="str">
            <v/>
          </cell>
          <cell r="AT406" t="str">
            <v/>
          </cell>
          <cell r="AZ406">
            <v>0</v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Y407" t="str">
            <v/>
          </cell>
          <cell r="AM407">
            <v>0</v>
          </cell>
          <cell r="AR407" t="str">
            <v/>
          </cell>
          <cell r="AS407" t="str">
            <v/>
          </cell>
          <cell r="AT407" t="str">
            <v/>
          </cell>
          <cell r="AZ407">
            <v>0</v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Y408" t="str">
            <v/>
          </cell>
          <cell r="AM408">
            <v>0</v>
          </cell>
          <cell r="AR408" t="str">
            <v/>
          </cell>
          <cell r="AS408" t="str">
            <v/>
          </cell>
          <cell r="AT408" t="str">
            <v/>
          </cell>
          <cell r="AZ408">
            <v>0</v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Y409" t="str">
            <v/>
          </cell>
          <cell r="AM409">
            <v>0</v>
          </cell>
          <cell r="AR409" t="str">
            <v/>
          </cell>
          <cell r="AS409" t="str">
            <v/>
          </cell>
          <cell r="AT409" t="str">
            <v/>
          </cell>
          <cell r="AZ409">
            <v>0</v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Y410" t="str">
            <v/>
          </cell>
          <cell r="AM410">
            <v>0</v>
          </cell>
          <cell r="AR410" t="str">
            <v/>
          </cell>
          <cell r="AS410" t="str">
            <v/>
          </cell>
          <cell r="AT410" t="str">
            <v/>
          </cell>
          <cell r="AZ410">
            <v>0</v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Y411" t="str">
            <v/>
          </cell>
          <cell r="AM411">
            <v>0</v>
          </cell>
          <cell r="AR411" t="str">
            <v/>
          </cell>
          <cell r="AS411" t="str">
            <v/>
          </cell>
          <cell r="AT411" t="str">
            <v/>
          </cell>
          <cell r="AZ411">
            <v>0</v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Y412" t="str">
            <v/>
          </cell>
          <cell r="AM412">
            <v>0</v>
          </cell>
          <cell r="AR412" t="str">
            <v/>
          </cell>
          <cell r="AS412" t="str">
            <v/>
          </cell>
          <cell r="AT412" t="str">
            <v/>
          </cell>
          <cell r="AZ412">
            <v>0</v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Y413" t="str">
            <v/>
          </cell>
          <cell r="AM413">
            <v>0</v>
          </cell>
          <cell r="AR413" t="str">
            <v/>
          </cell>
          <cell r="AS413" t="str">
            <v/>
          </cell>
          <cell r="AT413" t="str">
            <v/>
          </cell>
          <cell r="AZ413">
            <v>0</v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Y414" t="str">
            <v/>
          </cell>
          <cell r="AM414">
            <v>0</v>
          </cell>
          <cell r="AR414" t="str">
            <v/>
          </cell>
          <cell r="AS414" t="str">
            <v/>
          </cell>
          <cell r="AT414" t="str">
            <v/>
          </cell>
          <cell r="AZ414">
            <v>0</v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Y415" t="str">
            <v/>
          </cell>
          <cell r="AM415">
            <v>0</v>
          </cell>
          <cell r="AR415" t="str">
            <v/>
          </cell>
          <cell r="AS415" t="str">
            <v/>
          </cell>
          <cell r="AT415" t="str">
            <v/>
          </cell>
          <cell r="AZ415">
            <v>0</v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Y416" t="str">
            <v/>
          </cell>
          <cell r="AM416">
            <v>0</v>
          </cell>
          <cell r="AR416" t="str">
            <v/>
          </cell>
          <cell r="AS416" t="str">
            <v/>
          </cell>
          <cell r="AT416" t="str">
            <v/>
          </cell>
          <cell r="AZ416">
            <v>0</v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Y417" t="str">
            <v/>
          </cell>
          <cell r="AM417">
            <v>0</v>
          </cell>
          <cell r="AR417" t="str">
            <v/>
          </cell>
          <cell r="AS417" t="str">
            <v/>
          </cell>
          <cell r="AT417" t="str">
            <v/>
          </cell>
          <cell r="AZ417">
            <v>0</v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Y418" t="str">
            <v/>
          </cell>
          <cell r="AM418">
            <v>0</v>
          </cell>
          <cell r="AR418" t="str">
            <v/>
          </cell>
          <cell r="AS418" t="str">
            <v/>
          </cell>
          <cell r="AT418" t="str">
            <v/>
          </cell>
          <cell r="AZ418">
            <v>0</v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Y419" t="str">
            <v/>
          </cell>
          <cell r="AM419">
            <v>0</v>
          </cell>
          <cell r="AR419" t="str">
            <v/>
          </cell>
          <cell r="AS419" t="str">
            <v/>
          </cell>
          <cell r="AT419" t="str">
            <v/>
          </cell>
          <cell r="AZ419">
            <v>0</v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Y420" t="str">
            <v/>
          </cell>
          <cell r="AM420">
            <v>0</v>
          </cell>
          <cell r="AR420" t="str">
            <v/>
          </cell>
          <cell r="AS420" t="str">
            <v/>
          </cell>
          <cell r="AT420" t="str">
            <v/>
          </cell>
          <cell r="AZ420">
            <v>0</v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Y421" t="str">
            <v/>
          </cell>
          <cell r="AM421">
            <v>0</v>
          </cell>
          <cell r="AR421" t="str">
            <v/>
          </cell>
          <cell r="AS421" t="str">
            <v/>
          </cell>
          <cell r="AT421" t="str">
            <v/>
          </cell>
          <cell r="AZ421">
            <v>0</v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Y422" t="str">
            <v/>
          </cell>
          <cell r="AM422">
            <v>0</v>
          </cell>
          <cell r="AR422" t="str">
            <v/>
          </cell>
          <cell r="AS422" t="str">
            <v/>
          </cell>
          <cell r="AT422" t="str">
            <v/>
          </cell>
          <cell r="AZ422">
            <v>0</v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Y423" t="str">
            <v/>
          </cell>
          <cell r="AM423">
            <v>0</v>
          </cell>
          <cell r="AR423" t="str">
            <v/>
          </cell>
          <cell r="AS423" t="str">
            <v/>
          </cell>
          <cell r="AT423" t="str">
            <v/>
          </cell>
          <cell r="AZ423">
            <v>0</v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Y424" t="str">
            <v/>
          </cell>
          <cell r="AM424">
            <v>0</v>
          </cell>
          <cell r="AR424" t="str">
            <v/>
          </cell>
          <cell r="AS424" t="str">
            <v/>
          </cell>
          <cell r="AT424" t="str">
            <v/>
          </cell>
          <cell r="AZ424">
            <v>0</v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Y425" t="str">
            <v/>
          </cell>
          <cell r="AM425">
            <v>0</v>
          </cell>
          <cell r="AR425" t="str">
            <v/>
          </cell>
          <cell r="AS425" t="str">
            <v/>
          </cell>
          <cell r="AT425" t="str">
            <v/>
          </cell>
          <cell r="AZ425">
            <v>0</v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Y426" t="str">
            <v/>
          </cell>
          <cell r="AM426">
            <v>0</v>
          </cell>
          <cell r="AR426" t="str">
            <v/>
          </cell>
          <cell r="AS426" t="str">
            <v/>
          </cell>
          <cell r="AT426" t="str">
            <v/>
          </cell>
          <cell r="AZ426">
            <v>0</v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Y427" t="str">
            <v/>
          </cell>
          <cell r="AM427">
            <v>0</v>
          </cell>
          <cell r="AR427" t="str">
            <v/>
          </cell>
          <cell r="AS427" t="str">
            <v/>
          </cell>
          <cell r="AT427" t="str">
            <v/>
          </cell>
          <cell r="AZ427">
            <v>0</v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Y428" t="str">
            <v/>
          </cell>
          <cell r="AM428">
            <v>0</v>
          </cell>
          <cell r="AR428" t="str">
            <v/>
          </cell>
          <cell r="AS428" t="str">
            <v/>
          </cell>
          <cell r="AT428" t="str">
            <v/>
          </cell>
          <cell r="AZ428">
            <v>0</v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Y429" t="str">
            <v/>
          </cell>
          <cell r="AM429">
            <v>0</v>
          </cell>
          <cell r="AR429" t="str">
            <v/>
          </cell>
          <cell r="AS429" t="str">
            <v/>
          </cell>
          <cell r="AT429" t="str">
            <v/>
          </cell>
          <cell r="AZ429">
            <v>0</v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Y430" t="str">
            <v/>
          </cell>
          <cell r="AM430">
            <v>0</v>
          </cell>
          <cell r="AR430" t="str">
            <v/>
          </cell>
          <cell r="AS430" t="str">
            <v/>
          </cell>
          <cell r="AT430" t="str">
            <v/>
          </cell>
          <cell r="AZ430">
            <v>0</v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Y431" t="str">
            <v/>
          </cell>
          <cell r="AM431">
            <v>0</v>
          </cell>
          <cell r="AR431" t="str">
            <v/>
          </cell>
          <cell r="AS431" t="str">
            <v/>
          </cell>
          <cell r="AT431" t="str">
            <v/>
          </cell>
          <cell r="AZ431">
            <v>0</v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Y432" t="str">
            <v/>
          </cell>
          <cell r="AM432">
            <v>0</v>
          </cell>
          <cell r="AR432" t="str">
            <v/>
          </cell>
          <cell r="AS432" t="str">
            <v/>
          </cell>
          <cell r="AT432" t="str">
            <v/>
          </cell>
          <cell r="AZ432">
            <v>0</v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Y433" t="str">
            <v/>
          </cell>
          <cell r="AM433">
            <v>0</v>
          </cell>
          <cell r="AR433" t="str">
            <v/>
          </cell>
          <cell r="AS433" t="str">
            <v/>
          </cell>
          <cell r="AT433" t="str">
            <v/>
          </cell>
          <cell r="AZ433">
            <v>0</v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Y434" t="str">
            <v/>
          </cell>
          <cell r="AM434">
            <v>0</v>
          </cell>
          <cell r="AR434" t="str">
            <v/>
          </cell>
          <cell r="AS434" t="str">
            <v/>
          </cell>
          <cell r="AT434" t="str">
            <v/>
          </cell>
          <cell r="AZ434">
            <v>0</v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Y435" t="str">
            <v/>
          </cell>
          <cell r="AM435">
            <v>0</v>
          </cell>
          <cell r="AR435" t="str">
            <v/>
          </cell>
          <cell r="AS435" t="str">
            <v/>
          </cell>
          <cell r="AT435" t="str">
            <v/>
          </cell>
          <cell r="AZ435">
            <v>0</v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Y436" t="str">
            <v/>
          </cell>
          <cell r="AM436">
            <v>0</v>
          </cell>
          <cell r="AR436" t="str">
            <v/>
          </cell>
          <cell r="AS436" t="str">
            <v/>
          </cell>
          <cell r="AT436" t="str">
            <v/>
          </cell>
          <cell r="AZ436">
            <v>0</v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Y437" t="str">
            <v/>
          </cell>
          <cell r="AM437">
            <v>0</v>
          </cell>
          <cell r="AR437" t="str">
            <v/>
          </cell>
          <cell r="AS437" t="str">
            <v/>
          </cell>
          <cell r="AT437" t="str">
            <v/>
          </cell>
          <cell r="AZ437">
            <v>0</v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Y438" t="str">
            <v/>
          </cell>
          <cell r="AM438">
            <v>0</v>
          </cell>
          <cell r="AR438" t="str">
            <v/>
          </cell>
          <cell r="AS438" t="str">
            <v/>
          </cell>
          <cell r="AT438" t="str">
            <v/>
          </cell>
          <cell r="AZ438">
            <v>0</v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Y439" t="str">
            <v/>
          </cell>
          <cell r="AM439">
            <v>0</v>
          </cell>
          <cell r="AR439" t="str">
            <v/>
          </cell>
          <cell r="AS439" t="str">
            <v/>
          </cell>
          <cell r="AT439" t="str">
            <v/>
          </cell>
          <cell r="AZ439">
            <v>0</v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Y440" t="str">
            <v/>
          </cell>
          <cell r="AM440">
            <v>0</v>
          </cell>
          <cell r="AR440" t="str">
            <v/>
          </cell>
          <cell r="AS440" t="str">
            <v/>
          </cell>
          <cell r="AT440" t="str">
            <v/>
          </cell>
          <cell r="AZ440">
            <v>0</v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Y441" t="str">
            <v/>
          </cell>
          <cell r="AM441">
            <v>0</v>
          </cell>
          <cell r="AR441" t="str">
            <v/>
          </cell>
          <cell r="AS441" t="str">
            <v/>
          </cell>
          <cell r="AT441" t="str">
            <v/>
          </cell>
          <cell r="AZ441">
            <v>0</v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Y442" t="str">
            <v/>
          </cell>
          <cell r="AM442">
            <v>0</v>
          </cell>
          <cell r="AR442" t="str">
            <v/>
          </cell>
          <cell r="AS442" t="str">
            <v/>
          </cell>
          <cell r="AT442" t="str">
            <v/>
          </cell>
          <cell r="AZ442">
            <v>0</v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Y443" t="str">
            <v/>
          </cell>
          <cell r="AM443">
            <v>0</v>
          </cell>
          <cell r="AR443" t="str">
            <v/>
          </cell>
          <cell r="AS443" t="str">
            <v/>
          </cell>
          <cell r="AT443" t="str">
            <v/>
          </cell>
          <cell r="AZ443">
            <v>0</v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Y444" t="str">
            <v/>
          </cell>
          <cell r="AM444">
            <v>0</v>
          </cell>
          <cell r="AR444" t="str">
            <v/>
          </cell>
          <cell r="AS444" t="str">
            <v/>
          </cell>
          <cell r="AT444" t="str">
            <v/>
          </cell>
          <cell r="AZ444">
            <v>0</v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Y445" t="str">
            <v/>
          </cell>
          <cell r="AM445">
            <v>0</v>
          </cell>
          <cell r="AR445" t="str">
            <v/>
          </cell>
          <cell r="AS445" t="str">
            <v/>
          </cell>
          <cell r="AT445" t="str">
            <v/>
          </cell>
          <cell r="AZ445">
            <v>0</v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Y446" t="str">
            <v/>
          </cell>
          <cell r="AM446">
            <v>0</v>
          </cell>
          <cell r="AR446" t="str">
            <v/>
          </cell>
          <cell r="AS446" t="str">
            <v/>
          </cell>
          <cell r="AT446" t="str">
            <v/>
          </cell>
          <cell r="AZ446">
            <v>0</v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Y447" t="str">
            <v/>
          </cell>
          <cell r="AM447">
            <v>0</v>
          </cell>
          <cell r="AR447" t="str">
            <v/>
          </cell>
          <cell r="AS447" t="str">
            <v/>
          </cell>
          <cell r="AT447" t="str">
            <v/>
          </cell>
          <cell r="AZ447">
            <v>0</v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Y448" t="str">
            <v/>
          </cell>
          <cell r="AM448">
            <v>0</v>
          </cell>
          <cell r="AR448" t="str">
            <v/>
          </cell>
          <cell r="AS448" t="str">
            <v/>
          </cell>
          <cell r="AT448" t="str">
            <v/>
          </cell>
          <cell r="AZ448">
            <v>0</v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Y449" t="str">
            <v/>
          </cell>
          <cell r="AM449">
            <v>0</v>
          </cell>
          <cell r="AR449" t="str">
            <v/>
          </cell>
          <cell r="AS449" t="str">
            <v/>
          </cell>
          <cell r="AT449" t="str">
            <v/>
          </cell>
          <cell r="AZ449">
            <v>0</v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Y450" t="str">
            <v/>
          </cell>
          <cell r="AM450">
            <v>0</v>
          </cell>
          <cell r="AR450" t="str">
            <v/>
          </cell>
          <cell r="AS450" t="str">
            <v/>
          </cell>
          <cell r="AT450" t="str">
            <v/>
          </cell>
          <cell r="AZ450">
            <v>0</v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Y451" t="str">
            <v/>
          </cell>
          <cell r="AM451">
            <v>0</v>
          </cell>
          <cell r="AR451" t="str">
            <v/>
          </cell>
          <cell r="AS451" t="str">
            <v/>
          </cell>
          <cell r="AT451" t="str">
            <v/>
          </cell>
          <cell r="AZ451">
            <v>0</v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Y452" t="str">
            <v/>
          </cell>
          <cell r="AM452">
            <v>0</v>
          </cell>
          <cell r="AR452" t="str">
            <v/>
          </cell>
          <cell r="AS452" t="str">
            <v/>
          </cell>
          <cell r="AT452" t="str">
            <v/>
          </cell>
          <cell r="AZ452">
            <v>0</v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Y453" t="str">
            <v/>
          </cell>
          <cell r="AM453">
            <v>0</v>
          </cell>
          <cell r="AR453" t="str">
            <v/>
          </cell>
          <cell r="AS453" t="str">
            <v/>
          </cell>
          <cell r="AT453" t="str">
            <v/>
          </cell>
          <cell r="AZ453">
            <v>0</v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Y454" t="str">
            <v/>
          </cell>
          <cell r="AM454">
            <v>0</v>
          </cell>
          <cell r="AR454" t="str">
            <v/>
          </cell>
          <cell r="AS454" t="str">
            <v/>
          </cell>
          <cell r="AT454" t="str">
            <v/>
          </cell>
          <cell r="AZ454">
            <v>0</v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Y455" t="str">
            <v/>
          </cell>
          <cell r="AM455">
            <v>0</v>
          </cell>
          <cell r="AR455" t="str">
            <v/>
          </cell>
          <cell r="AS455" t="str">
            <v/>
          </cell>
          <cell r="AT455" t="str">
            <v/>
          </cell>
          <cell r="AZ455">
            <v>0</v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Y456" t="str">
            <v/>
          </cell>
          <cell r="AM456">
            <v>0</v>
          </cell>
          <cell r="AR456" t="str">
            <v/>
          </cell>
          <cell r="AS456" t="str">
            <v/>
          </cell>
          <cell r="AT456" t="str">
            <v/>
          </cell>
          <cell r="AZ456">
            <v>0</v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Y457" t="str">
            <v/>
          </cell>
          <cell r="AM457">
            <v>0</v>
          </cell>
          <cell r="AR457" t="str">
            <v/>
          </cell>
          <cell r="AS457" t="str">
            <v/>
          </cell>
          <cell r="AT457" t="str">
            <v/>
          </cell>
          <cell r="AZ457">
            <v>0</v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Y458" t="str">
            <v/>
          </cell>
          <cell r="AM458">
            <v>0</v>
          </cell>
          <cell r="AR458" t="str">
            <v/>
          </cell>
          <cell r="AS458" t="str">
            <v/>
          </cell>
          <cell r="AT458" t="str">
            <v/>
          </cell>
          <cell r="AZ458">
            <v>0</v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Y459" t="str">
            <v/>
          </cell>
          <cell r="AM459">
            <v>0</v>
          </cell>
          <cell r="AR459" t="str">
            <v/>
          </cell>
          <cell r="AS459" t="str">
            <v/>
          </cell>
          <cell r="AT459" t="str">
            <v/>
          </cell>
          <cell r="AZ459">
            <v>0</v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Y460" t="str">
            <v/>
          </cell>
          <cell r="AM460">
            <v>0</v>
          </cell>
          <cell r="AR460" t="str">
            <v/>
          </cell>
          <cell r="AS460" t="str">
            <v/>
          </cell>
          <cell r="AT460" t="str">
            <v/>
          </cell>
          <cell r="AZ460">
            <v>0</v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Y461" t="str">
            <v/>
          </cell>
          <cell r="AM461">
            <v>0</v>
          </cell>
          <cell r="AR461" t="str">
            <v/>
          </cell>
          <cell r="AS461" t="str">
            <v/>
          </cell>
          <cell r="AT461" t="str">
            <v/>
          </cell>
          <cell r="AZ461">
            <v>0</v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Y462" t="str">
            <v/>
          </cell>
          <cell r="AM462">
            <v>0</v>
          </cell>
          <cell r="AR462" t="str">
            <v/>
          </cell>
          <cell r="AS462" t="str">
            <v/>
          </cell>
          <cell r="AT462" t="str">
            <v/>
          </cell>
          <cell r="AZ462">
            <v>0</v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Y463" t="str">
            <v/>
          </cell>
          <cell r="AM463">
            <v>0</v>
          </cell>
          <cell r="AR463" t="str">
            <v/>
          </cell>
          <cell r="AS463" t="str">
            <v/>
          </cell>
          <cell r="AT463" t="str">
            <v/>
          </cell>
          <cell r="AZ463">
            <v>0</v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Y464" t="str">
            <v/>
          </cell>
          <cell r="AM464">
            <v>0</v>
          </cell>
          <cell r="AR464" t="str">
            <v/>
          </cell>
          <cell r="AS464" t="str">
            <v/>
          </cell>
          <cell r="AT464" t="str">
            <v/>
          </cell>
          <cell r="AZ464">
            <v>0</v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Y465" t="str">
            <v/>
          </cell>
          <cell r="AM465">
            <v>0</v>
          </cell>
          <cell r="AR465" t="str">
            <v/>
          </cell>
          <cell r="AS465" t="str">
            <v/>
          </cell>
          <cell r="AT465" t="str">
            <v/>
          </cell>
          <cell r="AZ465">
            <v>0</v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Y466" t="str">
            <v/>
          </cell>
          <cell r="AM466">
            <v>0</v>
          </cell>
          <cell r="AR466" t="str">
            <v/>
          </cell>
          <cell r="AS466" t="str">
            <v/>
          </cell>
          <cell r="AT466" t="str">
            <v/>
          </cell>
          <cell r="AZ466">
            <v>0</v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Y467" t="str">
            <v/>
          </cell>
          <cell r="AM467">
            <v>0</v>
          </cell>
          <cell r="AR467" t="str">
            <v/>
          </cell>
          <cell r="AS467" t="str">
            <v/>
          </cell>
          <cell r="AT467" t="str">
            <v/>
          </cell>
          <cell r="AZ467">
            <v>0</v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Y468" t="str">
            <v/>
          </cell>
          <cell r="AM468">
            <v>0</v>
          </cell>
          <cell r="AR468" t="str">
            <v/>
          </cell>
          <cell r="AS468" t="str">
            <v/>
          </cell>
          <cell r="AT468" t="str">
            <v/>
          </cell>
          <cell r="AZ468">
            <v>0</v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Y469" t="str">
            <v/>
          </cell>
          <cell r="AM469">
            <v>0</v>
          </cell>
          <cell r="AR469" t="str">
            <v/>
          </cell>
          <cell r="AS469" t="str">
            <v/>
          </cell>
          <cell r="AT469" t="str">
            <v/>
          </cell>
          <cell r="AZ469">
            <v>0</v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Y470" t="str">
            <v/>
          </cell>
          <cell r="AM470">
            <v>0</v>
          </cell>
          <cell r="AR470" t="str">
            <v/>
          </cell>
          <cell r="AS470" t="str">
            <v/>
          </cell>
          <cell r="AT470" t="str">
            <v/>
          </cell>
          <cell r="AZ470">
            <v>0</v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Y471" t="str">
            <v/>
          </cell>
          <cell r="AM471">
            <v>0</v>
          </cell>
          <cell r="AR471" t="str">
            <v/>
          </cell>
          <cell r="AS471" t="str">
            <v/>
          </cell>
          <cell r="AT471" t="str">
            <v/>
          </cell>
          <cell r="AZ471">
            <v>0</v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Y472" t="str">
            <v/>
          </cell>
          <cell r="AM472">
            <v>0</v>
          </cell>
          <cell r="AR472" t="str">
            <v/>
          </cell>
          <cell r="AS472" t="str">
            <v/>
          </cell>
          <cell r="AT472" t="str">
            <v/>
          </cell>
          <cell r="AZ472">
            <v>0</v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Y473" t="str">
            <v/>
          </cell>
          <cell r="AM473">
            <v>0</v>
          </cell>
          <cell r="AR473" t="str">
            <v/>
          </cell>
          <cell r="AS473" t="str">
            <v/>
          </cell>
          <cell r="AT473" t="str">
            <v/>
          </cell>
          <cell r="AZ473">
            <v>0</v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Y474" t="str">
            <v/>
          </cell>
          <cell r="AM474">
            <v>0</v>
          </cell>
          <cell r="AR474" t="str">
            <v/>
          </cell>
          <cell r="AS474" t="str">
            <v/>
          </cell>
          <cell r="AT474" t="str">
            <v/>
          </cell>
          <cell r="AZ474">
            <v>0</v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Y475" t="str">
            <v/>
          </cell>
          <cell r="AM475">
            <v>0</v>
          </cell>
          <cell r="AR475" t="str">
            <v/>
          </cell>
          <cell r="AS475" t="str">
            <v/>
          </cell>
          <cell r="AT475" t="str">
            <v/>
          </cell>
          <cell r="AZ475">
            <v>0</v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Y476" t="str">
            <v/>
          </cell>
          <cell r="AM476">
            <v>0</v>
          </cell>
          <cell r="AR476" t="str">
            <v/>
          </cell>
          <cell r="AS476" t="str">
            <v/>
          </cell>
          <cell r="AT476" t="str">
            <v/>
          </cell>
          <cell r="AZ476">
            <v>0</v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Y477" t="str">
            <v/>
          </cell>
          <cell r="AM477">
            <v>0</v>
          </cell>
          <cell r="AR477" t="str">
            <v/>
          </cell>
          <cell r="AS477" t="str">
            <v/>
          </cell>
          <cell r="AT477" t="str">
            <v/>
          </cell>
          <cell r="AZ477">
            <v>0</v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Y478" t="str">
            <v/>
          </cell>
          <cell r="AM478">
            <v>0</v>
          </cell>
          <cell r="AR478" t="str">
            <v/>
          </cell>
          <cell r="AS478" t="str">
            <v/>
          </cell>
          <cell r="AT478" t="str">
            <v/>
          </cell>
          <cell r="AZ478">
            <v>0</v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Y479" t="str">
            <v/>
          </cell>
          <cell r="AM479">
            <v>0</v>
          </cell>
          <cell r="AR479" t="str">
            <v/>
          </cell>
          <cell r="AS479" t="str">
            <v/>
          </cell>
          <cell r="AT479" t="str">
            <v/>
          </cell>
          <cell r="AZ479">
            <v>0</v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Y480" t="str">
            <v/>
          </cell>
          <cell r="AM480">
            <v>0</v>
          </cell>
          <cell r="AR480" t="str">
            <v/>
          </cell>
          <cell r="AS480" t="str">
            <v/>
          </cell>
          <cell r="AT480" t="str">
            <v/>
          </cell>
          <cell r="AZ480">
            <v>0</v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Y481" t="str">
            <v/>
          </cell>
          <cell r="AM481">
            <v>0</v>
          </cell>
          <cell r="AR481" t="str">
            <v/>
          </cell>
          <cell r="AS481" t="str">
            <v/>
          </cell>
          <cell r="AT481" t="str">
            <v/>
          </cell>
          <cell r="AZ481">
            <v>0</v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Y482" t="str">
            <v/>
          </cell>
          <cell r="AM482">
            <v>0</v>
          </cell>
          <cell r="AR482" t="str">
            <v/>
          </cell>
          <cell r="AS482" t="str">
            <v/>
          </cell>
          <cell r="AT482" t="str">
            <v/>
          </cell>
          <cell r="AZ482">
            <v>0</v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Y483" t="str">
            <v/>
          </cell>
          <cell r="AM483">
            <v>0</v>
          </cell>
          <cell r="AR483" t="str">
            <v/>
          </cell>
          <cell r="AS483" t="str">
            <v/>
          </cell>
          <cell r="AT483" t="str">
            <v/>
          </cell>
          <cell r="AZ483">
            <v>0</v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Y484" t="str">
            <v/>
          </cell>
          <cell r="AM484">
            <v>0</v>
          </cell>
          <cell r="AR484" t="str">
            <v/>
          </cell>
          <cell r="AS484" t="str">
            <v/>
          </cell>
          <cell r="AT484" t="str">
            <v/>
          </cell>
          <cell r="AZ484">
            <v>0</v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Y485" t="str">
            <v/>
          </cell>
          <cell r="AM485">
            <v>0</v>
          </cell>
          <cell r="AR485" t="str">
            <v/>
          </cell>
          <cell r="AS485" t="str">
            <v/>
          </cell>
          <cell r="AT485" t="str">
            <v/>
          </cell>
          <cell r="AZ485">
            <v>0</v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Y486" t="str">
            <v/>
          </cell>
          <cell r="AM486">
            <v>0</v>
          </cell>
          <cell r="AR486" t="str">
            <v/>
          </cell>
          <cell r="AS486" t="str">
            <v/>
          </cell>
          <cell r="AT486" t="str">
            <v/>
          </cell>
          <cell r="AZ486">
            <v>0</v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Y487" t="str">
            <v/>
          </cell>
          <cell r="AM487">
            <v>0</v>
          </cell>
          <cell r="AR487" t="str">
            <v/>
          </cell>
          <cell r="AS487" t="str">
            <v/>
          </cell>
          <cell r="AT487" t="str">
            <v/>
          </cell>
          <cell r="AZ487">
            <v>0</v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Y488" t="str">
            <v/>
          </cell>
          <cell r="AM488">
            <v>0</v>
          </cell>
          <cell r="AR488" t="str">
            <v/>
          </cell>
          <cell r="AS488" t="str">
            <v/>
          </cell>
          <cell r="AT488" t="str">
            <v/>
          </cell>
          <cell r="AZ488">
            <v>0</v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Y489" t="str">
            <v/>
          </cell>
          <cell r="AM489">
            <v>0</v>
          </cell>
          <cell r="AR489" t="str">
            <v/>
          </cell>
          <cell r="AS489" t="str">
            <v/>
          </cell>
          <cell r="AT489" t="str">
            <v/>
          </cell>
          <cell r="AZ489">
            <v>0</v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Y490" t="str">
            <v/>
          </cell>
          <cell r="AM490">
            <v>0</v>
          </cell>
          <cell r="AR490" t="str">
            <v/>
          </cell>
          <cell r="AS490" t="str">
            <v/>
          </cell>
          <cell r="AT490" t="str">
            <v/>
          </cell>
          <cell r="AZ490">
            <v>0</v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Y491" t="str">
            <v/>
          </cell>
          <cell r="AM491">
            <v>0</v>
          </cell>
          <cell r="AR491" t="str">
            <v/>
          </cell>
          <cell r="AS491" t="str">
            <v/>
          </cell>
          <cell r="AT491" t="str">
            <v/>
          </cell>
          <cell r="AZ491">
            <v>0</v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Y492" t="str">
            <v/>
          </cell>
          <cell r="AM492">
            <v>0</v>
          </cell>
          <cell r="AR492" t="str">
            <v/>
          </cell>
          <cell r="AS492" t="str">
            <v/>
          </cell>
          <cell r="AT492" t="str">
            <v/>
          </cell>
          <cell r="AZ492">
            <v>0</v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Y493" t="str">
            <v/>
          </cell>
          <cell r="AM493">
            <v>0</v>
          </cell>
          <cell r="AR493" t="str">
            <v/>
          </cell>
          <cell r="AS493" t="str">
            <v/>
          </cell>
          <cell r="AT493" t="str">
            <v/>
          </cell>
          <cell r="AZ493">
            <v>0</v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Y494" t="str">
            <v/>
          </cell>
          <cell r="AM494">
            <v>0</v>
          </cell>
          <cell r="AR494" t="str">
            <v/>
          </cell>
          <cell r="AS494" t="str">
            <v/>
          </cell>
          <cell r="AT494" t="str">
            <v/>
          </cell>
          <cell r="AZ494">
            <v>0</v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Y495" t="str">
            <v/>
          </cell>
          <cell r="AM495">
            <v>0</v>
          </cell>
          <cell r="AR495" t="str">
            <v/>
          </cell>
          <cell r="AS495" t="str">
            <v/>
          </cell>
          <cell r="AT495" t="str">
            <v/>
          </cell>
          <cell r="AZ495">
            <v>0</v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Y496" t="str">
            <v/>
          </cell>
          <cell r="AM496">
            <v>0</v>
          </cell>
          <cell r="AR496" t="str">
            <v/>
          </cell>
          <cell r="AS496" t="str">
            <v/>
          </cell>
          <cell r="AT496" t="str">
            <v/>
          </cell>
          <cell r="AZ496">
            <v>0</v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Y497" t="str">
            <v/>
          </cell>
          <cell r="AM497">
            <v>0</v>
          </cell>
          <cell r="AR497" t="str">
            <v/>
          </cell>
          <cell r="AS497" t="str">
            <v/>
          </cell>
          <cell r="AT497" t="str">
            <v/>
          </cell>
          <cell r="AZ497">
            <v>0</v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Y498" t="str">
            <v/>
          </cell>
          <cell r="AM498">
            <v>0</v>
          </cell>
          <cell r="AR498" t="str">
            <v/>
          </cell>
          <cell r="AS498" t="str">
            <v/>
          </cell>
          <cell r="AT498" t="str">
            <v/>
          </cell>
          <cell r="AZ498">
            <v>0</v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Y499" t="str">
            <v/>
          </cell>
          <cell r="AM499">
            <v>0</v>
          </cell>
          <cell r="AR499" t="str">
            <v/>
          </cell>
          <cell r="AS499" t="str">
            <v/>
          </cell>
          <cell r="AT499" t="str">
            <v/>
          </cell>
          <cell r="AZ499">
            <v>0</v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Y500" t="str">
            <v/>
          </cell>
          <cell r="AM500">
            <v>0</v>
          </cell>
          <cell r="AR500" t="str">
            <v/>
          </cell>
          <cell r="AS500" t="str">
            <v/>
          </cell>
          <cell r="AT500" t="str">
            <v/>
          </cell>
          <cell r="AZ500">
            <v>0</v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Y501" t="str">
            <v/>
          </cell>
          <cell r="AM501">
            <v>0</v>
          </cell>
          <cell r="AR501" t="str">
            <v/>
          </cell>
          <cell r="AS501" t="str">
            <v/>
          </cell>
          <cell r="AT501" t="str">
            <v/>
          </cell>
          <cell r="AZ501">
            <v>0</v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Y502" t="str">
            <v/>
          </cell>
          <cell r="AM502">
            <v>0</v>
          </cell>
          <cell r="AR502" t="str">
            <v/>
          </cell>
          <cell r="AS502" t="str">
            <v/>
          </cell>
          <cell r="AT502" t="str">
            <v/>
          </cell>
          <cell r="AZ502">
            <v>0</v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Y503" t="str">
            <v/>
          </cell>
          <cell r="AM503">
            <v>0</v>
          </cell>
          <cell r="AR503" t="str">
            <v/>
          </cell>
          <cell r="AS503" t="str">
            <v/>
          </cell>
          <cell r="AT503" t="str">
            <v/>
          </cell>
          <cell r="AZ503">
            <v>0</v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Y504" t="str">
            <v/>
          </cell>
          <cell r="AM504">
            <v>0</v>
          </cell>
          <cell r="AR504" t="str">
            <v/>
          </cell>
          <cell r="AS504" t="str">
            <v/>
          </cell>
          <cell r="AT504" t="str">
            <v/>
          </cell>
          <cell r="AZ504">
            <v>0</v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Y505" t="str">
            <v/>
          </cell>
          <cell r="AM505">
            <v>0</v>
          </cell>
          <cell r="AR505" t="str">
            <v/>
          </cell>
          <cell r="AS505" t="str">
            <v/>
          </cell>
          <cell r="AT505" t="str">
            <v/>
          </cell>
          <cell r="AZ505">
            <v>0</v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Y506" t="str">
            <v/>
          </cell>
          <cell r="AM506">
            <v>0</v>
          </cell>
          <cell r="AR506" t="str">
            <v/>
          </cell>
          <cell r="AS506" t="str">
            <v/>
          </cell>
          <cell r="AT506" t="str">
            <v/>
          </cell>
          <cell r="AZ506">
            <v>0</v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Y507" t="str">
            <v/>
          </cell>
          <cell r="AM507">
            <v>0</v>
          </cell>
          <cell r="AR507" t="str">
            <v/>
          </cell>
          <cell r="AS507" t="str">
            <v/>
          </cell>
          <cell r="AT507" t="str">
            <v/>
          </cell>
          <cell r="AZ507">
            <v>0</v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Y508" t="str">
            <v/>
          </cell>
          <cell r="AM508">
            <v>0</v>
          </cell>
          <cell r="AR508" t="str">
            <v/>
          </cell>
          <cell r="AS508" t="str">
            <v/>
          </cell>
          <cell r="AT508" t="str">
            <v/>
          </cell>
          <cell r="AZ508">
            <v>0</v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Y509" t="str">
            <v/>
          </cell>
          <cell r="AM509">
            <v>0</v>
          </cell>
          <cell r="AR509" t="str">
            <v/>
          </cell>
          <cell r="AS509" t="str">
            <v/>
          </cell>
          <cell r="AT509" t="str">
            <v/>
          </cell>
          <cell r="AZ509">
            <v>0</v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Y510" t="str">
            <v/>
          </cell>
          <cell r="AM510">
            <v>0</v>
          </cell>
          <cell r="AR510" t="str">
            <v/>
          </cell>
          <cell r="AS510" t="str">
            <v/>
          </cell>
          <cell r="AT510" t="str">
            <v/>
          </cell>
          <cell r="AZ510">
            <v>0</v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Y511" t="str">
            <v/>
          </cell>
          <cell r="AM511">
            <v>0</v>
          </cell>
          <cell r="AR511" t="str">
            <v/>
          </cell>
          <cell r="AS511" t="str">
            <v/>
          </cell>
          <cell r="AT511" t="str">
            <v/>
          </cell>
          <cell r="AZ511">
            <v>0</v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Y512" t="str">
            <v/>
          </cell>
          <cell r="AM512">
            <v>0</v>
          </cell>
          <cell r="AR512" t="str">
            <v/>
          </cell>
          <cell r="AS512" t="str">
            <v/>
          </cell>
          <cell r="AT512" t="str">
            <v/>
          </cell>
          <cell r="AZ512">
            <v>0</v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Y513" t="str">
            <v/>
          </cell>
          <cell r="AM513">
            <v>0</v>
          </cell>
          <cell r="AR513" t="str">
            <v/>
          </cell>
          <cell r="AS513" t="str">
            <v/>
          </cell>
          <cell r="AT513" t="str">
            <v/>
          </cell>
          <cell r="AZ513">
            <v>0</v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Y514" t="str">
            <v/>
          </cell>
          <cell r="AM514">
            <v>0</v>
          </cell>
          <cell r="AR514" t="str">
            <v/>
          </cell>
          <cell r="AS514" t="str">
            <v/>
          </cell>
          <cell r="AT514" t="str">
            <v/>
          </cell>
          <cell r="AZ514">
            <v>0</v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Y515" t="str">
            <v/>
          </cell>
          <cell r="AM515">
            <v>0</v>
          </cell>
          <cell r="AR515" t="str">
            <v/>
          </cell>
          <cell r="AS515" t="str">
            <v/>
          </cell>
          <cell r="AT515" t="str">
            <v/>
          </cell>
          <cell r="AZ515">
            <v>0</v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Y516" t="str">
            <v/>
          </cell>
          <cell r="AM516">
            <v>0</v>
          </cell>
          <cell r="AR516" t="str">
            <v/>
          </cell>
          <cell r="AS516" t="str">
            <v/>
          </cell>
          <cell r="AT516" t="str">
            <v/>
          </cell>
          <cell r="AZ516">
            <v>0</v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Y517" t="str">
            <v/>
          </cell>
          <cell r="AM517">
            <v>0</v>
          </cell>
          <cell r="AR517" t="str">
            <v/>
          </cell>
          <cell r="AS517" t="str">
            <v/>
          </cell>
          <cell r="AT517" t="str">
            <v/>
          </cell>
          <cell r="AZ517">
            <v>0</v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Y518" t="str">
            <v/>
          </cell>
          <cell r="AM518">
            <v>0</v>
          </cell>
          <cell r="AR518" t="str">
            <v/>
          </cell>
          <cell r="AS518" t="str">
            <v/>
          </cell>
          <cell r="AT518" t="str">
            <v/>
          </cell>
          <cell r="AZ518">
            <v>0</v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Y519" t="str">
            <v/>
          </cell>
          <cell r="AM519">
            <v>0</v>
          </cell>
          <cell r="AR519" t="str">
            <v/>
          </cell>
          <cell r="AS519" t="str">
            <v/>
          </cell>
          <cell r="AT519" t="str">
            <v/>
          </cell>
          <cell r="AZ519">
            <v>0</v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Y520" t="str">
            <v/>
          </cell>
          <cell r="AM520">
            <v>0</v>
          </cell>
          <cell r="AR520" t="str">
            <v/>
          </cell>
          <cell r="AS520" t="str">
            <v/>
          </cell>
          <cell r="AT520" t="str">
            <v/>
          </cell>
          <cell r="AZ520">
            <v>0</v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Y521" t="str">
            <v/>
          </cell>
          <cell r="AM521">
            <v>0</v>
          </cell>
          <cell r="AR521" t="str">
            <v/>
          </cell>
          <cell r="AS521" t="str">
            <v/>
          </cell>
          <cell r="AT521" t="str">
            <v/>
          </cell>
          <cell r="AZ521">
            <v>0</v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Y522" t="str">
            <v/>
          </cell>
          <cell r="AM522">
            <v>0</v>
          </cell>
          <cell r="AR522" t="str">
            <v/>
          </cell>
          <cell r="AS522" t="str">
            <v/>
          </cell>
          <cell r="AT522" t="str">
            <v/>
          </cell>
          <cell r="AZ522">
            <v>0</v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Y523" t="str">
            <v/>
          </cell>
          <cell r="AM523">
            <v>0</v>
          </cell>
          <cell r="AR523" t="str">
            <v/>
          </cell>
          <cell r="AS523" t="str">
            <v/>
          </cell>
          <cell r="AT523" t="str">
            <v/>
          </cell>
          <cell r="AZ523">
            <v>0</v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Y524" t="str">
            <v/>
          </cell>
          <cell r="AM524">
            <v>0</v>
          </cell>
          <cell r="AR524" t="str">
            <v/>
          </cell>
          <cell r="AS524" t="str">
            <v/>
          </cell>
          <cell r="AT524" t="str">
            <v/>
          </cell>
          <cell r="AZ524">
            <v>0</v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Y525" t="str">
            <v/>
          </cell>
          <cell r="AM525">
            <v>0</v>
          </cell>
          <cell r="AR525" t="str">
            <v/>
          </cell>
          <cell r="AS525" t="str">
            <v/>
          </cell>
          <cell r="AT525" t="str">
            <v/>
          </cell>
          <cell r="AZ525">
            <v>0</v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Y526" t="str">
            <v/>
          </cell>
          <cell r="AM526">
            <v>0</v>
          </cell>
          <cell r="AR526" t="str">
            <v/>
          </cell>
          <cell r="AS526" t="str">
            <v/>
          </cell>
          <cell r="AT526" t="str">
            <v/>
          </cell>
          <cell r="AZ526">
            <v>0</v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Y527" t="str">
            <v/>
          </cell>
          <cell r="AM527">
            <v>0</v>
          </cell>
          <cell r="AR527" t="str">
            <v/>
          </cell>
          <cell r="AS527" t="str">
            <v/>
          </cell>
          <cell r="AT527" t="str">
            <v/>
          </cell>
          <cell r="AZ527">
            <v>0</v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Y528" t="str">
            <v/>
          </cell>
          <cell r="AM528">
            <v>0</v>
          </cell>
          <cell r="AR528" t="str">
            <v/>
          </cell>
          <cell r="AS528" t="str">
            <v/>
          </cell>
          <cell r="AT528" t="str">
            <v/>
          </cell>
          <cell r="AZ528">
            <v>0</v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Y529" t="str">
            <v/>
          </cell>
          <cell r="AM529">
            <v>0</v>
          </cell>
          <cell r="AR529" t="str">
            <v/>
          </cell>
          <cell r="AS529" t="str">
            <v/>
          </cell>
          <cell r="AT529" t="str">
            <v/>
          </cell>
          <cell r="AZ529">
            <v>0</v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Y530" t="str">
            <v/>
          </cell>
          <cell r="AM530">
            <v>0</v>
          </cell>
          <cell r="AR530" t="str">
            <v/>
          </cell>
          <cell r="AS530" t="str">
            <v/>
          </cell>
          <cell r="AT530" t="str">
            <v/>
          </cell>
          <cell r="AZ530">
            <v>0</v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Y531" t="str">
            <v/>
          </cell>
          <cell r="AM531">
            <v>0</v>
          </cell>
          <cell r="AR531" t="str">
            <v/>
          </cell>
          <cell r="AS531" t="str">
            <v/>
          </cell>
          <cell r="AT531" t="str">
            <v/>
          </cell>
          <cell r="AZ531">
            <v>0</v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Y532" t="str">
            <v/>
          </cell>
          <cell r="AM532">
            <v>0</v>
          </cell>
          <cell r="AR532" t="str">
            <v/>
          </cell>
          <cell r="AS532" t="str">
            <v/>
          </cell>
          <cell r="AT532" t="str">
            <v/>
          </cell>
          <cell r="AZ532">
            <v>0</v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Y533" t="str">
            <v/>
          </cell>
          <cell r="AM533">
            <v>0</v>
          </cell>
          <cell r="AR533" t="str">
            <v/>
          </cell>
          <cell r="AS533" t="str">
            <v/>
          </cell>
          <cell r="AT533" t="str">
            <v/>
          </cell>
          <cell r="AZ533">
            <v>0</v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Y534" t="str">
            <v/>
          </cell>
          <cell r="AM534">
            <v>0</v>
          </cell>
          <cell r="AR534" t="str">
            <v/>
          </cell>
          <cell r="AS534" t="str">
            <v/>
          </cell>
          <cell r="AT534" t="str">
            <v/>
          </cell>
          <cell r="AZ534">
            <v>0</v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Y535" t="str">
            <v/>
          </cell>
          <cell r="AM535">
            <v>0</v>
          </cell>
          <cell r="AR535" t="str">
            <v/>
          </cell>
          <cell r="AS535" t="str">
            <v/>
          </cell>
          <cell r="AT535" t="str">
            <v/>
          </cell>
          <cell r="AZ535">
            <v>0</v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Y536" t="str">
            <v/>
          </cell>
          <cell r="AM536">
            <v>0</v>
          </cell>
          <cell r="AR536" t="str">
            <v/>
          </cell>
          <cell r="AS536" t="str">
            <v/>
          </cell>
          <cell r="AT536" t="str">
            <v/>
          </cell>
          <cell r="AZ536">
            <v>0</v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Y537" t="str">
            <v/>
          </cell>
          <cell r="AM537">
            <v>0</v>
          </cell>
          <cell r="AR537" t="str">
            <v/>
          </cell>
          <cell r="AS537" t="str">
            <v/>
          </cell>
          <cell r="AT537" t="str">
            <v/>
          </cell>
          <cell r="AZ537">
            <v>0</v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Y538" t="str">
            <v/>
          </cell>
          <cell r="AM538">
            <v>0</v>
          </cell>
          <cell r="AR538" t="str">
            <v/>
          </cell>
          <cell r="AS538" t="str">
            <v/>
          </cell>
          <cell r="AT538" t="str">
            <v/>
          </cell>
          <cell r="AZ538">
            <v>0</v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Y539" t="str">
            <v/>
          </cell>
          <cell r="AM539">
            <v>0</v>
          </cell>
          <cell r="AR539" t="str">
            <v/>
          </cell>
          <cell r="AS539" t="str">
            <v/>
          </cell>
          <cell r="AT539" t="str">
            <v/>
          </cell>
          <cell r="AZ539">
            <v>0</v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Y540" t="str">
            <v/>
          </cell>
          <cell r="AM540">
            <v>0</v>
          </cell>
          <cell r="AR540" t="str">
            <v/>
          </cell>
          <cell r="AS540" t="str">
            <v/>
          </cell>
          <cell r="AT540" t="str">
            <v/>
          </cell>
          <cell r="AZ540">
            <v>0</v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Y541" t="str">
            <v/>
          </cell>
          <cell r="AM541">
            <v>0</v>
          </cell>
          <cell r="AR541" t="str">
            <v/>
          </cell>
          <cell r="AS541" t="str">
            <v/>
          </cell>
          <cell r="AT541" t="str">
            <v/>
          </cell>
          <cell r="AZ541">
            <v>0</v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Y542" t="str">
            <v/>
          </cell>
          <cell r="AM542">
            <v>0</v>
          </cell>
          <cell r="AR542" t="str">
            <v/>
          </cell>
          <cell r="AS542" t="str">
            <v/>
          </cell>
          <cell r="AT542" t="str">
            <v/>
          </cell>
          <cell r="AZ542">
            <v>0</v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Y543" t="str">
            <v/>
          </cell>
          <cell r="AM543">
            <v>0</v>
          </cell>
          <cell r="AR543" t="str">
            <v/>
          </cell>
          <cell r="AS543" t="str">
            <v/>
          </cell>
          <cell r="AT543" t="str">
            <v/>
          </cell>
          <cell r="AZ543">
            <v>0</v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Y544" t="str">
            <v/>
          </cell>
          <cell r="AM544">
            <v>0</v>
          </cell>
          <cell r="AR544" t="str">
            <v/>
          </cell>
          <cell r="AS544" t="str">
            <v/>
          </cell>
          <cell r="AT544" t="str">
            <v/>
          </cell>
          <cell r="AZ544">
            <v>0</v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Y545" t="str">
            <v/>
          </cell>
          <cell r="AM545">
            <v>0</v>
          </cell>
          <cell r="AR545" t="str">
            <v/>
          </cell>
          <cell r="AS545" t="str">
            <v/>
          </cell>
          <cell r="AT545" t="str">
            <v/>
          </cell>
          <cell r="AZ545">
            <v>0</v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Y546" t="str">
            <v/>
          </cell>
          <cell r="AM546">
            <v>0</v>
          </cell>
          <cell r="AR546" t="str">
            <v/>
          </cell>
          <cell r="AS546" t="str">
            <v/>
          </cell>
          <cell r="AT546" t="str">
            <v/>
          </cell>
          <cell r="AZ546">
            <v>0</v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Y547" t="str">
            <v/>
          </cell>
          <cell r="AM547">
            <v>0</v>
          </cell>
          <cell r="AR547" t="str">
            <v/>
          </cell>
          <cell r="AS547" t="str">
            <v/>
          </cell>
          <cell r="AT547" t="str">
            <v/>
          </cell>
          <cell r="AZ547">
            <v>0</v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Y548" t="str">
            <v/>
          </cell>
          <cell r="AM548">
            <v>0</v>
          </cell>
          <cell r="AR548" t="str">
            <v/>
          </cell>
          <cell r="AS548" t="str">
            <v/>
          </cell>
          <cell r="AT548" t="str">
            <v/>
          </cell>
          <cell r="AZ548">
            <v>0</v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Y549" t="str">
            <v/>
          </cell>
          <cell r="AM549">
            <v>0</v>
          </cell>
          <cell r="AR549" t="str">
            <v/>
          </cell>
          <cell r="AS549" t="str">
            <v/>
          </cell>
          <cell r="AT549" t="str">
            <v/>
          </cell>
          <cell r="AZ549">
            <v>0</v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Y550" t="str">
            <v/>
          </cell>
          <cell r="AM550">
            <v>0</v>
          </cell>
          <cell r="AR550" t="str">
            <v/>
          </cell>
          <cell r="AS550" t="str">
            <v/>
          </cell>
          <cell r="AT550" t="str">
            <v/>
          </cell>
          <cell r="AZ550">
            <v>0</v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Y551" t="str">
            <v/>
          </cell>
          <cell r="AM551">
            <v>0</v>
          </cell>
          <cell r="AR551" t="str">
            <v/>
          </cell>
          <cell r="AS551" t="str">
            <v/>
          </cell>
          <cell r="AT551" t="str">
            <v/>
          </cell>
          <cell r="AZ551">
            <v>0</v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Y552" t="str">
            <v/>
          </cell>
          <cell r="AM552">
            <v>0</v>
          </cell>
          <cell r="AR552" t="str">
            <v/>
          </cell>
          <cell r="AS552" t="str">
            <v/>
          </cell>
          <cell r="AT552" t="str">
            <v/>
          </cell>
          <cell r="AZ552">
            <v>0</v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Y553" t="str">
            <v/>
          </cell>
          <cell r="AM553">
            <v>0</v>
          </cell>
          <cell r="AR553" t="str">
            <v/>
          </cell>
          <cell r="AS553" t="str">
            <v/>
          </cell>
          <cell r="AT553" t="str">
            <v/>
          </cell>
          <cell r="AZ553">
            <v>0</v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Y554" t="str">
            <v/>
          </cell>
          <cell r="AM554">
            <v>0</v>
          </cell>
          <cell r="AR554" t="str">
            <v/>
          </cell>
          <cell r="AS554" t="str">
            <v/>
          </cell>
          <cell r="AT554" t="str">
            <v/>
          </cell>
          <cell r="AZ554">
            <v>0</v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Y555" t="str">
            <v/>
          </cell>
          <cell r="AM555">
            <v>0</v>
          </cell>
          <cell r="AR555" t="str">
            <v/>
          </cell>
          <cell r="AS555" t="str">
            <v/>
          </cell>
          <cell r="AT555" t="str">
            <v/>
          </cell>
          <cell r="AZ555">
            <v>0</v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Y556" t="str">
            <v/>
          </cell>
          <cell r="AM556">
            <v>0</v>
          </cell>
          <cell r="AR556" t="str">
            <v/>
          </cell>
          <cell r="AS556" t="str">
            <v/>
          </cell>
          <cell r="AT556" t="str">
            <v/>
          </cell>
          <cell r="AZ556">
            <v>0</v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Y557" t="str">
            <v/>
          </cell>
          <cell r="AM557">
            <v>0</v>
          </cell>
          <cell r="AR557" t="str">
            <v/>
          </cell>
          <cell r="AS557" t="str">
            <v/>
          </cell>
          <cell r="AT557" t="str">
            <v/>
          </cell>
          <cell r="AZ557">
            <v>0</v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Y558" t="str">
            <v/>
          </cell>
          <cell r="AM558">
            <v>0</v>
          </cell>
          <cell r="AR558" t="str">
            <v/>
          </cell>
          <cell r="AS558" t="str">
            <v/>
          </cell>
          <cell r="AT558" t="str">
            <v/>
          </cell>
          <cell r="AZ558">
            <v>0</v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Y559" t="str">
            <v/>
          </cell>
          <cell r="AM559">
            <v>0</v>
          </cell>
          <cell r="AR559" t="str">
            <v/>
          </cell>
          <cell r="AS559" t="str">
            <v/>
          </cell>
          <cell r="AT559" t="str">
            <v/>
          </cell>
          <cell r="AZ559">
            <v>0</v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Y560" t="str">
            <v/>
          </cell>
          <cell r="AM560">
            <v>0</v>
          </cell>
          <cell r="AR560" t="str">
            <v/>
          </cell>
          <cell r="AS560" t="str">
            <v/>
          </cell>
          <cell r="AT560" t="str">
            <v/>
          </cell>
          <cell r="AZ560">
            <v>0</v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Y561" t="str">
            <v/>
          </cell>
          <cell r="AM561">
            <v>0</v>
          </cell>
          <cell r="AR561" t="str">
            <v/>
          </cell>
          <cell r="AS561" t="str">
            <v/>
          </cell>
          <cell r="AT561" t="str">
            <v/>
          </cell>
          <cell r="AZ561">
            <v>0</v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Y562" t="str">
            <v/>
          </cell>
          <cell r="AM562">
            <v>0</v>
          </cell>
          <cell r="AR562" t="str">
            <v/>
          </cell>
          <cell r="AS562" t="str">
            <v/>
          </cell>
          <cell r="AT562" t="str">
            <v/>
          </cell>
          <cell r="AZ562">
            <v>0</v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Y563" t="str">
            <v/>
          </cell>
          <cell r="AM563">
            <v>0</v>
          </cell>
          <cell r="AR563" t="str">
            <v/>
          </cell>
          <cell r="AS563" t="str">
            <v/>
          </cell>
          <cell r="AT563" t="str">
            <v/>
          </cell>
          <cell r="AZ563">
            <v>0</v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Y564" t="str">
            <v/>
          </cell>
          <cell r="AM564">
            <v>0</v>
          </cell>
          <cell r="AR564" t="str">
            <v/>
          </cell>
          <cell r="AS564" t="str">
            <v/>
          </cell>
          <cell r="AT564" t="str">
            <v/>
          </cell>
          <cell r="AZ564">
            <v>0</v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Y565" t="str">
            <v/>
          </cell>
          <cell r="AM565">
            <v>0</v>
          </cell>
          <cell r="AR565" t="str">
            <v/>
          </cell>
          <cell r="AS565" t="str">
            <v/>
          </cell>
          <cell r="AT565" t="str">
            <v/>
          </cell>
          <cell r="AZ565">
            <v>0</v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Y566" t="str">
            <v/>
          </cell>
          <cell r="AM566">
            <v>0</v>
          </cell>
          <cell r="AR566" t="str">
            <v/>
          </cell>
          <cell r="AS566" t="str">
            <v/>
          </cell>
          <cell r="AT566" t="str">
            <v/>
          </cell>
          <cell r="AZ566">
            <v>0</v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Y567" t="str">
            <v/>
          </cell>
          <cell r="AM567">
            <v>0</v>
          </cell>
          <cell r="AR567" t="str">
            <v/>
          </cell>
          <cell r="AS567" t="str">
            <v/>
          </cell>
          <cell r="AT567" t="str">
            <v/>
          </cell>
          <cell r="AZ567">
            <v>0</v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Y568" t="str">
            <v/>
          </cell>
          <cell r="AM568">
            <v>0</v>
          </cell>
          <cell r="AR568" t="str">
            <v/>
          </cell>
          <cell r="AS568" t="str">
            <v/>
          </cell>
          <cell r="AT568" t="str">
            <v/>
          </cell>
          <cell r="AZ568">
            <v>0</v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Y569" t="str">
            <v/>
          </cell>
          <cell r="AM569">
            <v>0</v>
          </cell>
          <cell r="AR569" t="str">
            <v/>
          </cell>
          <cell r="AS569" t="str">
            <v/>
          </cell>
          <cell r="AT569" t="str">
            <v/>
          </cell>
          <cell r="AZ569">
            <v>0</v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Y570" t="str">
            <v/>
          </cell>
          <cell r="AM570">
            <v>0</v>
          </cell>
          <cell r="AR570" t="str">
            <v/>
          </cell>
          <cell r="AS570" t="str">
            <v/>
          </cell>
          <cell r="AT570" t="str">
            <v/>
          </cell>
          <cell r="AZ570">
            <v>0</v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Y571" t="str">
            <v/>
          </cell>
          <cell r="AM571">
            <v>0</v>
          </cell>
          <cell r="AR571" t="str">
            <v/>
          </cell>
          <cell r="AS571" t="str">
            <v/>
          </cell>
          <cell r="AT571" t="str">
            <v/>
          </cell>
          <cell r="AZ571">
            <v>0</v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Y572" t="str">
            <v/>
          </cell>
          <cell r="AM572">
            <v>0</v>
          </cell>
          <cell r="AR572" t="str">
            <v/>
          </cell>
          <cell r="AS572" t="str">
            <v/>
          </cell>
          <cell r="AT572" t="str">
            <v/>
          </cell>
          <cell r="AZ572">
            <v>0</v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Y573" t="str">
            <v/>
          </cell>
          <cell r="AM573">
            <v>0</v>
          </cell>
          <cell r="AR573" t="str">
            <v/>
          </cell>
          <cell r="AS573" t="str">
            <v/>
          </cell>
          <cell r="AT573" t="str">
            <v/>
          </cell>
          <cell r="AZ573">
            <v>0</v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Y574" t="str">
            <v/>
          </cell>
          <cell r="AM574">
            <v>0</v>
          </cell>
          <cell r="AR574" t="str">
            <v/>
          </cell>
          <cell r="AS574" t="str">
            <v/>
          </cell>
          <cell r="AT574" t="str">
            <v/>
          </cell>
          <cell r="AZ574">
            <v>0</v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Y575" t="str">
            <v/>
          </cell>
          <cell r="AM575">
            <v>0</v>
          </cell>
          <cell r="AR575" t="str">
            <v/>
          </cell>
          <cell r="AS575" t="str">
            <v/>
          </cell>
          <cell r="AT575" t="str">
            <v/>
          </cell>
          <cell r="AZ575">
            <v>0</v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Y576" t="str">
            <v/>
          </cell>
          <cell r="AM576">
            <v>0</v>
          </cell>
          <cell r="AR576" t="str">
            <v/>
          </cell>
          <cell r="AS576" t="str">
            <v/>
          </cell>
          <cell r="AT576" t="str">
            <v/>
          </cell>
          <cell r="AZ576">
            <v>0</v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Y577" t="str">
            <v/>
          </cell>
          <cell r="AM577">
            <v>0</v>
          </cell>
          <cell r="AR577" t="str">
            <v/>
          </cell>
          <cell r="AS577" t="str">
            <v/>
          </cell>
          <cell r="AT577" t="str">
            <v/>
          </cell>
          <cell r="AZ577">
            <v>0</v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Y578" t="str">
            <v/>
          </cell>
          <cell r="AM578">
            <v>0</v>
          </cell>
          <cell r="AR578" t="str">
            <v/>
          </cell>
          <cell r="AS578" t="str">
            <v/>
          </cell>
          <cell r="AT578" t="str">
            <v/>
          </cell>
          <cell r="AZ578">
            <v>0</v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Y579" t="str">
            <v/>
          </cell>
          <cell r="AM579">
            <v>0</v>
          </cell>
          <cell r="AR579" t="str">
            <v/>
          </cell>
          <cell r="AS579" t="str">
            <v/>
          </cell>
          <cell r="AT579" t="str">
            <v/>
          </cell>
          <cell r="AZ579">
            <v>0</v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Y580" t="str">
            <v/>
          </cell>
          <cell r="AM580">
            <v>0</v>
          </cell>
          <cell r="AR580" t="str">
            <v/>
          </cell>
          <cell r="AS580" t="str">
            <v/>
          </cell>
          <cell r="AT580" t="str">
            <v/>
          </cell>
          <cell r="AZ580">
            <v>0</v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Y581" t="str">
            <v/>
          </cell>
          <cell r="AM581">
            <v>0</v>
          </cell>
          <cell r="AR581" t="str">
            <v/>
          </cell>
          <cell r="AS581" t="str">
            <v/>
          </cell>
          <cell r="AT581" t="str">
            <v/>
          </cell>
          <cell r="AZ581">
            <v>0</v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Y582" t="str">
            <v/>
          </cell>
          <cell r="AM582">
            <v>0</v>
          </cell>
          <cell r="AR582" t="str">
            <v/>
          </cell>
          <cell r="AS582" t="str">
            <v/>
          </cell>
          <cell r="AT582" t="str">
            <v/>
          </cell>
          <cell r="AZ582">
            <v>0</v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Y583" t="str">
            <v/>
          </cell>
          <cell r="AM583">
            <v>0</v>
          </cell>
          <cell r="AR583" t="str">
            <v/>
          </cell>
          <cell r="AS583" t="str">
            <v/>
          </cell>
          <cell r="AT583" t="str">
            <v/>
          </cell>
          <cell r="AZ583">
            <v>0</v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Y584" t="str">
            <v/>
          </cell>
          <cell r="AM584">
            <v>0</v>
          </cell>
          <cell r="AR584" t="str">
            <v/>
          </cell>
          <cell r="AS584" t="str">
            <v/>
          </cell>
          <cell r="AT584" t="str">
            <v/>
          </cell>
          <cell r="AZ584">
            <v>0</v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Y585" t="str">
            <v/>
          </cell>
          <cell r="AM585">
            <v>0</v>
          </cell>
          <cell r="AR585" t="str">
            <v/>
          </cell>
          <cell r="AS585" t="str">
            <v/>
          </cell>
          <cell r="AT585" t="str">
            <v/>
          </cell>
          <cell r="AZ585">
            <v>0</v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Y586" t="str">
            <v/>
          </cell>
          <cell r="AM586">
            <v>0</v>
          </cell>
          <cell r="AR586" t="str">
            <v/>
          </cell>
          <cell r="AS586" t="str">
            <v/>
          </cell>
          <cell r="AT586" t="str">
            <v/>
          </cell>
          <cell r="AZ586">
            <v>0</v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Y587" t="str">
            <v/>
          </cell>
          <cell r="AM587">
            <v>0</v>
          </cell>
          <cell r="AR587" t="str">
            <v/>
          </cell>
          <cell r="AS587" t="str">
            <v/>
          </cell>
          <cell r="AT587" t="str">
            <v/>
          </cell>
          <cell r="AZ587">
            <v>0</v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Y588" t="str">
            <v/>
          </cell>
          <cell r="AM588">
            <v>0</v>
          </cell>
          <cell r="AR588" t="str">
            <v/>
          </cell>
          <cell r="AS588" t="str">
            <v/>
          </cell>
          <cell r="AT588" t="str">
            <v/>
          </cell>
          <cell r="AZ588">
            <v>0</v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Y589" t="str">
            <v/>
          </cell>
          <cell r="AM589">
            <v>0</v>
          </cell>
          <cell r="AR589" t="str">
            <v/>
          </cell>
          <cell r="AS589" t="str">
            <v/>
          </cell>
          <cell r="AT589" t="str">
            <v/>
          </cell>
          <cell r="AZ589">
            <v>0</v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Y590" t="str">
            <v/>
          </cell>
          <cell r="AM590">
            <v>0</v>
          </cell>
          <cell r="AR590" t="str">
            <v/>
          </cell>
          <cell r="AS590" t="str">
            <v/>
          </cell>
          <cell r="AT590" t="str">
            <v/>
          </cell>
          <cell r="AZ590">
            <v>0</v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Y591" t="str">
            <v/>
          </cell>
          <cell r="AM591">
            <v>0</v>
          </cell>
          <cell r="AR591" t="str">
            <v/>
          </cell>
          <cell r="AS591" t="str">
            <v/>
          </cell>
          <cell r="AT591" t="str">
            <v/>
          </cell>
          <cell r="AZ591">
            <v>0</v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Y592" t="str">
            <v/>
          </cell>
          <cell r="AM592">
            <v>0</v>
          </cell>
          <cell r="AR592" t="str">
            <v/>
          </cell>
          <cell r="AS592" t="str">
            <v/>
          </cell>
          <cell r="AT592" t="str">
            <v/>
          </cell>
          <cell r="AZ592">
            <v>0</v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Y593" t="str">
            <v/>
          </cell>
          <cell r="AM593">
            <v>0</v>
          </cell>
          <cell r="AR593" t="str">
            <v/>
          </cell>
          <cell r="AS593" t="str">
            <v/>
          </cell>
          <cell r="AT593" t="str">
            <v/>
          </cell>
          <cell r="AZ593">
            <v>0</v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Y594" t="str">
            <v/>
          </cell>
          <cell r="AM594">
            <v>0</v>
          </cell>
          <cell r="AR594" t="str">
            <v/>
          </cell>
          <cell r="AS594" t="str">
            <v/>
          </cell>
          <cell r="AT594" t="str">
            <v/>
          </cell>
          <cell r="AZ594">
            <v>0</v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Y595" t="str">
            <v/>
          </cell>
          <cell r="AM595">
            <v>0</v>
          </cell>
          <cell r="AR595" t="str">
            <v/>
          </cell>
          <cell r="AS595" t="str">
            <v/>
          </cell>
          <cell r="AT595" t="str">
            <v/>
          </cell>
          <cell r="AZ595">
            <v>0</v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Y596" t="str">
            <v/>
          </cell>
          <cell r="AM596">
            <v>0</v>
          </cell>
          <cell r="AR596" t="str">
            <v/>
          </cell>
          <cell r="AS596" t="str">
            <v/>
          </cell>
          <cell r="AT596" t="str">
            <v/>
          </cell>
          <cell r="AZ596">
            <v>0</v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Y597" t="str">
            <v/>
          </cell>
          <cell r="AM597">
            <v>0</v>
          </cell>
          <cell r="AR597" t="str">
            <v/>
          </cell>
          <cell r="AS597" t="str">
            <v/>
          </cell>
          <cell r="AT597" t="str">
            <v/>
          </cell>
          <cell r="AZ597">
            <v>0</v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Y598" t="str">
            <v/>
          </cell>
          <cell r="AM598">
            <v>0</v>
          </cell>
          <cell r="AR598" t="str">
            <v/>
          </cell>
          <cell r="AS598" t="str">
            <v/>
          </cell>
          <cell r="AT598" t="str">
            <v/>
          </cell>
          <cell r="AZ598">
            <v>0</v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Y599" t="str">
            <v/>
          </cell>
          <cell r="AM599">
            <v>0</v>
          </cell>
          <cell r="AR599" t="str">
            <v/>
          </cell>
          <cell r="AS599" t="str">
            <v/>
          </cell>
          <cell r="AT599" t="str">
            <v/>
          </cell>
          <cell r="AZ599">
            <v>0</v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Y600" t="str">
            <v/>
          </cell>
          <cell r="AM600">
            <v>0</v>
          </cell>
          <cell r="AR600" t="str">
            <v/>
          </cell>
          <cell r="AS600" t="str">
            <v/>
          </cell>
          <cell r="AT600" t="str">
            <v/>
          </cell>
          <cell r="AZ600">
            <v>0</v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Y601" t="str">
            <v/>
          </cell>
          <cell r="AM601">
            <v>0</v>
          </cell>
          <cell r="AR601" t="str">
            <v/>
          </cell>
          <cell r="AS601" t="str">
            <v/>
          </cell>
          <cell r="AT601" t="str">
            <v/>
          </cell>
          <cell r="AZ601">
            <v>0</v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Y602" t="str">
            <v/>
          </cell>
          <cell r="AM602">
            <v>0</v>
          </cell>
          <cell r="AR602" t="str">
            <v/>
          </cell>
          <cell r="AS602" t="str">
            <v/>
          </cell>
          <cell r="AT602" t="str">
            <v/>
          </cell>
          <cell r="AZ602">
            <v>0</v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Y603" t="str">
            <v/>
          </cell>
          <cell r="AM603">
            <v>0</v>
          </cell>
          <cell r="AR603" t="str">
            <v/>
          </cell>
          <cell r="AS603" t="str">
            <v/>
          </cell>
          <cell r="AT603" t="str">
            <v/>
          </cell>
          <cell r="AZ603">
            <v>0</v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Y604" t="str">
            <v/>
          </cell>
          <cell r="AM604">
            <v>0</v>
          </cell>
          <cell r="AR604" t="str">
            <v/>
          </cell>
          <cell r="AS604" t="str">
            <v/>
          </cell>
          <cell r="AT604" t="str">
            <v/>
          </cell>
          <cell r="AZ604">
            <v>0</v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Y605" t="str">
            <v/>
          </cell>
          <cell r="AM605">
            <v>0</v>
          </cell>
          <cell r="AR605" t="str">
            <v/>
          </cell>
          <cell r="AS605" t="str">
            <v/>
          </cell>
          <cell r="AT605" t="str">
            <v/>
          </cell>
          <cell r="AZ605">
            <v>0</v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Y606" t="str">
            <v/>
          </cell>
          <cell r="AM606">
            <v>0</v>
          </cell>
          <cell r="AR606" t="str">
            <v/>
          </cell>
          <cell r="AS606" t="str">
            <v/>
          </cell>
          <cell r="AT606" t="str">
            <v/>
          </cell>
          <cell r="AZ606">
            <v>0</v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Y607" t="str">
            <v/>
          </cell>
          <cell r="AM607">
            <v>0</v>
          </cell>
          <cell r="AR607" t="str">
            <v/>
          </cell>
          <cell r="AS607" t="str">
            <v/>
          </cell>
          <cell r="AT607" t="str">
            <v/>
          </cell>
          <cell r="AZ607">
            <v>0</v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Y608" t="str">
            <v/>
          </cell>
          <cell r="AM608">
            <v>0</v>
          </cell>
          <cell r="AR608" t="str">
            <v/>
          </cell>
          <cell r="AS608" t="str">
            <v/>
          </cell>
          <cell r="AT608" t="str">
            <v/>
          </cell>
          <cell r="AZ608">
            <v>0</v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Y609" t="str">
            <v/>
          </cell>
          <cell r="AM609">
            <v>0</v>
          </cell>
          <cell r="AR609" t="str">
            <v/>
          </cell>
          <cell r="AS609" t="str">
            <v/>
          </cell>
          <cell r="AT609" t="str">
            <v/>
          </cell>
          <cell r="AZ609">
            <v>0</v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Y610" t="str">
            <v/>
          </cell>
          <cell r="AM610">
            <v>0</v>
          </cell>
          <cell r="AR610" t="str">
            <v/>
          </cell>
          <cell r="AS610" t="str">
            <v/>
          </cell>
          <cell r="AT610" t="str">
            <v/>
          </cell>
          <cell r="AZ610">
            <v>0</v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Y611" t="str">
            <v/>
          </cell>
          <cell r="AM611">
            <v>0</v>
          </cell>
          <cell r="AR611" t="str">
            <v/>
          </cell>
          <cell r="AS611" t="str">
            <v/>
          </cell>
          <cell r="AT611" t="str">
            <v/>
          </cell>
          <cell r="AZ611">
            <v>0</v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Y612" t="str">
            <v/>
          </cell>
          <cell r="AM612">
            <v>0</v>
          </cell>
          <cell r="AR612" t="str">
            <v/>
          </cell>
          <cell r="AS612" t="str">
            <v/>
          </cell>
          <cell r="AT612" t="str">
            <v/>
          </cell>
          <cell r="AZ612">
            <v>0</v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Y613" t="str">
            <v/>
          </cell>
          <cell r="AM613">
            <v>0</v>
          </cell>
          <cell r="AR613" t="str">
            <v/>
          </cell>
          <cell r="AS613" t="str">
            <v/>
          </cell>
          <cell r="AT613" t="str">
            <v/>
          </cell>
          <cell r="AZ613">
            <v>0</v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Y614" t="str">
            <v/>
          </cell>
          <cell r="AM614">
            <v>0</v>
          </cell>
          <cell r="AR614" t="str">
            <v/>
          </cell>
          <cell r="AS614" t="str">
            <v/>
          </cell>
          <cell r="AT614" t="str">
            <v/>
          </cell>
          <cell r="AZ614">
            <v>0</v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Y615" t="str">
            <v/>
          </cell>
          <cell r="AM615">
            <v>0</v>
          </cell>
          <cell r="AR615" t="str">
            <v/>
          </cell>
          <cell r="AS615" t="str">
            <v/>
          </cell>
          <cell r="AT615" t="str">
            <v/>
          </cell>
          <cell r="AZ615">
            <v>0</v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Y616" t="str">
            <v/>
          </cell>
          <cell r="AM616">
            <v>0</v>
          </cell>
          <cell r="AR616" t="str">
            <v/>
          </cell>
          <cell r="AS616" t="str">
            <v/>
          </cell>
          <cell r="AT616" t="str">
            <v/>
          </cell>
          <cell r="AZ616">
            <v>0</v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Y617" t="str">
            <v/>
          </cell>
          <cell r="AM617">
            <v>0</v>
          </cell>
          <cell r="AR617" t="str">
            <v/>
          </cell>
          <cell r="AS617" t="str">
            <v/>
          </cell>
          <cell r="AT617" t="str">
            <v/>
          </cell>
          <cell r="AZ617">
            <v>0</v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Y618" t="str">
            <v/>
          </cell>
          <cell r="AM618">
            <v>0</v>
          </cell>
          <cell r="AR618" t="str">
            <v/>
          </cell>
          <cell r="AS618" t="str">
            <v/>
          </cell>
          <cell r="AT618" t="str">
            <v/>
          </cell>
          <cell r="AZ618">
            <v>0</v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Y619" t="str">
            <v/>
          </cell>
          <cell r="AM619">
            <v>0</v>
          </cell>
          <cell r="AR619" t="str">
            <v/>
          </cell>
          <cell r="AS619" t="str">
            <v/>
          </cell>
          <cell r="AT619" t="str">
            <v/>
          </cell>
          <cell r="AZ619">
            <v>0</v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Y620" t="str">
            <v/>
          </cell>
          <cell r="AM620">
            <v>0</v>
          </cell>
          <cell r="AR620" t="str">
            <v/>
          </cell>
          <cell r="AS620" t="str">
            <v/>
          </cell>
          <cell r="AT620" t="str">
            <v/>
          </cell>
          <cell r="AZ620">
            <v>0</v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Y621" t="str">
            <v/>
          </cell>
          <cell r="AM621">
            <v>0</v>
          </cell>
          <cell r="AR621" t="str">
            <v/>
          </cell>
          <cell r="AS621" t="str">
            <v/>
          </cell>
          <cell r="AT621" t="str">
            <v/>
          </cell>
          <cell r="AZ621">
            <v>0</v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Y622" t="str">
            <v/>
          </cell>
          <cell r="AM622">
            <v>0</v>
          </cell>
          <cell r="AR622" t="str">
            <v/>
          </cell>
          <cell r="AS622" t="str">
            <v/>
          </cell>
          <cell r="AT622" t="str">
            <v/>
          </cell>
          <cell r="AZ622">
            <v>0</v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Y623" t="str">
            <v/>
          </cell>
          <cell r="AM623">
            <v>0</v>
          </cell>
          <cell r="AR623" t="str">
            <v/>
          </cell>
          <cell r="AS623" t="str">
            <v/>
          </cell>
          <cell r="AT623" t="str">
            <v/>
          </cell>
          <cell r="AZ623">
            <v>0</v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Y624" t="str">
            <v/>
          </cell>
          <cell r="AM624">
            <v>0</v>
          </cell>
          <cell r="AR624" t="str">
            <v/>
          </cell>
          <cell r="AS624" t="str">
            <v/>
          </cell>
          <cell r="AT624" t="str">
            <v/>
          </cell>
          <cell r="AZ624">
            <v>0</v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Y625" t="str">
            <v/>
          </cell>
          <cell r="AM625">
            <v>0</v>
          </cell>
          <cell r="AR625" t="str">
            <v/>
          </cell>
          <cell r="AS625" t="str">
            <v/>
          </cell>
          <cell r="AT625" t="str">
            <v/>
          </cell>
          <cell r="AZ625">
            <v>0</v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Y626" t="str">
            <v/>
          </cell>
          <cell r="AM626">
            <v>0</v>
          </cell>
          <cell r="AR626" t="str">
            <v/>
          </cell>
          <cell r="AS626" t="str">
            <v/>
          </cell>
          <cell r="AT626" t="str">
            <v/>
          </cell>
          <cell r="AZ626">
            <v>0</v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Y627" t="str">
            <v/>
          </cell>
          <cell r="AM627">
            <v>0</v>
          </cell>
          <cell r="AR627" t="str">
            <v/>
          </cell>
          <cell r="AS627" t="str">
            <v/>
          </cell>
          <cell r="AT627" t="str">
            <v/>
          </cell>
          <cell r="AZ627">
            <v>0</v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Y628" t="str">
            <v/>
          </cell>
          <cell r="AM628">
            <v>0</v>
          </cell>
          <cell r="AR628" t="str">
            <v/>
          </cell>
          <cell r="AS628" t="str">
            <v/>
          </cell>
          <cell r="AT628" t="str">
            <v/>
          </cell>
          <cell r="AZ628">
            <v>0</v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Y629" t="str">
            <v/>
          </cell>
          <cell r="AM629">
            <v>0</v>
          </cell>
          <cell r="AR629" t="str">
            <v/>
          </cell>
          <cell r="AS629" t="str">
            <v/>
          </cell>
          <cell r="AT629" t="str">
            <v/>
          </cell>
          <cell r="AZ629">
            <v>0</v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Y630" t="str">
            <v/>
          </cell>
          <cell r="AM630">
            <v>0</v>
          </cell>
          <cell r="AR630" t="str">
            <v/>
          </cell>
          <cell r="AS630" t="str">
            <v/>
          </cell>
          <cell r="AT630" t="str">
            <v/>
          </cell>
          <cell r="AZ630">
            <v>0</v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Y631" t="str">
            <v/>
          </cell>
          <cell r="AM631">
            <v>0</v>
          </cell>
          <cell r="AR631" t="str">
            <v/>
          </cell>
          <cell r="AS631" t="str">
            <v/>
          </cell>
          <cell r="AT631" t="str">
            <v/>
          </cell>
          <cell r="AZ631">
            <v>0</v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Y632" t="str">
            <v/>
          </cell>
          <cell r="AM632">
            <v>0</v>
          </cell>
          <cell r="AR632" t="str">
            <v/>
          </cell>
          <cell r="AS632" t="str">
            <v/>
          </cell>
          <cell r="AT632" t="str">
            <v/>
          </cell>
          <cell r="AZ632">
            <v>0</v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Y633" t="str">
            <v/>
          </cell>
          <cell r="AM633">
            <v>0</v>
          </cell>
          <cell r="AR633" t="str">
            <v/>
          </cell>
          <cell r="AS633" t="str">
            <v/>
          </cell>
          <cell r="AT633" t="str">
            <v/>
          </cell>
          <cell r="AZ633">
            <v>0</v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Y634" t="str">
            <v/>
          </cell>
          <cell r="AM634">
            <v>0</v>
          </cell>
          <cell r="AR634" t="str">
            <v/>
          </cell>
          <cell r="AS634" t="str">
            <v/>
          </cell>
          <cell r="AT634" t="str">
            <v/>
          </cell>
          <cell r="AZ634">
            <v>0</v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Y635" t="str">
            <v/>
          </cell>
          <cell r="AM635">
            <v>0</v>
          </cell>
          <cell r="AR635" t="str">
            <v/>
          </cell>
          <cell r="AS635" t="str">
            <v/>
          </cell>
          <cell r="AT635" t="str">
            <v/>
          </cell>
          <cell r="AZ635">
            <v>0</v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Y636" t="str">
            <v/>
          </cell>
          <cell r="AM636">
            <v>0</v>
          </cell>
          <cell r="AR636" t="str">
            <v/>
          </cell>
          <cell r="AS636" t="str">
            <v/>
          </cell>
          <cell r="AT636" t="str">
            <v/>
          </cell>
          <cell r="AZ636">
            <v>0</v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Y637" t="str">
            <v/>
          </cell>
          <cell r="AM637">
            <v>0</v>
          </cell>
          <cell r="AR637" t="str">
            <v/>
          </cell>
          <cell r="AS637" t="str">
            <v/>
          </cell>
          <cell r="AT637" t="str">
            <v/>
          </cell>
          <cell r="AZ637">
            <v>0</v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Y638" t="str">
            <v/>
          </cell>
          <cell r="AM638">
            <v>0</v>
          </cell>
          <cell r="AR638" t="str">
            <v/>
          </cell>
          <cell r="AS638" t="str">
            <v/>
          </cell>
          <cell r="AT638" t="str">
            <v/>
          </cell>
          <cell r="AZ638">
            <v>0</v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Y639" t="str">
            <v/>
          </cell>
          <cell r="AM639">
            <v>0</v>
          </cell>
          <cell r="AR639" t="str">
            <v/>
          </cell>
          <cell r="AS639" t="str">
            <v/>
          </cell>
          <cell r="AT639" t="str">
            <v/>
          </cell>
          <cell r="AZ639">
            <v>0</v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Y640" t="str">
            <v/>
          </cell>
          <cell r="AM640">
            <v>0</v>
          </cell>
          <cell r="AR640" t="str">
            <v/>
          </cell>
          <cell r="AS640" t="str">
            <v/>
          </cell>
          <cell r="AT640" t="str">
            <v/>
          </cell>
          <cell r="AZ640">
            <v>0</v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Y641" t="str">
            <v/>
          </cell>
          <cell r="AM641">
            <v>0</v>
          </cell>
          <cell r="AR641" t="str">
            <v/>
          </cell>
          <cell r="AS641" t="str">
            <v/>
          </cell>
          <cell r="AT641" t="str">
            <v/>
          </cell>
          <cell r="AZ641">
            <v>0</v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Y642" t="str">
            <v/>
          </cell>
          <cell r="AM642">
            <v>0</v>
          </cell>
          <cell r="AR642" t="str">
            <v/>
          </cell>
          <cell r="AS642" t="str">
            <v/>
          </cell>
          <cell r="AT642" t="str">
            <v/>
          </cell>
          <cell r="AZ642">
            <v>0</v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Y643" t="str">
            <v/>
          </cell>
          <cell r="AM643">
            <v>0</v>
          </cell>
          <cell r="AR643" t="str">
            <v/>
          </cell>
          <cell r="AS643" t="str">
            <v/>
          </cell>
          <cell r="AT643" t="str">
            <v/>
          </cell>
          <cell r="AZ643">
            <v>0</v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Y644" t="str">
            <v/>
          </cell>
          <cell r="AM644">
            <v>0</v>
          </cell>
          <cell r="AR644" t="str">
            <v/>
          </cell>
          <cell r="AS644" t="str">
            <v/>
          </cell>
          <cell r="AT644" t="str">
            <v/>
          </cell>
          <cell r="AZ644">
            <v>0</v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Y645" t="str">
            <v/>
          </cell>
          <cell r="AM645">
            <v>0</v>
          </cell>
          <cell r="AR645" t="str">
            <v/>
          </cell>
          <cell r="AS645" t="str">
            <v/>
          </cell>
          <cell r="AT645" t="str">
            <v/>
          </cell>
          <cell r="AZ645">
            <v>0</v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Y646" t="str">
            <v/>
          </cell>
          <cell r="AM646">
            <v>0</v>
          </cell>
          <cell r="AR646" t="str">
            <v/>
          </cell>
          <cell r="AS646" t="str">
            <v/>
          </cell>
          <cell r="AT646" t="str">
            <v/>
          </cell>
          <cell r="AZ646">
            <v>0</v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Y647" t="str">
            <v/>
          </cell>
          <cell r="AM647">
            <v>0</v>
          </cell>
          <cell r="AR647" t="str">
            <v/>
          </cell>
          <cell r="AS647" t="str">
            <v/>
          </cell>
          <cell r="AT647" t="str">
            <v/>
          </cell>
          <cell r="AZ647">
            <v>0</v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Y648" t="str">
            <v/>
          </cell>
          <cell r="AM648">
            <v>0</v>
          </cell>
          <cell r="AR648" t="str">
            <v/>
          </cell>
          <cell r="AS648" t="str">
            <v/>
          </cell>
          <cell r="AT648" t="str">
            <v/>
          </cell>
          <cell r="AZ648">
            <v>0</v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Y649" t="str">
            <v/>
          </cell>
          <cell r="AM649">
            <v>0</v>
          </cell>
          <cell r="AR649" t="str">
            <v/>
          </cell>
          <cell r="AS649" t="str">
            <v/>
          </cell>
          <cell r="AT649" t="str">
            <v/>
          </cell>
          <cell r="AZ649">
            <v>0</v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Y650" t="str">
            <v/>
          </cell>
          <cell r="AM650">
            <v>0</v>
          </cell>
          <cell r="AR650" t="str">
            <v/>
          </cell>
          <cell r="AS650" t="str">
            <v/>
          </cell>
          <cell r="AT650" t="str">
            <v/>
          </cell>
          <cell r="AZ650">
            <v>0</v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Y651" t="str">
            <v/>
          </cell>
          <cell r="AM651">
            <v>0</v>
          </cell>
          <cell r="AR651" t="str">
            <v/>
          </cell>
          <cell r="AS651" t="str">
            <v/>
          </cell>
          <cell r="AT651" t="str">
            <v/>
          </cell>
          <cell r="AZ651">
            <v>0</v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Y652" t="str">
            <v/>
          </cell>
          <cell r="AM652">
            <v>0</v>
          </cell>
          <cell r="AR652" t="str">
            <v/>
          </cell>
          <cell r="AS652" t="str">
            <v/>
          </cell>
          <cell r="AT652" t="str">
            <v/>
          </cell>
          <cell r="AZ652">
            <v>0</v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Y653" t="str">
            <v/>
          </cell>
          <cell r="AM653">
            <v>0</v>
          </cell>
          <cell r="AR653" t="str">
            <v/>
          </cell>
          <cell r="AS653" t="str">
            <v/>
          </cell>
          <cell r="AT653" t="str">
            <v/>
          </cell>
          <cell r="AZ653">
            <v>0</v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Y654" t="str">
            <v/>
          </cell>
          <cell r="AM654">
            <v>0</v>
          </cell>
          <cell r="AR654" t="str">
            <v/>
          </cell>
          <cell r="AS654" t="str">
            <v/>
          </cell>
          <cell r="AT654" t="str">
            <v/>
          </cell>
          <cell r="AZ654">
            <v>0</v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Y655" t="str">
            <v/>
          </cell>
          <cell r="AM655">
            <v>0</v>
          </cell>
          <cell r="AR655" t="str">
            <v/>
          </cell>
          <cell r="AS655" t="str">
            <v/>
          </cell>
          <cell r="AT655" t="str">
            <v/>
          </cell>
          <cell r="AZ655">
            <v>0</v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Y656" t="str">
            <v/>
          </cell>
          <cell r="AM656">
            <v>0</v>
          </cell>
          <cell r="AR656" t="str">
            <v/>
          </cell>
          <cell r="AS656" t="str">
            <v/>
          </cell>
          <cell r="AT656" t="str">
            <v/>
          </cell>
          <cell r="AZ656">
            <v>0</v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Y657" t="str">
            <v/>
          </cell>
          <cell r="AM657">
            <v>0</v>
          </cell>
          <cell r="AR657" t="str">
            <v/>
          </cell>
          <cell r="AS657" t="str">
            <v/>
          </cell>
          <cell r="AT657" t="str">
            <v/>
          </cell>
          <cell r="AZ657">
            <v>0</v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Y658" t="str">
            <v/>
          </cell>
          <cell r="AM658">
            <v>0</v>
          </cell>
          <cell r="AR658" t="str">
            <v/>
          </cell>
          <cell r="AS658" t="str">
            <v/>
          </cell>
          <cell r="AT658" t="str">
            <v/>
          </cell>
          <cell r="AZ658">
            <v>0</v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Y659" t="str">
            <v/>
          </cell>
          <cell r="AM659">
            <v>0</v>
          </cell>
          <cell r="AR659" t="str">
            <v/>
          </cell>
          <cell r="AS659" t="str">
            <v/>
          </cell>
          <cell r="AT659" t="str">
            <v/>
          </cell>
          <cell r="AZ659">
            <v>0</v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Y660" t="str">
            <v/>
          </cell>
          <cell r="AM660">
            <v>0</v>
          </cell>
          <cell r="AR660" t="str">
            <v/>
          </cell>
          <cell r="AS660" t="str">
            <v/>
          </cell>
          <cell r="AT660" t="str">
            <v/>
          </cell>
          <cell r="AZ660">
            <v>0</v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Y661" t="str">
            <v/>
          </cell>
          <cell r="AM661">
            <v>0</v>
          </cell>
          <cell r="AR661" t="str">
            <v/>
          </cell>
          <cell r="AS661" t="str">
            <v/>
          </cell>
          <cell r="AT661" t="str">
            <v/>
          </cell>
          <cell r="AZ661">
            <v>0</v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Y662" t="str">
            <v/>
          </cell>
          <cell r="AM662">
            <v>0</v>
          </cell>
          <cell r="AR662" t="str">
            <v/>
          </cell>
          <cell r="AS662" t="str">
            <v/>
          </cell>
          <cell r="AT662" t="str">
            <v/>
          </cell>
          <cell r="AZ662">
            <v>0</v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Y663" t="str">
            <v/>
          </cell>
          <cell r="AM663">
            <v>0</v>
          </cell>
          <cell r="AR663" t="str">
            <v/>
          </cell>
          <cell r="AS663" t="str">
            <v/>
          </cell>
          <cell r="AT663" t="str">
            <v/>
          </cell>
          <cell r="AZ663">
            <v>0</v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Y664" t="str">
            <v/>
          </cell>
          <cell r="AM664">
            <v>0</v>
          </cell>
          <cell r="AR664" t="str">
            <v/>
          </cell>
          <cell r="AS664" t="str">
            <v/>
          </cell>
          <cell r="AT664" t="str">
            <v/>
          </cell>
          <cell r="AZ664">
            <v>0</v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Y665" t="str">
            <v/>
          </cell>
          <cell r="AM665">
            <v>0</v>
          </cell>
          <cell r="AR665" t="str">
            <v/>
          </cell>
          <cell r="AS665" t="str">
            <v/>
          </cell>
          <cell r="AT665" t="str">
            <v/>
          </cell>
          <cell r="AZ665">
            <v>0</v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Y666" t="str">
            <v/>
          </cell>
          <cell r="AM666">
            <v>0</v>
          </cell>
          <cell r="AR666" t="str">
            <v/>
          </cell>
          <cell r="AS666" t="str">
            <v/>
          </cell>
          <cell r="AT666" t="str">
            <v/>
          </cell>
          <cell r="AZ666">
            <v>0</v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Y667" t="str">
            <v/>
          </cell>
          <cell r="AM667">
            <v>0</v>
          </cell>
          <cell r="AR667" t="str">
            <v/>
          </cell>
          <cell r="AS667" t="str">
            <v/>
          </cell>
          <cell r="AT667" t="str">
            <v/>
          </cell>
          <cell r="AZ667">
            <v>0</v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Y668" t="str">
            <v/>
          </cell>
          <cell r="AM668">
            <v>0</v>
          </cell>
          <cell r="AR668" t="str">
            <v/>
          </cell>
          <cell r="AS668" t="str">
            <v/>
          </cell>
          <cell r="AT668" t="str">
            <v/>
          </cell>
          <cell r="AZ668">
            <v>0</v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Y669" t="str">
            <v/>
          </cell>
          <cell r="AM669">
            <v>0</v>
          </cell>
          <cell r="AR669" t="str">
            <v/>
          </cell>
          <cell r="AS669" t="str">
            <v/>
          </cell>
          <cell r="AT669" t="str">
            <v/>
          </cell>
          <cell r="AZ669">
            <v>0</v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Y670" t="str">
            <v/>
          </cell>
          <cell r="AM670">
            <v>0</v>
          </cell>
          <cell r="AR670" t="str">
            <v/>
          </cell>
          <cell r="AS670" t="str">
            <v/>
          </cell>
          <cell r="AT670" t="str">
            <v/>
          </cell>
          <cell r="AZ670">
            <v>0</v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Y671" t="str">
            <v/>
          </cell>
          <cell r="AM671">
            <v>0</v>
          </cell>
          <cell r="AR671" t="str">
            <v/>
          </cell>
          <cell r="AS671" t="str">
            <v/>
          </cell>
          <cell r="AT671" t="str">
            <v/>
          </cell>
          <cell r="AZ671">
            <v>0</v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Y672" t="str">
            <v/>
          </cell>
          <cell r="AM672">
            <v>0</v>
          </cell>
          <cell r="AR672" t="str">
            <v/>
          </cell>
          <cell r="AS672" t="str">
            <v/>
          </cell>
          <cell r="AT672" t="str">
            <v/>
          </cell>
          <cell r="AZ672">
            <v>0</v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Y673" t="str">
            <v/>
          </cell>
          <cell r="AM673">
            <v>0</v>
          </cell>
          <cell r="AR673" t="str">
            <v/>
          </cell>
          <cell r="AS673" t="str">
            <v/>
          </cell>
          <cell r="AT673" t="str">
            <v/>
          </cell>
          <cell r="AZ673">
            <v>0</v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Y674" t="str">
            <v/>
          </cell>
          <cell r="AM674">
            <v>0</v>
          </cell>
          <cell r="AR674" t="str">
            <v/>
          </cell>
          <cell r="AS674" t="str">
            <v/>
          </cell>
          <cell r="AT674" t="str">
            <v/>
          </cell>
          <cell r="AZ674">
            <v>0</v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Y675" t="str">
            <v/>
          </cell>
          <cell r="AM675">
            <v>0</v>
          </cell>
          <cell r="AR675" t="str">
            <v/>
          </cell>
          <cell r="AS675" t="str">
            <v/>
          </cell>
          <cell r="AT675" t="str">
            <v/>
          </cell>
          <cell r="AZ675">
            <v>0</v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Y676" t="str">
            <v/>
          </cell>
          <cell r="AM676">
            <v>0</v>
          </cell>
          <cell r="AR676" t="str">
            <v/>
          </cell>
          <cell r="AS676" t="str">
            <v/>
          </cell>
          <cell r="AT676" t="str">
            <v/>
          </cell>
          <cell r="AZ676">
            <v>0</v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Y677" t="str">
            <v/>
          </cell>
          <cell r="AM677">
            <v>0</v>
          </cell>
          <cell r="AR677" t="str">
            <v/>
          </cell>
          <cell r="AS677" t="str">
            <v/>
          </cell>
          <cell r="AT677" t="str">
            <v/>
          </cell>
          <cell r="AZ677">
            <v>0</v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Y678" t="str">
            <v/>
          </cell>
          <cell r="AM678">
            <v>0</v>
          </cell>
          <cell r="AR678" t="str">
            <v/>
          </cell>
          <cell r="AS678" t="str">
            <v/>
          </cell>
          <cell r="AT678" t="str">
            <v/>
          </cell>
          <cell r="AZ678">
            <v>0</v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Y679" t="str">
            <v/>
          </cell>
          <cell r="AM679">
            <v>0</v>
          </cell>
          <cell r="AR679" t="str">
            <v/>
          </cell>
          <cell r="AS679" t="str">
            <v/>
          </cell>
          <cell r="AT679" t="str">
            <v/>
          </cell>
          <cell r="AZ679">
            <v>0</v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Y680" t="str">
            <v/>
          </cell>
          <cell r="AM680">
            <v>0</v>
          </cell>
          <cell r="AR680" t="str">
            <v/>
          </cell>
          <cell r="AS680" t="str">
            <v/>
          </cell>
          <cell r="AT680" t="str">
            <v/>
          </cell>
          <cell r="AZ680">
            <v>0</v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Y681" t="str">
            <v/>
          </cell>
          <cell r="AM681">
            <v>0</v>
          </cell>
          <cell r="AR681" t="str">
            <v/>
          </cell>
          <cell r="AS681" t="str">
            <v/>
          </cell>
          <cell r="AT681" t="str">
            <v/>
          </cell>
          <cell r="AZ681">
            <v>0</v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Y682" t="str">
            <v/>
          </cell>
          <cell r="AM682">
            <v>0</v>
          </cell>
          <cell r="AR682" t="str">
            <v/>
          </cell>
          <cell r="AS682" t="str">
            <v/>
          </cell>
          <cell r="AT682" t="str">
            <v/>
          </cell>
          <cell r="AZ682">
            <v>0</v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Y683" t="str">
            <v/>
          </cell>
          <cell r="AM683">
            <v>0</v>
          </cell>
          <cell r="AR683" t="str">
            <v/>
          </cell>
          <cell r="AS683" t="str">
            <v/>
          </cell>
          <cell r="AT683" t="str">
            <v/>
          </cell>
          <cell r="AZ683">
            <v>0</v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Y684" t="str">
            <v/>
          </cell>
          <cell r="AM684">
            <v>0</v>
          </cell>
          <cell r="AR684" t="str">
            <v/>
          </cell>
          <cell r="AS684" t="str">
            <v/>
          </cell>
          <cell r="AT684" t="str">
            <v/>
          </cell>
          <cell r="AZ684">
            <v>0</v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Y685" t="str">
            <v/>
          </cell>
          <cell r="AM685">
            <v>0</v>
          </cell>
          <cell r="AR685" t="str">
            <v/>
          </cell>
          <cell r="AS685" t="str">
            <v/>
          </cell>
          <cell r="AT685" t="str">
            <v/>
          </cell>
          <cell r="AZ685">
            <v>0</v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Y686" t="str">
            <v/>
          </cell>
          <cell r="AM686">
            <v>0</v>
          </cell>
          <cell r="AR686" t="str">
            <v/>
          </cell>
          <cell r="AS686" t="str">
            <v/>
          </cell>
          <cell r="AT686" t="str">
            <v/>
          </cell>
          <cell r="AZ686">
            <v>0</v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Y687" t="str">
            <v/>
          </cell>
          <cell r="AM687">
            <v>0</v>
          </cell>
          <cell r="AR687" t="str">
            <v/>
          </cell>
          <cell r="AS687" t="str">
            <v/>
          </cell>
          <cell r="AT687" t="str">
            <v/>
          </cell>
          <cell r="AZ687">
            <v>0</v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Y688" t="str">
            <v/>
          </cell>
          <cell r="AM688">
            <v>0</v>
          </cell>
          <cell r="AR688" t="str">
            <v/>
          </cell>
          <cell r="AS688" t="str">
            <v/>
          </cell>
          <cell r="AT688" t="str">
            <v/>
          </cell>
          <cell r="AZ688">
            <v>0</v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Y689" t="str">
            <v/>
          </cell>
          <cell r="AM689">
            <v>0</v>
          </cell>
          <cell r="AR689" t="str">
            <v/>
          </cell>
          <cell r="AS689" t="str">
            <v/>
          </cell>
          <cell r="AT689" t="str">
            <v/>
          </cell>
          <cell r="AZ689">
            <v>0</v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Y690" t="str">
            <v/>
          </cell>
          <cell r="AM690">
            <v>0</v>
          </cell>
          <cell r="AR690" t="str">
            <v/>
          </cell>
          <cell r="AS690" t="str">
            <v/>
          </cell>
          <cell r="AT690" t="str">
            <v/>
          </cell>
          <cell r="AZ690">
            <v>0</v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Y691" t="str">
            <v/>
          </cell>
          <cell r="AM691">
            <v>0</v>
          </cell>
          <cell r="AR691" t="str">
            <v/>
          </cell>
          <cell r="AS691" t="str">
            <v/>
          </cell>
          <cell r="AT691" t="str">
            <v/>
          </cell>
          <cell r="AZ691">
            <v>0</v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Y692" t="str">
            <v/>
          </cell>
          <cell r="AM692">
            <v>0</v>
          </cell>
          <cell r="AR692" t="str">
            <v/>
          </cell>
          <cell r="AS692" t="str">
            <v/>
          </cell>
          <cell r="AT692" t="str">
            <v/>
          </cell>
          <cell r="AZ692">
            <v>0</v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Y693" t="str">
            <v/>
          </cell>
          <cell r="AM693">
            <v>0</v>
          </cell>
          <cell r="AR693" t="str">
            <v/>
          </cell>
          <cell r="AS693" t="str">
            <v/>
          </cell>
          <cell r="AT693" t="str">
            <v/>
          </cell>
          <cell r="AZ693">
            <v>0</v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Y694" t="str">
            <v/>
          </cell>
          <cell r="AM694">
            <v>0</v>
          </cell>
          <cell r="AR694" t="str">
            <v/>
          </cell>
          <cell r="AS694" t="str">
            <v/>
          </cell>
          <cell r="AT694" t="str">
            <v/>
          </cell>
          <cell r="AZ694">
            <v>0</v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Y695" t="str">
            <v/>
          </cell>
          <cell r="AM695">
            <v>0</v>
          </cell>
          <cell r="AR695" t="str">
            <v/>
          </cell>
          <cell r="AS695" t="str">
            <v/>
          </cell>
          <cell r="AT695" t="str">
            <v/>
          </cell>
          <cell r="AZ695">
            <v>0</v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Y696" t="str">
            <v/>
          </cell>
          <cell r="AM696">
            <v>0</v>
          </cell>
          <cell r="AR696" t="str">
            <v/>
          </cell>
          <cell r="AS696" t="str">
            <v/>
          </cell>
          <cell r="AT696" t="str">
            <v/>
          </cell>
          <cell r="AZ696">
            <v>0</v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Y697" t="str">
            <v/>
          </cell>
          <cell r="AM697">
            <v>0</v>
          </cell>
          <cell r="AR697" t="str">
            <v/>
          </cell>
          <cell r="AS697" t="str">
            <v/>
          </cell>
          <cell r="AT697" t="str">
            <v/>
          </cell>
          <cell r="AZ697">
            <v>0</v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Y698" t="str">
            <v/>
          </cell>
          <cell r="AM698">
            <v>0</v>
          </cell>
          <cell r="AR698" t="str">
            <v/>
          </cell>
          <cell r="AS698" t="str">
            <v/>
          </cell>
          <cell r="AT698" t="str">
            <v/>
          </cell>
          <cell r="AZ698">
            <v>0</v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Y699" t="str">
            <v/>
          </cell>
          <cell r="AM699">
            <v>0</v>
          </cell>
          <cell r="AR699" t="str">
            <v/>
          </cell>
          <cell r="AS699" t="str">
            <v/>
          </cell>
          <cell r="AT699" t="str">
            <v/>
          </cell>
          <cell r="AZ699">
            <v>0</v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Y700" t="str">
            <v/>
          </cell>
          <cell r="AM700">
            <v>0</v>
          </cell>
          <cell r="AR700" t="str">
            <v/>
          </cell>
          <cell r="AS700" t="str">
            <v/>
          </cell>
          <cell r="AT700" t="str">
            <v/>
          </cell>
          <cell r="AZ700">
            <v>0</v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Y701" t="str">
            <v/>
          </cell>
          <cell r="AM701">
            <v>0</v>
          </cell>
          <cell r="AR701" t="str">
            <v/>
          </cell>
          <cell r="AS701" t="str">
            <v/>
          </cell>
          <cell r="AT701" t="str">
            <v/>
          </cell>
          <cell r="AZ701">
            <v>0</v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Y702" t="str">
            <v/>
          </cell>
          <cell r="AM702">
            <v>0</v>
          </cell>
          <cell r="AR702" t="str">
            <v/>
          </cell>
          <cell r="AS702" t="str">
            <v/>
          </cell>
          <cell r="AT702" t="str">
            <v/>
          </cell>
          <cell r="AZ702">
            <v>0</v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Y703" t="str">
            <v/>
          </cell>
          <cell r="AM703">
            <v>0</v>
          </cell>
          <cell r="AR703" t="str">
            <v/>
          </cell>
          <cell r="AS703" t="str">
            <v/>
          </cell>
          <cell r="AT703" t="str">
            <v/>
          </cell>
          <cell r="AZ703">
            <v>0</v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Y704" t="str">
            <v/>
          </cell>
          <cell r="AM704">
            <v>0</v>
          </cell>
          <cell r="AR704" t="str">
            <v/>
          </cell>
          <cell r="AS704" t="str">
            <v/>
          </cell>
          <cell r="AT704" t="str">
            <v/>
          </cell>
          <cell r="AZ704">
            <v>0</v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Y705" t="str">
            <v/>
          </cell>
          <cell r="AM705">
            <v>0</v>
          </cell>
          <cell r="AR705" t="str">
            <v/>
          </cell>
          <cell r="AS705" t="str">
            <v/>
          </cell>
          <cell r="AT705" t="str">
            <v/>
          </cell>
          <cell r="AZ705">
            <v>0</v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Y706" t="str">
            <v/>
          </cell>
          <cell r="AM706">
            <v>0</v>
          </cell>
          <cell r="AR706" t="str">
            <v/>
          </cell>
          <cell r="AS706" t="str">
            <v/>
          </cell>
          <cell r="AT706" t="str">
            <v/>
          </cell>
          <cell r="AZ706">
            <v>0</v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Y707" t="str">
            <v/>
          </cell>
          <cell r="AM707">
            <v>0</v>
          </cell>
          <cell r="AR707" t="str">
            <v/>
          </cell>
          <cell r="AS707" t="str">
            <v/>
          </cell>
          <cell r="AT707" t="str">
            <v/>
          </cell>
          <cell r="AZ707">
            <v>0</v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Y708" t="str">
            <v/>
          </cell>
          <cell r="AM708">
            <v>0</v>
          </cell>
          <cell r="AR708" t="str">
            <v/>
          </cell>
          <cell r="AS708" t="str">
            <v/>
          </cell>
          <cell r="AT708" t="str">
            <v/>
          </cell>
          <cell r="AZ708">
            <v>0</v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Y709" t="str">
            <v/>
          </cell>
          <cell r="AM709">
            <v>0</v>
          </cell>
          <cell r="AR709" t="str">
            <v/>
          </cell>
          <cell r="AS709" t="str">
            <v/>
          </cell>
          <cell r="AT709" t="str">
            <v/>
          </cell>
          <cell r="AZ709">
            <v>0</v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Y710" t="str">
            <v/>
          </cell>
          <cell r="AM710">
            <v>0</v>
          </cell>
          <cell r="AR710" t="str">
            <v/>
          </cell>
          <cell r="AS710" t="str">
            <v/>
          </cell>
          <cell r="AT710" t="str">
            <v/>
          </cell>
          <cell r="AZ710">
            <v>0</v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Y711" t="str">
            <v/>
          </cell>
          <cell r="AM711">
            <v>0</v>
          </cell>
          <cell r="AR711" t="str">
            <v/>
          </cell>
          <cell r="AS711" t="str">
            <v/>
          </cell>
          <cell r="AT711" t="str">
            <v/>
          </cell>
          <cell r="AZ711">
            <v>0</v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Y712" t="str">
            <v/>
          </cell>
          <cell r="AM712">
            <v>0</v>
          </cell>
          <cell r="AR712" t="str">
            <v/>
          </cell>
          <cell r="AS712" t="str">
            <v/>
          </cell>
          <cell r="AT712" t="str">
            <v/>
          </cell>
          <cell r="AZ712">
            <v>0</v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Y713" t="str">
            <v/>
          </cell>
          <cell r="AM713">
            <v>0</v>
          </cell>
          <cell r="AR713" t="str">
            <v/>
          </cell>
          <cell r="AS713" t="str">
            <v/>
          </cell>
          <cell r="AT713" t="str">
            <v/>
          </cell>
          <cell r="AZ713">
            <v>0</v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Y714" t="str">
            <v/>
          </cell>
          <cell r="AM714">
            <v>0</v>
          </cell>
          <cell r="AR714" t="str">
            <v/>
          </cell>
          <cell r="AS714" t="str">
            <v/>
          </cell>
          <cell r="AT714" t="str">
            <v/>
          </cell>
          <cell r="AZ714">
            <v>0</v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Y715" t="str">
            <v/>
          </cell>
          <cell r="AM715">
            <v>0</v>
          </cell>
          <cell r="AR715" t="str">
            <v/>
          </cell>
          <cell r="AS715" t="str">
            <v/>
          </cell>
          <cell r="AT715" t="str">
            <v/>
          </cell>
          <cell r="AZ715">
            <v>0</v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Y716" t="str">
            <v/>
          </cell>
          <cell r="AM716">
            <v>0</v>
          </cell>
          <cell r="AR716" t="str">
            <v/>
          </cell>
          <cell r="AS716" t="str">
            <v/>
          </cell>
          <cell r="AT716" t="str">
            <v/>
          </cell>
          <cell r="AZ716">
            <v>0</v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Y717" t="str">
            <v/>
          </cell>
          <cell r="AM717">
            <v>0</v>
          </cell>
          <cell r="AR717" t="str">
            <v/>
          </cell>
          <cell r="AS717" t="str">
            <v/>
          </cell>
          <cell r="AT717" t="str">
            <v/>
          </cell>
          <cell r="AZ717">
            <v>0</v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Y718" t="str">
            <v/>
          </cell>
          <cell r="AM718">
            <v>0</v>
          </cell>
          <cell r="AR718" t="str">
            <v/>
          </cell>
          <cell r="AS718" t="str">
            <v/>
          </cell>
          <cell r="AT718" t="str">
            <v/>
          </cell>
          <cell r="AZ718">
            <v>0</v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Y719" t="str">
            <v/>
          </cell>
          <cell r="AM719">
            <v>0</v>
          </cell>
          <cell r="AR719" t="str">
            <v/>
          </cell>
          <cell r="AS719" t="str">
            <v/>
          </cell>
          <cell r="AT719" t="str">
            <v/>
          </cell>
          <cell r="AZ719">
            <v>0</v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Y720" t="str">
            <v/>
          </cell>
          <cell r="AM720">
            <v>0</v>
          </cell>
          <cell r="AR720" t="str">
            <v/>
          </cell>
          <cell r="AS720" t="str">
            <v/>
          </cell>
          <cell r="AT720" t="str">
            <v/>
          </cell>
          <cell r="AZ720">
            <v>0</v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Y721" t="str">
            <v/>
          </cell>
          <cell r="AM721">
            <v>0</v>
          </cell>
          <cell r="AR721" t="str">
            <v/>
          </cell>
          <cell r="AS721" t="str">
            <v/>
          </cell>
          <cell r="AT721" t="str">
            <v/>
          </cell>
          <cell r="AZ721">
            <v>0</v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Y722" t="str">
            <v/>
          </cell>
          <cell r="AM722">
            <v>0</v>
          </cell>
          <cell r="AR722" t="str">
            <v/>
          </cell>
          <cell r="AS722" t="str">
            <v/>
          </cell>
          <cell r="AT722" t="str">
            <v/>
          </cell>
          <cell r="AZ722">
            <v>0</v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Y723" t="str">
            <v/>
          </cell>
          <cell r="AM723">
            <v>0</v>
          </cell>
          <cell r="AR723" t="str">
            <v/>
          </cell>
          <cell r="AS723" t="str">
            <v/>
          </cell>
          <cell r="AT723" t="str">
            <v/>
          </cell>
          <cell r="AZ723">
            <v>0</v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Y724" t="str">
            <v/>
          </cell>
          <cell r="AM724">
            <v>0</v>
          </cell>
          <cell r="AR724" t="str">
            <v/>
          </cell>
          <cell r="AS724" t="str">
            <v/>
          </cell>
          <cell r="AT724" t="str">
            <v/>
          </cell>
          <cell r="AZ724">
            <v>0</v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Y725" t="str">
            <v/>
          </cell>
          <cell r="AM725">
            <v>0</v>
          </cell>
          <cell r="AR725" t="str">
            <v/>
          </cell>
          <cell r="AS725" t="str">
            <v/>
          </cell>
          <cell r="AT725" t="str">
            <v/>
          </cell>
          <cell r="AZ725">
            <v>0</v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Y726" t="str">
            <v/>
          </cell>
          <cell r="AM726">
            <v>0</v>
          </cell>
          <cell r="AR726" t="str">
            <v/>
          </cell>
          <cell r="AS726" t="str">
            <v/>
          </cell>
          <cell r="AT726" t="str">
            <v/>
          </cell>
          <cell r="AZ726">
            <v>0</v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Y727" t="str">
            <v/>
          </cell>
          <cell r="AM727">
            <v>0</v>
          </cell>
          <cell r="AR727" t="str">
            <v/>
          </cell>
          <cell r="AS727" t="str">
            <v/>
          </cell>
          <cell r="AT727" t="str">
            <v/>
          </cell>
          <cell r="AZ727">
            <v>0</v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Y728" t="str">
            <v/>
          </cell>
          <cell r="AM728">
            <v>0</v>
          </cell>
          <cell r="AR728" t="str">
            <v/>
          </cell>
          <cell r="AS728" t="str">
            <v/>
          </cell>
          <cell r="AT728" t="str">
            <v/>
          </cell>
          <cell r="AZ728">
            <v>0</v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Y729" t="str">
            <v/>
          </cell>
          <cell r="AM729">
            <v>0</v>
          </cell>
          <cell r="AR729" t="str">
            <v/>
          </cell>
          <cell r="AS729" t="str">
            <v/>
          </cell>
          <cell r="AT729" t="str">
            <v/>
          </cell>
          <cell r="AZ729">
            <v>0</v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Y730" t="str">
            <v/>
          </cell>
          <cell r="AM730">
            <v>0</v>
          </cell>
          <cell r="AR730" t="str">
            <v/>
          </cell>
          <cell r="AS730" t="str">
            <v/>
          </cell>
          <cell r="AT730" t="str">
            <v/>
          </cell>
          <cell r="AZ730">
            <v>0</v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Y731" t="str">
            <v/>
          </cell>
          <cell r="AM731">
            <v>0</v>
          </cell>
          <cell r="AR731" t="str">
            <v/>
          </cell>
          <cell r="AS731" t="str">
            <v/>
          </cell>
          <cell r="AT731" t="str">
            <v/>
          </cell>
          <cell r="AZ731">
            <v>0</v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Y732" t="str">
            <v/>
          </cell>
          <cell r="AM732">
            <v>0</v>
          </cell>
          <cell r="AR732" t="str">
            <v/>
          </cell>
          <cell r="AS732" t="str">
            <v/>
          </cell>
          <cell r="AT732" t="str">
            <v/>
          </cell>
          <cell r="AZ732">
            <v>0</v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Y733" t="str">
            <v/>
          </cell>
          <cell r="AM733">
            <v>0</v>
          </cell>
          <cell r="AR733" t="str">
            <v/>
          </cell>
          <cell r="AS733" t="str">
            <v/>
          </cell>
          <cell r="AT733" t="str">
            <v/>
          </cell>
          <cell r="AZ733">
            <v>0</v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Y734" t="str">
            <v/>
          </cell>
          <cell r="AM734">
            <v>0</v>
          </cell>
          <cell r="AR734" t="str">
            <v/>
          </cell>
          <cell r="AS734" t="str">
            <v/>
          </cell>
          <cell r="AT734" t="str">
            <v/>
          </cell>
          <cell r="AZ734">
            <v>0</v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Y735" t="str">
            <v/>
          </cell>
          <cell r="AM735">
            <v>0</v>
          </cell>
          <cell r="AR735" t="str">
            <v/>
          </cell>
          <cell r="AS735" t="str">
            <v/>
          </cell>
          <cell r="AT735" t="str">
            <v/>
          </cell>
          <cell r="AZ735">
            <v>0</v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Y736" t="str">
            <v/>
          </cell>
          <cell r="AM736">
            <v>0</v>
          </cell>
          <cell r="AR736" t="str">
            <v/>
          </cell>
          <cell r="AS736" t="str">
            <v/>
          </cell>
          <cell r="AT736" t="str">
            <v/>
          </cell>
          <cell r="AZ736">
            <v>0</v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Y737" t="str">
            <v/>
          </cell>
          <cell r="AM737">
            <v>0</v>
          </cell>
          <cell r="AR737" t="str">
            <v/>
          </cell>
          <cell r="AS737" t="str">
            <v/>
          </cell>
          <cell r="AT737" t="str">
            <v/>
          </cell>
          <cell r="AZ737">
            <v>0</v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Y738" t="str">
            <v/>
          </cell>
          <cell r="AM738">
            <v>0</v>
          </cell>
          <cell r="AR738" t="str">
            <v/>
          </cell>
          <cell r="AS738" t="str">
            <v/>
          </cell>
          <cell r="AT738" t="str">
            <v/>
          </cell>
          <cell r="AZ738">
            <v>0</v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Y739" t="str">
            <v/>
          </cell>
          <cell r="AM739">
            <v>0</v>
          </cell>
          <cell r="AR739" t="str">
            <v/>
          </cell>
          <cell r="AS739" t="str">
            <v/>
          </cell>
          <cell r="AT739" t="str">
            <v/>
          </cell>
          <cell r="AZ739">
            <v>0</v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Y740" t="str">
            <v/>
          </cell>
          <cell r="AM740">
            <v>0</v>
          </cell>
          <cell r="AR740" t="str">
            <v/>
          </cell>
          <cell r="AS740" t="str">
            <v/>
          </cell>
          <cell r="AT740" t="str">
            <v/>
          </cell>
          <cell r="AZ740">
            <v>0</v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Y741" t="str">
            <v/>
          </cell>
          <cell r="AM741">
            <v>0</v>
          </cell>
          <cell r="AR741" t="str">
            <v/>
          </cell>
          <cell r="AS741" t="str">
            <v/>
          </cell>
          <cell r="AT741" t="str">
            <v/>
          </cell>
          <cell r="AZ741">
            <v>0</v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Y742" t="str">
            <v/>
          </cell>
          <cell r="AM742">
            <v>0</v>
          </cell>
          <cell r="AR742" t="str">
            <v/>
          </cell>
          <cell r="AS742" t="str">
            <v/>
          </cell>
          <cell r="AT742" t="str">
            <v/>
          </cell>
          <cell r="AZ742">
            <v>0</v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Y743" t="str">
            <v/>
          </cell>
          <cell r="AM743">
            <v>0</v>
          </cell>
          <cell r="AR743" t="str">
            <v/>
          </cell>
          <cell r="AS743" t="str">
            <v/>
          </cell>
          <cell r="AT743" t="str">
            <v/>
          </cell>
          <cell r="AZ743">
            <v>0</v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Y744" t="str">
            <v/>
          </cell>
          <cell r="AM744">
            <v>0</v>
          </cell>
          <cell r="AR744" t="str">
            <v/>
          </cell>
          <cell r="AS744" t="str">
            <v/>
          </cell>
          <cell r="AT744" t="str">
            <v/>
          </cell>
          <cell r="AZ744">
            <v>0</v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Y745" t="str">
            <v/>
          </cell>
          <cell r="AM745">
            <v>0</v>
          </cell>
          <cell r="AR745" t="str">
            <v/>
          </cell>
          <cell r="AS745" t="str">
            <v/>
          </cell>
          <cell r="AT745" t="str">
            <v/>
          </cell>
          <cell r="AZ745">
            <v>0</v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Y746" t="str">
            <v/>
          </cell>
          <cell r="AM746">
            <v>0</v>
          </cell>
          <cell r="AR746" t="str">
            <v/>
          </cell>
          <cell r="AS746" t="str">
            <v/>
          </cell>
          <cell r="AT746" t="str">
            <v/>
          </cell>
          <cell r="AZ746">
            <v>0</v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Y747" t="str">
            <v/>
          </cell>
          <cell r="AM747">
            <v>0</v>
          </cell>
          <cell r="AR747" t="str">
            <v/>
          </cell>
          <cell r="AS747" t="str">
            <v/>
          </cell>
          <cell r="AT747" t="str">
            <v/>
          </cell>
          <cell r="AZ747">
            <v>0</v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Y748" t="str">
            <v/>
          </cell>
          <cell r="AM748">
            <v>0</v>
          </cell>
          <cell r="AR748" t="str">
            <v/>
          </cell>
          <cell r="AS748" t="str">
            <v/>
          </cell>
          <cell r="AT748" t="str">
            <v/>
          </cell>
          <cell r="AZ748">
            <v>0</v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Y749" t="str">
            <v/>
          </cell>
          <cell r="AM749">
            <v>0</v>
          </cell>
          <cell r="AR749" t="str">
            <v/>
          </cell>
          <cell r="AS749" t="str">
            <v/>
          </cell>
          <cell r="AT749" t="str">
            <v/>
          </cell>
          <cell r="AZ749">
            <v>0</v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Y750" t="str">
            <v/>
          </cell>
          <cell r="AM750">
            <v>0</v>
          </cell>
          <cell r="AR750" t="str">
            <v/>
          </cell>
          <cell r="AS750" t="str">
            <v/>
          </cell>
          <cell r="AT750" t="str">
            <v/>
          </cell>
          <cell r="AZ750">
            <v>0</v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Y751" t="str">
            <v/>
          </cell>
          <cell r="AM751">
            <v>0</v>
          </cell>
          <cell r="AR751" t="str">
            <v/>
          </cell>
          <cell r="AS751" t="str">
            <v/>
          </cell>
          <cell r="AT751" t="str">
            <v/>
          </cell>
          <cell r="AZ751">
            <v>0</v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Y752" t="str">
            <v/>
          </cell>
          <cell r="AM752">
            <v>0</v>
          </cell>
          <cell r="AR752" t="str">
            <v/>
          </cell>
          <cell r="AS752" t="str">
            <v/>
          </cell>
          <cell r="AT752" t="str">
            <v/>
          </cell>
          <cell r="AZ752">
            <v>0</v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Y753" t="str">
            <v/>
          </cell>
          <cell r="AM753">
            <v>0</v>
          </cell>
          <cell r="AR753" t="str">
            <v/>
          </cell>
          <cell r="AS753" t="str">
            <v/>
          </cell>
          <cell r="AT753" t="str">
            <v/>
          </cell>
          <cell r="AZ753">
            <v>0</v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Y754" t="str">
            <v/>
          </cell>
          <cell r="AM754">
            <v>0</v>
          </cell>
          <cell r="AR754" t="str">
            <v/>
          </cell>
          <cell r="AS754" t="str">
            <v/>
          </cell>
          <cell r="AT754" t="str">
            <v/>
          </cell>
          <cell r="AZ754">
            <v>0</v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Y755" t="str">
            <v/>
          </cell>
          <cell r="AM755">
            <v>0</v>
          </cell>
          <cell r="AR755" t="str">
            <v/>
          </cell>
          <cell r="AS755" t="str">
            <v/>
          </cell>
          <cell r="AT755" t="str">
            <v/>
          </cell>
          <cell r="AZ755">
            <v>0</v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Y756" t="str">
            <v/>
          </cell>
          <cell r="AM756">
            <v>0</v>
          </cell>
          <cell r="AR756" t="str">
            <v/>
          </cell>
          <cell r="AS756" t="str">
            <v/>
          </cell>
          <cell r="AT756" t="str">
            <v/>
          </cell>
          <cell r="AZ756">
            <v>0</v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Y757" t="str">
            <v/>
          </cell>
          <cell r="AM757">
            <v>0</v>
          </cell>
          <cell r="AR757" t="str">
            <v/>
          </cell>
          <cell r="AS757" t="str">
            <v/>
          </cell>
          <cell r="AT757" t="str">
            <v/>
          </cell>
          <cell r="AZ757">
            <v>0</v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Y758" t="str">
            <v/>
          </cell>
          <cell r="AM758">
            <v>0</v>
          </cell>
          <cell r="AR758" t="str">
            <v/>
          </cell>
          <cell r="AS758" t="str">
            <v/>
          </cell>
          <cell r="AT758" t="str">
            <v/>
          </cell>
          <cell r="AZ758">
            <v>0</v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Y759" t="str">
            <v/>
          </cell>
          <cell r="AM759">
            <v>0</v>
          </cell>
          <cell r="AR759" t="str">
            <v/>
          </cell>
          <cell r="AS759" t="str">
            <v/>
          </cell>
          <cell r="AT759" t="str">
            <v/>
          </cell>
          <cell r="AZ759">
            <v>0</v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Y760" t="str">
            <v/>
          </cell>
          <cell r="AM760">
            <v>0</v>
          </cell>
          <cell r="AR760" t="str">
            <v/>
          </cell>
          <cell r="AS760" t="str">
            <v/>
          </cell>
          <cell r="AT760" t="str">
            <v/>
          </cell>
          <cell r="AZ760">
            <v>0</v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Y761" t="str">
            <v/>
          </cell>
          <cell r="AM761">
            <v>0</v>
          </cell>
          <cell r="AR761" t="str">
            <v/>
          </cell>
          <cell r="AS761" t="str">
            <v/>
          </cell>
          <cell r="AT761" t="str">
            <v/>
          </cell>
          <cell r="AZ761">
            <v>0</v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Y762" t="str">
            <v/>
          </cell>
          <cell r="AM762">
            <v>0</v>
          </cell>
          <cell r="AR762" t="str">
            <v/>
          </cell>
          <cell r="AS762" t="str">
            <v/>
          </cell>
          <cell r="AT762" t="str">
            <v/>
          </cell>
          <cell r="AZ762">
            <v>0</v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Y763" t="str">
            <v/>
          </cell>
          <cell r="AM763">
            <v>0</v>
          </cell>
          <cell r="AR763" t="str">
            <v/>
          </cell>
          <cell r="AS763" t="str">
            <v/>
          </cell>
          <cell r="AT763" t="str">
            <v/>
          </cell>
          <cell r="AZ763">
            <v>0</v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Y764" t="str">
            <v/>
          </cell>
          <cell r="AM764">
            <v>0</v>
          </cell>
          <cell r="AR764" t="str">
            <v/>
          </cell>
          <cell r="AS764" t="str">
            <v/>
          </cell>
          <cell r="AT764" t="str">
            <v/>
          </cell>
          <cell r="AZ764">
            <v>0</v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Y765" t="str">
            <v/>
          </cell>
          <cell r="AM765">
            <v>0</v>
          </cell>
          <cell r="AR765" t="str">
            <v/>
          </cell>
          <cell r="AS765" t="str">
            <v/>
          </cell>
          <cell r="AT765" t="str">
            <v/>
          </cell>
          <cell r="AZ765">
            <v>0</v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Y766" t="str">
            <v/>
          </cell>
          <cell r="AM766">
            <v>0</v>
          </cell>
          <cell r="AR766" t="str">
            <v/>
          </cell>
          <cell r="AS766" t="str">
            <v/>
          </cell>
          <cell r="AT766" t="str">
            <v/>
          </cell>
          <cell r="AZ766">
            <v>0</v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Y767" t="str">
            <v/>
          </cell>
          <cell r="AM767">
            <v>0</v>
          </cell>
          <cell r="AR767" t="str">
            <v/>
          </cell>
          <cell r="AS767" t="str">
            <v/>
          </cell>
          <cell r="AT767" t="str">
            <v/>
          </cell>
          <cell r="AZ767">
            <v>0</v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Y768" t="str">
            <v/>
          </cell>
          <cell r="AM768">
            <v>0</v>
          </cell>
          <cell r="AR768" t="str">
            <v/>
          </cell>
          <cell r="AS768" t="str">
            <v/>
          </cell>
          <cell r="AT768" t="str">
            <v/>
          </cell>
          <cell r="AZ768">
            <v>0</v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Y769" t="str">
            <v/>
          </cell>
          <cell r="AM769">
            <v>0</v>
          </cell>
          <cell r="AR769" t="str">
            <v/>
          </cell>
          <cell r="AS769" t="str">
            <v/>
          </cell>
          <cell r="AT769" t="str">
            <v/>
          </cell>
          <cell r="AZ769">
            <v>0</v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Y770" t="str">
            <v/>
          </cell>
          <cell r="AM770">
            <v>0</v>
          </cell>
          <cell r="AR770" t="str">
            <v/>
          </cell>
          <cell r="AS770" t="str">
            <v/>
          </cell>
          <cell r="AT770" t="str">
            <v/>
          </cell>
          <cell r="AZ770">
            <v>0</v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Y771" t="str">
            <v/>
          </cell>
          <cell r="AM771">
            <v>0</v>
          </cell>
          <cell r="AR771" t="str">
            <v/>
          </cell>
          <cell r="AS771" t="str">
            <v/>
          </cell>
          <cell r="AT771" t="str">
            <v/>
          </cell>
          <cell r="AZ771">
            <v>0</v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Y772" t="str">
            <v/>
          </cell>
          <cell r="AM772">
            <v>0</v>
          </cell>
          <cell r="AR772" t="str">
            <v/>
          </cell>
          <cell r="AS772" t="str">
            <v/>
          </cell>
          <cell r="AT772" t="str">
            <v/>
          </cell>
          <cell r="AZ772">
            <v>0</v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Y773" t="str">
            <v/>
          </cell>
          <cell r="AM773">
            <v>0</v>
          </cell>
          <cell r="AR773" t="str">
            <v/>
          </cell>
          <cell r="AS773" t="str">
            <v/>
          </cell>
          <cell r="AT773" t="str">
            <v/>
          </cell>
          <cell r="AZ773">
            <v>0</v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Y774" t="str">
            <v/>
          </cell>
          <cell r="AM774">
            <v>0</v>
          </cell>
          <cell r="AR774" t="str">
            <v/>
          </cell>
          <cell r="AS774" t="str">
            <v/>
          </cell>
          <cell r="AT774" t="str">
            <v/>
          </cell>
          <cell r="AZ774">
            <v>0</v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Y775" t="str">
            <v/>
          </cell>
          <cell r="AM775">
            <v>0</v>
          </cell>
          <cell r="AR775" t="str">
            <v/>
          </cell>
          <cell r="AS775" t="str">
            <v/>
          </cell>
          <cell r="AT775" t="str">
            <v/>
          </cell>
          <cell r="AZ775">
            <v>0</v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Y776" t="str">
            <v/>
          </cell>
          <cell r="AM776">
            <v>0</v>
          </cell>
          <cell r="AR776" t="str">
            <v/>
          </cell>
          <cell r="AS776" t="str">
            <v/>
          </cell>
          <cell r="AT776" t="str">
            <v/>
          </cell>
          <cell r="AZ776">
            <v>0</v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Y777" t="str">
            <v/>
          </cell>
          <cell r="AM777">
            <v>0</v>
          </cell>
          <cell r="AR777" t="str">
            <v/>
          </cell>
          <cell r="AS777" t="str">
            <v/>
          </cell>
          <cell r="AT777" t="str">
            <v/>
          </cell>
          <cell r="AZ777">
            <v>0</v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Y778" t="str">
            <v/>
          </cell>
          <cell r="AM778">
            <v>0</v>
          </cell>
          <cell r="AR778" t="str">
            <v/>
          </cell>
          <cell r="AS778" t="str">
            <v/>
          </cell>
          <cell r="AT778" t="str">
            <v/>
          </cell>
          <cell r="AZ778">
            <v>0</v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Y779" t="str">
            <v/>
          </cell>
          <cell r="AM779">
            <v>0</v>
          </cell>
          <cell r="AR779" t="str">
            <v/>
          </cell>
          <cell r="AS779" t="str">
            <v/>
          </cell>
          <cell r="AT779" t="str">
            <v/>
          </cell>
          <cell r="AZ779">
            <v>0</v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Y780" t="str">
            <v/>
          </cell>
          <cell r="AM780">
            <v>0</v>
          </cell>
          <cell r="AR780" t="str">
            <v/>
          </cell>
          <cell r="AS780" t="str">
            <v/>
          </cell>
          <cell r="AT780" t="str">
            <v/>
          </cell>
          <cell r="AZ780">
            <v>0</v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Y781" t="str">
            <v/>
          </cell>
          <cell r="AM781">
            <v>0</v>
          </cell>
          <cell r="AR781" t="str">
            <v/>
          </cell>
          <cell r="AS781" t="str">
            <v/>
          </cell>
          <cell r="AT781" t="str">
            <v/>
          </cell>
          <cell r="AZ781">
            <v>0</v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Y782" t="str">
            <v/>
          </cell>
          <cell r="AM782">
            <v>0</v>
          </cell>
          <cell r="AR782" t="str">
            <v/>
          </cell>
          <cell r="AS782" t="str">
            <v/>
          </cell>
          <cell r="AT782" t="str">
            <v/>
          </cell>
          <cell r="AZ782">
            <v>0</v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Y783" t="str">
            <v/>
          </cell>
          <cell r="AM783">
            <v>0</v>
          </cell>
          <cell r="AR783" t="str">
            <v/>
          </cell>
          <cell r="AS783" t="str">
            <v/>
          </cell>
          <cell r="AT783" t="str">
            <v/>
          </cell>
          <cell r="AZ783">
            <v>0</v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Y784" t="str">
            <v/>
          </cell>
          <cell r="AM784">
            <v>0</v>
          </cell>
          <cell r="AR784" t="str">
            <v/>
          </cell>
          <cell r="AS784" t="str">
            <v/>
          </cell>
          <cell r="AT784" t="str">
            <v/>
          </cell>
          <cell r="AZ784">
            <v>0</v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Y785" t="str">
            <v/>
          </cell>
          <cell r="AM785">
            <v>0</v>
          </cell>
          <cell r="AR785" t="str">
            <v/>
          </cell>
          <cell r="AS785" t="str">
            <v/>
          </cell>
          <cell r="AT785" t="str">
            <v/>
          </cell>
          <cell r="AZ785">
            <v>0</v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Y786" t="str">
            <v/>
          </cell>
          <cell r="AM786">
            <v>0</v>
          </cell>
          <cell r="AR786" t="str">
            <v/>
          </cell>
          <cell r="AS786" t="str">
            <v/>
          </cell>
          <cell r="AT786" t="str">
            <v/>
          </cell>
          <cell r="AZ786">
            <v>0</v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Y787" t="str">
            <v/>
          </cell>
          <cell r="AM787">
            <v>0</v>
          </cell>
          <cell r="AR787" t="str">
            <v/>
          </cell>
          <cell r="AS787" t="str">
            <v/>
          </cell>
          <cell r="AT787" t="str">
            <v/>
          </cell>
          <cell r="AZ787">
            <v>0</v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Y788" t="str">
            <v/>
          </cell>
          <cell r="AM788">
            <v>0</v>
          </cell>
          <cell r="AR788" t="str">
            <v/>
          </cell>
          <cell r="AS788" t="str">
            <v/>
          </cell>
          <cell r="AT788" t="str">
            <v/>
          </cell>
          <cell r="AZ788">
            <v>0</v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Y789" t="str">
            <v/>
          </cell>
          <cell r="AM789">
            <v>0</v>
          </cell>
          <cell r="AR789" t="str">
            <v/>
          </cell>
          <cell r="AS789" t="str">
            <v/>
          </cell>
          <cell r="AT789" t="str">
            <v/>
          </cell>
          <cell r="AZ789">
            <v>0</v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Y790" t="str">
            <v/>
          </cell>
          <cell r="AM790">
            <v>0</v>
          </cell>
          <cell r="AR790" t="str">
            <v/>
          </cell>
          <cell r="AS790" t="str">
            <v/>
          </cell>
          <cell r="AT790" t="str">
            <v/>
          </cell>
          <cell r="AZ790">
            <v>0</v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Y791" t="str">
            <v/>
          </cell>
          <cell r="AM791">
            <v>0</v>
          </cell>
          <cell r="AR791" t="str">
            <v/>
          </cell>
          <cell r="AS791" t="str">
            <v/>
          </cell>
          <cell r="AT791" t="str">
            <v/>
          </cell>
          <cell r="AZ791">
            <v>0</v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Y792" t="str">
            <v/>
          </cell>
          <cell r="AM792">
            <v>0</v>
          </cell>
          <cell r="AR792" t="str">
            <v/>
          </cell>
          <cell r="AS792" t="str">
            <v/>
          </cell>
          <cell r="AT792" t="str">
            <v/>
          </cell>
          <cell r="AZ792">
            <v>0</v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Y793" t="str">
            <v/>
          </cell>
          <cell r="AM793">
            <v>0</v>
          </cell>
          <cell r="AR793" t="str">
            <v/>
          </cell>
          <cell r="AS793" t="str">
            <v/>
          </cell>
          <cell r="AT793" t="str">
            <v/>
          </cell>
          <cell r="AZ793">
            <v>0</v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Y794" t="str">
            <v/>
          </cell>
          <cell r="AM794">
            <v>0</v>
          </cell>
          <cell r="AR794" t="str">
            <v/>
          </cell>
          <cell r="AS794" t="str">
            <v/>
          </cell>
          <cell r="AT794" t="str">
            <v/>
          </cell>
          <cell r="AZ794">
            <v>0</v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Y795" t="str">
            <v/>
          </cell>
          <cell r="AM795">
            <v>0</v>
          </cell>
          <cell r="AR795" t="str">
            <v/>
          </cell>
          <cell r="AS795" t="str">
            <v/>
          </cell>
          <cell r="AT795" t="str">
            <v/>
          </cell>
          <cell r="AZ795">
            <v>0</v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Y796" t="str">
            <v/>
          </cell>
          <cell r="AM796">
            <v>0</v>
          </cell>
          <cell r="AR796" t="str">
            <v/>
          </cell>
          <cell r="AS796" t="str">
            <v/>
          </cell>
          <cell r="AT796" t="str">
            <v/>
          </cell>
          <cell r="AZ796">
            <v>0</v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Y797" t="str">
            <v/>
          </cell>
          <cell r="AM797">
            <v>0</v>
          </cell>
          <cell r="AR797" t="str">
            <v/>
          </cell>
          <cell r="AS797" t="str">
            <v/>
          </cell>
          <cell r="AT797" t="str">
            <v/>
          </cell>
          <cell r="AZ797">
            <v>0</v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Y798" t="str">
            <v/>
          </cell>
          <cell r="AM798">
            <v>0</v>
          </cell>
          <cell r="AR798" t="str">
            <v/>
          </cell>
          <cell r="AS798" t="str">
            <v/>
          </cell>
          <cell r="AT798" t="str">
            <v/>
          </cell>
          <cell r="AZ798">
            <v>0</v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Y799" t="str">
            <v/>
          </cell>
          <cell r="AM799">
            <v>0</v>
          </cell>
          <cell r="AR799" t="str">
            <v/>
          </cell>
          <cell r="AS799" t="str">
            <v/>
          </cell>
          <cell r="AT799" t="str">
            <v/>
          </cell>
          <cell r="AZ799">
            <v>0</v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Y800" t="str">
            <v/>
          </cell>
          <cell r="AM800">
            <v>0</v>
          </cell>
          <cell r="AR800" t="str">
            <v/>
          </cell>
          <cell r="AS800" t="str">
            <v/>
          </cell>
          <cell r="AT800" t="str">
            <v/>
          </cell>
          <cell r="AZ800">
            <v>0</v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Y801" t="str">
            <v/>
          </cell>
          <cell r="AM801">
            <v>0</v>
          </cell>
          <cell r="AR801" t="str">
            <v/>
          </cell>
          <cell r="AS801" t="str">
            <v/>
          </cell>
          <cell r="AT801" t="str">
            <v/>
          </cell>
          <cell r="AZ801">
            <v>0</v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Y802" t="str">
            <v/>
          </cell>
          <cell r="AM802">
            <v>0</v>
          </cell>
          <cell r="AR802" t="str">
            <v/>
          </cell>
          <cell r="AS802" t="str">
            <v/>
          </cell>
          <cell r="AT802" t="str">
            <v/>
          </cell>
          <cell r="AZ802">
            <v>0</v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Y803" t="str">
            <v/>
          </cell>
          <cell r="AM803">
            <v>0</v>
          </cell>
          <cell r="AR803" t="str">
            <v/>
          </cell>
          <cell r="AS803" t="str">
            <v/>
          </cell>
          <cell r="AT803" t="str">
            <v/>
          </cell>
          <cell r="AZ803">
            <v>0</v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Y804" t="str">
            <v/>
          </cell>
          <cell r="AM804">
            <v>0</v>
          </cell>
          <cell r="AR804" t="str">
            <v/>
          </cell>
          <cell r="AS804" t="str">
            <v/>
          </cell>
          <cell r="AT804" t="str">
            <v/>
          </cell>
          <cell r="AZ804">
            <v>0</v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Y805" t="str">
            <v/>
          </cell>
          <cell r="AM805">
            <v>0</v>
          </cell>
          <cell r="AR805" t="str">
            <v/>
          </cell>
          <cell r="AS805" t="str">
            <v/>
          </cell>
          <cell r="AT805" t="str">
            <v/>
          </cell>
          <cell r="AZ805">
            <v>0</v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Y806" t="str">
            <v/>
          </cell>
          <cell r="AM806">
            <v>0</v>
          </cell>
          <cell r="AR806" t="str">
            <v/>
          </cell>
          <cell r="AS806" t="str">
            <v/>
          </cell>
          <cell r="AT806" t="str">
            <v/>
          </cell>
          <cell r="AZ806">
            <v>0</v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Y807" t="str">
            <v/>
          </cell>
          <cell r="AM807">
            <v>0</v>
          </cell>
          <cell r="AR807" t="str">
            <v/>
          </cell>
          <cell r="AS807" t="str">
            <v/>
          </cell>
          <cell r="AT807" t="str">
            <v/>
          </cell>
          <cell r="AZ807">
            <v>0</v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Y808" t="str">
            <v/>
          </cell>
          <cell r="AM808">
            <v>0</v>
          </cell>
          <cell r="AR808" t="str">
            <v/>
          </cell>
          <cell r="AS808" t="str">
            <v/>
          </cell>
          <cell r="AT808" t="str">
            <v/>
          </cell>
          <cell r="AZ808">
            <v>0</v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Y809" t="str">
            <v/>
          </cell>
          <cell r="AM809">
            <v>0</v>
          </cell>
          <cell r="AR809" t="str">
            <v/>
          </cell>
          <cell r="AS809" t="str">
            <v/>
          </cell>
          <cell r="AT809" t="str">
            <v/>
          </cell>
          <cell r="AZ809">
            <v>0</v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Y810" t="str">
            <v/>
          </cell>
          <cell r="AM810">
            <v>0</v>
          </cell>
          <cell r="AR810" t="str">
            <v/>
          </cell>
          <cell r="AS810" t="str">
            <v/>
          </cell>
          <cell r="AT810" t="str">
            <v/>
          </cell>
          <cell r="AZ810">
            <v>0</v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Y811" t="str">
            <v/>
          </cell>
          <cell r="AM811">
            <v>0</v>
          </cell>
          <cell r="AR811" t="str">
            <v/>
          </cell>
          <cell r="AS811" t="str">
            <v/>
          </cell>
          <cell r="AT811" t="str">
            <v/>
          </cell>
          <cell r="AZ811">
            <v>0</v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Y812" t="str">
            <v/>
          </cell>
          <cell r="AM812">
            <v>0</v>
          </cell>
          <cell r="AR812" t="str">
            <v/>
          </cell>
          <cell r="AS812" t="str">
            <v/>
          </cell>
          <cell r="AT812" t="str">
            <v/>
          </cell>
          <cell r="AZ812">
            <v>0</v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Y813" t="str">
            <v/>
          </cell>
          <cell r="AM813">
            <v>0</v>
          </cell>
          <cell r="AR813" t="str">
            <v/>
          </cell>
          <cell r="AS813" t="str">
            <v/>
          </cell>
          <cell r="AT813" t="str">
            <v/>
          </cell>
          <cell r="AZ813">
            <v>0</v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Y814" t="str">
            <v/>
          </cell>
          <cell r="AM814">
            <v>0</v>
          </cell>
          <cell r="AR814" t="str">
            <v/>
          </cell>
          <cell r="AS814" t="str">
            <v/>
          </cell>
          <cell r="AT814" t="str">
            <v/>
          </cell>
          <cell r="AZ814">
            <v>0</v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Y815" t="str">
            <v/>
          </cell>
          <cell r="AM815">
            <v>0</v>
          </cell>
          <cell r="AR815" t="str">
            <v/>
          </cell>
          <cell r="AS815" t="str">
            <v/>
          </cell>
          <cell r="AT815" t="str">
            <v/>
          </cell>
          <cell r="AZ815">
            <v>0</v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Y816" t="str">
            <v/>
          </cell>
          <cell r="AM816">
            <v>0</v>
          </cell>
          <cell r="AR816" t="str">
            <v/>
          </cell>
          <cell r="AS816" t="str">
            <v/>
          </cell>
          <cell r="AT816" t="str">
            <v/>
          </cell>
          <cell r="AZ816">
            <v>0</v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Y817" t="str">
            <v/>
          </cell>
          <cell r="AM817">
            <v>0</v>
          </cell>
          <cell r="AR817" t="str">
            <v/>
          </cell>
          <cell r="AS817" t="str">
            <v/>
          </cell>
          <cell r="AT817" t="str">
            <v/>
          </cell>
          <cell r="AZ817">
            <v>0</v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Y818" t="str">
            <v/>
          </cell>
          <cell r="AM818">
            <v>0</v>
          </cell>
          <cell r="AR818" t="str">
            <v/>
          </cell>
          <cell r="AS818" t="str">
            <v/>
          </cell>
          <cell r="AT818" t="str">
            <v/>
          </cell>
          <cell r="AZ818">
            <v>0</v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Y819" t="str">
            <v/>
          </cell>
          <cell r="AM819">
            <v>0</v>
          </cell>
          <cell r="AR819" t="str">
            <v/>
          </cell>
          <cell r="AS819" t="str">
            <v/>
          </cell>
          <cell r="AT819" t="str">
            <v/>
          </cell>
          <cell r="AZ819">
            <v>0</v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Y820" t="str">
            <v/>
          </cell>
          <cell r="AM820">
            <v>0</v>
          </cell>
          <cell r="AR820" t="str">
            <v/>
          </cell>
          <cell r="AS820" t="str">
            <v/>
          </cell>
          <cell r="AT820" t="str">
            <v/>
          </cell>
          <cell r="AZ820">
            <v>0</v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Y821" t="str">
            <v/>
          </cell>
          <cell r="AM821">
            <v>0</v>
          </cell>
          <cell r="AR821" t="str">
            <v/>
          </cell>
          <cell r="AS821" t="str">
            <v/>
          </cell>
          <cell r="AT821" t="str">
            <v/>
          </cell>
          <cell r="AZ821">
            <v>0</v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Y822" t="str">
            <v/>
          </cell>
          <cell r="AM822">
            <v>0</v>
          </cell>
          <cell r="AR822" t="str">
            <v/>
          </cell>
          <cell r="AS822" t="str">
            <v/>
          </cell>
          <cell r="AT822" t="str">
            <v/>
          </cell>
          <cell r="AZ822">
            <v>0</v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Y823" t="str">
            <v/>
          </cell>
          <cell r="AM823">
            <v>0</v>
          </cell>
          <cell r="AR823" t="str">
            <v/>
          </cell>
          <cell r="AS823" t="str">
            <v/>
          </cell>
          <cell r="AT823" t="str">
            <v/>
          </cell>
          <cell r="AZ823">
            <v>0</v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Y824" t="str">
            <v/>
          </cell>
          <cell r="AM824">
            <v>0</v>
          </cell>
          <cell r="AR824" t="str">
            <v/>
          </cell>
          <cell r="AS824" t="str">
            <v/>
          </cell>
          <cell r="AT824" t="str">
            <v/>
          </cell>
          <cell r="AZ824">
            <v>0</v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Y825" t="str">
            <v/>
          </cell>
          <cell r="AM825">
            <v>0</v>
          </cell>
          <cell r="AR825" t="str">
            <v/>
          </cell>
          <cell r="AS825" t="str">
            <v/>
          </cell>
          <cell r="AT825" t="str">
            <v/>
          </cell>
          <cell r="AZ825">
            <v>0</v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Y826" t="str">
            <v/>
          </cell>
          <cell r="AM826">
            <v>0</v>
          </cell>
          <cell r="AR826" t="str">
            <v/>
          </cell>
          <cell r="AS826" t="str">
            <v/>
          </cell>
          <cell r="AT826" t="str">
            <v/>
          </cell>
          <cell r="AZ826">
            <v>0</v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Y827" t="str">
            <v/>
          </cell>
          <cell r="AM827">
            <v>0</v>
          </cell>
          <cell r="AR827" t="str">
            <v/>
          </cell>
          <cell r="AS827" t="str">
            <v/>
          </cell>
          <cell r="AT827" t="str">
            <v/>
          </cell>
          <cell r="AZ827">
            <v>0</v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Y828" t="str">
            <v/>
          </cell>
          <cell r="AM828">
            <v>0</v>
          </cell>
          <cell r="AR828" t="str">
            <v/>
          </cell>
          <cell r="AS828" t="str">
            <v/>
          </cell>
          <cell r="AT828" t="str">
            <v/>
          </cell>
          <cell r="AZ828">
            <v>0</v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Y829" t="str">
            <v/>
          </cell>
          <cell r="AM829">
            <v>0</v>
          </cell>
          <cell r="AR829" t="str">
            <v/>
          </cell>
          <cell r="AS829" t="str">
            <v/>
          </cell>
          <cell r="AT829" t="str">
            <v/>
          </cell>
          <cell r="AZ829">
            <v>0</v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Y830" t="str">
            <v/>
          </cell>
          <cell r="AM830">
            <v>0</v>
          </cell>
          <cell r="AR830" t="str">
            <v/>
          </cell>
          <cell r="AS830" t="str">
            <v/>
          </cell>
          <cell r="AT830" t="str">
            <v/>
          </cell>
          <cell r="AZ830">
            <v>0</v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Y831" t="str">
            <v/>
          </cell>
          <cell r="AM831">
            <v>0</v>
          </cell>
          <cell r="AR831" t="str">
            <v/>
          </cell>
          <cell r="AS831" t="str">
            <v/>
          </cell>
          <cell r="AT831" t="str">
            <v/>
          </cell>
          <cell r="AZ831">
            <v>0</v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Y832" t="str">
            <v/>
          </cell>
          <cell r="AM832">
            <v>0</v>
          </cell>
          <cell r="AR832" t="str">
            <v/>
          </cell>
          <cell r="AS832" t="str">
            <v/>
          </cell>
          <cell r="AT832" t="str">
            <v/>
          </cell>
          <cell r="AZ832">
            <v>0</v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Y833" t="str">
            <v/>
          </cell>
          <cell r="AM833">
            <v>0</v>
          </cell>
          <cell r="AR833" t="str">
            <v/>
          </cell>
          <cell r="AS833" t="str">
            <v/>
          </cell>
          <cell r="AT833" t="str">
            <v/>
          </cell>
          <cell r="AZ833">
            <v>0</v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Y834" t="str">
            <v/>
          </cell>
          <cell r="AM834">
            <v>0</v>
          </cell>
          <cell r="AR834" t="str">
            <v/>
          </cell>
          <cell r="AS834" t="str">
            <v/>
          </cell>
          <cell r="AT834" t="str">
            <v/>
          </cell>
          <cell r="AZ834">
            <v>0</v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Y835" t="str">
            <v/>
          </cell>
          <cell r="AM835">
            <v>0</v>
          </cell>
          <cell r="AR835" t="str">
            <v/>
          </cell>
          <cell r="AS835" t="str">
            <v/>
          </cell>
          <cell r="AT835" t="str">
            <v/>
          </cell>
          <cell r="AZ835">
            <v>0</v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Y836" t="str">
            <v/>
          </cell>
          <cell r="AM836">
            <v>0</v>
          </cell>
          <cell r="AR836" t="str">
            <v/>
          </cell>
          <cell r="AS836" t="str">
            <v/>
          </cell>
          <cell r="AT836" t="str">
            <v/>
          </cell>
          <cell r="AZ836">
            <v>0</v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Y837" t="str">
            <v/>
          </cell>
          <cell r="AM837">
            <v>0</v>
          </cell>
          <cell r="AR837" t="str">
            <v/>
          </cell>
          <cell r="AS837" t="str">
            <v/>
          </cell>
          <cell r="AT837" t="str">
            <v/>
          </cell>
          <cell r="AZ837">
            <v>0</v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Y838" t="str">
            <v/>
          </cell>
          <cell r="AM838">
            <v>0</v>
          </cell>
          <cell r="AR838" t="str">
            <v/>
          </cell>
          <cell r="AS838" t="str">
            <v/>
          </cell>
          <cell r="AT838" t="str">
            <v/>
          </cell>
          <cell r="AZ838">
            <v>0</v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Y839" t="str">
            <v/>
          </cell>
          <cell r="AM839">
            <v>0</v>
          </cell>
          <cell r="AR839" t="str">
            <v/>
          </cell>
          <cell r="AS839" t="str">
            <v/>
          </cell>
          <cell r="AT839" t="str">
            <v/>
          </cell>
          <cell r="AZ839">
            <v>0</v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Y840" t="str">
            <v/>
          </cell>
          <cell r="AM840">
            <v>0</v>
          </cell>
          <cell r="AR840" t="str">
            <v/>
          </cell>
          <cell r="AS840" t="str">
            <v/>
          </cell>
          <cell r="AT840" t="str">
            <v/>
          </cell>
          <cell r="AZ840">
            <v>0</v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Y841" t="str">
            <v/>
          </cell>
          <cell r="AM841">
            <v>0</v>
          </cell>
          <cell r="AR841" t="str">
            <v/>
          </cell>
          <cell r="AS841" t="str">
            <v/>
          </cell>
          <cell r="AT841" t="str">
            <v/>
          </cell>
          <cell r="AZ841">
            <v>0</v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Y842" t="str">
            <v/>
          </cell>
          <cell r="AM842">
            <v>0</v>
          </cell>
          <cell r="AR842" t="str">
            <v/>
          </cell>
          <cell r="AS842" t="str">
            <v/>
          </cell>
          <cell r="AT842" t="str">
            <v/>
          </cell>
          <cell r="AZ842">
            <v>0</v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Y843" t="str">
            <v/>
          </cell>
          <cell r="AM843">
            <v>0</v>
          </cell>
          <cell r="AR843" t="str">
            <v/>
          </cell>
          <cell r="AS843" t="str">
            <v/>
          </cell>
          <cell r="AT843" t="str">
            <v/>
          </cell>
          <cell r="AZ843">
            <v>0</v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Y844" t="str">
            <v/>
          </cell>
          <cell r="AM844">
            <v>0</v>
          </cell>
          <cell r="AR844" t="str">
            <v/>
          </cell>
          <cell r="AS844" t="str">
            <v/>
          </cell>
          <cell r="AT844" t="str">
            <v/>
          </cell>
          <cell r="AZ844">
            <v>0</v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Y845" t="str">
            <v/>
          </cell>
          <cell r="AM845">
            <v>0</v>
          </cell>
          <cell r="AR845" t="str">
            <v/>
          </cell>
          <cell r="AS845" t="str">
            <v/>
          </cell>
          <cell r="AT845" t="str">
            <v/>
          </cell>
          <cell r="AZ845">
            <v>0</v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Y846" t="str">
            <v/>
          </cell>
          <cell r="AM846">
            <v>0</v>
          </cell>
          <cell r="AR846" t="str">
            <v/>
          </cell>
          <cell r="AS846" t="str">
            <v/>
          </cell>
          <cell r="AT846" t="str">
            <v/>
          </cell>
          <cell r="AZ846">
            <v>0</v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Y847" t="str">
            <v/>
          </cell>
          <cell r="AM847">
            <v>0</v>
          </cell>
          <cell r="AR847" t="str">
            <v/>
          </cell>
          <cell r="AS847" t="str">
            <v/>
          </cell>
          <cell r="AT847" t="str">
            <v/>
          </cell>
          <cell r="AZ847">
            <v>0</v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Y848" t="str">
            <v/>
          </cell>
          <cell r="AM848">
            <v>0</v>
          </cell>
          <cell r="AR848" t="str">
            <v/>
          </cell>
          <cell r="AS848" t="str">
            <v/>
          </cell>
          <cell r="AT848" t="str">
            <v/>
          </cell>
          <cell r="AZ848">
            <v>0</v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Y849" t="str">
            <v/>
          </cell>
          <cell r="AM849">
            <v>0</v>
          </cell>
          <cell r="AR849" t="str">
            <v/>
          </cell>
          <cell r="AS849" t="str">
            <v/>
          </cell>
          <cell r="AT849" t="str">
            <v/>
          </cell>
          <cell r="AZ849">
            <v>0</v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Y850" t="str">
            <v/>
          </cell>
          <cell r="AM850">
            <v>0</v>
          </cell>
          <cell r="AR850" t="str">
            <v/>
          </cell>
          <cell r="AS850" t="str">
            <v/>
          </cell>
          <cell r="AT850" t="str">
            <v/>
          </cell>
          <cell r="AZ850">
            <v>0</v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Y851" t="str">
            <v/>
          </cell>
          <cell r="AM851">
            <v>0</v>
          </cell>
          <cell r="AR851" t="str">
            <v/>
          </cell>
          <cell r="AS851" t="str">
            <v/>
          </cell>
          <cell r="AT851" t="str">
            <v/>
          </cell>
          <cell r="AZ851">
            <v>0</v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Y852" t="str">
            <v/>
          </cell>
          <cell r="AM852">
            <v>0</v>
          </cell>
          <cell r="AR852" t="str">
            <v/>
          </cell>
          <cell r="AS852" t="str">
            <v/>
          </cell>
          <cell r="AT852" t="str">
            <v/>
          </cell>
          <cell r="AZ852">
            <v>0</v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Y853" t="str">
            <v/>
          </cell>
          <cell r="AM853">
            <v>0</v>
          </cell>
          <cell r="AR853" t="str">
            <v/>
          </cell>
          <cell r="AS853" t="str">
            <v/>
          </cell>
          <cell r="AT853" t="str">
            <v/>
          </cell>
          <cell r="AZ853">
            <v>0</v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Y854" t="str">
            <v/>
          </cell>
          <cell r="AM854">
            <v>0</v>
          </cell>
          <cell r="AR854" t="str">
            <v/>
          </cell>
          <cell r="AS854" t="str">
            <v/>
          </cell>
          <cell r="AT854" t="str">
            <v/>
          </cell>
          <cell r="AZ854">
            <v>0</v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Y855" t="str">
            <v/>
          </cell>
          <cell r="AM855">
            <v>0</v>
          </cell>
          <cell r="AR855" t="str">
            <v/>
          </cell>
          <cell r="AS855" t="str">
            <v/>
          </cell>
          <cell r="AT855" t="str">
            <v/>
          </cell>
          <cell r="AZ855">
            <v>0</v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Y856" t="str">
            <v/>
          </cell>
          <cell r="AM856">
            <v>0</v>
          </cell>
          <cell r="AR856" t="str">
            <v/>
          </cell>
          <cell r="AS856" t="str">
            <v/>
          </cell>
          <cell r="AT856" t="str">
            <v/>
          </cell>
          <cell r="AZ856">
            <v>0</v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Y857" t="str">
            <v/>
          </cell>
          <cell r="AM857">
            <v>0</v>
          </cell>
          <cell r="AR857" t="str">
            <v/>
          </cell>
          <cell r="AS857" t="str">
            <v/>
          </cell>
          <cell r="AT857" t="str">
            <v/>
          </cell>
          <cell r="AZ857">
            <v>0</v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Y858" t="str">
            <v/>
          </cell>
          <cell r="AM858">
            <v>0</v>
          </cell>
          <cell r="AR858" t="str">
            <v/>
          </cell>
          <cell r="AS858" t="str">
            <v/>
          </cell>
          <cell r="AT858" t="str">
            <v/>
          </cell>
          <cell r="AZ858">
            <v>0</v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Y859" t="str">
            <v/>
          </cell>
          <cell r="AM859">
            <v>0</v>
          </cell>
          <cell r="AR859" t="str">
            <v/>
          </cell>
          <cell r="AS859" t="str">
            <v/>
          </cell>
          <cell r="AT859" t="str">
            <v/>
          </cell>
          <cell r="AZ859">
            <v>0</v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Y860" t="str">
            <v/>
          </cell>
          <cell r="AM860">
            <v>0</v>
          </cell>
          <cell r="AR860" t="str">
            <v/>
          </cell>
          <cell r="AS860" t="str">
            <v/>
          </cell>
          <cell r="AT860" t="str">
            <v/>
          </cell>
          <cell r="AZ860">
            <v>0</v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Y861" t="str">
            <v/>
          </cell>
          <cell r="AM861">
            <v>0</v>
          </cell>
          <cell r="AR861" t="str">
            <v/>
          </cell>
          <cell r="AS861" t="str">
            <v/>
          </cell>
          <cell r="AT861" t="str">
            <v/>
          </cell>
          <cell r="AZ861">
            <v>0</v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Y862" t="str">
            <v/>
          </cell>
          <cell r="AM862">
            <v>0</v>
          </cell>
          <cell r="AR862" t="str">
            <v/>
          </cell>
          <cell r="AS862" t="str">
            <v/>
          </cell>
          <cell r="AT862" t="str">
            <v/>
          </cell>
          <cell r="AZ862">
            <v>0</v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Y863" t="str">
            <v/>
          </cell>
          <cell r="AM863">
            <v>0</v>
          </cell>
          <cell r="AR863" t="str">
            <v/>
          </cell>
          <cell r="AS863" t="str">
            <v/>
          </cell>
          <cell r="AT863" t="str">
            <v/>
          </cell>
          <cell r="AZ863">
            <v>0</v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Y864" t="str">
            <v/>
          </cell>
          <cell r="AM864">
            <v>0</v>
          </cell>
          <cell r="AR864" t="str">
            <v/>
          </cell>
          <cell r="AS864" t="str">
            <v/>
          </cell>
          <cell r="AT864" t="str">
            <v/>
          </cell>
          <cell r="AZ864">
            <v>0</v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Y865" t="str">
            <v/>
          </cell>
          <cell r="AM865">
            <v>0</v>
          </cell>
          <cell r="AR865" t="str">
            <v/>
          </cell>
          <cell r="AS865" t="str">
            <v/>
          </cell>
          <cell r="AT865" t="str">
            <v/>
          </cell>
          <cell r="AZ865">
            <v>0</v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Y866" t="str">
            <v/>
          </cell>
          <cell r="AM866">
            <v>0</v>
          </cell>
          <cell r="AR866" t="str">
            <v/>
          </cell>
          <cell r="AS866" t="str">
            <v/>
          </cell>
          <cell r="AT866" t="str">
            <v/>
          </cell>
          <cell r="AZ866">
            <v>0</v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Y867" t="str">
            <v/>
          </cell>
          <cell r="AM867">
            <v>0</v>
          </cell>
          <cell r="AR867" t="str">
            <v/>
          </cell>
          <cell r="AS867" t="str">
            <v/>
          </cell>
          <cell r="AT867" t="str">
            <v/>
          </cell>
          <cell r="AZ867">
            <v>0</v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Y868" t="str">
            <v/>
          </cell>
          <cell r="AM868">
            <v>0</v>
          </cell>
          <cell r="AR868" t="str">
            <v/>
          </cell>
          <cell r="AS868" t="str">
            <v/>
          </cell>
          <cell r="AT868" t="str">
            <v/>
          </cell>
          <cell r="AZ868">
            <v>0</v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Y869" t="str">
            <v/>
          </cell>
          <cell r="AM869">
            <v>0</v>
          </cell>
          <cell r="AR869" t="str">
            <v/>
          </cell>
          <cell r="AS869" t="str">
            <v/>
          </cell>
          <cell r="AT869" t="str">
            <v/>
          </cell>
          <cell r="AZ869">
            <v>0</v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Y870" t="str">
            <v/>
          </cell>
          <cell r="AM870">
            <v>0</v>
          </cell>
          <cell r="AR870" t="str">
            <v/>
          </cell>
          <cell r="AS870" t="str">
            <v/>
          </cell>
          <cell r="AT870" t="str">
            <v/>
          </cell>
          <cell r="AZ870">
            <v>0</v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Y871" t="str">
            <v/>
          </cell>
          <cell r="AM871">
            <v>0</v>
          </cell>
          <cell r="AR871" t="str">
            <v/>
          </cell>
          <cell r="AS871" t="str">
            <v/>
          </cell>
          <cell r="AT871" t="str">
            <v/>
          </cell>
          <cell r="AZ871">
            <v>0</v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Y872" t="str">
            <v/>
          </cell>
          <cell r="AM872">
            <v>0</v>
          </cell>
          <cell r="AR872" t="str">
            <v/>
          </cell>
          <cell r="AS872" t="str">
            <v/>
          </cell>
          <cell r="AT872" t="str">
            <v/>
          </cell>
          <cell r="AZ872">
            <v>0</v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Y873" t="str">
            <v/>
          </cell>
          <cell r="AM873">
            <v>0</v>
          </cell>
          <cell r="AR873" t="str">
            <v/>
          </cell>
          <cell r="AS873" t="str">
            <v/>
          </cell>
          <cell r="AT873" t="str">
            <v/>
          </cell>
          <cell r="AZ873">
            <v>0</v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Y874" t="str">
            <v/>
          </cell>
          <cell r="AM874">
            <v>0</v>
          </cell>
          <cell r="AR874" t="str">
            <v/>
          </cell>
          <cell r="AS874" t="str">
            <v/>
          </cell>
          <cell r="AT874" t="str">
            <v/>
          </cell>
          <cell r="AZ874">
            <v>0</v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Y875" t="str">
            <v/>
          </cell>
          <cell r="AM875">
            <v>0</v>
          </cell>
          <cell r="AR875" t="str">
            <v/>
          </cell>
          <cell r="AS875" t="str">
            <v/>
          </cell>
          <cell r="AT875" t="str">
            <v/>
          </cell>
          <cell r="AZ875">
            <v>0</v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Y876" t="str">
            <v/>
          </cell>
          <cell r="AM876">
            <v>0</v>
          </cell>
          <cell r="AR876" t="str">
            <v/>
          </cell>
          <cell r="AS876" t="str">
            <v/>
          </cell>
          <cell r="AT876" t="str">
            <v/>
          </cell>
          <cell r="AZ876">
            <v>0</v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Y877" t="str">
            <v/>
          </cell>
          <cell r="AM877">
            <v>0</v>
          </cell>
          <cell r="AR877" t="str">
            <v/>
          </cell>
          <cell r="AS877" t="str">
            <v/>
          </cell>
          <cell r="AT877" t="str">
            <v/>
          </cell>
          <cell r="AZ877">
            <v>0</v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Y878" t="str">
            <v/>
          </cell>
          <cell r="AM878">
            <v>0</v>
          </cell>
          <cell r="AR878" t="str">
            <v/>
          </cell>
          <cell r="AS878" t="str">
            <v/>
          </cell>
          <cell r="AT878" t="str">
            <v/>
          </cell>
          <cell r="AZ878">
            <v>0</v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Y879" t="str">
            <v/>
          </cell>
          <cell r="AM879">
            <v>0</v>
          </cell>
          <cell r="AR879" t="str">
            <v/>
          </cell>
          <cell r="AS879" t="str">
            <v/>
          </cell>
          <cell r="AT879" t="str">
            <v/>
          </cell>
          <cell r="AZ879">
            <v>0</v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Y880" t="str">
            <v/>
          </cell>
          <cell r="AM880">
            <v>0</v>
          </cell>
          <cell r="AR880" t="str">
            <v/>
          </cell>
          <cell r="AS880" t="str">
            <v/>
          </cell>
          <cell r="AT880" t="str">
            <v/>
          </cell>
          <cell r="AZ880">
            <v>0</v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Y881" t="str">
            <v/>
          </cell>
          <cell r="AM881">
            <v>0</v>
          </cell>
          <cell r="AR881" t="str">
            <v/>
          </cell>
          <cell r="AS881" t="str">
            <v/>
          </cell>
          <cell r="AT881" t="str">
            <v/>
          </cell>
          <cell r="AZ881">
            <v>0</v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Y882" t="str">
            <v/>
          </cell>
          <cell r="AM882">
            <v>0</v>
          </cell>
          <cell r="AR882" t="str">
            <v/>
          </cell>
          <cell r="AS882" t="str">
            <v/>
          </cell>
          <cell r="AT882" t="str">
            <v/>
          </cell>
          <cell r="AZ882">
            <v>0</v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Y883" t="str">
            <v/>
          </cell>
          <cell r="AM883">
            <v>0</v>
          </cell>
          <cell r="AR883" t="str">
            <v/>
          </cell>
          <cell r="AS883" t="str">
            <v/>
          </cell>
          <cell r="AT883" t="str">
            <v/>
          </cell>
          <cell r="AZ883">
            <v>0</v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Y884" t="str">
            <v/>
          </cell>
          <cell r="AM884">
            <v>0</v>
          </cell>
          <cell r="AR884" t="str">
            <v/>
          </cell>
          <cell r="AS884" t="str">
            <v/>
          </cell>
          <cell r="AT884" t="str">
            <v/>
          </cell>
          <cell r="AZ884">
            <v>0</v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Y885" t="str">
            <v/>
          </cell>
          <cell r="AM885">
            <v>0</v>
          </cell>
          <cell r="AR885" t="str">
            <v/>
          </cell>
          <cell r="AS885" t="str">
            <v/>
          </cell>
          <cell r="AT885" t="str">
            <v/>
          </cell>
          <cell r="AZ885">
            <v>0</v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Y886" t="str">
            <v/>
          </cell>
          <cell r="AM886">
            <v>0</v>
          </cell>
          <cell r="AR886" t="str">
            <v/>
          </cell>
          <cell r="AS886" t="str">
            <v/>
          </cell>
          <cell r="AT886" t="str">
            <v/>
          </cell>
          <cell r="AZ886">
            <v>0</v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Y887" t="str">
            <v/>
          </cell>
          <cell r="AM887">
            <v>0</v>
          </cell>
          <cell r="AR887" t="str">
            <v/>
          </cell>
          <cell r="AS887" t="str">
            <v/>
          </cell>
          <cell r="AT887" t="str">
            <v/>
          </cell>
          <cell r="AZ887">
            <v>0</v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Y888" t="str">
            <v/>
          </cell>
          <cell r="AM888">
            <v>0</v>
          </cell>
          <cell r="AR888" t="str">
            <v/>
          </cell>
          <cell r="AS888" t="str">
            <v/>
          </cell>
          <cell r="AT888" t="str">
            <v/>
          </cell>
          <cell r="AZ888">
            <v>0</v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Y889" t="str">
            <v/>
          </cell>
          <cell r="AM889">
            <v>0</v>
          </cell>
          <cell r="AR889" t="str">
            <v/>
          </cell>
          <cell r="AS889" t="str">
            <v/>
          </cell>
          <cell r="AT889" t="str">
            <v/>
          </cell>
          <cell r="AZ889">
            <v>0</v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Y890" t="str">
            <v/>
          </cell>
          <cell r="AM890">
            <v>0</v>
          </cell>
          <cell r="AR890" t="str">
            <v/>
          </cell>
          <cell r="AS890" t="str">
            <v/>
          </cell>
          <cell r="AT890" t="str">
            <v/>
          </cell>
          <cell r="AZ890">
            <v>0</v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Y891" t="str">
            <v/>
          </cell>
          <cell r="AM891">
            <v>0</v>
          </cell>
          <cell r="AR891" t="str">
            <v/>
          </cell>
          <cell r="AS891" t="str">
            <v/>
          </cell>
          <cell r="AT891" t="str">
            <v/>
          </cell>
          <cell r="AZ891">
            <v>0</v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Y892" t="str">
            <v/>
          </cell>
          <cell r="AM892">
            <v>0</v>
          </cell>
          <cell r="AR892" t="str">
            <v/>
          </cell>
          <cell r="AS892" t="str">
            <v/>
          </cell>
          <cell r="AT892" t="str">
            <v/>
          </cell>
          <cell r="AZ892">
            <v>0</v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Y893" t="str">
            <v/>
          </cell>
          <cell r="AM893">
            <v>0</v>
          </cell>
          <cell r="AR893" t="str">
            <v/>
          </cell>
          <cell r="AS893" t="str">
            <v/>
          </cell>
          <cell r="AT893" t="str">
            <v/>
          </cell>
          <cell r="AZ893">
            <v>0</v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Y894" t="str">
            <v/>
          </cell>
          <cell r="AM894">
            <v>0</v>
          </cell>
          <cell r="AR894" t="str">
            <v/>
          </cell>
          <cell r="AS894" t="str">
            <v/>
          </cell>
          <cell r="AT894" t="str">
            <v/>
          </cell>
          <cell r="AZ894">
            <v>0</v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Y895" t="str">
            <v/>
          </cell>
          <cell r="AM895">
            <v>0</v>
          </cell>
          <cell r="AR895" t="str">
            <v/>
          </cell>
          <cell r="AS895" t="str">
            <v/>
          </cell>
          <cell r="AT895" t="str">
            <v/>
          </cell>
          <cell r="AZ895">
            <v>0</v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Y896" t="str">
            <v/>
          </cell>
          <cell r="AM896">
            <v>0</v>
          </cell>
          <cell r="AR896" t="str">
            <v/>
          </cell>
          <cell r="AS896" t="str">
            <v/>
          </cell>
          <cell r="AT896" t="str">
            <v/>
          </cell>
          <cell r="AZ896">
            <v>0</v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Y897" t="str">
            <v/>
          </cell>
          <cell r="AM897">
            <v>0</v>
          </cell>
          <cell r="AR897" t="str">
            <v/>
          </cell>
          <cell r="AS897" t="str">
            <v/>
          </cell>
          <cell r="AT897" t="str">
            <v/>
          </cell>
          <cell r="AZ897">
            <v>0</v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Y898" t="str">
            <v/>
          </cell>
          <cell r="AM898">
            <v>0</v>
          </cell>
          <cell r="AR898" t="str">
            <v/>
          </cell>
          <cell r="AS898" t="str">
            <v/>
          </cell>
          <cell r="AT898" t="str">
            <v/>
          </cell>
          <cell r="AZ898">
            <v>0</v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Y899" t="str">
            <v/>
          </cell>
          <cell r="AM899">
            <v>0</v>
          </cell>
          <cell r="AR899" t="str">
            <v/>
          </cell>
          <cell r="AS899" t="str">
            <v/>
          </cell>
          <cell r="AT899" t="str">
            <v/>
          </cell>
          <cell r="AZ899">
            <v>0</v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Y900" t="str">
            <v/>
          </cell>
          <cell r="AM900">
            <v>0</v>
          </cell>
          <cell r="AR900" t="str">
            <v/>
          </cell>
          <cell r="AS900" t="str">
            <v/>
          </cell>
          <cell r="AT900" t="str">
            <v/>
          </cell>
          <cell r="AZ900">
            <v>0</v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Y901" t="str">
            <v/>
          </cell>
          <cell r="AM901">
            <v>0</v>
          </cell>
          <cell r="AR901" t="str">
            <v/>
          </cell>
          <cell r="AS901" t="str">
            <v/>
          </cell>
          <cell r="AT901" t="str">
            <v/>
          </cell>
          <cell r="AZ901">
            <v>0</v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Y902" t="str">
            <v/>
          </cell>
          <cell r="AM902">
            <v>0</v>
          </cell>
          <cell r="AR902" t="str">
            <v/>
          </cell>
          <cell r="AS902" t="str">
            <v/>
          </cell>
          <cell r="AT902" t="str">
            <v/>
          </cell>
          <cell r="AZ902">
            <v>0</v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Y903" t="str">
            <v/>
          </cell>
          <cell r="AM903">
            <v>0</v>
          </cell>
          <cell r="AR903" t="str">
            <v/>
          </cell>
          <cell r="AS903" t="str">
            <v/>
          </cell>
          <cell r="AT903" t="str">
            <v/>
          </cell>
          <cell r="AZ903">
            <v>0</v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Y904" t="str">
            <v/>
          </cell>
          <cell r="AM904">
            <v>0</v>
          </cell>
          <cell r="AR904" t="str">
            <v/>
          </cell>
          <cell r="AS904" t="str">
            <v/>
          </cell>
          <cell r="AT904" t="str">
            <v/>
          </cell>
          <cell r="AZ904">
            <v>0</v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Y905" t="str">
            <v/>
          </cell>
          <cell r="AM905">
            <v>0</v>
          </cell>
          <cell r="AR905" t="str">
            <v/>
          </cell>
          <cell r="AS905" t="str">
            <v/>
          </cell>
          <cell r="AT905" t="str">
            <v/>
          </cell>
          <cell r="AZ905">
            <v>0</v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Y906" t="str">
            <v/>
          </cell>
          <cell r="AM906">
            <v>0</v>
          </cell>
          <cell r="AR906" t="str">
            <v/>
          </cell>
          <cell r="AS906" t="str">
            <v/>
          </cell>
          <cell r="AT906" t="str">
            <v/>
          </cell>
          <cell r="AZ906">
            <v>0</v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Y907" t="str">
            <v/>
          </cell>
          <cell r="AM907">
            <v>0</v>
          </cell>
          <cell r="AR907" t="str">
            <v/>
          </cell>
          <cell r="AS907" t="str">
            <v/>
          </cell>
          <cell r="AT907" t="str">
            <v/>
          </cell>
          <cell r="AZ907">
            <v>0</v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Y908" t="str">
            <v/>
          </cell>
          <cell r="AM908">
            <v>0</v>
          </cell>
          <cell r="AR908" t="str">
            <v/>
          </cell>
          <cell r="AS908" t="str">
            <v/>
          </cell>
          <cell r="AT908" t="str">
            <v/>
          </cell>
          <cell r="AZ908">
            <v>0</v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Y909" t="str">
            <v/>
          </cell>
          <cell r="AM909">
            <v>0</v>
          </cell>
          <cell r="AR909" t="str">
            <v/>
          </cell>
          <cell r="AS909" t="str">
            <v/>
          </cell>
          <cell r="AT909" t="str">
            <v/>
          </cell>
          <cell r="AZ909">
            <v>0</v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Y910" t="str">
            <v/>
          </cell>
          <cell r="AM910">
            <v>0</v>
          </cell>
          <cell r="AR910" t="str">
            <v/>
          </cell>
          <cell r="AS910" t="str">
            <v/>
          </cell>
          <cell r="AT910" t="str">
            <v/>
          </cell>
          <cell r="AZ910">
            <v>0</v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Y911" t="str">
            <v/>
          </cell>
          <cell r="AM911">
            <v>0</v>
          </cell>
          <cell r="AR911" t="str">
            <v/>
          </cell>
          <cell r="AS911" t="str">
            <v/>
          </cell>
          <cell r="AT911" t="str">
            <v/>
          </cell>
          <cell r="AZ911">
            <v>0</v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Y912" t="str">
            <v/>
          </cell>
          <cell r="AM912">
            <v>0</v>
          </cell>
          <cell r="AR912" t="str">
            <v/>
          </cell>
          <cell r="AS912" t="str">
            <v/>
          </cell>
          <cell r="AT912" t="str">
            <v/>
          </cell>
          <cell r="AZ912">
            <v>0</v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Y913" t="str">
            <v/>
          </cell>
          <cell r="AM913">
            <v>0</v>
          </cell>
          <cell r="AR913" t="str">
            <v/>
          </cell>
          <cell r="AS913" t="str">
            <v/>
          </cell>
          <cell r="AT913" t="str">
            <v/>
          </cell>
          <cell r="AZ913">
            <v>0</v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Y914" t="str">
            <v/>
          </cell>
          <cell r="AM914">
            <v>0</v>
          </cell>
          <cell r="AR914" t="str">
            <v/>
          </cell>
          <cell r="AS914" t="str">
            <v/>
          </cell>
          <cell r="AT914" t="str">
            <v/>
          </cell>
          <cell r="AZ914">
            <v>0</v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Y915" t="str">
            <v/>
          </cell>
          <cell r="AM915">
            <v>0</v>
          </cell>
          <cell r="AR915" t="str">
            <v/>
          </cell>
          <cell r="AS915" t="str">
            <v/>
          </cell>
          <cell r="AT915" t="str">
            <v/>
          </cell>
          <cell r="AZ915">
            <v>0</v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Y916" t="str">
            <v/>
          </cell>
          <cell r="AM916">
            <v>0</v>
          </cell>
          <cell r="AR916" t="str">
            <v/>
          </cell>
          <cell r="AS916" t="str">
            <v/>
          </cell>
          <cell r="AT916" t="str">
            <v/>
          </cell>
          <cell r="AZ916">
            <v>0</v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Y917" t="str">
            <v/>
          </cell>
          <cell r="AM917">
            <v>0</v>
          </cell>
          <cell r="AR917" t="str">
            <v/>
          </cell>
          <cell r="AS917" t="str">
            <v/>
          </cell>
          <cell r="AT917" t="str">
            <v/>
          </cell>
          <cell r="AZ917">
            <v>0</v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Y918" t="str">
            <v/>
          </cell>
          <cell r="AM918">
            <v>0</v>
          </cell>
          <cell r="AR918" t="str">
            <v/>
          </cell>
          <cell r="AS918" t="str">
            <v/>
          </cell>
          <cell r="AT918" t="str">
            <v/>
          </cell>
          <cell r="AZ918">
            <v>0</v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Y919" t="str">
            <v/>
          </cell>
          <cell r="AM919">
            <v>0</v>
          </cell>
          <cell r="AR919" t="str">
            <v/>
          </cell>
          <cell r="AS919" t="str">
            <v/>
          </cell>
          <cell r="AT919" t="str">
            <v/>
          </cell>
          <cell r="AZ919">
            <v>0</v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Y920" t="str">
            <v/>
          </cell>
          <cell r="AM920">
            <v>0</v>
          </cell>
          <cell r="AR920" t="str">
            <v/>
          </cell>
          <cell r="AS920" t="str">
            <v/>
          </cell>
          <cell r="AT920" t="str">
            <v/>
          </cell>
          <cell r="AZ920">
            <v>0</v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Y921" t="str">
            <v/>
          </cell>
          <cell r="AM921">
            <v>0</v>
          </cell>
          <cell r="AR921" t="str">
            <v/>
          </cell>
          <cell r="AS921" t="str">
            <v/>
          </cell>
          <cell r="AT921" t="str">
            <v/>
          </cell>
          <cell r="AZ921">
            <v>0</v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Y922" t="str">
            <v/>
          </cell>
          <cell r="AM922">
            <v>0</v>
          </cell>
          <cell r="AR922" t="str">
            <v/>
          </cell>
          <cell r="AS922" t="str">
            <v/>
          </cell>
          <cell r="AT922" t="str">
            <v/>
          </cell>
          <cell r="AZ922">
            <v>0</v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Y923" t="str">
            <v/>
          </cell>
          <cell r="AM923">
            <v>0</v>
          </cell>
          <cell r="AR923" t="str">
            <v/>
          </cell>
          <cell r="AS923" t="str">
            <v/>
          </cell>
          <cell r="AT923" t="str">
            <v/>
          </cell>
          <cell r="AZ923">
            <v>0</v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Y924" t="str">
            <v/>
          </cell>
          <cell r="AM924">
            <v>0</v>
          </cell>
          <cell r="AR924" t="str">
            <v/>
          </cell>
          <cell r="AS924" t="str">
            <v/>
          </cell>
          <cell r="AT924" t="str">
            <v/>
          </cell>
          <cell r="AZ924">
            <v>0</v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Y925" t="str">
            <v/>
          </cell>
          <cell r="AM925">
            <v>0</v>
          </cell>
          <cell r="AR925" t="str">
            <v/>
          </cell>
          <cell r="AS925" t="str">
            <v/>
          </cell>
          <cell r="AT925" t="str">
            <v/>
          </cell>
          <cell r="AZ925">
            <v>0</v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Y926" t="str">
            <v/>
          </cell>
          <cell r="AM926">
            <v>0</v>
          </cell>
          <cell r="AR926" t="str">
            <v/>
          </cell>
          <cell r="AS926" t="str">
            <v/>
          </cell>
          <cell r="AT926" t="str">
            <v/>
          </cell>
          <cell r="AZ926">
            <v>0</v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Y927" t="str">
            <v/>
          </cell>
          <cell r="AM927">
            <v>0</v>
          </cell>
          <cell r="AR927" t="str">
            <v/>
          </cell>
          <cell r="AS927" t="str">
            <v/>
          </cell>
          <cell r="AT927" t="str">
            <v/>
          </cell>
          <cell r="AZ927">
            <v>0</v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Y928" t="str">
            <v/>
          </cell>
          <cell r="AM928">
            <v>0</v>
          </cell>
          <cell r="AR928" t="str">
            <v/>
          </cell>
          <cell r="AS928" t="str">
            <v/>
          </cell>
          <cell r="AT928" t="str">
            <v/>
          </cell>
          <cell r="AZ928">
            <v>0</v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Y929" t="str">
            <v/>
          </cell>
          <cell r="AM929">
            <v>0</v>
          </cell>
          <cell r="AR929" t="str">
            <v/>
          </cell>
          <cell r="AS929" t="str">
            <v/>
          </cell>
          <cell r="AT929" t="str">
            <v/>
          </cell>
          <cell r="AZ929">
            <v>0</v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Y930" t="str">
            <v/>
          </cell>
          <cell r="AM930">
            <v>0</v>
          </cell>
          <cell r="AR930" t="str">
            <v/>
          </cell>
          <cell r="AS930" t="str">
            <v/>
          </cell>
          <cell r="AT930" t="str">
            <v/>
          </cell>
          <cell r="AZ930">
            <v>0</v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Y931" t="str">
            <v/>
          </cell>
          <cell r="AM931">
            <v>0</v>
          </cell>
          <cell r="AR931" t="str">
            <v/>
          </cell>
          <cell r="AS931" t="str">
            <v/>
          </cell>
          <cell r="AT931" t="str">
            <v/>
          </cell>
          <cell r="AZ931">
            <v>0</v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Y932" t="str">
            <v/>
          </cell>
          <cell r="AM932">
            <v>0</v>
          </cell>
          <cell r="AR932" t="str">
            <v/>
          </cell>
          <cell r="AS932" t="str">
            <v/>
          </cell>
          <cell r="AT932" t="str">
            <v/>
          </cell>
          <cell r="AZ932">
            <v>0</v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Y933" t="str">
            <v/>
          </cell>
          <cell r="AM933">
            <v>0</v>
          </cell>
          <cell r="AR933" t="str">
            <v/>
          </cell>
          <cell r="AS933" t="str">
            <v/>
          </cell>
          <cell r="AT933" t="str">
            <v/>
          </cell>
          <cell r="AZ933">
            <v>0</v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Y934" t="str">
            <v/>
          </cell>
          <cell r="AM934">
            <v>0</v>
          </cell>
          <cell r="AR934" t="str">
            <v/>
          </cell>
          <cell r="AS934" t="str">
            <v/>
          </cell>
          <cell r="AT934" t="str">
            <v/>
          </cell>
          <cell r="AZ934">
            <v>0</v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Y935" t="str">
            <v/>
          </cell>
          <cell r="AM935">
            <v>0</v>
          </cell>
          <cell r="AR935" t="str">
            <v/>
          </cell>
          <cell r="AS935" t="str">
            <v/>
          </cell>
          <cell r="AT935" t="str">
            <v/>
          </cell>
          <cell r="AZ935">
            <v>0</v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Y936" t="str">
            <v/>
          </cell>
          <cell r="AM936">
            <v>0</v>
          </cell>
          <cell r="AR936" t="str">
            <v/>
          </cell>
          <cell r="AS936" t="str">
            <v/>
          </cell>
          <cell r="AT936" t="str">
            <v/>
          </cell>
          <cell r="AZ936">
            <v>0</v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Y937" t="str">
            <v/>
          </cell>
          <cell r="AM937">
            <v>0</v>
          </cell>
          <cell r="AR937" t="str">
            <v/>
          </cell>
          <cell r="AS937" t="str">
            <v/>
          </cell>
          <cell r="AT937" t="str">
            <v/>
          </cell>
          <cell r="AZ937">
            <v>0</v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Y938" t="str">
            <v/>
          </cell>
          <cell r="AM938">
            <v>0</v>
          </cell>
          <cell r="AR938" t="str">
            <v/>
          </cell>
          <cell r="AS938" t="str">
            <v/>
          </cell>
          <cell r="AT938" t="str">
            <v/>
          </cell>
          <cell r="AZ938">
            <v>0</v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Y939" t="str">
            <v/>
          </cell>
          <cell r="AM939">
            <v>0</v>
          </cell>
          <cell r="AR939" t="str">
            <v/>
          </cell>
          <cell r="AS939" t="str">
            <v/>
          </cell>
          <cell r="AT939" t="str">
            <v/>
          </cell>
          <cell r="AZ939">
            <v>0</v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Y940" t="str">
            <v/>
          </cell>
          <cell r="AM940">
            <v>0</v>
          </cell>
          <cell r="AR940" t="str">
            <v/>
          </cell>
          <cell r="AS940" t="str">
            <v/>
          </cell>
          <cell r="AT940" t="str">
            <v/>
          </cell>
          <cell r="AZ940">
            <v>0</v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Y941" t="str">
            <v/>
          </cell>
          <cell r="AM941">
            <v>0</v>
          </cell>
          <cell r="AR941" t="str">
            <v/>
          </cell>
          <cell r="AS941" t="str">
            <v/>
          </cell>
          <cell r="AT941" t="str">
            <v/>
          </cell>
          <cell r="AZ941">
            <v>0</v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Y942" t="str">
            <v/>
          </cell>
          <cell r="AM942">
            <v>0</v>
          </cell>
          <cell r="AR942" t="str">
            <v/>
          </cell>
          <cell r="AS942" t="str">
            <v/>
          </cell>
          <cell r="AT942" t="str">
            <v/>
          </cell>
          <cell r="AZ942">
            <v>0</v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Y943" t="str">
            <v/>
          </cell>
          <cell r="AM943">
            <v>0</v>
          </cell>
          <cell r="AR943" t="str">
            <v/>
          </cell>
          <cell r="AS943" t="str">
            <v/>
          </cell>
          <cell r="AT943" t="str">
            <v/>
          </cell>
          <cell r="AZ943">
            <v>0</v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Y944" t="str">
            <v/>
          </cell>
          <cell r="AM944">
            <v>0</v>
          </cell>
          <cell r="AR944" t="str">
            <v/>
          </cell>
          <cell r="AS944" t="str">
            <v/>
          </cell>
          <cell r="AT944" t="str">
            <v/>
          </cell>
          <cell r="AZ944">
            <v>0</v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Y945" t="str">
            <v/>
          </cell>
          <cell r="AM945">
            <v>0</v>
          </cell>
          <cell r="AR945" t="str">
            <v/>
          </cell>
          <cell r="AS945" t="str">
            <v/>
          </cell>
          <cell r="AT945" t="str">
            <v/>
          </cell>
          <cell r="AZ945">
            <v>0</v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Y946" t="str">
            <v/>
          </cell>
          <cell r="AM946">
            <v>0</v>
          </cell>
          <cell r="AR946" t="str">
            <v/>
          </cell>
          <cell r="AS946" t="str">
            <v/>
          </cell>
          <cell r="AT946" t="str">
            <v/>
          </cell>
          <cell r="AZ946">
            <v>0</v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Y947" t="str">
            <v/>
          </cell>
          <cell r="AM947">
            <v>0</v>
          </cell>
          <cell r="AR947" t="str">
            <v/>
          </cell>
          <cell r="AS947" t="str">
            <v/>
          </cell>
          <cell r="AT947" t="str">
            <v/>
          </cell>
          <cell r="AZ947">
            <v>0</v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Y948" t="str">
            <v/>
          </cell>
          <cell r="AM948">
            <v>0</v>
          </cell>
          <cell r="AR948" t="str">
            <v/>
          </cell>
          <cell r="AS948" t="str">
            <v/>
          </cell>
          <cell r="AT948" t="str">
            <v/>
          </cell>
          <cell r="AZ948">
            <v>0</v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Y949" t="str">
            <v/>
          </cell>
          <cell r="AM949">
            <v>0</v>
          </cell>
          <cell r="AR949" t="str">
            <v/>
          </cell>
          <cell r="AS949" t="str">
            <v/>
          </cell>
          <cell r="AT949" t="str">
            <v/>
          </cell>
          <cell r="AZ949">
            <v>0</v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Y950" t="str">
            <v/>
          </cell>
          <cell r="AM950">
            <v>0</v>
          </cell>
          <cell r="AR950" t="str">
            <v/>
          </cell>
          <cell r="AS950" t="str">
            <v/>
          </cell>
          <cell r="AT950" t="str">
            <v/>
          </cell>
          <cell r="AZ950">
            <v>0</v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Y951" t="str">
            <v/>
          </cell>
          <cell r="AM951">
            <v>0</v>
          </cell>
          <cell r="AR951" t="str">
            <v/>
          </cell>
          <cell r="AS951" t="str">
            <v/>
          </cell>
          <cell r="AT951" t="str">
            <v/>
          </cell>
          <cell r="AZ951">
            <v>0</v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Y952" t="str">
            <v/>
          </cell>
          <cell r="AM952">
            <v>0</v>
          </cell>
          <cell r="AR952" t="str">
            <v/>
          </cell>
          <cell r="AS952" t="str">
            <v/>
          </cell>
          <cell r="AT952" t="str">
            <v/>
          </cell>
          <cell r="AZ952">
            <v>0</v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Y953" t="str">
            <v/>
          </cell>
          <cell r="AM953">
            <v>0</v>
          </cell>
          <cell r="AR953" t="str">
            <v/>
          </cell>
          <cell r="AS953" t="str">
            <v/>
          </cell>
          <cell r="AT953" t="str">
            <v/>
          </cell>
          <cell r="AZ953">
            <v>0</v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Y954" t="str">
            <v/>
          </cell>
          <cell r="AM954">
            <v>0</v>
          </cell>
          <cell r="AR954" t="str">
            <v/>
          </cell>
          <cell r="AS954" t="str">
            <v/>
          </cell>
          <cell r="AT954" t="str">
            <v/>
          </cell>
          <cell r="AZ954">
            <v>0</v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Y955" t="str">
            <v/>
          </cell>
          <cell r="AM955">
            <v>0</v>
          </cell>
          <cell r="AR955" t="str">
            <v/>
          </cell>
          <cell r="AS955" t="str">
            <v/>
          </cell>
          <cell r="AT955" t="str">
            <v/>
          </cell>
          <cell r="AZ955">
            <v>0</v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Y956" t="str">
            <v/>
          </cell>
          <cell r="AM956">
            <v>0</v>
          </cell>
          <cell r="AR956" t="str">
            <v/>
          </cell>
          <cell r="AS956" t="str">
            <v/>
          </cell>
          <cell r="AT956" t="str">
            <v/>
          </cell>
          <cell r="AZ956">
            <v>0</v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Y957" t="str">
            <v/>
          </cell>
          <cell r="AM957">
            <v>0</v>
          </cell>
          <cell r="AR957" t="str">
            <v/>
          </cell>
          <cell r="AS957" t="str">
            <v/>
          </cell>
          <cell r="AT957" t="str">
            <v/>
          </cell>
          <cell r="AZ957">
            <v>0</v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Y958" t="str">
            <v/>
          </cell>
          <cell r="AM958">
            <v>0</v>
          </cell>
          <cell r="AR958" t="str">
            <v/>
          </cell>
          <cell r="AS958" t="str">
            <v/>
          </cell>
          <cell r="AT958" t="str">
            <v/>
          </cell>
          <cell r="AZ958">
            <v>0</v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Y959" t="str">
            <v/>
          </cell>
          <cell r="AM959">
            <v>0</v>
          </cell>
          <cell r="AR959" t="str">
            <v/>
          </cell>
          <cell r="AS959" t="str">
            <v/>
          </cell>
          <cell r="AT959" t="str">
            <v/>
          </cell>
          <cell r="AZ959">
            <v>0</v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Y960" t="str">
            <v/>
          </cell>
          <cell r="AM960">
            <v>0</v>
          </cell>
          <cell r="AR960" t="str">
            <v/>
          </cell>
          <cell r="AS960" t="str">
            <v/>
          </cell>
          <cell r="AT960" t="str">
            <v/>
          </cell>
          <cell r="AZ960">
            <v>0</v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Y961" t="str">
            <v/>
          </cell>
          <cell r="AM961">
            <v>0</v>
          </cell>
          <cell r="AR961" t="str">
            <v/>
          </cell>
          <cell r="AS961" t="str">
            <v/>
          </cell>
          <cell r="AT961" t="str">
            <v/>
          </cell>
          <cell r="AZ961">
            <v>0</v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Y962" t="str">
            <v/>
          </cell>
          <cell r="AM962">
            <v>0</v>
          </cell>
          <cell r="AR962" t="str">
            <v/>
          </cell>
          <cell r="AS962" t="str">
            <v/>
          </cell>
          <cell r="AT962" t="str">
            <v/>
          </cell>
          <cell r="AZ962">
            <v>0</v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Y963" t="str">
            <v/>
          </cell>
          <cell r="AM963">
            <v>0</v>
          </cell>
          <cell r="AR963" t="str">
            <v/>
          </cell>
          <cell r="AS963" t="str">
            <v/>
          </cell>
          <cell r="AT963" t="str">
            <v/>
          </cell>
          <cell r="AZ963">
            <v>0</v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Y964" t="str">
            <v/>
          </cell>
          <cell r="AM964">
            <v>0</v>
          </cell>
          <cell r="AR964" t="str">
            <v/>
          </cell>
          <cell r="AS964" t="str">
            <v/>
          </cell>
          <cell r="AT964" t="str">
            <v/>
          </cell>
          <cell r="AZ964">
            <v>0</v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Y965" t="str">
            <v/>
          </cell>
          <cell r="AM965">
            <v>0</v>
          </cell>
          <cell r="AR965" t="str">
            <v/>
          </cell>
          <cell r="AS965" t="str">
            <v/>
          </cell>
          <cell r="AT965" t="str">
            <v/>
          </cell>
          <cell r="AZ965">
            <v>0</v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Y966" t="str">
            <v/>
          </cell>
          <cell r="AM966">
            <v>0</v>
          </cell>
          <cell r="AR966" t="str">
            <v/>
          </cell>
          <cell r="AS966" t="str">
            <v/>
          </cell>
          <cell r="AT966" t="str">
            <v/>
          </cell>
          <cell r="AZ966">
            <v>0</v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Y967" t="str">
            <v/>
          </cell>
          <cell r="AM967">
            <v>0</v>
          </cell>
          <cell r="AR967" t="str">
            <v/>
          </cell>
          <cell r="AS967" t="str">
            <v/>
          </cell>
          <cell r="AT967" t="str">
            <v/>
          </cell>
          <cell r="AZ967">
            <v>0</v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Y968" t="str">
            <v/>
          </cell>
          <cell r="AM968">
            <v>0</v>
          </cell>
          <cell r="AR968" t="str">
            <v/>
          </cell>
          <cell r="AS968" t="str">
            <v/>
          </cell>
          <cell r="AT968" t="str">
            <v/>
          </cell>
          <cell r="AZ968">
            <v>0</v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Y969" t="str">
            <v/>
          </cell>
          <cell r="AM969">
            <v>0</v>
          </cell>
          <cell r="AR969" t="str">
            <v/>
          </cell>
          <cell r="AS969" t="str">
            <v/>
          </cell>
          <cell r="AT969" t="str">
            <v/>
          </cell>
          <cell r="AZ969">
            <v>0</v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Y970" t="str">
            <v/>
          </cell>
          <cell r="AM970">
            <v>0</v>
          </cell>
          <cell r="AR970" t="str">
            <v/>
          </cell>
          <cell r="AS970" t="str">
            <v/>
          </cell>
          <cell r="AT970" t="str">
            <v/>
          </cell>
          <cell r="AZ970">
            <v>0</v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Y971" t="str">
            <v/>
          </cell>
          <cell r="AM971">
            <v>0</v>
          </cell>
          <cell r="AR971" t="str">
            <v/>
          </cell>
          <cell r="AS971" t="str">
            <v/>
          </cell>
          <cell r="AT971" t="str">
            <v/>
          </cell>
          <cell r="AZ971">
            <v>0</v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Y972" t="str">
            <v/>
          </cell>
          <cell r="AM972">
            <v>0</v>
          </cell>
          <cell r="AR972" t="str">
            <v/>
          </cell>
          <cell r="AS972" t="str">
            <v/>
          </cell>
          <cell r="AT972" t="str">
            <v/>
          </cell>
          <cell r="AZ972">
            <v>0</v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Y973" t="str">
            <v/>
          </cell>
          <cell r="AM973">
            <v>0</v>
          </cell>
          <cell r="AR973" t="str">
            <v/>
          </cell>
          <cell r="AS973" t="str">
            <v/>
          </cell>
          <cell r="AT973" t="str">
            <v/>
          </cell>
          <cell r="AZ973">
            <v>0</v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Y974" t="str">
            <v/>
          </cell>
          <cell r="AM974">
            <v>0</v>
          </cell>
          <cell r="AR974" t="str">
            <v/>
          </cell>
          <cell r="AS974" t="str">
            <v/>
          </cell>
          <cell r="AT974" t="str">
            <v/>
          </cell>
          <cell r="AZ974">
            <v>0</v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Y975" t="str">
            <v/>
          </cell>
          <cell r="AM975">
            <v>0</v>
          </cell>
          <cell r="AR975" t="str">
            <v/>
          </cell>
          <cell r="AS975" t="str">
            <v/>
          </cell>
          <cell r="AT975" t="str">
            <v/>
          </cell>
          <cell r="AZ975">
            <v>0</v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Y976" t="str">
            <v/>
          </cell>
          <cell r="AM976">
            <v>0</v>
          </cell>
          <cell r="AR976" t="str">
            <v/>
          </cell>
          <cell r="AS976" t="str">
            <v/>
          </cell>
          <cell r="AT976" t="str">
            <v/>
          </cell>
          <cell r="AZ976">
            <v>0</v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Y977" t="str">
            <v/>
          </cell>
          <cell r="AM977">
            <v>0</v>
          </cell>
          <cell r="AR977" t="str">
            <v/>
          </cell>
          <cell r="AS977" t="str">
            <v/>
          </cell>
          <cell r="AT977" t="str">
            <v/>
          </cell>
          <cell r="AZ977">
            <v>0</v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Y978" t="str">
            <v/>
          </cell>
          <cell r="AM978">
            <v>0</v>
          </cell>
          <cell r="AR978" t="str">
            <v/>
          </cell>
          <cell r="AS978" t="str">
            <v/>
          </cell>
          <cell r="AT978" t="str">
            <v/>
          </cell>
          <cell r="AZ978">
            <v>0</v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Y979" t="str">
            <v/>
          </cell>
          <cell r="AM979">
            <v>0</v>
          </cell>
          <cell r="AR979" t="str">
            <v/>
          </cell>
          <cell r="AS979" t="str">
            <v/>
          </cell>
          <cell r="AT979" t="str">
            <v/>
          </cell>
          <cell r="AZ979">
            <v>0</v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Y980" t="str">
            <v/>
          </cell>
          <cell r="AM980">
            <v>0</v>
          </cell>
          <cell r="AR980" t="str">
            <v/>
          </cell>
          <cell r="AS980" t="str">
            <v/>
          </cell>
          <cell r="AT980" t="str">
            <v/>
          </cell>
          <cell r="AZ980">
            <v>0</v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Y981" t="str">
            <v/>
          </cell>
          <cell r="AM981">
            <v>0</v>
          </cell>
          <cell r="AR981" t="str">
            <v/>
          </cell>
          <cell r="AS981" t="str">
            <v/>
          </cell>
          <cell r="AT981" t="str">
            <v/>
          </cell>
          <cell r="AZ981">
            <v>0</v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Y982" t="str">
            <v/>
          </cell>
          <cell r="AM982">
            <v>0</v>
          </cell>
          <cell r="AR982" t="str">
            <v/>
          </cell>
          <cell r="AS982" t="str">
            <v/>
          </cell>
          <cell r="AT982" t="str">
            <v/>
          </cell>
          <cell r="AZ982">
            <v>0</v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Y983" t="str">
            <v/>
          </cell>
          <cell r="AM983">
            <v>0</v>
          </cell>
          <cell r="AR983" t="str">
            <v/>
          </cell>
          <cell r="AS983" t="str">
            <v/>
          </cell>
          <cell r="AT983" t="str">
            <v/>
          </cell>
          <cell r="AZ983">
            <v>0</v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Y984" t="str">
            <v/>
          </cell>
          <cell r="AM984">
            <v>0</v>
          </cell>
          <cell r="AR984" t="str">
            <v/>
          </cell>
          <cell r="AS984" t="str">
            <v/>
          </cell>
          <cell r="AT984" t="str">
            <v/>
          </cell>
          <cell r="AZ984">
            <v>0</v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Y985" t="str">
            <v/>
          </cell>
          <cell r="AM985">
            <v>0</v>
          </cell>
          <cell r="AR985" t="str">
            <v/>
          </cell>
          <cell r="AS985" t="str">
            <v/>
          </cell>
          <cell r="AT985" t="str">
            <v/>
          </cell>
          <cell r="AZ985">
            <v>0</v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Y986" t="str">
            <v/>
          </cell>
          <cell r="AM986">
            <v>0</v>
          </cell>
          <cell r="AR986" t="str">
            <v/>
          </cell>
          <cell r="AS986" t="str">
            <v/>
          </cell>
          <cell r="AT986" t="str">
            <v/>
          </cell>
          <cell r="AZ986">
            <v>0</v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Y987" t="str">
            <v/>
          </cell>
          <cell r="AM987">
            <v>0</v>
          </cell>
          <cell r="AR987" t="str">
            <v/>
          </cell>
          <cell r="AS987" t="str">
            <v/>
          </cell>
          <cell r="AT987" t="str">
            <v/>
          </cell>
          <cell r="AZ987">
            <v>0</v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Y988" t="str">
            <v/>
          </cell>
          <cell r="AM988">
            <v>0</v>
          </cell>
          <cell r="AR988" t="str">
            <v/>
          </cell>
          <cell r="AS988" t="str">
            <v/>
          </cell>
          <cell r="AT988" t="str">
            <v/>
          </cell>
          <cell r="AZ988">
            <v>0</v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Y989" t="str">
            <v/>
          </cell>
          <cell r="AM989">
            <v>0</v>
          </cell>
          <cell r="AR989" t="str">
            <v/>
          </cell>
          <cell r="AS989" t="str">
            <v/>
          </cell>
          <cell r="AT989" t="str">
            <v/>
          </cell>
          <cell r="AZ989">
            <v>0</v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Y990" t="str">
            <v/>
          </cell>
          <cell r="AM990">
            <v>0</v>
          </cell>
          <cell r="AR990" t="str">
            <v/>
          </cell>
          <cell r="AS990" t="str">
            <v/>
          </cell>
          <cell r="AT990" t="str">
            <v/>
          </cell>
          <cell r="AZ990">
            <v>0</v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Y991" t="str">
            <v/>
          </cell>
          <cell r="AM991">
            <v>0</v>
          </cell>
          <cell r="AR991" t="str">
            <v/>
          </cell>
          <cell r="AS991" t="str">
            <v/>
          </cell>
          <cell r="AT991" t="str">
            <v/>
          </cell>
          <cell r="AZ991">
            <v>0</v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Y992" t="str">
            <v/>
          </cell>
          <cell r="AM992">
            <v>0</v>
          </cell>
          <cell r="AR992" t="str">
            <v/>
          </cell>
          <cell r="AS992" t="str">
            <v/>
          </cell>
          <cell r="AT992" t="str">
            <v/>
          </cell>
          <cell r="AZ992">
            <v>0</v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Y993" t="str">
            <v/>
          </cell>
          <cell r="AM993">
            <v>0</v>
          </cell>
          <cell r="AR993" t="str">
            <v/>
          </cell>
          <cell r="AS993" t="str">
            <v/>
          </cell>
          <cell r="AT993" t="str">
            <v/>
          </cell>
          <cell r="AZ993">
            <v>0</v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Y994" t="str">
            <v/>
          </cell>
          <cell r="AM994">
            <v>0</v>
          </cell>
          <cell r="AR994" t="str">
            <v/>
          </cell>
          <cell r="AS994" t="str">
            <v/>
          </cell>
          <cell r="AT994" t="str">
            <v/>
          </cell>
          <cell r="AZ994">
            <v>0</v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Y995" t="str">
            <v/>
          </cell>
          <cell r="AM995">
            <v>0</v>
          </cell>
          <cell r="AR995" t="str">
            <v/>
          </cell>
          <cell r="AS995" t="str">
            <v/>
          </cell>
          <cell r="AT995" t="str">
            <v/>
          </cell>
          <cell r="AZ995">
            <v>0</v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Y996" t="str">
            <v/>
          </cell>
          <cell r="AM996">
            <v>0</v>
          </cell>
          <cell r="AR996" t="str">
            <v/>
          </cell>
          <cell r="AS996" t="str">
            <v/>
          </cell>
          <cell r="AT996" t="str">
            <v/>
          </cell>
          <cell r="AZ996">
            <v>0</v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Y997" t="str">
            <v/>
          </cell>
          <cell r="AM997">
            <v>0</v>
          </cell>
          <cell r="AR997" t="str">
            <v/>
          </cell>
          <cell r="AS997" t="str">
            <v/>
          </cell>
          <cell r="AT997" t="str">
            <v/>
          </cell>
          <cell r="AZ997">
            <v>0</v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Y998" t="str">
            <v/>
          </cell>
          <cell r="AM998">
            <v>0</v>
          </cell>
          <cell r="AR998" t="str">
            <v/>
          </cell>
          <cell r="AS998" t="str">
            <v/>
          </cell>
          <cell r="AT998" t="str">
            <v/>
          </cell>
          <cell r="AZ998">
            <v>0</v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Y999" t="str">
            <v/>
          </cell>
          <cell r="AM999">
            <v>0</v>
          </cell>
          <cell r="AR999" t="str">
            <v/>
          </cell>
          <cell r="AS999" t="str">
            <v/>
          </cell>
          <cell r="AT999" t="str">
            <v/>
          </cell>
          <cell r="AZ999">
            <v>0</v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Y1000" t="str">
            <v/>
          </cell>
          <cell r="AM1000">
            <v>0</v>
          </cell>
          <cell r="AR1000" t="str">
            <v/>
          </cell>
          <cell r="AS1000" t="str">
            <v/>
          </cell>
          <cell r="AT1000" t="str">
            <v/>
          </cell>
          <cell r="AZ1000">
            <v>0</v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Y1001" t="str">
            <v/>
          </cell>
          <cell r="AM1001">
            <v>0</v>
          </cell>
          <cell r="AR1001" t="str">
            <v/>
          </cell>
          <cell r="AS1001" t="str">
            <v/>
          </cell>
          <cell r="AT1001" t="str">
            <v/>
          </cell>
          <cell r="AZ1001">
            <v>0</v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Y1002" t="str">
            <v/>
          </cell>
          <cell r="AM1002">
            <v>0</v>
          </cell>
          <cell r="AR1002" t="str">
            <v/>
          </cell>
          <cell r="AS1002" t="str">
            <v/>
          </cell>
          <cell r="AT1002" t="str">
            <v/>
          </cell>
          <cell r="AZ1002">
            <v>0</v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Y1003" t="str">
            <v/>
          </cell>
          <cell r="AM1003">
            <v>0</v>
          </cell>
          <cell r="AR1003" t="str">
            <v/>
          </cell>
          <cell r="AS1003" t="str">
            <v/>
          </cell>
          <cell r="AT1003" t="str">
            <v/>
          </cell>
          <cell r="AZ1003">
            <v>0</v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Y1004" t="str">
            <v/>
          </cell>
          <cell r="AM1004">
            <v>0</v>
          </cell>
          <cell r="AR1004" t="str">
            <v/>
          </cell>
          <cell r="AS1004" t="str">
            <v/>
          </cell>
          <cell r="AT1004" t="str">
            <v/>
          </cell>
          <cell r="AZ1004">
            <v>0</v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Y1005" t="str">
            <v/>
          </cell>
          <cell r="AM1005">
            <v>0</v>
          </cell>
          <cell r="AR1005" t="str">
            <v/>
          </cell>
          <cell r="AS1005" t="str">
            <v/>
          </cell>
          <cell r="AT1005" t="str">
            <v/>
          </cell>
          <cell r="AZ1005">
            <v>0</v>
          </cell>
        </row>
        <row r="1006">
          <cell r="A1006" t="str">
            <v/>
          </cell>
          <cell r="B1006" t="str">
            <v/>
          </cell>
          <cell r="Y1006" t="str">
            <v/>
          </cell>
          <cell r="AM1006">
            <v>0</v>
          </cell>
          <cell r="AR1006" t="str">
            <v/>
          </cell>
          <cell r="AS1006" t="str">
            <v/>
          </cell>
          <cell r="AT1006" t="str">
            <v/>
          </cell>
          <cell r="AZ1006">
            <v>0</v>
          </cell>
        </row>
        <row r="1007">
          <cell r="A1007" t="str">
            <v/>
          </cell>
          <cell r="B1007" t="str">
            <v/>
          </cell>
          <cell r="Y1007" t="str">
            <v/>
          </cell>
          <cell r="AM1007">
            <v>0</v>
          </cell>
          <cell r="AR1007" t="str">
            <v/>
          </cell>
          <cell r="AS1007" t="str">
            <v/>
          </cell>
          <cell r="AT1007" t="str">
            <v/>
          </cell>
          <cell r="AZ1007">
            <v>0</v>
          </cell>
        </row>
        <row r="1008">
          <cell r="A1008" t="str">
            <v/>
          </cell>
          <cell r="B1008" t="str">
            <v/>
          </cell>
          <cell r="Y1008" t="str">
            <v/>
          </cell>
          <cell r="AM1008">
            <v>0</v>
          </cell>
          <cell r="AR1008" t="str">
            <v/>
          </cell>
          <cell r="AS1008" t="str">
            <v/>
          </cell>
          <cell r="AT1008" t="str">
            <v/>
          </cell>
          <cell r="AZ1008">
            <v>0</v>
          </cell>
        </row>
        <row r="1009">
          <cell r="A1009" t="str">
            <v/>
          </cell>
          <cell r="B1009" t="str">
            <v/>
          </cell>
          <cell r="Y1009" t="str">
            <v/>
          </cell>
          <cell r="AM1009">
            <v>0</v>
          </cell>
          <cell r="AR1009" t="str">
            <v/>
          </cell>
          <cell r="AS1009" t="str">
            <v/>
          </cell>
          <cell r="AT1009" t="str">
            <v/>
          </cell>
          <cell r="AZ1009">
            <v>0</v>
          </cell>
        </row>
        <row r="1010">
          <cell r="A1010" t="str">
            <v/>
          </cell>
          <cell r="B1010" t="str">
            <v/>
          </cell>
          <cell r="Y1010" t="str">
            <v/>
          </cell>
          <cell r="AM1010">
            <v>0</v>
          </cell>
          <cell r="AR1010" t="str">
            <v/>
          </cell>
          <cell r="AS1010" t="str">
            <v/>
          </cell>
          <cell r="AT1010" t="str">
            <v/>
          </cell>
          <cell r="AZ1010">
            <v>0</v>
          </cell>
        </row>
        <row r="1011">
          <cell r="A1011" t="str">
            <v/>
          </cell>
          <cell r="B1011" t="str">
            <v/>
          </cell>
          <cell r="Y1011" t="str">
            <v/>
          </cell>
          <cell r="AM1011">
            <v>0</v>
          </cell>
          <cell r="AR1011" t="str">
            <v/>
          </cell>
          <cell r="AS1011" t="str">
            <v/>
          </cell>
          <cell r="AT1011" t="str">
            <v/>
          </cell>
          <cell r="AZ1011">
            <v>0</v>
          </cell>
        </row>
        <row r="1012">
          <cell r="A1012" t="str">
            <v/>
          </cell>
          <cell r="B1012" t="str">
            <v/>
          </cell>
          <cell r="Y1012" t="str">
            <v/>
          </cell>
          <cell r="AM1012">
            <v>0</v>
          </cell>
          <cell r="AR1012" t="str">
            <v/>
          </cell>
          <cell r="AS1012" t="str">
            <v/>
          </cell>
          <cell r="AT1012" t="str">
            <v/>
          </cell>
          <cell r="AZ1012">
            <v>0</v>
          </cell>
        </row>
        <row r="1013">
          <cell r="A1013" t="str">
            <v/>
          </cell>
          <cell r="B1013" t="str">
            <v/>
          </cell>
          <cell r="Y1013" t="str">
            <v/>
          </cell>
          <cell r="AM1013">
            <v>0</v>
          </cell>
          <cell r="AR1013" t="str">
            <v/>
          </cell>
          <cell r="AS1013" t="str">
            <v/>
          </cell>
          <cell r="AT1013" t="str">
            <v/>
          </cell>
          <cell r="AZ1013">
            <v>0</v>
          </cell>
        </row>
        <row r="1014">
          <cell r="A1014" t="str">
            <v/>
          </cell>
          <cell r="B1014" t="str">
            <v/>
          </cell>
          <cell r="Y1014" t="str">
            <v/>
          </cell>
          <cell r="AM1014">
            <v>0</v>
          </cell>
          <cell r="AR1014" t="str">
            <v/>
          </cell>
          <cell r="AS1014" t="str">
            <v/>
          </cell>
          <cell r="AT1014" t="str">
            <v/>
          </cell>
          <cell r="AZ1014">
            <v>0</v>
          </cell>
        </row>
        <row r="1015">
          <cell r="A1015" t="str">
            <v/>
          </cell>
          <cell r="B1015" t="str">
            <v/>
          </cell>
          <cell r="Y1015" t="str">
            <v/>
          </cell>
          <cell r="AM1015">
            <v>0</v>
          </cell>
          <cell r="AR1015" t="str">
            <v/>
          </cell>
          <cell r="AS1015" t="str">
            <v/>
          </cell>
          <cell r="AT1015" t="str">
            <v/>
          </cell>
          <cell r="AZ1015">
            <v>0</v>
          </cell>
        </row>
        <row r="1016">
          <cell r="A1016" t="str">
            <v/>
          </cell>
          <cell r="B1016" t="str">
            <v/>
          </cell>
          <cell r="Y1016" t="str">
            <v/>
          </cell>
          <cell r="AM1016">
            <v>0</v>
          </cell>
          <cell r="AR1016" t="str">
            <v/>
          </cell>
          <cell r="AS1016" t="str">
            <v/>
          </cell>
          <cell r="AT1016" t="str">
            <v/>
          </cell>
          <cell r="AZ1016">
            <v>0</v>
          </cell>
        </row>
        <row r="1017">
          <cell r="A1017" t="str">
            <v/>
          </cell>
          <cell r="B1017" t="str">
            <v/>
          </cell>
          <cell r="Y1017" t="str">
            <v/>
          </cell>
          <cell r="AM1017">
            <v>0</v>
          </cell>
          <cell r="AR1017" t="str">
            <v/>
          </cell>
          <cell r="AS1017" t="str">
            <v/>
          </cell>
          <cell r="AT1017" t="str">
            <v/>
          </cell>
          <cell r="AZ1017">
            <v>0</v>
          </cell>
        </row>
        <row r="1018">
          <cell r="A1018" t="str">
            <v/>
          </cell>
          <cell r="B1018" t="str">
            <v/>
          </cell>
          <cell r="Y1018" t="str">
            <v/>
          </cell>
          <cell r="AM1018">
            <v>0</v>
          </cell>
          <cell r="AR1018" t="str">
            <v/>
          </cell>
          <cell r="AS1018" t="str">
            <v/>
          </cell>
          <cell r="AT1018" t="str">
            <v/>
          </cell>
          <cell r="AZ1018">
            <v>0</v>
          </cell>
        </row>
        <row r="1019">
          <cell r="A1019" t="str">
            <v/>
          </cell>
          <cell r="B1019" t="str">
            <v/>
          </cell>
          <cell r="Y1019" t="str">
            <v/>
          </cell>
          <cell r="AM1019">
            <v>0</v>
          </cell>
          <cell r="AR1019" t="str">
            <v/>
          </cell>
          <cell r="AS1019" t="str">
            <v/>
          </cell>
          <cell r="AT1019" t="str">
            <v/>
          </cell>
          <cell r="AZ1019">
            <v>0</v>
          </cell>
        </row>
        <row r="1020">
          <cell r="A1020" t="str">
            <v/>
          </cell>
          <cell r="B1020" t="str">
            <v/>
          </cell>
          <cell r="Y1020" t="str">
            <v/>
          </cell>
          <cell r="AM1020">
            <v>0</v>
          </cell>
          <cell r="AR1020" t="str">
            <v/>
          </cell>
          <cell r="AS1020" t="str">
            <v/>
          </cell>
          <cell r="AT1020" t="str">
            <v/>
          </cell>
          <cell r="AZ1020">
            <v>0</v>
          </cell>
        </row>
        <row r="1021">
          <cell r="A1021" t="str">
            <v/>
          </cell>
          <cell r="B1021" t="str">
            <v/>
          </cell>
          <cell r="Y1021" t="str">
            <v/>
          </cell>
          <cell r="AM1021">
            <v>0</v>
          </cell>
          <cell r="AR1021" t="str">
            <v/>
          </cell>
          <cell r="AS1021" t="str">
            <v/>
          </cell>
          <cell r="AT1021" t="str">
            <v/>
          </cell>
          <cell r="AZ1021">
            <v>0</v>
          </cell>
        </row>
        <row r="1022">
          <cell r="A1022" t="str">
            <v/>
          </cell>
          <cell r="B1022" t="str">
            <v/>
          </cell>
          <cell r="Y1022" t="str">
            <v/>
          </cell>
          <cell r="AM1022">
            <v>0</v>
          </cell>
          <cell r="AR1022" t="str">
            <v/>
          </cell>
          <cell r="AS1022" t="str">
            <v/>
          </cell>
          <cell r="AT1022" t="str">
            <v/>
          </cell>
          <cell r="AZ1022">
            <v>0</v>
          </cell>
        </row>
        <row r="1023">
          <cell r="A1023" t="str">
            <v/>
          </cell>
          <cell r="B1023" t="str">
            <v/>
          </cell>
          <cell r="Y1023" t="str">
            <v/>
          </cell>
          <cell r="AM1023">
            <v>0</v>
          </cell>
          <cell r="AR1023" t="str">
            <v/>
          </cell>
          <cell r="AS1023" t="str">
            <v/>
          </cell>
          <cell r="AT1023" t="str">
            <v/>
          </cell>
          <cell r="AZ1023">
            <v>0</v>
          </cell>
        </row>
        <row r="1024">
          <cell r="A1024" t="str">
            <v/>
          </cell>
          <cell r="B1024" t="str">
            <v/>
          </cell>
          <cell r="Y1024" t="str">
            <v/>
          </cell>
          <cell r="AM1024">
            <v>0</v>
          </cell>
          <cell r="AR1024" t="str">
            <v/>
          </cell>
          <cell r="AS1024" t="str">
            <v/>
          </cell>
          <cell r="AT1024" t="str">
            <v/>
          </cell>
          <cell r="AZ1024">
            <v>0</v>
          </cell>
        </row>
        <row r="1025">
          <cell r="A1025" t="str">
            <v/>
          </cell>
          <cell r="B1025" t="str">
            <v/>
          </cell>
          <cell r="Y1025" t="str">
            <v/>
          </cell>
          <cell r="AM1025">
            <v>0</v>
          </cell>
          <cell r="AR1025" t="str">
            <v/>
          </cell>
          <cell r="AS1025" t="str">
            <v/>
          </cell>
          <cell r="AT1025" t="str">
            <v/>
          </cell>
          <cell r="AZ1025">
            <v>0</v>
          </cell>
        </row>
        <row r="1026">
          <cell r="A1026" t="str">
            <v/>
          </cell>
          <cell r="B1026" t="str">
            <v/>
          </cell>
          <cell r="Y1026" t="str">
            <v/>
          </cell>
          <cell r="AM1026">
            <v>0</v>
          </cell>
          <cell r="AR1026" t="str">
            <v/>
          </cell>
          <cell r="AS1026" t="str">
            <v/>
          </cell>
          <cell r="AT1026" t="str">
            <v/>
          </cell>
          <cell r="AZ1026">
            <v>0</v>
          </cell>
        </row>
        <row r="1027">
          <cell r="A1027" t="str">
            <v/>
          </cell>
          <cell r="B1027" t="str">
            <v/>
          </cell>
          <cell r="Y1027" t="str">
            <v/>
          </cell>
          <cell r="AM1027">
            <v>0</v>
          </cell>
          <cell r="AR1027" t="str">
            <v/>
          </cell>
          <cell r="AS1027" t="str">
            <v/>
          </cell>
          <cell r="AT1027" t="str">
            <v/>
          </cell>
          <cell r="AZ1027">
            <v>0</v>
          </cell>
        </row>
        <row r="1028">
          <cell r="A1028" t="str">
            <v/>
          </cell>
          <cell r="B1028" t="str">
            <v/>
          </cell>
          <cell r="Y1028" t="str">
            <v/>
          </cell>
          <cell r="AM1028">
            <v>0</v>
          </cell>
          <cell r="AR1028" t="str">
            <v/>
          </cell>
          <cell r="AS1028" t="str">
            <v/>
          </cell>
          <cell r="AT1028" t="str">
            <v/>
          </cell>
          <cell r="AZ1028">
            <v>0</v>
          </cell>
        </row>
        <row r="1029">
          <cell r="A1029" t="str">
            <v/>
          </cell>
          <cell r="B1029" t="str">
            <v/>
          </cell>
          <cell r="Y1029" t="str">
            <v/>
          </cell>
          <cell r="AM1029">
            <v>0</v>
          </cell>
          <cell r="AR1029" t="str">
            <v/>
          </cell>
          <cell r="AS1029" t="str">
            <v/>
          </cell>
          <cell r="AT1029" t="str">
            <v/>
          </cell>
          <cell r="AZ1029">
            <v>0</v>
          </cell>
        </row>
        <row r="1030">
          <cell r="A1030" t="str">
            <v/>
          </cell>
          <cell r="B1030" t="str">
            <v/>
          </cell>
          <cell r="Y1030" t="str">
            <v/>
          </cell>
          <cell r="AM1030">
            <v>0</v>
          </cell>
          <cell r="AR1030" t="str">
            <v/>
          </cell>
          <cell r="AS1030" t="str">
            <v/>
          </cell>
          <cell r="AT1030" t="str">
            <v/>
          </cell>
          <cell r="AZ1030">
            <v>0</v>
          </cell>
        </row>
        <row r="1031">
          <cell r="A1031" t="str">
            <v/>
          </cell>
          <cell r="B1031" t="str">
            <v/>
          </cell>
          <cell r="Y1031" t="str">
            <v/>
          </cell>
          <cell r="AM1031">
            <v>0</v>
          </cell>
          <cell r="AR1031" t="str">
            <v/>
          </cell>
          <cell r="AS1031" t="str">
            <v/>
          </cell>
          <cell r="AT1031" t="str">
            <v/>
          </cell>
          <cell r="AZ1031">
            <v>0</v>
          </cell>
        </row>
        <row r="1032">
          <cell r="A1032" t="str">
            <v/>
          </cell>
          <cell r="B1032" t="str">
            <v/>
          </cell>
          <cell r="Y1032" t="str">
            <v/>
          </cell>
          <cell r="AM1032">
            <v>0</v>
          </cell>
          <cell r="AR1032" t="str">
            <v/>
          </cell>
          <cell r="AS1032" t="str">
            <v/>
          </cell>
          <cell r="AT1032" t="str">
            <v/>
          </cell>
          <cell r="AZ1032">
            <v>0</v>
          </cell>
        </row>
        <row r="1033">
          <cell r="A1033" t="str">
            <v/>
          </cell>
          <cell r="B1033" t="str">
            <v/>
          </cell>
          <cell r="Y1033" t="str">
            <v/>
          </cell>
          <cell r="AM1033">
            <v>0</v>
          </cell>
          <cell r="AR1033" t="str">
            <v/>
          </cell>
          <cell r="AS1033" t="str">
            <v/>
          </cell>
          <cell r="AT1033" t="str">
            <v/>
          </cell>
          <cell r="AZ1033">
            <v>0</v>
          </cell>
        </row>
        <row r="1034">
          <cell r="A1034" t="str">
            <v/>
          </cell>
          <cell r="B1034" t="str">
            <v/>
          </cell>
          <cell r="Y1034" t="str">
            <v/>
          </cell>
          <cell r="AM1034">
            <v>0</v>
          </cell>
          <cell r="AR1034" t="str">
            <v/>
          </cell>
          <cell r="AS1034" t="str">
            <v/>
          </cell>
          <cell r="AT1034" t="str">
            <v/>
          </cell>
          <cell r="AZ1034">
            <v>0</v>
          </cell>
        </row>
        <row r="1035">
          <cell r="A1035" t="str">
            <v/>
          </cell>
          <cell r="B1035" t="str">
            <v/>
          </cell>
          <cell r="Y1035" t="str">
            <v/>
          </cell>
          <cell r="AM1035">
            <v>0</v>
          </cell>
          <cell r="AR1035" t="str">
            <v/>
          </cell>
          <cell r="AS1035" t="str">
            <v/>
          </cell>
          <cell r="AT1035" t="str">
            <v/>
          </cell>
          <cell r="AZ1035">
            <v>0</v>
          </cell>
        </row>
        <row r="1036">
          <cell r="A1036" t="str">
            <v/>
          </cell>
          <cell r="B1036" t="str">
            <v/>
          </cell>
          <cell r="Y1036" t="str">
            <v/>
          </cell>
          <cell r="AM1036">
            <v>0</v>
          </cell>
          <cell r="AR1036" t="str">
            <v/>
          </cell>
          <cell r="AS1036" t="str">
            <v/>
          </cell>
          <cell r="AT1036" t="str">
            <v/>
          </cell>
          <cell r="AZ1036">
            <v>0</v>
          </cell>
        </row>
        <row r="1037">
          <cell r="A1037" t="str">
            <v/>
          </cell>
          <cell r="B1037" t="str">
            <v/>
          </cell>
          <cell r="Y1037" t="str">
            <v/>
          </cell>
          <cell r="AM1037">
            <v>0</v>
          </cell>
          <cell r="AR1037" t="str">
            <v/>
          </cell>
          <cell r="AS1037" t="str">
            <v/>
          </cell>
          <cell r="AT1037" t="str">
            <v/>
          </cell>
          <cell r="AZ1037">
            <v>0</v>
          </cell>
        </row>
        <row r="1038">
          <cell r="A1038" t="str">
            <v/>
          </cell>
          <cell r="B1038" t="str">
            <v/>
          </cell>
          <cell r="Y1038" t="str">
            <v/>
          </cell>
          <cell r="AM1038">
            <v>0</v>
          </cell>
          <cell r="AR1038" t="str">
            <v/>
          </cell>
          <cell r="AS1038" t="str">
            <v/>
          </cell>
          <cell r="AT1038" t="str">
            <v/>
          </cell>
          <cell r="AZ1038">
            <v>0</v>
          </cell>
        </row>
        <row r="1039">
          <cell r="A1039" t="str">
            <v/>
          </cell>
          <cell r="B1039" t="str">
            <v/>
          </cell>
          <cell r="Y1039" t="str">
            <v/>
          </cell>
          <cell r="AM1039">
            <v>0</v>
          </cell>
          <cell r="AR1039" t="str">
            <v/>
          </cell>
          <cell r="AS1039" t="str">
            <v/>
          </cell>
          <cell r="AT1039" t="str">
            <v/>
          </cell>
          <cell r="AZ1039">
            <v>0</v>
          </cell>
        </row>
        <row r="1040">
          <cell r="A1040" t="str">
            <v/>
          </cell>
          <cell r="B1040" t="str">
            <v/>
          </cell>
          <cell r="Y1040" t="str">
            <v/>
          </cell>
          <cell r="AM1040">
            <v>0</v>
          </cell>
          <cell r="AR1040" t="str">
            <v/>
          </cell>
          <cell r="AS1040" t="str">
            <v/>
          </cell>
          <cell r="AT1040" t="str">
            <v/>
          </cell>
          <cell r="AZ1040">
            <v>0</v>
          </cell>
        </row>
        <row r="1041">
          <cell r="A1041" t="str">
            <v/>
          </cell>
          <cell r="B1041" t="str">
            <v/>
          </cell>
          <cell r="Y1041" t="str">
            <v/>
          </cell>
          <cell r="AM1041">
            <v>0</v>
          </cell>
          <cell r="AR1041" t="str">
            <v/>
          </cell>
          <cell r="AS1041" t="str">
            <v/>
          </cell>
          <cell r="AT1041" t="str">
            <v/>
          </cell>
          <cell r="AZ1041">
            <v>0</v>
          </cell>
        </row>
        <row r="1042">
          <cell r="A1042" t="str">
            <v/>
          </cell>
          <cell r="B1042" t="str">
            <v/>
          </cell>
          <cell r="Y1042" t="str">
            <v/>
          </cell>
          <cell r="AM1042">
            <v>0</v>
          </cell>
          <cell r="AR1042" t="str">
            <v/>
          </cell>
          <cell r="AS1042" t="str">
            <v/>
          </cell>
          <cell r="AT1042" t="str">
            <v/>
          </cell>
          <cell r="AZ1042">
            <v>0</v>
          </cell>
        </row>
        <row r="1043">
          <cell r="A1043" t="str">
            <v/>
          </cell>
          <cell r="B1043" t="str">
            <v/>
          </cell>
          <cell r="Y1043" t="str">
            <v/>
          </cell>
          <cell r="AM1043">
            <v>0</v>
          </cell>
          <cell r="AR1043" t="str">
            <v/>
          </cell>
          <cell r="AS1043" t="str">
            <v/>
          </cell>
          <cell r="AT1043" t="str">
            <v/>
          </cell>
          <cell r="AZ1043">
            <v>0</v>
          </cell>
        </row>
        <row r="1044">
          <cell r="A1044" t="str">
            <v/>
          </cell>
          <cell r="B1044" t="str">
            <v/>
          </cell>
          <cell r="Y1044" t="str">
            <v/>
          </cell>
          <cell r="AM1044">
            <v>0</v>
          </cell>
          <cell r="AR1044" t="str">
            <v/>
          </cell>
          <cell r="AS1044" t="str">
            <v/>
          </cell>
          <cell r="AT1044" t="str">
            <v/>
          </cell>
          <cell r="AZ1044">
            <v>0</v>
          </cell>
        </row>
        <row r="1045">
          <cell r="A1045" t="str">
            <v/>
          </cell>
          <cell r="B1045" t="str">
            <v/>
          </cell>
          <cell r="Y1045" t="str">
            <v/>
          </cell>
          <cell r="AM1045">
            <v>0</v>
          </cell>
          <cell r="AR1045" t="str">
            <v/>
          </cell>
          <cell r="AS1045" t="str">
            <v/>
          </cell>
          <cell r="AT1045" t="str">
            <v/>
          </cell>
          <cell r="AZ1045">
            <v>0</v>
          </cell>
        </row>
        <row r="1046">
          <cell r="A1046" t="str">
            <v/>
          </cell>
          <cell r="B1046" t="str">
            <v/>
          </cell>
          <cell r="Y1046" t="str">
            <v/>
          </cell>
          <cell r="AM1046">
            <v>0</v>
          </cell>
          <cell r="AR1046" t="str">
            <v/>
          </cell>
          <cell r="AS1046" t="str">
            <v/>
          </cell>
          <cell r="AT1046" t="str">
            <v/>
          </cell>
          <cell r="AZ1046">
            <v>0</v>
          </cell>
        </row>
        <row r="1047">
          <cell r="A1047" t="str">
            <v/>
          </cell>
          <cell r="B1047" t="str">
            <v/>
          </cell>
          <cell r="Y1047" t="str">
            <v/>
          </cell>
          <cell r="AM1047">
            <v>0</v>
          </cell>
          <cell r="AR1047" t="str">
            <v/>
          </cell>
          <cell r="AS1047" t="str">
            <v/>
          </cell>
          <cell r="AT1047" t="str">
            <v/>
          </cell>
          <cell r="AZ1047">
            <v>0</v>
          </cell>
        </row>
        <row r="1048">
          <cell r="A1048" t="str">
            <v/>
          </cell>
          <cell r="B1048" t="str">
            <v/>
          </cell>
          <cell r="Y1048" t="str">
            <v/>
          </cell>
          <cell r="AM1048">
            <v>0</v>
          </cell>
          <cell r="AR1048" t="str">
            <v/>
          </cell>
          <cell r="AS1048" t="str">
            <v/>
          </cell>
          <cell r="AT1048" t="str">
            <v/>
          </cell>
          <cell r="AZ1048">
            <v>0</v>
          </cell>
        </row>
        <row r="1049">
          <cell r="A1049" t="str">
            <v/>
          </cell>
          <cell r="B1049" t="str">
            <v/>
          </cell>
          <cell r="Y1049" t="str">
            <v/>
          </cell>
          <cell r="AM1049">
            <v>0</v>
          </cell>
          <cell r="AR1049" t="str">
            <v/>
          </cell>
          <cell r="AS1049" t="str">
            <v/>
          </cell>
          <cell r="AT1049" t="str">
            <v/>
          </cell>
          <cell r="AZ1049">
            <v>0</v>
          </cell>
        </row>
        <row r="1050">
          <cell r="A1050" t="str">
            <v/>
          </cell>
          <cell r="B1050" t="str">
            <v/>
          </cell>
          <cell r="Y1050" t="str">
            <v/>
          </cell>
          <cell r="AM1050">
            <v>0</v>
          </cell>
          <cell r="AR1050" t="str">
            <v/>
          </cell>
          <cell r="AS1050" t="str">
            <v/>
          </cell>
          <cell r="AT1050" t="str">
            <v/>
          </cell>
          <cell r="AZ1050">
            <v>0</v>
          </cell>
        </row>
        <row r="1051">
          <cell r="A1051" t="str">
            <v/>
          </cell>
          <cell r="B1051" t="str">
            <v/>
          </cell>
          <cell r="Y1051" t="str">
            <v/>
          </cell>
          <cell r="AM1051">
            <v>0</v>
          </cell>
          <cell r="AR1051" t="str">
            <v/>
          </cell>
          <cell r="AS1051" t="str">
            <v/>
          </cell>
          <cell r="AT1051" t="str">
            <v/>
          </cell>
          <cell r="AZ1051">
            <v>0</v>
          </cell>
        </row>
        <row r="1052">
          <cell r="A1052" t="str">
            <v/>
          </cell>
          <cell r="B1052" t="str">
            <v/>
          </cell>
          <cell r="Y1052" t="str">
            <v/>
          </cell>
          <cell r="AM1052">
            <v>0</v>
          </cell>
          <cell r="AR1052" t="str">
            <v/>
          </cell>
          <cell r="AS1052" t="str">
            <v/>
          </cell>
          <cell r="AT1052" t="str">
            <v/>
          </cell>
          <cell r="AZ1052">
            <v>0</v>
          </cell>
        </row>
        <row r="1053">
          <cell r="A1053" t="str">
            <v/>
          </cell>
          <cell r="B1053" t="str">
            <v/>
          </cell>
          <cell r="Y1053" t="str">
            <v/>
          </cell>
          <cell r="AM1053">
            <v>0</v>
          </cell>
          <cell r="AR1053" t="str">
            <v/>
          </cell>
          <cell r="AS1053" t="str">
            <v/>
          </cell>
          <cell r="AT1053" t="str">
            <v/>
          </cell>
          <cell r="AZ1053">
            <v>0</v>
          </cell>
        </row>
        <row r="1054">
          <cell r="A1054" t="str">
            <v/>
          </cell>
          <cell r="B1054" t="str">
            <v/>
          </cell>
          <cell r="Y1054" t="str">
            <v/>
          </cell>
          <cell r="AM1054">
            <v>0</v>
          </cell>
          <cell r="AR1054" t="str">
            <v/>
          </cell>
          <cell r="AS1054" t="str">
            <v/>
          </cell>
          <cell r="AT1054" t="str">
            <v/>
          </cell>
          <cell r="AZ1054">
            <v>0</v>
          </cell>
        </row>
        <row r="1055">
          <cell r="A1055" t="str">
            <v/>
          </cell>
          <cell r="B1055" t="str">
            <v/>
          </cell>
          <cell r="Y1055" t="str">
            <v/>
          </cell>
          <cell r="AM1055">
            <v>0</v>
          </cell>
          <cell r="AR1055" t="str">
            <v/>
          </cell>
          <cell r="AS1055" t="str">
            <v/>
          </cell>
          <cell r="AT1055" t="str">
            <v/>
          </cell>
          <cell r="AZ1055">
            <v>0</v>
          </cell>
        </row>
        <row r="1056">
          <cell r="A1056" t="str">
            <v/>
          </cell>
          <cell r="B1056" t="str">
            <v/>
          </cell>
          <cell r="Y1056" t="str">
            <v/>
          </cell>
          <cell r="AM1056">
            <v>0</v>
          </cell>
          <cell r="AR1056" t="str">
            <v/>
          </cell>
          <cell r="AS1056" t="str">
            <v/>
          </cell>
          <cell r="AT1056" t="str">
            <v/>
          </cell>
          <cell r="AZ1056">
            <v>0</v>
          </cell>
        </row>
        <row r="1057">
          <cell r="A1057" t="str">
            <v/>
          </cell>
          <cell r="B1057" t="str">
            <v/>
          </cell>
          <cell r="Y1057" t="str">
            <v/>
          </cell>
          <cell r="AM1057">
            <v>0</v>
          </cell>
          <cell r="AR1057" t="str">
            <v/>
          </cell>
          <cell r="AS1057" t="str">
            <v/>
          </cell>
          <cell r="AT1057" t="str">
            <v/>
          </cell>
          <cell r="AZ1057">
            <v>0</v>
          </cell>
        </row>
        <row r="1058">
          <cell r="A1058" t="str">
            <v/>
          </cell>
          <cell r="B1058" t="str">
            <v/>
          </cell>
          <cell r="Y1058" t="str">
            <v/>
          </cell>
          <cell r="AM1058">
            <v>0</v>
          </cell>
          <cell r="AR1058" t="str">
            <v/>
          </cell>
          <cell r="AS1058" t="str">
            <v/>
          </cell>
          <cell r="AT1058" t="str">
            <v/>
          </cell>
          <cell r="AZ1058">
            <v>0</v>
          </cell>
        </row>
        <row r="1059">
          <cell r="A1059" t="str">
            <v/>
          </cell>
          <cell r="B1059" t="str">
            <v/>
          </cell>
          <cell r="Y1059" t="str">
            <v/>
          </cell>
          <cell r="AM1059">
            <v>0</v>
          </cell>
          <cell r="AR1059" t="str">
            <v/>
          </cell>
          <cell r="AS1059" t="str">
            <v/>
          </cell>
          <cell r="AT1059" t="str">
            <v/>
          </cell>
          <cell r="AZ1059">
            <v>0</v>
          </cell>
        </row>
        <row r="1060">
          <cell r="A1060" t="str">
            <v/>
          </cell>
          <cell r="B1060" t="str">
            <v/>
          </cell>
          <cell r="Y1060" t="str">
            <v/>
          </cell>
          <cell r="AM1060">
            <v>0</v>
          </cell>
          <cell r="AR1060" t="str">
            <v/>
          </cell>
          <cell r="AS1060" t="str">
            <v/>
          </cell>
          <cell r="AT1060" t="str">
            <v/>
          </cell>
          <cell r="AZ1060">
            <v>0</v>
          </cell>
        </row>
        <row r="1061">
          <cell r="A1061" t="str">
            <v/>
          </cell>
          <cell r="B1061" t="str">
            <v/>
          </cell>
          <cell r="Y1061" t="str">
            <v/>
          </cell>
          <cell r="AM1061">
            <v>0</v>
          </cell>
          <cell r="AR1061" t="str">
            <v/>
          </cell>
          <cell r="AS1061" t="str">
            <v/>
          </cell>
          <cell r="AT1061" t="str">
            <v/>
          </cell>
          <cell r="AZ1061">
            <v>0</v>
          </cell>
        </row>
        <row r="1062">
          <cell r="A1062" t="str">
            <v/>
          </cell>
          <cell r="B1062" t="str">
            <v/>
          </cell>
          <cell r="Y1062" t="str">
            <v/>
          </cell>
          <cell r="AM1062">
            <v>0</v>
          </cell>
          <cell r="AR1062" t="str">
            <v/>
          </cell>
          <cell r="AS1062" t="str">
            <v/>
          </cell>
          <cell r="AT1062" t="str">
            <v/>
          </cell>
          <cell r="AZ1062">
            <v>0</v>
          </cell>
        </row>
        <row r="1063">
          <cell r="A1063" t="str">
            <v/>
          </cell>
          <cell r="B1063" t="str">
            <v/>
          </cell>
          <cell r="Y1063" t="str">
            <v/>
          </cell>
          <cell r="AM1063">
            <v>0</v>
          </cell>
          <cell r="AR1063" t="str">
            <v/>
          </cell>
          <cell r="AS1063" t="str">
            <v/>
          </cell>
          <cell r="AT1063" t="str">
            <v/>
          </cell>
          <cell r="AZ1063">
            <v>0</v>
          </cell>
        </row>
        <row r="1064">
          <cell r="A1064" t="str">
            <v/>
          </cell>
          <cell r="B1064" t="str">
            <v/>
          </cell>
          <cell r="Y1064" t="str">
            <v/>
          </cell>
          <cell r="AM1064">
            <v>0</v>
          </cell>
          <cell r="AR1064" t="str">
            <v/>
          </cell>
          <cell r="AS1064" t="str">
            <v/>
          </cell>
          <cell r="AT1064" t="str">
            <v/>
          </cell>
          <cell r="AZ1064">
            <v>0</v>
          </cell>
        </row>
        <row r="1065">
          <cell r="A1065" t="str">
            <v/>
          </cell>
          <cell r="B1065" t="str">
            <v/>
          </cell>
          <cell r="Y1065" t="str">
            <v/>
          </cell>
          <cell r="AM1065">
            <v>0</v>
          </cell>
          <cell r="AR1065" t="str">
            <v/>
          </cell>
          <cell r="AS1065" t="str">
            <v/>
          </cell>
          <cell r="AT1065" t="str">
            <v/>
          </cell>
          <cell r="AZ1065">
            <v>0</v>
          </cell>
        </row>
        <row r="1066">
          <cell r="A1066" t="str">
            <v/>
          </cell>
          <cell r="B1066" t="str">
            <v/>
          </cell>
          <cell r="Y1066" t="str">
            <v/>
          </cell>
          <cell r="AM1066">
            <v>0</v>
          </cell>
          <cell r="AR1066" t="str">
            <v/>
          </cell>
          <cell r="AS1066" t="str">
            <v/>
          </cell>
          <cell r="AT1066" t="str">
            <v/>
          </cell>
          <cell r="AZ1066">
            <v>0</v>
          </cell>
        </row>
        <row r="1067">
          <cell r="A1067" t="str">
            <v/>
          </cell>
          <cell r="B1067" t="str">
            <v/>
          </cell>
          <cell r="Y1067" t="str">
            <v/>
          </cell>
          <cell r="AM1067">
            <v>0</v>
          </cell>
          <cell r="AR1067" t="str">
            <v/>
          </cell>
          <cell r="AS1067" t="str">
            <v/>
          </cell>
          <cell r="AT1067" t="str">
            <v/>
          </cell>
          <cell r="AZ1067">
            <v>0</v>
          </cell>
        </row>
        <row r="1068">
          <cell r="A1068" t="str">
            <v/>
          </cell>
          <cell r="B1068" t="str">
            <v/>
          </cell>
          <cell r="Y1068" t="str">
            <v/>
          </cell>
          <cell r="AM1068">
            <v>0</v>
          </cell>
          <cell r="AR1068" t="str">
            <v/>
          </cell>
          <cell r="AS1068" t="str">
            <v/>
          </cell>
          <cell r="AT1068" t="str">
            <v/>
          </cell>
          <cell r="AZ1068">
            <v>0</v>
          </cell>
        </row>
        <row r="1069">
          <cell r="A1069" t="str">
            <v/>
          </cell>
          <cell r="B1069" t="str">
            <v/>
          </cell>
          <cell r="Y1069" t="str">
            <v/>
          </cell>
          <cell r="AM1069">
            <v>0</v>
          </cell>
          <cell r="AR1069" t="str">
            <v/>
          </cell>
          <cell r="AS1069" t="str">
            <v/>
          </cell>
          <cell r="AT1069" t="str">
            <v/>
          </cell>
          <cell r="AZ1069">
            <v>0</v>
          </cell>
        </row>
        <row r="1070">
          <cell r="A1070" t="str">
            <v/>
          </cell>
          <cell r="B1070" t="str">
            <v/>
          </cell>
          <cell r="Y1070" t="str">
            <v/>
          </cell>
          <cell r="AM1070">
            <v>0</v>
          </cell>
          <cell r="AR1070" t="str">
            <v/>
          </cell>
          <cell r="AS1070" t="str">
            <v/>
          </cell>
          <cell r="AT1070" t="str">
            <v/>
          </cell>
          <cell r="AZ1070">
            <v>0</v>
          </cell>
        </row>
        <row r="1071">
          <cell r="A1071" t="str">
            <v/>
          </cell>
          <cell r="B1071" t="str">
            <v/>
          </cell>
          <cell r="Y1071" t="str">
            <v/>
          </cell>
          <cell r="AM1071">
            <v>0</v>
          </cell>
          <cell r="AR1071" t="str">
            <v/>
          </cell>
          <cell r="AS1071" t="str">
            <v/>
          </cell>
          <cell r="AT1071" t="str">
            <v/>
          </cell>
          <cell r="AZ1071">
            <v>0</v>
          </cell>
        </row>
        <row r="1072">
          <cell r="A1072" t="str">
            <v/>
          </cell>
          <cell r="B1072" t="str">
            <v/>
          </cell>
          <cell r="Y1072" t="str">
            <v/>
          </cell>
          <cell r="AM1072">
            <v>0</v>
          </cell>
          <cell r="AR1072" t="str">
            <v/>
          </cell>
          <cell r="AS1072" t="str">
            <v/>
          </cell>
          <cell r="AT1072" t="str">
            <v/>
          </cell>
          <cell r="AZ1072">
            <v>0</v>
          </cell>
        </row>
        <row r="1073">
          <cell r="A1073" t="str">
            <v/>
          </cell>
          <cell r="B1073" t="str">
            <v/>
          </cell>
          <cell r="Y1073" t="str">
            <v/>
          </cell>
          <cell r="AM1073">
            <v>0</v>
          </cell>
          <cell r="AR1073" t="str">
            <v/>
          </cell>
          <cell r="AS1073" t="str">
            <v/>
          </cell>
          <cell r="AT1073" t="str">
            <v/>
          </cell>
          <cell r="AZ1073">
            <v>0</v>
          </cell>
        </row>
        <row r="1074">
          <cell r="A1074" t="str">
            <v/>
          </cell>
          <cell r="B1074" t="str">
            <v/>
          </cell>
          <cell r="Y1074" t="str">
            <v/>
          </cell>
          <cell r="AM1074">
            <v>0</v>
          </cell>
          <cell r="AR1074" t="str">
            <v/>
          </cell>
          <cell r="AS1074" t="str">
            <v/>
          </cell>
          <cell r="AT1074" t="str">
            <v/>
          </cell>
          <cell r="AZ1074">
            <v>0</v>
          </cell>
        </row>
        <row r="1075">
          <cell r="A1075" t="str">
            <v/>
          </cell>
          <cell r="B1075" t="str">
            <v/>
          </cell>
          <cell r="Y1075" t="str">
            <v/>
          </cell>
          <cell r="AM1075">
            <v>0</v>
          </cell>
          <cell r="AR1075" t="str">
            <v/>
          </cell>
          <cell r="AS1075" t="str">
            <v/>
          </cell>
          <cell r="AT1075" t="str">
            <v/>
          </cell>
          <cell r="AZ1075">
            <v>0</v>
          </cell>
        </row>
        <row r="1076">
          <cell r="A1076" t="str">
            <v/>
          </cell>
          <cell r="B1076" t="str">
            <v/>
          </cell>
          <cell r="Y1076" t="str">
            <v/>
          </cell>
          <cell r="AM1076">
            <v>0</v>
          </cell>
          <cell r="AR1076" t="str">
            <v/>
          </cell>
          <cell r="AS1076" t="str">
            <v/>
          </cell>
          <cell r="AT1076" t="str">
            <v/>
          </cell>
          <cell r="AZ1076">
            <v>0</v>
          </cell>
        </row>
        <row r="1077">
          <cell r="A1077" t="str">
            <v/>
          </cell>
          <cell r="B1077" t="str">
            <v/>
          </cell>
          <cell r="Y1077" t="str">
            <v/>
          </cell>
          <cell r="AM1077">
            <v>0</v>
          </cell>
          <cell r="AR1077" t="str">
            <v/>
          </cell>
          <cell r="AS1077" t="str">
            <v/>
          </cell>
          <cell r="AT1077" t="str">
            <v/>
          </cell>
          <cell r="AZ1077">
            <v>0</v>
          </cell>
        </row>
        <row r="1078">
          <cell r="A1078" t="str">
            <v/>
          </cell>
          <cell r="B1078" t="str">
            <v/>
          </cell>
          <cell r="Y1078" t="str">
            <v/>
          </cell>
          <cell r="AM1078">
            <v>0</v>
          </cell>
          <cell r="AR1078" t="str">
            <v/>
          </cell>
          <cell r="AS1078" t="str">
            <v/>
          </cell>
          <cell r="AT1078" t="str">
            <v/>
          </cell>
          <cell r="AZ1078">
            <v>0</v>
          </cell>
        </row>
        <row r="1079">
          <cell r="A1079" t="str">
            <v/>
          </cell>
          <cell r="B1079" t="str">
            <v/>
          </cell>
          <cell r="Y1079" t="str">
            <v/>
          </cell>
          <cell r="AM1079">
            <v>0</v>
          </cell>
          <cell r="AR1079" t="str">
            <v/>
          </cell>
          <cell r="AS1079" t="str">
            <v/>
          </cell>
          <cell r="AT1079" t="str">
            <v/>
          </cell>
          <cell r="AZ1079">
            <v>0</v>
          </cell>
        </row>
        <row r="1080">
          <cell r="A1080" t="str">
            <v/>
          </cell>
          <cell r="B1080" t="str">
            <v/>
          </cell>
          <cell r="Y1080" t="str">
            <v/>
          </cell>
          <cell r="AM1080">
            <v>0</v>
          </cell>
          <cell r="AR1080" t="str">
            <v/>
          </cell>
          <cell r="AS1080" t="str">
            <v/>
          </cell>
          <cell r="AT1080" t="str">
            <v/>
          </cell>
          <cell r="AZ1080">
            <v>0</v>
          </cell>
        </row>
        <row r="1081">
          <cell r="A1081" t="str">
            <v/>
          </cell>
          <cell r="B1081" t="str">
            <v/>
          </cell>
          <cell r="Y1081" t="str">
            <v/>
          </cell>
          <cell r="AM1081">
            <v>0</v>
          </cell>
          <cell r="AR1081" t="str">
            <v/>
          </cell>
          <cell r="AS1081" t="str">
            <v/>
          </cell>
          <cell r="AT1081" t="str">
            <v/>
          </cell>
          <cell r="AZ1081">
            <v>0</v>
          </cell>
        </row>
        <row r="1082">
          <cell r="A1082" t="str">
            <v/>
          </cell>
          <cell r="B1082" t="str">
            <v/>
          </cell>
          <cell r="Y1082" t="str">
            <v/>
          </cell>
          <cell r="AM1082">
            <v>0</v>
          </cell>
          <cell r="AR1082" t="str">
            <v/>
          </cell>
          <cell r="AS1082" t="str">
            <v/>
          </cell>
          <cell r="AT1082" t="str">
            <v/>
          </cell>
          <cell r="AZ1082">
            <v>0</v>
          </cell>
        </row>
        <row r="1083">
          <cell r="A1083" t="str">
            <v/>
          </cell>
          <cell r="B1083" t="str">
            <v/>
          </cell>
          <cell r="Y1083" t="str">
            <v/>
          </cell>
          <cell r="AM1083">
            <v>0</v>
          </cell>
          <cell r="AR1083" t="str">
            <v/>
          </cell>
          <cell r="AS1083" t="str">
            <v/>
          </cell>
          <cell r="AT1083" t="str">
            <v/>
          </cell>
          <cell r="AZ1083">
            <v>0</v>
          </cell>
        </row>
        <row r="1084">
          <cell r="A1084" t="str">
            <v/>
          </cell>
          <cell r="B1084" t="str">
            <v/>
          </cell>
          <cell r="Y1084" t="str">
            <v/>
          </cell>
          <cell r="AM1084">
            <v>0</v>
          </cell>
          <cell r="AR1084" t="str">
            <v/>
          </cell>
          <cell r="AS1084" t="str">
            <v/>
          </cell>
          <cell r="AT1084" t="str">
            <v/>
          </cell>
          <cell r="AZ1084">
            <v>0</v>
          </cell>
        </row>
        <row r="1085">
          <cell r="A1085" t="str">
            <v/>
          </cell>
          <cell r="B1085" t="str">
            <v/>
          </cell>
          <cell r="Y1085" t="str">
            <v/>
          </cell>
          <cell r="AM1085">
            <v>0</v>
          </cell>
          <cell r="AR1085" t="str">
            <v/>
          </cell>
          <cell r="AS1085" t="str">
            <v/>
          </cell>
          <cell r="AT1085" t="str">
            <v/>
          </cell>
          <cell r="AZ1085">
            <v>0</v>
          </cell>
        </row>
        <row r="1086">
          <cell r="A1086" t="str">
            <v/>
          </cell>
          <cell r="B1086" t="str">
            <v/>
          </cell>
          <cell r="Y1086" t="str">
            <v/>
          </cell>
          <cell r="AM1086">
            <v>0</v>
          </cell>
          <cell r="AR1086" t="str">
            <v/>
          </cell>
          <cell r="AS1086" t="str">
            <v/>
          </cell>
          <cell r="AT1086" t="str">
            <v/>
          </cell>
          <cell r="AZ1086">
            <v>0</v>
          </cell>
        </row>
        <row r="1087">
          <cell r="A1087" t="str">
            <v/>
          </cell>
          <cell r="B1087" t="str">
            <v/>
          </cell>
          <cell r="Y1087" t="str">
            <v/>
          </cell>
          <cell r="AM1087">
            <v>0</v>
          </cell>
          <cell r="AR1087" t="str">
            <v/>
          </cell>
          <cell r="AS1087" t="str">
            <v/>
          </cell>
          <cell r="AT1087" t="str">
            <v/>
          </cell>
          <cell r="AZ1087">
            <v>0</v>
          </cell>
        </row>
        <row r="1088">
          <cell r="A1088" t="str">
            <v/>
          </cell>
          <cell r="B1088" t="str">
            <v/>
          </cell>
          <cell r="Y1088" t="str">
            <v/>
          </cell>
          <cell r="AM1088">
            <v>0</v>
          </cell>
          <cell r="AR1088" t="str">
            <v/>
          </cell>
          <cell r="AS1088" t="str">
            <v/>
          </cell>
          <cell r="AT1088" t="str">
            <v/>
          </cell>
          <cell r="AZ1088">
            <v>0</v>
          </cell>
        </row>
        <row r="1089">
          <cell r="A1089" t="str">
            <v/>
          </cell>
          <cell r="B1089" t="str">
            <v/>
          </cell>
          <cell r="Y1089" t="str">
            <v/>
          </cell>
          <cell r="AM1089">
            <v>0</v>
          </cell>
          <cell r="AR1089" t="str">
            <v/>
          </cell>
          <cell r="AS1089" t="str">
            <v/>
          </cell>
          <cell r="AT1089" t="str">
            <v/>
          </cell>
          <cell r="AZ1089">
            <v>0</v>
          </cell>
        </row>
        <row r="1090">
          <cell r="A1090" t="str">
            <v/>
          </cell>
          <cell r="B1090" t="str">
            <v/>
          </cell>
          <cell r="Y1090" t="str">
            <v/>
          </cell>
          <cell r="AM1090">
            <v>0</v>
          </cell>
          <cell r="AR1090" t="str">
            <v/>
          </cell>
          <cell r="AS1090" t="str">
            <v/>
          </cell>
          <cell r="AT1090" t="str">
            <v/>
          </cell>
          <cell r="AZ1090">
            <v>0</v>
          </cell>
        </row>
        <row r="1091">
          <cell r="A1091" t="str">
            <v/>
          </cell>
          <cell r="B1091" t="str">
            <v/>
          </cell>
          <cell r="Y1091" t="str">
            <v/>
          </cell>
          <cell r="AM1091">
            <v>0</v>
          </cell>
          <cell r="AR1091" t="str">
            <v/>
          </cell>
          <cell r="AS1091" t="str">
            <v/>
          </cell>
          <cell r="AT1091" t="str">
            <v/>
          </cell>
          <cell r="AZ1091">
            <v>0</v>
          </cell>
        </row>
        <row r="1092">
          <cell r="A1092" t="str">
            <v/>
          </cell>
          <cell r="B1092" t="str">
            <v/>
          </cell>
          <cell r="Y1092" t="str">
            <v/>
          </cell>
          <cell r="AM1092">
            <v>0</v>
          </cell>
          <cell r="AR1092" t="str">
            <v/>
          </cell>
          <cell r="AS1092" t="str">
            <v/>
          </cell>
          <cell r="AT1092" t="str">
            <v/>
          </cell>
          <cell r="AZ1092">
            <v>0</v>
          </cell>
        </row>
        <row r="1093">
          <cell r="A1093" t="str">
            <v/>
          </cell>
          <cell r="B1093" t="str">
            <v/>
          </cell>
          <cell r="Y1093" t="str">
            <v/>
          </cell>
          <cell r="AM1093">
            <v>0</v>
          </cell>
          <cell r="AR1093" t="str">
            <v/>
          </cell>
          <cell r="AS1093" t="str">
            <v/>
          </cell>
          <cell r="AT1093" t="str">
            <v/>
          </cell>
          <cell r="AZ1093">
            <v>0</v>
          </cell>
        </row>
        <row r="1094">
          <cell r="A1094" t="str">
            <v/>
          </cell>
          <cell r="B1094" t="str">
            <v/>
          </cell>
          <cell r="Y1094" t="str">
            <v/>
          </cell>
          <cell r="AM1094">
            <v>0</v>
          </cell>
          <cell r="AR1094" t="str">
            <v/>
          </cell>
          <cell r="AS1094" t="str">
            <v/>
          </cell>
          <cell r="AT1094" t="str">
            <v/>
          </cell>
          <cell r="AZ1094">
            <v>0</v>
          </cell>
        </row>
        <row r="1095">
          <cell r="A1095" t="str">
            <v/>
          </cell>
          <cell r="B1095" t="str">
            <v/>
          </cell>
          <cell r="Y1095" t="str">
            <v/>
          </cell>
          <cell r="AM1095">
            <v>0</v>
          </cell>
          <cell r="AR1095" t="str">
            <v/>
          </cell>
          <cell r="AS1095" t="str">
            <v/>
          </cell>
          <cell r="AT1095" t="str">
            <v/>
          </cell>
          <cell r="AZ1095">
            <v>0</v>
          </cell>
        </row>
        <row r="1096">
          <cell r="A1096" t="str">
            <v/>
          </cell>
          <cell r="B1096" t="str">
            <v/>
          </cell>
          <cell r="Y1096" t="str">
            <v/>
          </cell>
          <cell r="AM1096">
            <v>0</v>
          </cell>
          <cell r="AR1096" t="str">
            <v/>
          </cell>
          <cell r="AS1096" t="str">
            <v/>
          </cell>
          <cell r="AT1096" t="str">
            <v/>
          </cell>
          <cell r="AZ1096">
            <v>0</v>
          </cell>
        </row>
        <row r="1097">
          <cell r="A1097" t="str">
            <v/>
          </cell>
          <cell r="B1097" t="str">
            <v/>
          </cell>
          <cell r="Y1097" t="str">
            <v/>
          </cell>
          <cell r="AM1097">
            <v>0</v>
          </cell>
          <cell r="AR1097" t="str">
            <v/>
          </cell>
          <cell r="AS1097" t="str">
            <v/>
          </cell>
          <cell r="AT1097" t="str">
            <v/>
          </cell>
          <cell r="AZ1097">
            <v>0</v>
          </cell>
        </row>
        <row r="1098">
          <cell r="A1098" t="str">
            <v/>
          </cell>
          <cell r="B1098" t="str">
            <v/>
          </cell>
          <cell r="Y1098" t="str">
            <v/>
          </cell>
          <cell r="AM1098">
            <v>0</v>
          </cell>
          <cell r="AR1098" t="str">
            <v/>
          </cell>
          <cell r="AS1098" t="str">
            <v/>
          </cell>
          <cell r="AT1098" t="str">
            <v/>
          </cell>
          <cell r="AZ1098">
            <v>0</v>
          </cell>
        </row>
        <row r="1099">
          <cell r="A1099" t="str">
            <v/>
          </cell>
          <cell r="B1099" t="str">
            <v/>
          </cell>
          <cell r="Y1099" t="str">
            <v/>
          </cell>
          <cell r="AM1099">
            <v>0</v>
          </cell>
          <cell r="AR1099" t="str">
            <v/>
          </cell>
          <cell r="AS1099" t="str">
            <v/>
          </cell>
          <cell r="AT1099" t="str">
            <v/>
          </cell>
          <cell r="AZ1099">
            <v>0</v>
          </cell>
        </row>
        <row r="1100">
          <cell r="A1100" t="str">
            <v/>
          </cell>
          <cell r="B1100" t="str">
            <v/>
          </cell>
          <cell r="Y1100" t="str">
            <v/>
          </cell>
          <cell r="AM1100">
            <v>0</v>
          </cell>
          <cell r="AR1100" t="str">
            <v/>
          </cell>
          <cell r="AS1100" t="str">
            <v/>
          </cell>
          <cell r="AT1100" t="str">
            <v/>
          </cell>
          <cell r="AZ1100">
            <v>0</v>
          </cell>
        </row>
        <row r="1101">
          <cell r="A1101" t="str">
            <v/>
          </cell>
          <cell r="B1101" t="str">
            <v/>
          </cell>
          <cell r="Y1101" t="str">
            <v/>
          </cell>
          <cell r="AM1101">
            <v>0</v>
          </cell>
          <cell r="AR1101" t="str">
            <v/>
          </cell>
          <cell r="AS1101" t="str">
            <v/>
          </cell>
          <cell r="AT1101" t="str">
            <v/>
          </cell>
          <cell r="AZ1101">
            <v>0</v>
          </cell>
        </row>
        <row r="1102">
          <cell r="A1102" t="str">
            <v/>
          </cell>
          <cell r="B1102" t="str">
            <v/>
          </cell>
          <cell r="Y1102" t="str">
            <v/>
          </cell>
          <cell r="AM1102">
            <v>0</v>
          </cell>
          <cell r="AR1102" t="str">
            <v/>
          </cell>
          <cell r="AS1102" t="str">
            <v/>
          </cell>
          <cell r="AT1102" t="str">
            <v/>
          </cell>
          <cell r="AZ1102">
            <v>0</v>
          </cell>
        </row>
        <row r="1103">
          <cell r="A1103" t="str">
            <v/>
          </cell>
          <cell r="B1103" t="str">
            <v/>
          </cell>
          <cell r="Y1103" t="str">
            <v/>
          </cell>
          <cell r="AM1103">
            <v>0</v>
          </cell>
          <cell r="AR1103" t="str">
            <v/>
          </cell>
          <cell r="AS1103" t="str">
            <v/>
          </cell>
          <cell r="AT1103" t="str">
            <v/>
          </cell>
          <cell r="AZ1103">
            <v>0</v>
          </cell>
        </row>
        <row r="1104">
          <cell r="A1104" t="str">
            <v/>
          </cell>
          <cell r="B1104" t="str">
            <v/>
          </cell>
          <cell r="Y1104" t="str">
            <v/>
          </cell>
          <cell r="AM1104">
            <v>0</v>
          </cell>
          <cell r="AR1104" t="str">
            <v/>
          </cell>
          <cell r="AS1104" t="str">
            <v/>
          </cell>
          <cell r="AT1104" t="str">
            <v/>
          </cell>
          <cell r="AZ1104">
            <v>0</v>
          </cell>
        </row>
        <row r="1105">
          <cell r="A1105" t="str">
            <v/>
          </cell>
          <cell r="B1105" t="str">
            <v/>
          </cell>
          <cell r="Y1105" t="str">
            <v/>
          </cell>
          <cell r="AM1105">
            <v>0</v>
          </cell>
          <cell r="AR1105" t="str">
            <v/>
          </cell>
          <cell r="AS1105" t="str">
            <v/>
          </cell>
          <cell r="AT1105" t="str">
            <v/>
          </cell>
          <cell r="AZ1105">
            <v>0</v>
          </cell>
        </row>
        <row r="1106">
          <cell r="A1106" t="str">
            <v/>
          </cell>
          <cell r="B1106" t="str">
            <v/>
          </cell>
          <cell r="Y1106" t="str">
            <v/>
          </cell>
          <cell r="AM1106">
            <v>0</v>
          </cell>
          <cell r="AR1106" t="str">
            <v/>
          </cell>
          <cell r="AS1106" t="str">
            <v/>
          </cell>
          <cell r="AT1106" t="str">
            <v/>
          </cell>
          <cell r="AZ1106">
            <v>0</v>
          </cell>
        </row>
        <row r="1107">
          <cell r="A1107" t="str">
            <v/>
          </cell>
          <cell r="B1107" t="str">
            <v/>
          </cell>
          <cell r="Y1107" t="str">
            <v/>
          </cell>
          <cell r="AM1107">
            <v>0</v>
          </cell>
          <cell r="AR1107" t="str">
            <v/>
          </cell>
          <cell r="AS1107" t="str">
            <v/>
          </cell>
          <cell r="AT1107" t="str">
            <v/>
          </cell>
          <cell r="AZ1107">
            <v>0</v>
          </cell>
        </row>
        <row r="1108">
          <cell r="A1108" t="str">
            <v/>
          </cell>
          <cell r="B1108" t="str">
            <v/>
          </cell>
          <cell r="Y1108" t="str">
            <v/>
          </cell>
          <cell r="AM1108">
            <v>0</v>
          </cell>
          <cell r="AR1108" t="str">
            <v/>
          </cell>
          <cell r="AS1108" t="str">
            <v/>
          </cell>
          <cell r="AT1108" t="str">
            <v/>
          </cell>
          <cell r="AZ1108">
            <v>0</v>
          </cell>
        </row>
        <row r="1109">
          <cell r="A1109" t="str">
            <v/>
          </cell>
          <cell r="B1109" t="str">
            <v/>
          </cell>
          <cell r="Y1109" t="str">
            <v/>
          </cell>
          <cell r="AM1109">
            <v>0</v>
          </cell>
          <cell r="AR1109" t="str">
            <v/>
          </cell>
          <cell r="AS1109" t="str">
            <v/>
          </cell>
          <cell r="AT1109" t="str">
            <v/>
          </cell>
          <cell r="AZ1109">
            <v>0</v>
          </cell>
        </row>
        <row r="1110">
          <cell r="A1110" t="str">
            <v/>
          </cell>
          <cell r="B1110" t="str">
            <v/>
          </cell>
          <cell r="Y1110" t="str">
            <v/>
          </cell>
          <cell r="AM1110">
            <v>0</v>
          </cell>
          <cell r="AR1110" t="str">
            <v/>
          </cell>
          <cell r="AS1110" t="str">
            <v/>
          </cell>
          <cell r="AT1110" t="str">
            <v/>
          </cell>
          <cell r="AZ1110">
            <v>0</v>
          </cell>
        </row>
        <row r="1111">
          <cell r="A1111" t="str">
            <v/>
          </cell>
          <cell r="B1111" t="str">
            <v/>
          </cell>
          <cell r="Y1111" t="str">
            <v/>
          </cell>
          <cell r="AM1111">
            <v>0</v>
          </cell>
          <cell r="AR1111" t="str">
            <v/>
          </cell>
          <cell r="AS1111" t="str">
            <v/>
          </cell>
          <cell r="AT1111" t="str">
            <v/>
          </cell>
          <cell r="AZ1111">
            <v>0</v>
          </cell>
        </row>
        <row r="1112">
          <cell r="A1112" t="str">
            <v/>
          </cell>
          <cell r="B1112" t="str">
            <v/>
          </cell>
          <cell r="Y1112" t="str">
            <v/>
          </cell>
          <cell r="AM1112">
            <v>0</v>
          </cell>
          <cell r="AR1112" t="str">
            <v/>
          </cell>
          <cell r="AS1112" t="str">
            <v/>
          </cell>
          <cell r="AT1112" t="str">
            <v/>
          </cell>
          <cell r="AZ1112">
            <v>0</v>
          </cell>
        </row>
        <row r="1113">
          <cell r="A1113" t="str">
            <v/>
          </cell>
          <cell r="B1113" t="str">
            <v/>
          </cell>
          <cell r="Y1113" t="str">
            <v/>
          </cell>
          <cell r="AM1113">
            <v>0</v>
          </cell>
          <cell r="AR1113" t="str">
            <v/>
          </cell>
          <cell r="AS1113" t="str">
            <v/>
          </cell>
          <cell r="AT1113" t="str">
            <v/>
          </cell>
          <cell r="AZ1113">
            <v>0</v>
          </cell>
        </row>
        <row r="1114">
          <cell r="A1114" t="str">
            <v/>
          </cell>
          <cell r="B1114" t="str">
            <v/>
          </cell>
          <cell r="Y1114" t="str">
            <v/>
          </cell>
          <cell r="AM1114">
            <v>0</v>
          </cell>
          <cell r="AR1114" t="str">
            <v/>
          </cell>
          <cell r="AS1114" t="str">
            <v/>
          </cell>
          <cell r="AT1114" t="str">
            <v/>
          </cell>
          <cell r="AZ1114">
            <v>0</v>
          </cell>
        </row>
        <row r="1115">
          <cell r="A1115" t="str">
            <v/>
          </cell>
          <cell r="B1115" t="str">
            <v/>
          </cell>
          <cell r="Y1115" t="str">
            <v/>
          </cell>
          <cell r="AM1115">
            <v>0</v>
          </cell>
          <cell r="AR1115" t="str">
            <v/>
          </cell>
          <cell r="AS1115" t="str">
            <v/>
          </cell>
          <cell r="AT1115" t="str">
            <v/>
          </cell>
          <cell r="AZ1115">
            <v>0</v>
          </cell>
        </row>
        <row r="1116">
          <cell r="A1116" t="str">
            <v/>
          </cell>
          <cell r="B1116" t="str">
            <v/>
          </cell>
          <cell r="Y1116" t="str">
            <v/>
          </cell>
          <cell r="AM1116">
            <v>0</v>
          </cell>
          <cell r="AR1116" t="str">
            <v/>
          </cell>
          <cell r="AS1116" t="str">
            <v/>
          </cell>
          <cell r="AT1116" t="str">
            <v/>
          </cell>
          <cell r="AZ1116">
            <v>0</v>
          </cell>
        </row>
        <row r="1117">
          <cell r="A1117" t="str">
            <v/>
          </cell>
          <cell r="B1117" t="str">
            <v/>
          </cell>
          <cell r="Y1117" t="str">
            <v/>
          </cell>
          <cell r="AM1117">
            <v>0</v>
          </cell>
          <cell r="AR1117" t="str">
            <v/>
          </cell>
          <cell r="AS1117" t="str">
            <v/>
          </cell>
          <cell r="AT1117" t="str">
            <v/>
          </cell>
          <cell r="AZ1117">
            <v>0</v>
          </cell>
        </row>
        <row r="1118">
          <cell r="A1118" t="str">
            <v/>
          </cell>
          <cell r="B1118" t="str">
            <v/>
          </cell>
          <cell r="Y1118" t="str">
            <v/>
          </cell>
          <cell r="AM1118">
            <v>0</v>
          </cell>
          <cell r="AR1118" t="str">
            <v/>
          </cell>
          <cell r="AS1118" t="str">
            <v/>
          </cell>
          <cell r="AT1118" t="str">
            <v/>
          </cell>
          <cell r="AZ1118">
            <v>0</v>
          </cell>
        </row>
        <row r="1119">
          <cell r="A1119" t="str">
            <v/>
          </cell>
          <cell r="B1119" t="str">
            <v/>
          </cell>
          <cell r="Y1119" t="str">
            <v/>
          </cell>
          <cell r="AM1119">
            <v>0</v>
          </cell>
          <cell r="AR1119" t="str">
            <v/>
          </cell>
          <cell r="AS1119" t="str">
            <v/>
          </cell>
          <cell r="AT1119" t="str">
            <v/>
          </cell>
          <cell r="AZ1119">
            <v>0</v>
          </cell>
        </row>
        <row r="1120">
          <cell r="A1120" t="str">
            <v/>
          </cell>
          <cell r="B1120" t="str">
            <v/>
          </cell>
          <cell r="Y1120" t="str">
            <v/>
          </cell>
          <cell r="AM1120">
            <v>0</v>
          </cell>
          <cell r="AR1120" t="str">
            <v/>
          </cell>
          <cell r="AS1120" t="str">
            <v/>
          </cell>
          <cell r="AT1120" t="str">
            <v/>
          </cell>
          <cell r="AZ1120">
            <v>0</v>
          </cell>
        </row>
        <row r="1121">
          <cell r="A1121" t="str">
            <v/>
          </cell>
          <cell r="B1121" t="str">
            <v/>
          </cell>
          <cell r="Y1121" t="str">
            <v/>
          </cell>
          <cell r="AM1121">
            <v>0</v>
          </cell>
          <cell r="AR1121" t="str">
            <v/>
          </cell>
          <cell r="AS1121" t="str">
            <v/>
          </cell>
          <cell r="AT1121" t="str">
            <v/>
          </cell>
          <cell r="AZ1121">
            <v>0</v>
          </cell>
        </row>
        <row r="1122">
          <cell r="A1122" t="str">
            <v/>
          </cell>
          <cell r="B1122" t="str">
            <v/>
          </cell>
          <cell r="Y1122" t="str">
            <v/>
          </cell>
          <cell r="AM1122">
            <v>0</v>
          </cell>
          <cell r="AR1122" t="str">
            <v/>
          </cell>
          <cell r="AS1122" t="str">
            <v/>
          </cell>
          <cell r="AT1122" t="str">
            <v/>
          </cell>
          <cell r="AZ1122">
            <v>0</v>
          </cell>
        </row>
        <row r="1123">
          <cell r="A1123" t="str">
            <v/>
          </cell>
          <cell r="B1123" t="str">
            <v/>
          </cell>
          <cell r="Y1123" t="str">
            <v/>
          </cell>
          <cell r="AM1123">
            <v>0</v>
          </cell>
          <cell r="AR1123" t="str">
            <v/>
          </cell>
          <cell r="AS1123" t="str">
            <v/>
          </cell>
          <cell r="AT1123" t="str">
            <v/>
          </cell>
          <cell r="AZ1123">
            <v>0</v>
          </cell>
        </row>
        <row r="1124">
          <cell r="A1124" t="str">
            <v/>
          </cell>
          <cell r="B1124" t="str">
            <v/>
          </cell>
          <cell r="Y1124" t="str">
            <v/>
          </cell>
          <cell r="AM1124">
            <v>0</v>
          </cell>
          <cell r="AR1124" t="str">
            <v/>
          </cell>
          <cell r="AS1124" t="str">
            <v/>
          </cell>
          <cell r="AT1124" t="str">
            <v/>
          </cell>
          <cell r="AZ1124">
            <v>0</v>
          </cell>
        </row>
        <row r="1125">
          <cell r="A1125" t="str">
            <v/>
          </cell>
          <cell r="B1125" t="str">
            <v/>
          </cell>
          <cell r="Y1125" t="str">
            <v/>
          </cell>
          <cell r="AM1125">
            <v>0</v>
          </cell>
          <cell r="AR1125" t="str">
            <v/>
          </cell>
          <cell r="AS1125" t="str">
            <v/>
          </cell>
          <cell r="AT1125" t="str">
            <v/>
          </cell>
          <cell r="AZ1125">
            <v>0</v>
          </cell>
        </row>
        <row r="1126">
          <cell r="A1126" t="str">
            <v/>
          </cell>
          <cell r="B1126" t="str">
            <v/>
          </cell>
          <cell r="Y1126" t="str">
            <v/>
          </cell>
          <cell r="AM1126">
            <v>0</v>
          </cell>
          <cell r="AR1126" t="str">
            <v/>
          </cell>
          <cell r="AS1126" t="str">
            <v/>
          </cell>
          <cell r="AT1126" t="str">
            <v/>
          </cell>
          <cell r="AZ1126">
            <v>0</v>
          </cell>
        </row>
        <row r="1127">
          <cell r="B1127" t="str">
            <v/>
          </cell>
          <cell r="Y1127" t="str">
            <v/>
          </cell>
          <cell r="AM1127">
            <v>0</v>
          </cell>
        </row>
      </sheetData>
      <sheetData sheetId="1">
        <row r="1">
          <cell r="A1" t="str">
            <v>M.</v>
          </cell>
          <cell r="C1" t="str">
            <v>Adria</v>
          </cell>
          <cell r="E1" t="str">
            <v>Fiat</v>
          </cell>
          <cell r="G1" t="str">
            <v>Profilé</v>
          </cell>
          <cell r="I1" t="str">
            <v>Ophélie PERRIN</v>
          </cell>
          <cell r="K1" t="str">
            <v>En attente livraison</v>
          </cell>
          <cell r="M1" t="str">
            <v>Enregistré</v>
          </cell>
        </row>
        <row r="2">
          <cell r="A2" t="str">
            <v>Mme</v>
          </cell>
          <cell r="C2" t="str">
            <v>Autostar</v>
          </cell>
          <cell r="E2" t="str">
            <v>Renault</v>
          </cell>
          <cell r="G2" t="str">
            <v>Capucine</v>
          </cell>
          <cell r="I2" t="str">
            <v>Xavier BOURGNINAUD</v>
          </cell>
          <cell r="K2" t="str">
            <v>Livré</v>
          </cell>
          <cell r="M2" t="str">
            <v>N/A</v>
          </cell>
        </row>
        <row r="3">
          <cell r="A3" t="str">
            <v>Melle</v>
          </cell>
          <cell r="C3" t="str">
            <v>Bavaria</v>
          </cell>
          <cell r="E3" t="str">
            <v>Ford</v>
          </cell>
          <cell r="G3" t="str">
            <v>Intégral</v>
          </cell>
          <cell r="K3" t="str">
            <v>Perdu/repris</v>
          </cell>
        </row>
        <row r="4">
          <cell r="C4" t="str">
            <v>Benimar</v>
          </cell>
          <cell r="E4" t="str">
            <v>Citroen</v>
          </cell>
          <cell r="G4" t="str">
            <v>Fourgon</v>
          </cell>
        </row>
        <row r="5">
          <cell r="C5" t="str">
            <v>Burstner</v>
          </cell>
          <cell r="E5" t="str">
            <v>Wolkswagen</v>
          </cell>
        </row>
        <row r="6">
          <cell r="C6" t="str">
            <v>Campereve</v>
          </cell>
          <cell r="E6" t="str">
            <v>Peugeot</v>
          </cell>
        </row>
        <row r="7">
          <cell r="C7" t="str">
            <v>Carthago</v>
          </cell>
          <cell r="E7" t="str">
            <v>Iveco</v>
          </cell>
        </row>
        <row r="8">
          <cell r="C8" t="str">
            <v>Challenger</v>
          </cell>
          <cell r="E8" t="str">
            <v>Mercedes</v>
          </cell>
        </row>
        <row r="9">
          <cell r="C9" t="str">
            <v>Chausson</v>
          </cell>
        </row>
        <row r="10">
          <cell r="C10" t="str">
            <v>CI</v>
          </cell>
        </row>
        <row r="11">
          <cell r="C11" t="str">
            <v>Dethleffs</v>
          </cell>
        </row>
        <row r="12">
          <cell r="C12" t="str">
            <v>Elnagh</v>
          </cell>
        </row>
        <row r="13">
          <cell r="C13" t="str">
            <v>Eriba</v>
          </cell>
        </row>
        <row r="14">
          <cell r="C14" t="str">
            <v>Esterel</v>
          </cell>
        </row>
        <row r="15">
          <cell r="C15" t="str">
            <v>FFB</v>
          </cell>
        </row>
        <row r="16">
          <cell r="C16" t="str">
            <v>Flair</v>
          </cell>
        </row>
        <row r="17">
          <cell r="C17" t="str">
            <v>Hobby</v>
          </cell>
        </row>
        <row r="18">
          <cell r="C18" t="str">
            <v>Hymer</v>
          </cell>
        </row>
        <row r="19">
          <cell r="C19" t="str">
            <v>Joint</v>
          </cell>
        </row>
        <row r="20">
          <cell r="C20" t="str">
            <v>Knaus</v>
          </cell>
        </row>
        <row r="21">
          <cell r="C21" t="str">
            <v>Laika</v>
          </cell>
        </row>
        <row r="22">
          <cell r="C22" t="str">
            <v>Levoyageur</v>
          </cell>
        </row>
        <row r="23">
          <cell r="C23" t="str">
            <v>Mc Louis</v>
          </cell>
        </row>
        <row r="24">
          <cell r="C24" t="str">
            <v>Mobilvetta</v>
          </cell>
        </row>
        <row r="25">
          <cell r="C25" t="str">
            <v>Moncayo</v>
          </cell>
        </row>
        <row r="26">
          <cell r="C26" t="str">
            <v>Mooveo</v>
          </cell>
        </row>
        <row r="27">
          <cell r="C27" t="str">
            <v>Notin</v>
          </cell>
        </row>
        <row r="28">
          <cell r="C28" t="str">
            <v>Pilote</v>
          </cell>
        </row>
        <row r="29">
          <cell r="C29" t="str">
            <v>Rapido</v>
          </cell>
        </row>
        <row r="30">
          <cell r="C30" t="str">
            <v>Rimor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és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Mandat de vente"/>
      <sheetName val="Feuil1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BdD"/>
      <sheetName val="Extrait"/>
      <sheetName val="Feuil1"/>
    </sheetNames>
    <sheetDataSet>
      <sheetData sheetId="0">
        <row r="6">
          <cell r="A6">
            <v>1</v>
          </cell>
        </row>
      </sheetData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contact@mail.com" TargetMode="External"/><Relationship Id="rId1" Type="http://schemas.openxmlformats.org/officeDocument/2006/relationships/hyperlink" Target="mailto:contact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theme="8"/>
  </sheetPr>
  <dimension ref="A1:U1498"/>
  <sheetViews>
    <sheetView showGridLines="0" topLeftCell="A16" zoomScaleNormal="100" workbookViewId="0">
      <selection activeCell="P54" sqref="P54"/>
    </sheetView>
  </sheetViews>
  <sheetFormatPr baseColWidth="10" defaultRowHeight="15"/>
  <cols>
    <col min="1" max="1" width="6.5703125" style="1" customWidth="1"/>
    <col min="2" max="3" width="6.7109375" style="1" customWidth="1"/>
    <col min="4" max="4" width="7" style="1" customWidth="1"/>
    <col min="5" max="5" width="6.7109375" style="1" customWidth="1"/>
    <col min="6" max="6" width="8.5703125" style="1" customWidth="1"/>
    <col min="7" max="7" width="5.140625" style="1" customWidth="1"/>
    <col min="8" max="8" width="11.5703125" style="1" customWidth="1"/>
    <col min="9" max="9" width="7.7109375" style="1" customWidth="1"/>
    <col min="10" max="10" width="5.7109375" style="1" customWidth="1"/>
    <col min="11" max="12" width="6.7109375" style="1" customWidth="1"/>
    <col min="13" max="13" width="11.42578125" style="1"/>
    <col min="14" max="14" width="70" style="1" customWidth="1"/>
    <col min="15" max="15" width="11.42578125" style="1"/>
    <col min="16" max="16" width="46.140625" style="1" customWidth="1"/>
    <col min="17" max="17" width="13.42578125" style="1" customWidth="1"/>
    <col min="18" max="18" width="11.42578125" style="1" customWidth="1"/>
    <col min="19" max="19" width="11.42578125" style="1"/>
    <col min="20" max="20" width="31.85546875" style="1" customWidth="1"/>
    <col min="21" max="16384" width="11.42578125" style="1"/>
  </cols>
  <sheetData>
    <row r="1" spans="1:17" ht="12.75" customHeight="1" thickBot="1"/>
    <row r="2" spans="1:17" s="2" customFormat="1" ht="23.25" customHeight="1" thickBot="1">
      <c r="A2" s="158" t="s">
        <v>0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60"/>
      <c r="N2" s="3"/>
      <c r="O2" s="3"/>
    </row>
    <row r="3" spans="1:17" s="2" customFormat="1" ht="10.5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7" ht="21" customHeight="1">
      <c r="A4" s="161" t="s">
        <v>1</v>
      </c>
      <c r="B4" s="162"/>
      <c r="C4" s="162"/>
      <c r="D4" s="162"/>
      <c r="E4" s="162"/>
      <c r="F4" s="163"/>
      <c r="H4" s="170" t="str">
        <f>"NOTE D'HONORAIRES N°"&amp;" "&amp;IF(N10&lt;&gt;"",VLOOKUP(N10,facture_compta,3,FALSE),"")</f>
        <v>NOTE D'HONORAIRES N° 40004</v>
      </c>
      <c r="I4" s="170"/>
      <c r="J4" s="170"/>
      <c r="K4" s="170"/>
      <c r="L4" s="170"/>
    </row>
    <row r="5" spans="1:17" ht="21" customHeight="1" thickBot="1">
      <c r="A5" s="164"/>
      <c r="B5" s="165"/>
      <c r="C5" s="165"/>
      <c r="D5" s="165"/>
      <c r="E5" s="165"/>
      <c r="F5" s="166"/>
      <c r="H5" s="171"/>
      <c r="I5" s="171"/>
      <c r="J5" s="171"/>
      <c r="K5" s="171"/>
      <c r="L5" s="172"/>
      <c r="Q5" s="5"/>
    </row>
    <row r="6" spans="1:17" ht="21" customHeight="1">
      <c r="A6" s="164"/>
      <c r="B6" s="165"/>
      <c r="C6" s="165"/>
      <c r="D6" s="165"/>
      <c r="E6" s="165"/>
      <c r="F6" s="166"/>
      <c r="H6" s="173" t="s">
        <v>2</v>
      </c>
      <c r="I6" s="174"/>
      <c r="J6" s="174"/>
      <c r="K6" s="175">
        <f>IF(N10&lt;&gt;"",VLOOKUP(N10,mandats,22,FALSE),"")</f>
        <v>41156</v>
      </c>
      <c r="L6" s="176"/>
      <c r="Q6" s="5"/>
    </row>
    <row r="7" spans="1:17" ht="21" customHeight="1">
      <c r="A7" s="164"/>
      <c r="B7" s="165"/>
      <c r="C7" s="165"/>
      <c r="D7" s="165"/>
      <c r="E7" s="165"/>
      <c r="F7" s="166"/>
      <c r="G7" s="6"/>
      <c r="H7" s="177" t="s">
        <v>3</v>
      </c>
      <c r="I7" s="178"/>
      <c r="J7" s="178"/>
      <c r="K7" s="179">
        <f>IF(N10&lt;&gt;"",VLOOKUP(N10,mandats,27,FALSE),"")</f>
        <v>41158</v>
      </c>
      <c r="L7" s="180"/>
      <c r="Q7" s="5"/>
    </row>
    <row r="8" spans="1:17" ht="18" customHeight="1" thickBot="1">
      <c r="A8" s="167"/>
      <c r="B8" s="168"/>
      <c r="C8" s="168"/>
      <c r="D8" s="168"/>
      <c r="E8" s="168"/>
      <c r="F8" s="169"/>
      <c r="G8" s="6"/>
      <c r="H8" s="181" t="s">
        <v>4</v>
      </c>
      <c r="I8" s="182"/>
      <c r="J8" s="182"/>
      <c r="K8" s="182">
        <f>IF(N10&lt;&gt;"",VLOOKUP(N10,mandats,2,FALSE),"")</f>
        <v>104</v>
      </c>
      <c r="L8" s="183"/>
      <c r="Q8" s="5"/>
    </row>
    <row r="9" spans="1:17" ht="14.25" customHeight="1" thickBot="1">
      <c r="A9" s="7"/>
      <c r="B9" s="7"/>
      <c r="C9" s="7"/>
      <c r="D9" s="7"/>
      <c r="E9" s="8"/>
      <c r="F9" s="9"/>
      <c r="G9" s="9"/>
      <c r="H9" s="6"/>
      <c r="I9" s="6"/>
      <c r="J9" s="6"/>
      <c r="K9" s="179"/>
      <c r="L9" s="156"/>
      <c r="Q9" s="5"/>
    </row>
    <row r="10" spans="1:17" ht="18" customHeight="1" thickBot="1">
      <c r="A10" s="184" t="str">
        <f>IF(N10&lt;&gt;"",VLOOKUP(N10,mandats,13,FALSE),"")&amp;" "&amp;IF(N10&lt;&gt;"",VLOOKUP(N10,mandats,15,FALSE),"")&amp;" "&amp;IF(N10&lt;&gt;"",VLOOKUP(N10,mandats,14,FALSE),"")</f>
        <v>M. victor fafa</v>
      </c>
      <c r="B10" s="185"/>
      <c r="C10" s="185"/>
      <c r="D10" s="185"/>
      <c r="E10" s="185"/>
      <c r="F10" s="186"/>
      <c r="G10" s="8"/>
      <c r="H10" s="6"/>
      <c r="I10" s="6"/>
      <c r="J10" s="6"/>
      <c r="K10" s="179"/>
      <c r="L10" s="179"/>
      <c r="N10" s="10" t="s">
        <v>152</v>
      </c>
      <c r="Q10" s="5"/>
    </row>
    <row r="11" spans="1:17" ht="18" customHeight="1">
      <c r="A11" s="187" t="str">
        <f>IF(N10&lt;&gt;"",VLOOKUP(N10,mandats,16,FALSE),"")</f>
        <v>rue des orchidées</v>
      </c>
      <c r="B11" s="156"/>
      <c r="C11" s="156"/>
      <c r="D11" s="156"/>
      <c r="E11" s="156"/>
      <c r="F11" s="157"/>
      <c r="G11" s="8"/>
      <c r="H11" s="6"/>
      <c r="I11" s="6"/>
      <c r="J11" s="6"/>
      <c r="K11" s="178"/>
      <c r="L11" s="178"/>
      <c r="N11" s="11"/>
      <c r="Q11" s="5"/>
    </row>
    <row r="12" spans="1:17" ht="18" customHeight="1">
      <c r="A12" s="12">
        <f>IF(N10&lt;&gt;"",VLOOKUP(N10,mandats,17,FALSE),"")</f>
        <v>75004</v>
      </c>
      <c r="B12" s="156" t="str">
        <f>IF(N10&lt;&gt;"",VLOOKUP(N10,mandats,18,FALSE),"")</f>
        <v>Paris</v>
      </c>
      <c r="C12" s="156"/>
      <c r="D12" s="156"/>
      <c r="E12" s="156"/>
      <c r="F12" s="157"/>
      <c r="G12" s="8"/>
      <c r="H12" s="13"/>
      <c r="I12" s="13"/>
      <c r="J12" s="13"/>
      <c r="K12" s="14"/>
      <c r="L12" s="14"/>
      <c r="N12" s="15"/>
      <c r="Q12" s="5"/>
    </row>
    <row r="13" spans="1:17" ht="18" customHeight="1">
      <c r="A13" s="16" t="s">
        <v>5</v>
      </c>
      <c r="B13" s="139">
        <f>IF(N10&lt;&gt;"",VLOOKUP(N10,mandats,20,FALSE),"")</f>
        <v>612345678</v>
      </c>
      <c r="C13" s="139"/>
      <c r="D13" s="139"/>
      <c r="E13" s="139"/>
      <c r="F13" s="140"/>
      <c r="G13" s="17"/>
      <c r="H13" s="18"/>
      <c r="I13" s="18"/>
      <c r="J13" s="18"/>
      <c r="K13" s="18"/>
      <c r="L13" s="18"/>
      <c r="Q13" s="5"/>
    </row>
    <row r="14" spans="1:17" ht="18" customHeight="1" thickBot="1">
      <c r="A14" s="19" t="s">
        <v>6</v>
      </c>
      <c r="B14" s="141" t="str">
        <f>IF(N10&lt;&gt;"",VLOOKUP(N10,mandats,21,FALSE),"")</f>
        <v>contact@mail.com</v>
      </c>
      <c r="C14" s="142"/>
      <c r="D14" s="142"/>
      <c r="E14" s="142"/>
      <c r="F14" s="143"/>
      <c r="G14" s="20"/>
      <c r="H14" s="20"/>
      <c r="I14" s="20"/>
      <c r="J14" s="20"/>
      <c r="K14" s="20"/>
      <c r="L14" s="20"/>
      <c r="Q14" s="5"/>
    </row>
    <row r="15" spans="1:17" ht="12.75" customHeight="1">
      <c r="A15" s="14"/>
      <c r="B15" s="21"/>
      <c r="C15" s="21"/>
      <c r="D15" s="21"/>
      <c r="E15" s="21"/>
      <c r="F15" s="21"/>
      <c r="G15" s="20"/>
      <c r="H15" s="21"/>
      <c r="I15" s="21"/>
      <c r="J15" s="21"/>
      <c r="K15" s="21"/>
      <c r="L15" s="21"/>
      <c r="Q15" s="5"/>
    </row>
    <row r="16" spans="1:17" ht="17.25" customHeight="1">
      <c r="A16" s="22" t="s">
        <v>7</v>
      </c>
      <c r="B16" s="144" t="s">
        <v>8</v>
      </c>
      <c r="C16" s="144"/>
      <c r="D16" s="144"/>
      <c r="E16" s="144"/>
      <c r="F16" s="144"/>
      <c r="G16" s="144"/>
      <c r="H16" s="144"/>
      <c r="I16" s="147" t="s">
        <v>9</v>
      </c>
      <c r="J16" s="148"/>
      <c r="K16" s="149" t="s">
        <v>10</v>
      </c>
      <c r="L16" s="148"/>
      <c r="Q16" s="5"/>
    </row>
    <row r="17" spans="1:14" ht="26.25" customHeight="1">
      <c r="A17" s="23">
        <v>1</v>
      </c>
      <c r="B17" s="150" t="s">
        <v>11</v>
      </c>
      <c r="C17" s="151"/>
      <c r="D17" s="151"/>
      <c r="E17" s="151"/>
      <c r="F17" s="151"/>
      <c r="G17" s="151"/>
      <c r="H17" s="152"/>
      <c r="I17" s="153">
        <f>K25</f>
        <v>16000</v>
      </c>
      <c r="J17" s="154"/>
      <c r="K17" s="155">
        <f>K25</f>
        <v>16000</v>
      </c>
      <c r="L17" s="154"/>
    </row>
    <row r="18" spans="1:14" ht="17.25" customHeight="1">
      <c r="A18" s="24"/>
      <c r="B18" s="145" t="s">
        <v>12</v>
      </c>
      <c r="C18" s="132"/>
      <c r="D18" s="132"/>
      <c r="E18" s="132"/>
      <c r="F18" s="132"/>
      <c r="G18" s="132"/>
      <c r="H18" s="146"/>
      <c r="I18" s="25"/>
      <c r="J18" s="26"/>
      <c r="K18" s="27"/>
      <c r="L18" s="26"/>
    </row>
    <row r="19" spans="1:14" ht="17.25" customHeight="1">
      <c r="A19" s="24"/>
      <c r="B19" s="131" t="s">
        <v>13</v>
      </c>
      <c r="C19" s="132"/>
      <c r="D19" s="132"/>
      <c r="E19" s="115" t="str">
        <f>IF(N10&lt;&gt;"",VLOOKUP(N10,mandats,6,FALSE),"")&amp;" "&amp;IF(N10&lt;&gt;"",VLOOKUP(N10,mandats,7,FALSE))</f>
        <v>Audi A5</v>
      </c>
      <c r="F19" s="115"/>
      <c r="G19" s="115"/>
      <c r="H19" s="133"/>
      <c r="I19" s="25"/>
      <c r="J19" s="26"/>
      <c r="K19" s="27"/>
      <c r="L19" s="26"/>
    </row>
    <row r="20" spans="1:14" ht="17.25" customHeight="1">
      <c r="A20" s="24"/>
      <c r="B20" s="131" t="s">
        <v>14</v>
      </c>
      <c r="C20" s="132"/>
      <c r="D20" s="132"/>
      <c r="E20" s="115"/>
      <c r="F20" s="115"/>
      <c r="G20" s="115"/>
      <c r="H20" s="133"/>
      <c r="I20" s="25"/>
      <c r="J20" s="26"/>
      <c r="K20" s="27"/>
      <c r="L20" s="26"/>
    </row>
    <row r="21" spans="1:14" ht="17.25" customHeight="1">
      <c r="A21" s="24"/>
      <c r="B21" s="131" t="s">
        <v>15</v>
      </c>
      <c r="C21" s="132"/>
      <c r="D21" s="132"/>
      <c r="E21" s="138">
        <f>IF(N10&lt;&gt;"",VLOOKUP(N10,mandats,10,FALSE),"")</f>
        <v>39573</v>
      </c>
      <c r="F21" s="115"/>
      <c r="G21" s="115"/>
      <c r="H21" s="133"/>
      <c r="I21" s="25"/>
      <c r="J21" s="26"/>
      <c r="K21" s="27"/>
      <c r="L21" s="26"/>
      <c r="N21" s="1" t="s">
        <v>153</v>
      </c>
    </row>
    <row r="22" spans="1:14" ht="17.25" customHeight="1">
      <c r="A22" s="24"/>
      <c r="B22" s="131" t="s">
        <v>16</v>
      </c>
      <c r="C22" s="132"/>
      <c r="D22" s="132"/>
      <c r="E22" s="115" t="str">
        <f>IF(N10&lt;&gt;"",VLOOKUP(N10,mandats,8,FALSE),"")</f>
        <v>vvvv</v>
      </c>
      <c r="F22" s="115"/>
      <c r="G22" s="115"/>
      <c r="H22" s="133"/>
      <c r="I22" s="25"/>
      <c r="J22" s="26"/>
      <c r="K22" s="27"/>
      <c r="L22" s="26"/>
    </row>
    <row r="23" spans="1:14" ht="17.25" customHeight="1">
      <c r="A23" s="24"/>
      <c r="B23" s="131" t="s">
        <v>17</v>
      </c>
      <c r="C23" s="132"/>
      <c r="D23" s="132"/>
      <c r="E23" s="115" t="str">
        <f>IF(N10&lt;&gt;"",VLOOKUP(N10,mandats,9,FALSE),"")</f>
        <v>AA-123-AA</v>
      </c>
      <c r="F23" s="115"/>
      <c r="G23" s="115"/>
      <c r="H23" s="133"/>
      <c r="I23" s="25"/>
      <c r="J23" s="26"/>
      <c r="K23" s="27"/>
      <c r="L23" s="26"/>
    </row>
    <row r="24" spans="1:14" ht="17.25" customHeight="1">
      <c r="A24" s="28"/>
      <c r="B24" s="134" t="s">
        <v>18</v>
      </c>
      <c r="C24" s="135"/>
      <c r="D24" s="135"/>
      <c r="E24" s="136">
        <f>IF(N10&lt;&gt;"",VLOOKUP(N10,mandats,11,FALSE),"")</f>
        <v>40949</v>
      </c>
      <c r="F24" s="136"/>
      <c r="G24" s="136"/>
      <c r="H24" s="137"/>
      <c r="I24" s="29"/>
      <c r="J24" s="30"/>
      <c r="K24" s="31"/>
      <c r="L24" s="30"/>
    </row>
    <row r="25" spans="1:14" ht="17.25" customHeight="1">
      <c r="A25" s="27"/>
      <c r="B25" s="32"/>
      <c r="C25" s="32"/>
      <c r="D25" s="32"/>
      <c r="E25" s="32"/>
      <c r="F25" s="32"/>
      <c r="G25" s="32"/>
      <c r="H25" s="32"/>
      <c r="I25" s="121" t="s">
        <v>19</v>
      </c>
      <c r="J25" s="121"/>
      <c r="K25" s="122">
        <f>IF(N10&lt;&gt;"",VLOOKUP(N10,mandats,26,FALSE),"")</f>
        <v>16000</v>
      </c>
      <c r="L25" s="121"/>
    </row>
    <row r="26" spans="1:14" ht="12.75" customHeight="1" thickBot="1">
      <c r="A26" s="27"/>
      <c r="B26" s="32"/>
      <c r="C26" s="32"/>
      <c r="D26" s="32"/>
      <c r="E26" s="32"/>
      <c r="F26" s="32"/>
      <c r="G26" s="32"/>
      <c r="H26" s="32"/>
      <c r="I26" s="123"/>
      <c r="J26" s="123"/>
      <c r="K26" s="124"/>
      <c r="L26" s="124"/>
    </row>
    <row r="27" spans="1:14" ht="17.25" customHeight="1" thickBot="1">
      <c r="A27" s="125" t="s">
        <v>20</v>
      </c>
      <c r="B27" s="126"/>
      <c r="C27" s="126"/>
      <c r="D27" s="126"/>
      <c r="E27" s="126"/>
      <c r="F27" s="127"/>
      <c r="H27" s="128" t="s">
        <v>21</v>
      </c>
      <c r="I27" s="129"/>
      <c r="J27" s="129"/>
      <c r="K27" s="129"/>
      <c r="L27" s="130"/>
    </row>
    <row r="28" spans="1:14" ht="17.100000000000001" customHeight="1">
      <c r="A28" s="33"/>
      <c r="B28" s="109" t="s">
        <v>22</v>
      </c>
      <c r="C28" s="109"/>
      <c r="D28" s="109"/>
      <c r="E28" s="109"/>
      <c r="F28" s="110"/>
      <c r="G28" s="34"/>
      <c r="H28" s="111" t="s">
        <v>23</v>
      </c>
      <c r="I28" s="112"/>
      <c r="J28" s="113">
        <f>IF(N10&lt;&gt;"",VLOOKUP(N10,mandats,23,FALSE),"")</f>
        <v>3000</v>
      </c>
      <c r="K28" s="113"/>
      <c r="L28" s="114"/>
      <c r="M28" s="35" t="b">
        <f>IF(J29&gt;1,FALSE,TRUE)</f>
        <v>0</v>
      </c>
    </row>
    <row r="29" spans="1:14" ht="17.100000000000001" customHeight="1">
      <c r="A29" s="36"/>
      <c r="B29" s="115" t="s">
        <v>24</v>
      </c>
      <c r="C29" s="115"/>
      <c r="D29" s="115"/>
      <c r="E29" s="115"/>
      <c r="F29" s="116"/>
      <c r="G29" s="34"/>
      <c r="H29" s="117" t="s">
        <v>25</v>
      </c>
      <c r="I29" s="118"/>
      <c r="J29" s="119">
        <f>IF(N10&lt;&gt;"",VLOOKUP(N10,mandats,24,FALSE),"")</f>
        <v>9000</v>
      </c>
      <c r="K29" s="119"/>
      <c r="L29" s="120"/>
      <c r="M29" s="37" t="b">
        <f>IF(J29&gt;1,TRUE,FALSE)</f>
        <v>1</v>
      </c>
    </row>
    <row r="30" spans="1:14" ht="17.100000000000001" customHeight="1" thickBot="1">
      <c r="A30" s="38"/>
      <c r="B30" s="95" t="s">
        <v>26</v>
      </c>
      <c r="C30" s="95"/>
      <c r="D30" s="95"/>
      <c r="E30" s="95"/>
      <c r="F30" s="96"/>
      <c r="G30" s="34"/>
      <c r="H30" s="97" t="s">
        <v>27</v>
      </c>
      <c r="I30" s="98"/>
      <c r="J30" s="99">
        <f>IF(N10&lt;&gt;"",VLOOKUP(N10,mandats,25,FALSE),"")</f>
        <v>4000</v>
      </c>
      <c r="K30" s="99"/>
      <c r="L30" s="100"/>
      <c r="M30" s="37" t="b">
        <f>IF(J30&gt;1,TRUE,FALSE)</f>
        <v>1</v>
      </c>
    </row>
    <row r="31" spans="1:14" ht="17.100000000000001" customHeight="1" thickBot="1">
      <c r="A31" s="27"/>
      <c r="B31" s="32"/>
      <c r="C31" s="32"/>
      <c r="D31" s="32"/>
      <c r="E31" s="32"/>
      <c r="F31" s="32"/>
      <c r="G31" s="34"/>
      <c r="H31" s="32"/>
      <c r="I31" s="32"/>
      <c r="J31" s="39"/>
      <c r="K31" s="39"/>
      <c r="L31" s="39"/>
      <c r="M31" s="37"/>
    </row>
    <row r="32" spans="1:14" ht="17.100000000000001" customHeight="1">
      <c r="A32" s="101" t="s">
        <v>28</v>
      </c>
      <c r="B32" s="102"/>
      <c r="C32" s="102"/>
      <c r="D32" s="102"/>
      <c r="E32" s="102"/>
      <c r="F32" s="103"/>
      <c r="G32" s="27"/>
      <c r="H32" s="104" t="s">
        <v>29</v>
      </c>
      <c r="I32" s="105"/>
      <c r="J32" s="106">
        <f>K25-D34</f>
        <v>2000</v>
      </c>
      <c r="K32" s="107"/>
      <c r="L32" s="108"/>
    </row>
    <row r="33" spans="1:21" ht="17.100000000000001" customHeight="1">
      <c r="A33" s="78" t="str">
        <f>IF(N10&lt;&gt;"",VLOOKUP(N10,mandats,3,FALSE),"")&amp;" "&amp;IF(N10&lt;&gt;"",VLOOKUP(N10,mandats,5,FALSE),"")&amp;" "&amp;IF(N10&lt;&gt;"",VLOOKUP(N10,mandats,4,FALSE),"")</f>
        <v>M. henri plaf</v>
      </c>
      <c r="B33" s="79"/>
      <c r="C33" s="79"/>
      <c r="D33" s="79"/>
      <c r="E33" s="79"/>
      <c r="F33" s="80"/>
      <c r="G33" s="27"/>
      <c r="H33" s="81" t="s">
        <v>30</v>
      </c>
      <c r="I33" s="82"/>
      <c r="J33" s="83">
        <f>J32/1.196</f>
        <v>1672</v>
      </c>
      <c r="K33" s="84"/>
      <c r="L33" s="85"/>
    </row>
    <row r="34" spans="1:21" ht="17.100000000000001" customHeight="1" thickBot="1">
      <c r="A34" s="86" t="s">
        <v>31</v>
      </c>
      <c r="B34" s="87"/>
      <c r="C34" s="87"/>
      <c r="D34" s="88">
        <f>IF(N10&lt;&gt;"",VLOOKUP(N10,mandats,12,FALSE),"")</f>
        <v>14000</v>
      </c>
      <c r="E34" s="88"/>
      <c r="F34" s="89"/>
      <c r="G34" s="27"/>
      <c r="H34" s="90" t="s">
        <v>32</v>
      </c>
      <c r="I34" s="91"/>
      <c r="J34" s="92">
        <f>J33*0.196</f>
        <v>327</v>
      </c>
      <c r="K34" s="93"/>
      <c r="L34" s="94"/>
    </row>
    <row r="35" spans="1:21" ht="13.5" customHeight="1"/>
    <row r="36" spans="1:21" ht="20.25" customHeight="1" thickBot="1">
      <c r="A36" s="68" t="s">
        <v>33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</row>
    <row r="37" spans="1:21" ht="23.25" customHeight="1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1"/>
      <c r="M37" s="40"/>
      <c r="N37" s="41" t="e">
        <v>#N/A</v>
      </c>
      <c r="P37" s="42"/>
      <c r="Q37" s="42"/>
      <c r="R37" s="42"/>
      <c r="S37" s="42"/>
    </row>
    <row r="38" spans="1:21" s="43" customFormat="1" ht="32.2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40"/>
      <c r="N38" s="1"/>
      <c r="P38" s="44" t="s">
        <v>34</v>
      </c>
      <c r="Q38" s="45" t="s">
        <v>35</v>
      </c>
      <c r="R38" s="46" t="s">
        <v>36</v>
      </c>
    </row>
    <row r="39" spans="1:21" ht="15.7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40"/>
      <c r="P39" s="47" t="str">
        <f>IF('base mandats'!AB4="Livré",'base mandats'!A4,"")</f>
        <v xml:space="preserve"> Audi A3 - dupont / blabla</v>
      </c>
      <c r="Q39" s="48">
        <f>IF('base mandats'!AB4="Livré",'base mandats'!AA4,"")</f>
        <v>40884</v>
      </c>
      <c r="R39" s="49">
        <v>40000</v>
      </c>
      <c r="U39" s="43"/>
    </row>
    <row r="40" spans="1:21" ht="15.75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4"/>
      <c r="M40" s="40"/>
      <c r="O40" s="50"/>
      <c r="P40" s="47" t="str">
        <f>IF('base mandats'!AB6="Livré",'base mandats'!A6,"")</f>
        <v xml:space="preserve"> BMW Série 1 - durant / bloblo</v>
      </c>
      <c r="Q40" s="48">
        <f>IF('base mandats'!AB6="Livré",'base mandats'!AA6,"")</f>
        <v>40981</v>
      </c>
      <c r="R40" s="49">
        <v>40001</v>
      </c>
      <c r="U40" s="43"/>
    </row>
    <row r="41" spans="1:21" ht="32.25" customHeight="1" thickBot="1">
      <c r="A41" s="75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7"/>
      <c r="M41" s="40"/>
      <c r="O41" s="50"/>
      <c r="P41" s="47" t="str">
        <f>IF('base mandats'!AB5="Livré",'base mandats'!A5,"")</f>
        <v xml:space="preserve"> Fiat 500 - martin / blibli</v>
      </c>
      <c r="Q41" s="48">
        <f>IF('base mandats'!AB5="Livré",'base mandats'!AA5,"")</f>
        <v>41094</v>
      </c>
      <c r="R41" s="49">
        <v>40002</v>
      </c>
      <c r="U41" s="43"/>
    </row>
    <row r="42" spans="1:21" ht="15.75">
      <c r="A42" s="51"/>
      <c r="B42" s="51"/>
      <c r="C42" s="52"/>
      <c r="D42" s="6"/>
      <c r="E42" s="6"/>
      <c r="F42" s="6"/>
      <c r="G42" s="6"/>
      <c r="H42" s="6"/>
      <c r="I42" s="6"/>
      <c r="J42" s="6"/>
      <c r="K42" s="6"/>
      <c r="L42" s="6"/>
      <c r="M42" s="6"/>
      <c r="P42" s="47" t="str">
        <f>IF('base mandats'!AB7="Livré",'base mandats'!A7,"")</f>
        <v xml:space="preserve"> Volkswagen golf 4 - plif / blublu</v>
      </c>
      <c r="Q42" s="48">
        <f>IF('base mandats'!AB7="Livré",'base mandats'!AA7,"")</f>
        <v>41154</v>
      </c>
      <c r="R42" s="49">
        <v>40003</v>
      </c>
      <c r="U42" s="43"/>
    </row>
    <row r="43" spans="1:21" ht="15.75">
      <c r="A43" s="43"/>
      <c r="B43" s="43"/>
      <c r="C43" s="53"/>
      <c r="P43" s="47" t="str">
        <f>IF('base mandats'!AB8="Livré",'base mandats'!A8,"")</f>
        <v xml:space="preserve"> Audi A5 - plaf / fafa</v>
      </c>
      <c r="Q43" s="48">
        <f>IF('base mandats'!AB8="Livré",'base mandats'!AA8,"")</f>
        <v>41158</v>
      </c>
      <c r="R43" s="49">
        <v>40004</v>
      </c>
      <c r="U43" s="43"/>
    </row>
    <row r="44" spans="1:21" ht="15" customHeight="1">
      <c r="A44" s="43"/>
      <c r="B44" s="43"/>
      <c r="C44" s="53"/>
      <c r="P44" s="47" t="str">
        <f>IF('base mandats'!AB10="Livré",'base mandats'!A10,"")</f>
        <v xml:space="preserve"> Citroen C3 - blabla / fofo</v>
      </c>
      <c r="Q44" s="48">
        <f>IF('base mandats'!AB10="Livré",'base mandats'!AA10,"")</f>
        <v>41173</v>
      </c>
      <c r="R44" s="49">
        <v>40005</v>
      </c>
      <c r="U44" s="43"/>
    </row>
    <row r="45" spans="1:21" ht="15.75">
      <c r="A45" s="43"/>
      <c r="B45" s="43"/>
      <c r="C45" s="53"/>
      <c r="P45" s="47" t="str">
        <f>IF('base mandats'!AB9="Livré",'base mandats'!A9,"")</f>
        <v xml:space="preserve"> Mini Cooper - plouf / fifi</v>
      </c>
      <c r="Q45" s="48">
        <f>IF('base mandats'!AB9="Livré",'base mandats'!AA9,"")</f>
        <v>41199</v>
      </c>
      <c r="R45" s="49">
        <v>40006</v>
      </c>
      <c r="U45" s="43"/>
    </row>
    <row r="46" spans="1:21" ht="15.75">
      <c r="A46" s="43"/>
      <c r="B46" s="43"/>
      <c r="C46" s="53"/>
      <c r="P46" s="47" t="str">
        <f>IF('base mandats'!AB11="Livré",'base mandats'!A11,"")</f>
        <v xml:space="preserve"> Volkswagen Touran - fuik / fufu</v>
      </c>
      <c r="Q46" s="48">
        <f>IF('base mandats'!AB11="Livré",'base mandats'!AA11,"")</f>
        <v>41356</v>
      </c>
      <c r="R46" s="49">
        <v>40007</v>
      </c>
      <c r="U46" s="43"/>
    </row>
    <row r="47" spans="1:21" ht="15.75">
      <c r="A47" s="43"/>
      <c r="B47" s="43"/>
      <c r="C47" s="53"/>
      <c r="P47" s="47" t="str">
        <f>IF('base mandats'!AB12="Livré",'base mandats'!A12,"")</f>
        <v xml:space="preserve"> Renault mégane - martines / tata</v>
      </c>
      <c r="Q47" s="48">
        <f>IF('base mandats'!AB12="Livré",'base mandats'!AA12,"")</f>
        <v>41398</v>
      </c>
      <c r="R47" s="49">
        <v>40008</v>
      </c>
      <c r="U47" s="43"/>
    </row>
    <row r="48" spans="1:21" ht="15.75">
      <c r="A48" s="43"/>
      <c r="B48" s="43"/>
      <c r="C48" s="53"/>
      <c r="P48" s="47" t="str">
        <f>IF('base mandats'!AB13="Livré",'base mandats'!A13,"")</f>
        <v/>
      </c>
      <c r="Q48" s="48" t="str">
        <f>IF('base mandats'!AB13="Livré",'base mandats'!AA13,"")</f>
        <v/>
      </c>
      <c r="R48" s="49">
        <v>40009</v>
      </c>
    </row>
    <row r="49" spans="1:18" ht="15.75">
      <c r="A49" s="43"/>
      <c r="B49" s="43"/>
      <c r="C49" s="53"/>
      <c r="P49" s="47" t="str">
        <f>IF('base mandats'!AB14="Livré",'base mandats'!A14,"")</f>
        <v/>
      </c>
      <c r="Q49" s="48" t="str">
        <f>IF('base mandats'!AB14="Livré",'base mandats'!AA14,"")</f>
        <v/>
      </c>
      <c r="R49" s="49">
        <v>40010</v>
      </c>
    </row>
    <row r="50" spans="1:18" ht="15.75">
      <c r="A50" s="43"/>
      <c r="B50" s="43"/>
      <c r="C50" s="53"/>
      <c r="P50" s="47" t="str">
        <f>IF('base mandats'!AB15="Livré",'base mandats'!A15,"")</f>
        <v/>
      </c>
      <c r="Q50" s="48" t="str">
        <f>IF('base mandats'!AB15="Livré",'base mandats'!AA15,"")</f>
        <v/>
      </c>
      <c r="R50" s="49">
        <v>40011</v>
      </c>
    </row>
    <row r="51" spans="1:18" ht="15.75">
      <c r="A51" s="43"/>
      <c r="B51" s="43"/>
      <c r="C51" s="53"/>
      <c r="P51" s="47" t="str">
        <f>IF('base mandats'!AB16="Livré",'base mandats'!A16,"")</f>
        <v/>
      </c>
      <c r="Q51" s="48" t="str">
        <f>IF('base mandats'!AB16="Livré",'base mandats'!AA16,"")</f>
        <v/>
      </c>
      <c r="R51" s="49">
        <v>40012</v>
      </c>
    </row>
    <row r="52" spans="1:18" ht="15.75">
      <c r="A52" s="43"/>
      <c r="B52" s="43"/>
      <c r="C52" s="53"/>
      <c r="P52" s="47" t="str">
        <f>IF('base mandats'!AB17="Livré",'base mandats'!A17,"")</f>
        <v/>
      </c>
      <c r="Q52" s="48" t="str">
        <f>IF('base mandats'!AB17="Livré",'base mandats'!AA17,"")</f>
        <v/>
      </c>
      <c r="R52" s="49">
        <v>40013</v>
      </c>
    </row>
    <row r="53" spans="1:18" ht="15.75">
      <c r="A53" s="43"/>
      <c r="B53" s="43"/>
      <c r="C53" s="53"/>
      <c r="P53" s="47" t="str">
        <f>IF('base mandats'!AB18="Livré",'base mandats'!A18,"")</f>
        <v/>
      </c>
      <c r="Q53" s="48" t="str">
        <f>IF('base mandats'!AB18="Livré",'base mandats'!AA18,"")</f>
        <v/>
      </c>
      <c r="R53" s="49">
        <v>40014</v>
      </c>
    </row>
    <row r="54" spans="1:18" ht="15.75">
      <c r="A54" s="43"/>
      <c r="B54" s="43"/>
      <c r="C54" s="53"/>
      <c r="P54" s="47" t="str">
        <f>IF('base mandats'!AB19="Livré",'base mandats'!A19,"")</f>
        <v/>
      </c>
      <c r="Q54" s="48" t="str">
        <f>IF('base mandats'!AB19="Livré",'base mandats'!AA19,"")</f>
        <v/>
      </c>
      <c r="R54" s="49">
        <v>40015</v>
      </c>
    </row>
    <row r="55" spans="1:18" ht="15.75">
      <c r="A55" s="43"/>
      <c r="B55" s="43"/>
      <c r="C55" s="53"/>
      <c r="P55" s="47" t="str">
        <f>IF('base mandats'!AB20="Livré",'base mandats'!A20,"")</f>
        <v/>
      </c>
      <c r="Q55" s="48" t="str">
        <f>IF('base mandats'!AB20="Livré",'base mandats'!AA20,"")</f>
        <v/>
      </c>
      <c r="R55" s="49">
        <v>40016</v>
      </c>
    </row>
    <row r="56" spans="1:18" ht="15.75">
      <c r="A56" s="43"/>
      <c r="B56" s="43"/>
      <c r="C56" s="53"/>
      <c r="P56" s="47" t="str">
        <f>IF('base mandats'!AB21="Livré",'base mandats'!A21,"")</f>
        <v/>
      </c>
      <c r="Q56" s="48" t="str">
        <f>IF('base mandats'!AB21="Livré",'base mandats'!AA21,"")</f>
        <v/>
      </c>
      <c r="R56" s="49">
        <v>40017</v>
      </c>
    </row>
    <row r="57" spans="1:18" ht="15.75">
      <c r="A57" s="43"/>
      <c r="B57" s="43"/>
      <c r="C57" s="53"/>
      <c r="P57" s="47"/>
      <c r="Q57" s="48"/>
      <c r="R57" s="49"/>
    </row>
    <row r="58" spans="1:18" ht="15.75">
      <c r="A58" s="43"/>
      <c r="B58" s="43"/>
      <c r="C58" s="53"/>
      <c r="P58" s="47"/>
      <c r="Q58" s="48"/>
      <c r="R58" s="49"/>
    </row>
    <row r="59" spans="1:18" ht="15.75">
      <c r="A59" s="43"/>
      <c r="B59" s="43"/>
      <c r="C59" s="53"/>
      <c r="P59" s="47"/>
      <c r="Q59" s="48"/>
      <c r="R59" s="49"/>
    </row>
    <row r="60" spans="1:18" ht="15.75">
      <c r="A60" s="43"/>
      <c r="B60" s="43"/>
      <c r="C60" s="53"/>
      <c r="P60" s="47"/>
      <c r="Q60" s="48"/>
      <c r="R60" s="49"/>
    </row>
    <row r="61" spans="1:18" ht="15.75">
      <c r="A61" s="43"/>
      <c r="B61" s="43"/>
      <c r="C61" s="53"/>
      <c r="P61" s="47"/>
      <c r="Q61" s="48"/>
      <c r="R61" s="49"/>
    </row>
    <row r="62" spans="1:18" ht="15.75">
      <c r="A62" s="43"/>
      <c r="B62" s="43"/>
      <c r="C62" s="53"/>
      <c r="P62" s="47"/>
      <c r="Q62" s="48"/>
      <c r="R62" s="49"/>
    </row>
    <row r="63" spans="1:18" ht="15.75">
      <c r="A63" s="43"/>
      <c r="B63" s="43"/>
      <c r="C63" s="53"/>
      <c r="P63" s="47"/>
      <c r="Q63" s="48"/>
      <c r="R63" s="49"/>
    </row>
    <row r="64" spans="1:18" ht="15.75">
      <c r="A64" s="43"/>
      <c r="B64" s="43"/>
      <c r="C64" s="53"/>
      <c r="P64" s="47"/>
      <c r="Q64" s="48"/>
      <c r="R64" s="49"/>
    </row>
    <row r="65" spans="1:18" ht="15.75">
      <c r="A65" s="43"/>
      <c r="B65" s="43"/>
      <c r="C65" s="53"/>
      <c r="P65" s="47"/>
      <c r="Q65" s="48"/>
      <c r="R65" s="49"/>
    </row>
    <row r="66" spans="1:18" ht="15.75">
      <c r="A66" s="43"/>
      <c r="B66" s="43"/>
      <c r="C66" s="53"/>
      <c r="P66" s="47"/>
      <c r="Q66" s="48"/>
      <c r="R66" s="49"/>
    </row>
    <row r="67" spans="1:18" ht="15.75">
      <c r="A67" s="43"/>
      <c r="B67" s="43"/>
      <c r="C67" s="53"/>
      <c r="P67" s="47"/>
      <c r="Q67" s="48"/>
      <c r="R67" s="49"/>
    </row>
    <row r="68" spans="1:18" ht="15.75">
      <c r="A68" s="43"/>
      <c r="B68" s="43"/>
      <c r="C68" s="53"/>
      <c r="P68" s="47"/>
      <c r="Q68" s="48"/>
      <c r="R68" s="49"/>
    </row>
    <row r="69" spans="1:18" ht="15.75">
      <c r="A69" s="43"/>
      <c r="B69" s="43"/>
      <c r="C69" s="53"/>
      <c r="P69" s="47"/>
      <c r="Q69" s="48"/>
      <c r="R69" s="49"/>
    </row>
    <row r="70" spans="1:18" ht="15.75">
      <c r="A70" s="43"/>
      <c r="B70" s="43"/>
      <c r="C70" s="53"/>
      <c r="P70" s="47"/>
      <c r="Q70" s="48"/>
      <c r="R70" s="49"/>
    </row>
    <row r="71" spans="1:18" ht="15.75">
      <c r="A71" s="43"/>
      <c r="B71" s="43"/>
      <c r="C71" s="53"/>
      <c r="P71" s="47"/>
      <c r="Q71" s="48"/>
      <c r="R71" s="49"/>
    </row>
    <row r="72" spans="1:18" ht="15.75">
      <c r="A72" s="43"/>
      <c r="B72" s="43"/>
      <c r="C72" s="53"/>
      <c r="P72" s="47"/>
      <c r="Q72" s="48"/>
      <c r="R72" s="49"/>
    </row>
    <row r="73" spans="1:18" ht="15.75">
      <c r="A73" s="43"/>
      <c r="B73" s="43"/>
      <c r="C73" s="53"/>
      <c r="P73" s="47"/>
      <c r="Q73" s="48"/>
      <c r="R73" s="49"/>
    </row>
    <row r="74" spans="1:18" ht="15.75">
      <c r="A74" s="43"/>
      <c r="B74" s="43"/>
      <c r="C74" s="53"/>
      <c r="P74" s="47"/>
      <c r="Q74" s="48"/>
      <c r="R74" s="49"/>
    </row>
    <row r="75" spans="1:18" ht="15.75">
      <c r="A75" s="43"/>
      <c r="B75" s="43"/>
      <c r="C75" s="53"/>
      <c r="P75" s="47"/>
      <c r="Q75" s="48"/>
      <c r="R75" s="49"/>
    </row>
    <row r="76" spans="1:18" ht="15.75">
      <c r="A76" s="43"/>
      <c r="B76" s="43"/>
      <c r="C76" s="53"/>
      <c r="P76" s="47"/>
      <c r="Q76" s="48"/>
      <c r="R76" s="49"/>
    </row>
    <row r="77" spans="1:18" ht="15.75">
      <c r="A77" s="43"/>
      <c r="B77" s="43"/>
      <c r="C77" s="53"/>
      <c r="P77" s="47"/>
      <c r="Q77" s="48"/>
      <c r="R77" s="49"/>
    </row>
    <row r="78" spans="1:18" ht="15.75">
      <c r="A78" s="43"/>
      <c r="B78" s="43"/>
      <c r="C78" s="53"/>
      <c r="P78" s="47"/>
      <c r="Q78" s="48"/>
      <c r="R78" s="49"/>
    </row>
    <row r="79" spans="1:18" ht="15.75">
      <c r="A79" s="43"/>
      <c r="B79" s="43"/>
      <c r="C79" s="53"/>
      <c r="P79" s="47"/>
      <c r="Q79" s="48"/>
      <c r="R79" s="49"/>
    </row>
    <row r="80" spans="1:18" ht="15.75">
      <c r="A80" s="43"/>
      <c r="B80" s="43"/>
      <c r="C80" s="53"/>
      <c r="P80" s="47"/>
      <c r="Q80" s="48"/>
      <c r="R80" s="49"/>
    </row>
    <row r="81" spans="1:18" ht="15.75">
      <c r="A81" s="43"/>
      <c r="B81" s="43"/>
      <c r="C81" s="53"/>
      <c r="P81" s="47"/>
      <c r="Q81" s="48"/>
      <c r="R81" s="49"/>
    </row>
    <row r="82" spans="1:18" ht="15.75">
      <c r="A82" s="43"/>
      <c r="B82" s="43"/>
      <c r="C82" s="53"/>
      <c r="P82" s="47"/>
      <c r="Q82" s="48"/>
      <c r="R82" s="49"/>
    </row>
    <row r="83" spans="1:18" ht="15.75">
      <c r="A83" s="43"/>
      <c r="B83" s="43"/>
      <c r="C83" s="53"/>
      <c r="P83" s="47"/>
      <c r="Q83" s="48"/>
      <c r="R83" s="49"/>
    </row>
    <row r="84" spans="1:18" ht="15.75">
      <c r="A84" s="43"/>
      <c r="B84" s="43"/>
      <c r="C84" s="53"/>
      <c r="P84" s="47"/>
      <c r="Q84" s="48"/>
      <c r="R84" s="49"/>
    </row>
    <row r="85" spans="1:18" ht="15.75">
      <c r="A85" s="43"/>
      <c r="B85" s="43"/>
      <c r="C85" s="53"/>
      <c r="P85" s="47"/>
      <c r="Q85" s="48"/>
      <c r="R85" s="49"/>
    </row>
    <row r="86" spans="1:18" ht="15.75">
      <c r="A86" s="43"/>
      <c r="B86" s="43"/>
      <c r="C86" s="53"/>
      <c r="P86" s="47"/>
      <c r="Q86" s="48"/>
      <c r="R86" s="49"/>
    </row>
    <row r="87" spans="1:18" ht="15.75">
      <c r="A87" s="43"/>
      <c r="B87" s="43"/>
      <c r="C87" s="53"/>
      <c r="P87" s="47"/>
      <c r="Q87" s="48"/>
      <c r="R87" s="49"/>
    </row>
    <row r="88" spans="1:18" ht="15.75">
      <c r="A88" s="43"/>
      <c r="B88" s="43"/>
      <c r="C88" s="53"/>
      <c r="P88" s="47"/>
      <c r="Q88" s="48"/>
      <c r="R88" s="49"/>
    </row>
    <row r="89" spans="1:18" ht="15.75">
      <c r="A89" s="43"/>
      <c r="B89" s="43"/>
      <c r="C89" s="53"/>
      <c r="P89" s="47"/>
      <c r="Q89" s="48"/>
      <c r="R89" s="49"/>
    </row>
    <row r="90" spans="1:18" ht="15.75">
      <c r="A90" s="43"/>
      <c r="B90" s="43"/>
      <c r="C90" s="53"/>
      <c r="P90" s="47"/>
      <c r="Q90" s="48"/>
      <c r="R90" s="49"/>
    </row>
    <row r="91" spans="1:18" ht="15.75">
      <c r="A91" s="43"/>
      <c r="B91" s="43"/>
      <c r="C91" s="53"/>
      <c r="P91" s="47"/>
      <c r="Q91" s="48"/>
      <c r="R91" s="49"/>
    </row>
    <row r="92" spans="1:18" ht="15.75">
      <c r="A92" s="43"/>
      <c r="B92" s="43"/>
      <c r="C92" s="53"/>
      <c r="P92" s="47"/>
      <c r="Q92" s="48"/>
      <c r="R92" s="49"/>
    </row>
    <row r="93" spans="1:18" ht="15.75">
      <c r="A93" s="43"/>
      <c r="B93" s="43"/>
      <c r="C93" s="53"/>
      <c r="P93" s="47"/>
      <c r="Q93" s="48"/>
      <c r="R93" s="49"/>
    </row>
    <row r="94" spans="1:18" ht="15.75">
      <c r="A94" s="43"/>
      <c r="B94" s="43"/>
      <c r="C94" s="53"/>
      <c r="P94" s="47"/>
      <c r="Q94" s="48"/>
      <c r="R94" s="49"/>
    </row>
    <row r="95" spans="1:18" ht="15.75">
      <c r="A95" s="43"/>
      <c r="B95" s="43"/>
      <c r="C95" s="53"/>
      <c r="P95" s="47"/>
      <c r="Q95" s="48"/>
      <c r="R95" s="49"/>
    </row>
    <row r="96" spans="1:18" ht="15.75">
      <c r="A96" s="43"/>
      <c r="B96" s="43"/>
      <c r="C96" s="53"/>
      <c r="P96" s="47"/>
      <c r="Q96" s="48"/>
      <c r="R96" s="49"/>
    </row>
    <row r="97" spans="1:18" ht="15.75">
      <c r="A97" s="43"/>
      <c r="B97" s="43"/>
      <c r="C97" s="53"/>
      <c r="P97" s="47"/>
      <c r="Q97" s="48"/>
      <c r="R97" s="49"/>
    </row>
    <row r="98" spans="1:18" ht="15.75">
      <c r="A98" s="43"/>
      <c r="B98" s="43"/>
      <c r="C98" s="53"/>
      <c r="P98" s="47"/>
      <c r="Q98" s="48"/>
      <c r="R98" s="49"/>
    </row>
    <row r="99" spans="1:18" ht="15.75">
      <c r="A99" s="43"/>
      <c r="B99" s="43"/>
      <c r="C99" s="53"/>
      <c r="P99" s="47"/>
      <c r="Q99" s="48"/>
      <c r="R99" s="49"/>
    </row>
    <row r="100" spans="1:18" ht="15.75">
      <c r="A100" s="43"/>
      <c r="B100" s="43"/>
      <c r="C100" s="53"/>
      <c r="P100" s="47"/>
      <c r="Q100" s="48"/>
      <c r="R100" s="49"/>
    </row>
    <row r="101" spans="1:18" ht="15.75">
      <c r="A101" s="43"/>
      <c r="B101" s="43"/>
      <c r="C101" s="53"/>
      <c r="P101" s="47"/>
      <c r="Q101" s="48"/>
      <c r="R101" s="49"/>
    </row>
    <row r="102" spans="1:18" ht="15.75">
      <c r="A102" s="43"/>
      <c r="B102" s="43"/>
      <c r="C102" s="53"/>
      <c r="P102" s="47"/>
      <c r="Q102" s="48"/>
      <c r="R102" s="49"/>
    </row>
    <row r="103" spans="1:18" ht="15.75">
      <c r="A103" s="43"/>
      <c r="B103" s="43"/>
      <c r="C103" s="53"/>
      <c r="P103" s="47"/>
      <c r="Q103" s="48"/>
      <c r="R103" s="49"/>
    </row>
    <row r="104" spans="1:18" ht="15.75">
      <c r="A104" s="43"/>
      <c r="B104" s="43"/>
      <c r="C104" s="53"/>
      <c r="P104" s="47"/>
      <c r="Q104" s="48"/>
      <c r="R104" s="49"/>
    </row>
    <row r="105" spans="1:18" ht="15.75">
      <c r="A105" s="43"/>
      <c r="B105" s="43"/>
      <c r="C105" s="53"/>
      <c r="P105" s="47"/>
      <c r="Q105" s="48"/>
      <c r="R105" s="49"/>
    </row>
    <row r="106" spans="1:18" ht="15.75">
      <c r="A106" s="43"/>
      <c r="B106" s="43"/>
      <c r="C106" s="53"/>
      <c r="P106" s="47"/>
      <c r="Q106" s="48"/>
      <c r="R106" s="49"/>
    </row>
    <row r="107" spans="1:18" ht="15.75">
      <c r="A107" s="43"/>
      <c r="B107" s="43"/>
      <c r="C107" s="53"/>
      <c r="P107" s="47"/>
      <c r="Q107" s="48"/>
      <c r="R107" s="49"/>
    </row>
    <row r="108" spans="1:18" ht="15.75">
      <c r="A108" s="43"/>
      <c r="B108" s="43"/>
      <c r="C108" s="53"/>
      <c r="P108" s="47"/>
      <c r="Q108" s="48"/>
      <c r="R108" s="49"/>
    </row>
    <row r="109" spans="1:18" ht="15.75">
      <c r="A109" s="43"/>
      <c r="B109" s="43"/>
      <c r="C109" s="53"/>
      <c r="P109" s="47"/>
      <c r="Q109" s="48"/>
      <c r="R109" s="49"/>
    </row>
    <row r="110" spans="1:18" ht="15.75">
      <c r="A110" s="43"/>
      <c r="B110" s="43"/>
      <c r="C110" s="53"/>
      <c r="P110" s="47"/>
      <c r="Q110" s="48"/>
      <c r="R110" s="49"/>
    </row>
    <row r="111" spans="1:18" ht="15.75">
      <c r="A111" s="43"/>
      <c r="B111" s="43"/>
      <c r="C111" s="53"/>
      <c r="P111" s="47"/>
      <c r="Q111" s="48"/>
      <c r="R111" s="49"/>
    </row>
    <row r="112" spans="1:18" ht="15.75">
      <c r="A112" s="43"/>
      <c r="B112" s="43"/>
      <c r="C112" s="53"/>
      <c r="P112" s="47"/>
      <c r="Q112" s="48"/>
      <c r="R112" s="49"/>
    </row>
    <row r="113" spans="1:18" ht="15.75">
      <c r="A113" s="43"/>
      <c r="B113" s="43"/>
      <c r="C113" s="53"/>
      <c r="P113" s="47"/>
      <c r="Q113" s="48"/>
      <c r="R113" s="49"/>
    </row>
    <row r="114" spans="1:18" ht="15.75">
      <c r="A114" s="43"/>
      <c r="B114" s="43"/>
      <c r="C114" s="53"/>
      <c r="P114" s="47"/>
      <c r="Q114" s="48"/>
      <c r="R114" s="49"/>
    </row>
    <row r="115" spans="1:18" ht="15.75">
      <c r="A115" s="43"/>
      <c r="B115" s="43"/>
      <c r="C115" s="53"/>
      <c r="P115" s="47"/>
      <c r="Q115" s="48"/>
      <c r="R115" s="49"/>
    </row>
    <row r="116" spans="1:18" ht="15.75">
      <c r="A116" s="43"/>
      <c r="B116" s="43"/>
      <c r="C116" s="53"/>
      <c r="P116" s="47"/>
      <c r="Q116" s="48"/>
      <c r="R116" s="49"/>
    </row>
    <row r="117" spans="1:18" ht="15.75">
      <c r="A117" s="43"/>
      <c r="B117" s="43"/>
      <c r="C117" s="53"/>
      <c r="P117" s="47"/>
      <c r="Q117" s="48"/>
      <c r="R117" s="49"/>
    </row>
    <row r="118" spans="1:18" ht="15.75">
      <c r="A118" s="43"/>
      <c r="B118" s="43"/>
      <c r="C118" s="53"/>
      <c r="P118" s="47"/>
      <c r="Q118" s="48"/>
      <c r="R118" s="49"/>
    </row>
    <row r="119" spans="1:18" ht="15.75">
      <c r="A119" s="43"/>
      <c r="B119" s="43"/>
      <c r="C119" s="53"/>
      <c r="P119" s="47"/>
      <c r="Q119" s="48"/>
      <c r="R119" s="49"/>
    </row>
    <row r="120" spans="1:18" ht="15.75">
      <c r="A120" s="43"/>
      <c r="B120" s="43"/>
      <c r="C120" s="53"/>
      <c r="P120" s="47"/>
      <c r="Q120" s="48"/>
      <c r="R120" s="49"/>
    </row>
    <row r="121" spans="1:18" ht="15.75">
      <c r="A121" s="43"/>
      <c r="B121" s="43"/>
      <c r="C121" s="53"/>
      <c r="P121" s="47"/>
      <c r="Q121" s="48"/>
      <c r="R121" s="49"/>
    </row>
    <row r="122" spans="1:18" ht="15.75">
      <c r="A122" s="43"/>
      <c r="B122" s="43"/>
      <c r="C122" s="53"/>
      <c r="P122" s="47"/>
      <c r="Q122" s="48"/>
      <c r="R122" s="49"/>
    </row>
    <row r="123" spans="1:18" ht="15.75">
      <c r="A123" s="43"/>
      <c r="B123" s="43"/>
      <c r="C123" s="53"/>
      <c r="P123" s="47"/>
      <c r="Q123" s="48"/>
      <c r="R123" s="49"/>
    </row>
    <row r="124" spans="1:18" ht="15.75">
      <c r="A124" s="43"/>
      <c r="B124" s="43"/>
      <c r="C124" s="53"/>
      <c r="P124" s="47"/>
      <c r="Q124" s="48"/>
      <c r="R124" s="49"/>
    </row>
    <row r="125" spans="1:18" ht="15.75">
      <c r="A125" s="43"/>
      <c r="B125" s="43"/>
      <c r="C125" s="53"/>
      <c r="P125" s="47"/>
      <c r="Q125" s="48"/>
      <c r="R125" s="49"/>
    </row>
    <row r="126" spans="1:18" ht="15.75">
      <c r="A126" s="43"/>
      <c r="B126" s="43"/>
      <c r="C126" s="53"/>
      <c r="P126" s="47"/>
      <c r="Q126" s="48"/>
      <c r="R126" s="49"/>
    </row>
    <row r="127" spans="1:18" ht="15.75">
      <c r="A127" s="43"/>
      <c r="B127" s="43"/>
      <c r="C127" s="53"/>
      <c r="P127" s="47"/>
      <c r="Q127" s="48"/>
      <c r="R127" s="49"/>
    </row>
    <row r="128" spans="1:18" ht="15.75">
      <c r="A128" s="43"/>
      <c r="B128" s="43"/>
      <c r="C128" s="53"/>
      <c r="P128" s="47"/>
      <c r="Q128" s="48"/>
      <c r="R128" s="49"/>
    </row>
    <row r="129" spans="1:18" ht="15.75">
      <c r="A129" s="43"/>
      <c r="B129" s="43"/>
      <c r="C129" s="53"/>
      <c r="P129" s="47"/>
      <c r="Q129" s="48"/>
      <c r="R129" s="49"/>
    </row>
    <row r="130" spans="1:18" ht="15.75">
      <c r="A130" s="43"/>
      <c r="B130" s="43"/>
      <c r="C130" s="53"/>
      <c r="P130" s="47"/>
      <c r="Q130" s="48"/>
      <c r="R130" s="49"/>
    </row>
    <row r="131" spans="1:18" ht="15.75">
      <c r="A131" s="43"/>
      <c r="B131" s="43"/>
      <c r="C131" s="53"/>
      <c r="P131" s="47"/>
      <c r="Q131" s="48"/>
      <c r="R131" s="49"/>
    </row>
    <row r="132" spans="1:18" ht="15.75">
      <c r="A132" s="43"/>
      <c r="B132" s="43"/>
      <c r="C132" s="53"/>
      <c r="P132" s="47"/>
      <c r="Q132" s="48"/>
      <c r="R132" s="49"/>
    </row>
    <row r="133" spans="1:18" ht="15.75">
      <c r="A133" s="43"/>
      <c r="B133" s="43"/>
      <c r="C133" s="53"/>
      <c r="P133" s="47"/>
      <c r="Q133" s="48"/>
      <c r="R133" s="49"/>
    </row>
    <row r="134" spans="1:18" ht="15.75">
      <c r="A134" s="43"/>
      <c r="B134" s="43"/>
      <c r="C134" s="53"/>
      <c r="P134" s="47"/>
      <c r="Q134" s="48"/>
      <c r="R134" s="49"/>
    </row>
    <row r="135" spans="1:18" ht="15.75">
      <c r="A135" s="43"/>
      <c r="B135" s="43"/>
      <c r="C135" s="53"/>
      <c r="P135" s="47"/>
      <c r="Q135" s="48"/>
      <c r="R135" s="49"/>
    </row>
    <row r="136" spans="1:18" ht="15.75">
      <c r="A136" s="43"/>
      <c r="B136" s="43"/>
      <c r="C136" s="53"/>
      <c r="P136" s="47"/>
      <c r="Q136" s="48"/>
      <c r="R136" s="49"/>
    </row>
    <row r="137" spans="1:18" ht="15.75">
      <c r="A137" s="43"/>
      <c r="B137" s="43"/>
      <c r="C137" s="53"/>
      <c r="P137" s="47"/>
      <c r="Q137" s="48"/>
      <c r="R137" s="49"/>
    </row>
    <row r="138" spans="1:18" ht="15.75">
      <c r="A138" s="43"/>
      <c r="B138" s="43"/>
      <c r="C138" s="53"/>
      <c r="P138" s="47"/>
      <c r="Q138" s="48"/>
      <c r="R138" s="49"/>
    </row>
    <row r="139" spans="1:18" ht="15.75">
      <c r="A139" s="43"/>
      <c r="B139" s="43"/>
      <c r="C139" s="53"/>
      <c r="P139" s="47"/>
      <c r="Q139" s="48"/>
      <c r="R139" s="49"/>
    </row>
    <row r="140" spans="1:18" ht="15.75">
      <c r="A140" s="43"/>
      <c r="B140" s="43"/>
      <c r="C140" s="53"/>
      <c r="P140" s="47"/>
      <c r="Q140" s="48"/>
      <c r="R140" s="49"/>
    </row>
    <row r="141" spans="1:18" ht="15.75">
      <c r="A141" s="43"/>
      <c r="B141" s="43"/>
      <c r="C141" s="53"/>
      <c r="P141" s="47"/>
      <c r="Q141" s="48"/>
      <c r="R141" s="49"/>
    </row>
    <row r="142" spans="1:18" ht="15.75">
      <c r="A142" s="43"/>
      <c r="B142" s="43"/>
      <c r="C142" s="53"/>
      <c r="P142" s="47"/>
      <c r="Q142" s="48"/>
      <c r="R142" s="49"/>
    </row>
    <row r="143" spans="1:18" ht="15.75">
      <c r="A143" s="43"/>
      <c r="B143" s="43"/>
      <c r="C143" s="53"/>
      <c r="P143" s="47"/>
      <c r="Q143" s="48"/>
      <c r="R143" s="49"/>
    </row>
    <row r="144" spans="1:18" ht="15.75">
      <c r="A144" s="43"/>
      <c r="B144" s="43"/>
      <c r="C144" s="53"/>
      <c r="P144" s="47"/>
      <c r="Q144" s="48"/>
      <c r="R144" s="49"/>
    </row>
    <row r="145" spans="1:18" ht="15.75">
      <c r="A145" s="43"/>
      <c r="B145" s="43"/>
      <c r="C145" s="53"/>
      <c r="P145" s="47"/>
      <c r="Q145" s="48"/>
      <c r="R145" s="49"/>
    </row>
    <row r="146" spans="1:18" ht="15.75">
      <c r="A146" s="43"/>
      <c r="B146" s="43"/>
      <c r="C146" s="53"/>
      <c r="P146" s="47"/>
      <c r="Q146" s="48"/>
      <c r="R146" s="49"/>
    </row>
    <row r="147" spans="1:18" ht="15.75">
      <c r="A147" s="43"/>
      <c r="B147" s="43"/>
      <c r="C147" s="53"/>
      <c r="P147" s="47"/>
      <c r="Q147" s="48"/>
      <c r="R147" s="49"/>
    </row>
    <row r="148" spans="1:18" ht="15.75">
      <c r="A148" s="43"/>
      <c r="B148" s="43"/>
      <c r="C148" s="53"/>
      <c r="P148" s="47"/>
      <c r="Q148" s="48"/>
      <c r="R148" s="49"/>
    </row>
    <row r="149" spans="1:18" ht="15.75">
      <c r="A149" s="43"/>
      <c r="B149" s="43"/>
      <c r="C149" s="53"/>
      <c r="P149" s="47"/>
      <c r="Q149" s="48"/>
      <c r="R149" s="49"/>
    </row>
    <row r="150" spans="1:18" ht="15.75">
      <c r="A150" s="43"/>
      <c r="B150" s="43"/>
      <c r="C150" s="53"/>
      <c r="P150" s="47"/>
      <c r="Q150" s="48"/>
      <c r="R150" s="49"/>
    </row>
    <row r="151" spans="1:18" ht="15.75">
      <c r="A151" s="43"/>
      <c r="B151" s="43"/>
      <c r="C151" s="53"/>
      <c r="P151" s="47"/>
      <c r="Q151" s="48"/>
      <c r="R151" s="49"/>
    </row>
    <row r="152" spans="1:18" ht="15.75">
      <c r="A152" s="43"/>
      <c r="B152" s="43"/>
      <c r="C152" s="53"/>
      <c r="P152" s="47"/>
      <c r="Q152" s="48"/>
      <c r="R152" s="49"/>
    </row>
    <row r="153" spans="1:18" ht="15.75">
      <c r="A153" s="43"/>
      <c r="B153" s="43"/>
      <c r="C153" s="53"/>
      <c r="P153" s="47"/>
      <c r="Q153" s="48"/>
      <c r="R153" s="49"/>
    </row>
    <row r="154" spans="1:18" ht="15.75">
      <c r="A154" s="43"/>
      <c r="B154" s="43"/>
      <c r="C154" s="53"/>
      <c r="P154" s="47"/>
      <c r="Q154" s="48"/>
      <c r="R154" s="49"/>
    </row>
    <row r="155" spans="1:18" ht="15.75">
      <c r="A155" s="43"/>
      <c r="B155" s="43"/>
      <c r="C155" s="53"/>
      <c r="P155" s="47"/>
      <c r="Q155" s="48"/>
      <c r="R155" s="49"/>
    </row>
    <row r="156" spans="1:18" ht="15.75">
      <c r="A156" s="43"/>
      <c r="B156" s="43"/>
      <c r="C156" s="53"/>
      <c r="P156" s="47"/>
      <c r="Q156" s="48"/>
      <c r="R156" s="49"/>
    </row>
    <row r="157" spans="1:18" ht="15.75">
      <c r="A157" s="43"/>
      <c r="B157" s="43"/>
      <c r="C157" s="53"/>
      <c r="P157" s="47"/>
      <c r="Q157" s="48"/>
      <c r="R157" s="49"/>
    </row>
    <row r="158" spans="1:18" ht="15.75">
      <c r="A158" s="43"/>
      <c r="B158" s="43"/>
      <c r="C158" s="53"/>
      <c r="P158" s="47"/>
      <c r="Q158" s="48"/>
      <c r="R158" s="49"/>
    </row>
    <row r="159" spans="1:18" ht="15.75">
      <c r="A159" s="43"/>
      <c r="B159" s="43"/>
      <c r="C159" s="53"/>
      <c r="P159" s="47"/>
      <c r="Q159" s="48"/>
      <c r="R159" s="49"/>
    </row>
    <row r="160" spans="1:18" ht="15.75">
      <c r="A160" s="43"/>
      <c r="B160" s="43"/>
      <c r="C160" s="53"/>
      <c r="P160" s="47"/>
      <c r="Q160" s="48"/>
      <c r="R160" s="49"/>
    </row>
    <row r="161" spans="1:18" ht="15.75">
      <c r="A161" s="43"/>
      <c r="B161" s="43"/>
      <c r="C161" s="53"/>
      <c r="P161" s="47"/>
      <c r="Q161" s="48"/>
      <c r="R161" s="49"/>
    </row>
    <row r="162" spans="1:18" ht="15.75">
      <c r="A162" s="43"/>
      <c r="B162" s="43"/>
      <c r="C162" s="53"/>
      <c r="P162" s="47"/>
      <c r="Q162" s="48"/>
      <c r="R162" s="49"/>
    </row>
    <row r="163" spans="1:18" ht="15.75">
      <c r="A163" s="43"/>
      <c r="B163" s="43"/>
      <c r="C163" s="53"/>
      <c r="P163" s="47"/>
      <c r="Q163" s="48"/>
      <c r="R163" s="49"/>
    </row>
    <row r="164" spans="1:18" ht="15.75">
      <c r="A164" s="43"/>
      <c r="B164" s="43"/>
      <c r="C164" s="53"/>
      <c r="P164" s="47"/>
      <c r="Q164" s="48"/>
      <c r="R164" s="49"/>
    </row>
    <row r="165" spans="1:18" ht="15.75">
      <c r="A165" s="43"/>
      <c r="B165" s="43"/>
      <c r="C165" s="53"/>
      <c r="P165" s="47"/>
      <c r="Q165" s="48"/>
      <c r="R165" s="49"/>
    </row>
    <row r="166" spans="1:18" ht="15.75">
      <c r="A166" s="43"/>
      <c r="B166" s="43"/>
      <c r="C166" s="53"/>
      <c r="P166" s="47"/>
      <c r="Q166" s="48"/>
      <c r="R166" s="49"/>
    </row>
    <row r="167" spans="1:18" ht="15.75">
      <c r="A167" s="43"/>
      <c r="B167" s="43"/>
      <c r="C167" s="53"/>
      <c r="P167" s="47"/>
      <c r="Q167" s="48"/>
      <c r="R167" s="49"/>
    </row>
    <row r="168" spans="1:18" ht="15.75">
      <c r="A168" s="43"/>
      <c r="B168" s="43"/>
      <c r="C168" s="53"/>
      <c r="P168" s="47"/>
      <c r="Q168" s="48"/>
      <c r="R168" s="49"/>
    </row>
    <row r="169" spans="1:18" ht="15.75">
      <c r="A169" s="43"/>
      <c r="B169" s="43"/>
      <c r="C169" s="53"/>
      <c r="P169" s="47"/>
      <c r="Q169" s="48"/>
      <c r="R169" s="49"/>
    </row>
    <row r="170" spans="1:18" ht="15.75">
      <c r="A170" s="43"/>
      <c r="B170" s="43"/>
      <c r="C170" s="53"/>
      <c r="P170" s="47"/>
      <c r="Q170" s="48"/>
      <c r="R170" s="49"/>
    </row>
    <row r="171" spans="1:18" ht="15.75">
      <c r="A171" s="43"/>
      <c r="B171" s="43"/>
      <c r="C171" s="53"/>
      <c r="P171" s="47"/>
      <c r="Q171" s="48"/>
      <c r="R171" s="49"/>
    </row>
    <row r="172" spans="1:18" ht="15.75">
      <c r="A172" s="43"/>
      <c r="B172" s="43"/>
      <c r="C172" s="53"/>
      <c r="P172" s="47"/>
      <c r="Q172" s="48"/>
      <c r="R172" s="49"/>
    </row>
    <row r="173" spans="1:18" ht="15.75">
      <c r="A173" s="43"/>
      <c r="B173" s="43"/>
      <c r="C173" s="53"/>
      <c r="P173" s="47"/>
      <c r="Q173" s="48"/>
      <c r="R173" s="49"/>
    </row>
    <row r="174" spans="1:18" ht="15.75">
      <c r="A174" s="43"/>
      <c r="B174" s="43"/>
      <c r="C174" s="53"/>
      <c r="P174" s="47"/>
      <c r="Q174" s="48"/>
      <c r="R174" s="49"/>
    </row>
    <row r="175" spans="1:18" ht="15.75">
      <c r="A175" s="43"/>
      <c r="B175" s="43"/>
      <c r="C175" s="53"/>
      <c r="P175" s="47"/>
      <c r="Q175" s="48"/>
      <c r="R175" s="49"/>
    </row>
    <row r="176" spans="1:18" ht="15.75">
      <c r="A176" s="43"/>
      <c r="B176" s="43"/>
      <c r="C176" s="53"/>
      <c r="P176" s="47"/>
      <c r="Q176" s="48"/>
      <c r="R176" s="49"/>
    </row>
    <row r="177" spans="1:18" ht="15.75">
      <c r="A177" s="43"/>
      <c r="B177" s="43"/>
      <c r="C177" s="53"/>
      <c r="P177" s="47"/>
      <c r="Q177" s="48"/>
      <c r="R177" s="49"/>
    </row>
    <row r="178" spans="1:18" ht="15.75">
      <c r="A178" s="43"/>
      <c r="B178" s="43"/>
      <c r="C178" s="53"/>
      <c r="P178" s="47"/>
      <c r="Q178" s="48"/>
      <c r="R178" s="49"/>
    </row>
    <row r="179" spans="1:18" ht="15.75">
      <c r="A179" s="43"/>
      <c r="B179" s="43"/>
      <c r="C179" s="53"/>
      <c r="P179" s="47"/>
      <c r="Q179" s="48"/>
      <c r="R179" s="49"/>
    </row>
    <row r="180" spans="1:18" ht="15.75">
      <c r="A180" s="43"/>
      <c r="B180" s="43"/>
      <c r="C180" s="53"/>
      <c r="P180" s="47"/>
      <c r="Q180" s="48"/>
      <c r="R180" s="49"/>
    </row>
    <row r="181" spans="1:18" ht="15.75">
      <c r="A181" s="43"/>
      <c r="B181" s="43"/>
      <c r="C181" s="53"/>
      <c r="P181" s="47"/>
      <c r="Q181" s="48"/>
      <c r="R181" s="49"/>
    </row>
    <row r="182" spans="1:18" ht="15.75">
      <c r="A182" s="43"/>
      <c r="B182" s="43"/>
      <c r="C182" s="53"/>
      <c r="P182" s="47"/>
      <c r="Q182" s="48"/>
      <c r="R182" s="49"/>
    </row>
    <row r="183" spans="1:18" ht="15.75">
      <c r="A183" s="43"/>
      <c r="B183" s="43"/>
      <c r="C183" s="53"/>
      <c r="P183" s="47"/>
      <c r="Q183" s="48"/>
      <c r="R183" s="49"/>
    </row>
    <row r="184" spans="1:18" ht="15.75">
      <c r="A184" s="43"/>
      <c r="B184" s="43"/>
      <c r="C184" s="53"/>
      <c r="P184" s="47"/>
      <c r="Q184" s="48"/>
      <c r="R184" s="49"/>
    </row>
    <row r="185" spans="1:18" ht="15.75">
      <c r="A185" s="43"/>
      <c r="B185" s="43"/>
      <c r="C185" s="53"/>
      <c r="P185" s="47"/>
      <c r="Q185" s="48"/>
      <c r="R185" s="49"/>
    </row>
    <row r="186" spans="1:18" ht="15.75">
      <c r="A186" s="43"/>
      <c r="B186" s="43"/>
      <c r="C186" s="53"/>
      <c r="P186" s="47"/>
      <c r="Q186" s="48"/>
      <c r="R186" s="49"/>
    </row>
    <row r="187" spans="1:18" ht="15.75">
      <c r="A187" s="43"/>
      <c r="B187" s="43"/>
      <c r="C187" s="53"/>
      <c r="P187" s="47"/>
      <c r="Q187" s="48"/>
      <c r="R187" s="49"/>
    </row>
    <row r="188" spans="1:18" ht="15.75">
      <c r="A188" s="43"/>
      <c r="B188" s="43"/>
      <c r="C188" s="53"/>
      <c r="P188" s="47"/>
      <c r="Q188" s="48"/>
      <c r="R188" s="49"/>
    </row>
    <row r="189" spans="1:18" ht="15.75">
      <c r="A189" s="43"/>
      <c r="B189" s="43"/>
      <c r="C189" s="53"/>
      <c r="P189" s="47"/>
      <c r="Q189" s="48"/>
      <c r="R189" s="49"/>
    </row>
    <row r="190" spans="1:18" ht="15.75">
      <c r="A190" s="43"/>
      <c r="B190" s="43"/>
      <c r="C190" s="53"/>
      <c r="P190" s="47"/>
      <c r="Q190" s="48"/>
      <c r="R190" s="49"/>
    </row>
    <row r="191" spans="1:18" ht="15.75">
      <c r="A191" s="43"/>
      <c r="B191" s="43"/>
      <c r="C191" s="53"/>
      <c r="P191" s="47"/>
      <c r="Q191" s="48"/>
      <c r="R191" s="49"/>
    </row>
    <row r="192" spans="1:18" ht="15.75">
      <c r="A192" s="43"/>
      <c r="B192" s="43"/>
      <c r="C192" s="53"/>
      <c r="P192" s="47"/>
      <c r="Q192" s="48"/>
      <c r="R192" s="49"/>
    </row>
    <row r="193" spans="1:18" ht="15.75">
      <c r="A193" s="43"/>
      <c r="B193" s="43"/>
      <c r="C193" s="53"/>
      <c r="P193" s="47"/>
      <c r="Q193" s="48"/>
      <c r="R193" s="49"/>
    </row>
    <row r="194" spans="1:18" ht="15.75">
      <c r="A194" s="43"/>
      <c r="B194" s="43"/>
      <c r="C194" s="53"/>
      <c r="P194" s="47"/>
      <c r="Q194" s="48"/>
      <c r="R194" s="49"/>
    </row>
    <row r="195" spans="1:18" ht="15.75">
      <c r="A195" s="43"/>
      <c r="B195" s="43"/>
      <c r="C195" s="53"/>
      <c r="P195" s="47"/>
      <c r="Q195" s="48"/>
      <c r="R195" s="49"/>
    </row>
    <row r="196" spans="1:18" ht="15.75">
      <c r="A196" s="43"/>
      <c r="B196" s="43"/>
      <c r="C196" s="53"/>
      <c r="P196" s="47"/>
      <c r="Q196" s="48"/>
      <c r="R196" s="49"/>
    </row>
    <row r="197" spans="1:18" ht="15.75">
      <c r="A197" s="43"/>
      <c r="B197" s="43"/>
      <c r="C197" s="53"/>
      <c r="P197" s="47"/>
      <c r="Q197" s="48"/>
      <c r="R197" s="49"/>
    </row>
    <row r="198" spans="1:18" ht="15.75">
      <c r="A198" s="43"/>
      <c r="B198" s="43"/>
      <c r="C198" s="53"/>
      <c r="P198" s="47"/>
      <c r="Q198" s="48"/>
      <c r="R198" s="49"/>
    </row>
    <row r="199" spans="1:18" ht="15.75">
      <c r="A199" s="43"/>
      <c r="B199" s="43"/>
      <c r="C199" s="53"/>
      <c r="P199" s="47"/>
      <c r="Q199" s="48"/>
      <c r="R199" s="49"/>
    </row>
    <row r="200" spans="1:18" ht="15.75">
      <c r="A200" s="43"/>
      <c r="B200" s="43"/>
      <c r="C200" s="53"/>
      <c r="P200" s="47"/>
      <c r="Q200" s="48"/>
      <c r="R200" s="49"/>
    </row>
    <row r="201" spans="1:18" ht="15.75">
      <c r="A201" s="43"/>
      <c r="B201" s="43"/>
      <c r="C201" s="53"/>
      <c r="P201" s="47"/>
      <c r="Q201" s="48"/>
      <c r="R201" s="49"/>
    </row>
    <row r="202" spans="1:18" ht="15.75">
      <c r="A202" s="43"/>
      <c r="B202" s="43"/>
      <c r="C202" s="53"/>
      <c r="P202" s="47"/>
      <c r="Q202" s="48"/>
      <c r="R202" s="49"/>
    </row>
    <row r="203" spans="1:18" ht="15.75">
      <c r="A203" s="43"/>
      <c r="B203" s="43"/>
      <c r="C203" s="53"/>
      <c r="P203" s="47"/>
      <c r="Q203" s="48"/>
      <c r="R203" s="49"/>
    </row>
    <row r="204" spans="1:18" ht="15.75">
      <c r="A204" s="43"/>
      <c r="B204" s="43"/>
      <c r="C204" s="53"/>
      <c r="P204" s="47"/>
      <c r="Q204" s="48"/>
      <c r="R204" s="49"/>
    </row>
    <row r="205" spans="1:18" ht="15.75">
      <c r="A205" s="43"/>
      <c r="B205" s="43"/>
      <c r="C205" s="53"/>
      <c r="P205" s="47"/>
      <c r="Q205" s="48"/>
      <c r="R205" s="49"/>
    </row>
    <row r="206" spans="1:18" ht="15.75">
      <c r="A206" s="43"/>
      <c r="B206" s="43"/>
      <c r="C206" s="53"/>
      <c r="P206" s="47"/>
      <c r="Q206" s="48"/>
      <c r="R206" s="49"/>
    </row>
    <row r="207" spans="1:18" ht="15.75">
      <c r="A207" s="43"/>
      <c r="B207" s="43"/>
      <c r="C207" s="53"/>
      <c r="P207" s="47"/>
      <c r="Q207" s="48"/>
      <c r="R207" s="49"/>
    </row>
    <row r="208" spans="1:18" ht="15.75">
      <c r="A208" s="43"/>
      <c r="B208" s="43"/>
      <c r="C208" s="53"/>
      <c r="P208" s="47"/>
      <c r="Q208" s="48"/>
      <c r="R208" s="49"/>
    </row>
    <row r="209" spans="1:18" ht="15.75">
      <c r="A209" s="43"/>
      <c r="B209" s="43"/>
      <c r="C209" s="53"/>
      <c r="P209" s="47"/>
      <c r="Q209" s="48"/>
      <c r="R209" s="49"/>
    </row>
    <row r="210" spans="1:18" ht="15.75">
      <c r="A210" s="43"/>
      <c r="B210" s="43"/>
      <c r="C210" s="53"/>
      <c r="P210" s="47"/>
      <c r="Q210" s="48"/>
      <c r="R210" s="49"/>
    </row>
    <row r="211" spans="1:18" ht="15.75">
      <c r="A211" s="43"/>
      <c r="B211" s="43"/>
      <c r="C211" s="53"/>
      <c r="P211" s="47"/>
      <c r="Q211" s="48"/>
      <c r="R211" s="49"/>
    </row>
    <row r="212" spans="1:18" ht="15.75">
      <c r="A212" s="43"/>
      <c r="B212" s="43"/>
      <c r="C212" s="53"/>
      <c r="P212" s="47"/>
      <c r="Q212" s="48"/>
      <c r="R212" s="49"/>
    </row>
    <row r="213" spans="1:18" ht="15.75">
      <c r="A213" s="43"/>
      <c r="B213" s="43"/>
      <c r="C213" s="53"/>
      <c r="P213" s="47"/>
      <c r="Q213" s="48"/>
      <c r="R213" s="49"/>
    </row>
    <row r="214" spans="1:18" ht="15.75">
      <c r="A214" s="43"/>
      <c r="B214" s="43"/>
      <c r="C214" s="53"/>
      <c r="P214" s="47"/>
      <c r="Q214" s="48"/>
      <c r="R214" s="49"/>
    </row>
    <row r="215" spans="1:18" ht="15.75">
      <c r="A215" s="43"/>
      <c r="B215" s="43"/>
      <c r="C215" s="53"/>
      <c r="P215" s="47"/>
      <c r="Q215" s="48"/>
      <c r="R215" s="49"/>
    </row>
    <row r="216" spans="1:18" ht="15.75">
      <c r="A216" s="43"/>
      <c r="B216" s="43"/>
      <c r="C216" s="53"/>
      <c r="P216" s="47"/>
      <c r="Q216" s="48"/>
      <c r="R216" s="49"/>
    </row>
    <row r="217" spans="1:18" ht="15.75">
      <c r="A217" s="43"/>
      <c r="B217" s="43"/>
      <c r="C217" s="53"/>
      <c r="P217" s="47"/>
      <c r="Q217" s="48"/>
      <c r="R217" s="49"/>
    </row>
    <row r="218" spans="1:18" ht="15.75">
      <c r="A218" s="43"/>
      <c r="B218" s="43"/>
      <c r="C218" s="53"/>
      <c r="P218" s="47"/>
      <c r="Q218" s="48"/>
      <c r="R218" s="49"/>
    </row>
    <row r="219" spans="1:18" ht="15.75">
      <c r="A219" s="43"/>
      <c r="B219" s="43"/>
      <c r="C219" s="53"/>
      <c r="P219" s="47"/>
      <c r="Q219" s="48"/>
      <c r="R219" s="49"/>
    </row>
    <row r="220" spans="1:18" ht="15.75">
      <c r="A220" s="43"/>
      <c r="B220" s="43"/>
      <c r="C220" s="53"/>
      <c r="P220" s="47"/>
      <c r="Q220" s="48"/>
      <c r="R220" s="49"/>
    </row>
    <row r="221" spans="1:18" ht="15.75">
      <c r="A221" s="43"/>
      <c r="B221" s="43"/>
      <c r="C221" s="53"/>
      <c r="P221" s="47"/>
      <c r="Q221" s="48"/>
      <c r="R221" s="49"/>
    </row>
    <row r="222" spans="1:18" ht="15.75">
      <c r="A222" s="43"/>
      <c r="B222" s="43"/>
      <c r="C222" s="53"/>
      <c r="P222" s="47"/>
      <c r="Q222" s="48"/>
      <c r="R222" s="49"/>
    </row>
    <row r="223" spans="1:18" ht="15.75">
      <c r="A223" s="43"/>
      <c r="B223" s="43"/>
      <c r="C223" s="53"/>
      <c r="P223" s="47"/>
      <c r="Q223" s="48"/>
      <c r="R223" s="49"/>
    </row>
    <row r="224" spans="1:18" ht="15.75">
      <c r="A224" s="43"/>
      <c r="B224" s="43"/>
      <c r="C224" s="53"/>
      <c r="P224" s="47"/>
      <c r="Q224" s="48"/>
      <c r="R224" s="49"/>
    </row>
    <row r="225" spans="1:18" ht="15.75">
      <c r="A225" s="43"/>
      <c r="B225" s="43"/>
      <c r="C225" s="53"/>
      <c r="P225" s="47"/>
      <c r="Q225" s="48"/>
      <c r="R225" s="49"/>
    </row>
    <row r="226" spans="1:18" ht="15.75">
      <c r="A226" s="43"/>
      <c r="B226" s="43"/>
      <c r="C226" s="53"/>
      <c r="P226" s="47"/>
      <c r="Q226" s="48"/>
      <c r="R226" s="49"/>
    </row>
    <row r="227" spans="1:18" ht="15.75">
      <c r="A227" s="43"/>
      <c r="B227" s="43"/>
      <c r="C227" s="53"/>
      <c r="P227" s="47"/>
      <c r="Q227" s="48"/>
      <c r="R227" s="49"/>
    </row>
    <row r="228" spans="1:18" ht="15.75">
      <c r="A228" s="43"/>
      <c r="B228" s="43"/>
      <c r="C228" s="53"/>
      <c r="P228" s="47"/>
      <c r="Q228" s="48"/>
      <c r="R228" s="49"/>
    </row>
    <row r="229" spans="1:18" ht="15.75">
      <c r="A229" s="43"/>
      <c r="B229" s="43"/>
      <c r="C229" s="53"/>
      <c r="P229" s="47"/>
      <c r="Q229" s="48"/>
      <c r="R229" s="49"/>
    </row>
    <row r="230" spans="1:18" ht="15.75">
      <c r="A230" s="43"/>
      <c r="B230" s="43"/>
      <c r="C230" s="53"/>
      <c r="P230" s="47"/>
      <c r="Q230" s="48"/>
      <c r="R230" s="49"/>
    </row>
    <row r="231" spans="1:18" ht="15.75">
      <c r="A231" s="43"/>
      <c r="B231" s="43"/>
      <c r="C231" s="53"/>
      <c r="P231" s="47"/>
      <c r="Q231" s="48"/>
      <c r="R231" s="49"/>
    </row>
    <row r="232" spans="1:18" ht="15.75">
      <c r="A232" s="43"/>
      <c r="B232" s="43"/>
      <c r="C232" s="53"/>
      <c r="P232" s="47"/>
      <c r="Q232" s="48"/>
      <c r="R232" s="49"/>
    </row>
    <row r="233" spans="1:18" ht="15.75">
      <c r="A233" s="43"/>
      <c r="B233" s="43"/>
      <c r="C233" s="53"/>
      <c r="P233" s="47"/>
      <c r="Q233" s="48"/>
      <c r="R233" s="49"/>
    </row>
    <row r="234" spans="1:18" ht="15.75">
      <c r="A234" s="43"/>
      <c r="B234" s="43"/>
      <c r="C234" s="53"/>
      <c r="P234" s="47"/>
      <c r="Q234" s="48"/>
      <c r="R234" s="49"/>
    </row>
    <row r="235" spans="1:18" ht="15.75">
      <c r="A235" s="43"/>
      <c r="B235" s="43"/>
      <c r="C235" s="53"/>
      <c r="P235" s="47"/>
      <c r="Q235" s="48"/>
      <c r="R235" s="49"/>
    </row>
    <row r="236" spans="1:18" ht="15.75">
      <c r="A236" s="43"/>
      <c r="B236" s="43"/>
      <c r="C236" s="53"/>
      <c r="P236" s="47"/>
      <c r="Q236" s="48"/>
      <c r="R236" s="49"/>
    </row>
    <row r="237" spans="1:18" ht="15.75">
      <c r="A237" s="43"/>
      <c r="B237" s="43"/>
      <c r="C237" s="53"/>
      <c r="P237" s="47"/>
      <c r="Q237" s="48"/>
      <c r="R237" s="49"/>
    </row>
    <row r="238" spans="1:18" ht="15.75">
      <c r="A238" s="43"/>
      <c r="B238" s="43"/>
      <c r="C238" s="53"/>
      <c r="P238" s="47"/>
      <c r="Q238" s="48"/>
      <c r="R238" s="49"/>
    </row>
    <row r="239" spans="1:18" ht="15.75">
      <c r="A239" s="43"/>
      <c r="B239" s="43"/>
      <c r="C239" s="53"/>
      <c r="P239" s="47"/>
      <c r="Q239" s="48"/>
      <c r="R239" s="49"/>
    </row>
    <row r="240" spans="1:18" ht="15.75">
      <c r="A240" s="43"/>
      <c r="B240" s="43"/>
      <c r="C240" s="53"/>
      <c r="P240" s="47"/>
      <c r="Q240" s="48"/>
      <c r="R240" s="49"/>
    </row>
    <row r="241" spans="1:18" ht="15.75">
      <c r="A241" s="43"/>
      <c r="B241" s="43"/>
      <c r="C241" s="53"/>
      <c r="P241" s="47"/>
      <c r="Q241" s="48"/>
      <c r="R241" s="49"/>
    </row>
    <row r="242" spans="1:18" ht="15.75">
      <c r="A242" s="43"/>
      <c r="B242" s="43"/>
      <c r="C242" s="53"/>
      <c r="P242" s="47"/>
      <c r="Q242" s="48"/>
      <c r="R242" s="49"/>
    </row>
    <row r="243" spans="1:18" ht="15.75">
      <c r="A243" s="43"/>
      <c r="B243" s="43"/>
      <c r="C243" s="53"/>
      <c r="P243" s="47"/>
      <c r="Q243" s="48"/>
      <c r="R243" s="49"/>
    </row>
    <row r="244" spans="1:18" ht="15.75">
      <c r="A244" s="43"/>
      <c r="B244" s="43"/>
      <c r="C244" s="53"/>
      <c r="P244" s="47"/>
      <c r="Q244" s="48"/>
      <c r="R244" s="49"/>
    </row>
    <row r="245" spans="1:18" ht="15.75">
      <c r="A245" s="43"/>
      <c r="B245" s="43"/>
      <c r="C245" s="53"/>
      <c r="P245" s="47"/>
      <c r="Q245" s="48"/>
      <c r="R245" s="49"/>
    </row>
    <row r="246" spans="1:18" ht="15.75">
      <c r="A246" s="43"/>
      <c r="B246" s="43"/>
      <c r="C246" s="53"/>
      <c r="P246" s="47"/>
      <c r="Q246" s="48"/>
      <c r="R246" s="49"/>
    </row>
    <row r="247" spans="1:18" ht="15.75">
      <c r="A247" s="43"/>
      <c r="B247" s="43"/>
      <c r="C247" s="53"/>
      <c r="P247" s="47"/>
      <c r="Q247" s="48"/>
      <c r="R247" s="49"/>
    </row>
    <row r="248" spans="1:18" ht="15.75">
      <c r="A248" s="43"/>
      <c r="B248" s="43"/>
      <c r="C248" s="53"/>
      <c r="P248" s="47"/>
      <c r="Q248" s="48"/>
      <c r="R248" s="49"/>
    </row>
    <row r="249" spans="1:18" ht="15.75">
      <c r="A249" s="43"/>
      <c r="B249" s="43"/>
      <c r="C249" s="53"/>
      <c r="P249" s="47"/>
      <c r="Q249" s="48"/>
      <c r="R249" s="49"/>
    </row>
    <row r="250" spans="1:18" ht="15.75">
      <c r="A250" s="43"/>
      <c r="B250" s="43"/>
      <c r="C250" s="53"/>
      <c r="P250" s="47"/>
      <c r="Q250" s="48"/>
      <c r="R250" s="49"/>
    </row>
    <row r="251" spans="1:18" ht="15.75">
      <c r="A251" s="43"/>
      <c r="B251" s="43"/>
      <c r="C251" s="53"/>
      <c r="P251" s="47"/>
      <c r="Q251" s="48"/>
      <c r="R251" s="49"/>
    </row>
    <row r="252" spans="1:18" ht="15.75">
      <c r="A252" s="43"/>
      <c r="B252" s="43"/>
      <c r="C252" s="53"/>
      <c r="P252" s="47"/>
      <c r="Q252" s="48"/>
      <c r="R252" s="49"/>
    </row>
    <row r="253" spans="1:18" ht="15.75">
      <c r="A253" s="43"/>
      <c r="B253" s="43"/>
      <c r="C253" s="53"/>
      <c r="P253" s="47"/>
      <c r="Q253" s="48"/>
      <c r="R253" s="49"/>
    </row>
    <row r="254" spans="1:18" ht="15.75">
      <c r="A254" s="43"/>
      <c r="B254" s="43"/>
      <c r="C254" s="53"/>
      <c r="P254" s="47"/>
      <c r="Q254" s="48"/>
      <c r="R254" s="49"/>
    </row>
    <row r="255" spans="1:18" ht="15.75">
      <c r="A255" s="43"/>
      <c r="B255" s="43"/>
      <c r="C255" s="53"/>
      <c r="P255" s="47"/>
      <c r="Q255" s="48"/>
      <c r="R255" s="49"/>
    </row>
    <row r="256" spans="1:18" ht="15.75">
      <c r="A256" s="43"/>
      <c r="B256" s="43"/>
      <c r="C256" s="53"/>
      <c r="P256" s="47"/>
      <c r="Q256" s="48"/>
      <c r="R256" s="49"/>
    </row>
    <row r="257" spans="1:18" ht="15.75">
      <c r="A257" s="43"/>
      <c r="B257" s="43"/>
      <c r="C257" s="53"/>
      <c r="P257" s="47"/>
      <c r="Q257" s="48"/>
      <c r="R257" s="49"/>
    </row>
    <row r="258" spans="1:18" ht="15.75">
      <c r="A258" s="43"/>
      <c r="B258" s="43"/>
      <c r="C258" s="53"/>
      <c r="P258" s="47"/>
      <c r="Q258" s="48"/>
      <c r="R258" s="49"/>
    </row>
    <row r="259" spans="1:18" ht="15.75">
      <c r="A259" s="43"/>
      <c r="B259" s="43"/>
      <c r="C259" s="53"/>
      <c r="P259" s="47"/>
      <c r="Q259" s="48"/>
      <c r="R259" s="49"/>
    </row>
    <row r="260" spans="1:18" ht="15.75">
      <c r="A260" s="43"/>
      <c r="B260" s="43"/>
      <c r="C260" s="53"/>
      <c r="P260" s="47"/>
      <c r="Q260" s="48"/>
      <c r="R260" s="49"/>
    </row>
    <row r="261" spans="1:18" ht="15.75">
      <c r="A261" s="43"/>
      <c r="B261" s="43"/>
      <c r="C261" s="53"/>
      <c r="P261" s="47"/>
      <c r="Q261" s="48"/>
      <c r="R261" s="49"/>
    </row>
    <row r="262" spans="1:18" ht="15.75">
      <c r="A262" s="43"/>
      <c r="B262" s="43"/>
      <c r="C262" s="53"/>
      <c r="P262" s="47"/>
      <c r="Q262" s="48"/>
      <c r="R262" s="49"/>
    </row>
    <row r="263" spans="1:18" ht="15.75">
      <c r="A263" s="43"/>
      <c r="B263" s="43"/>
      <c r="C263" s="53"/>
      <c r="P263" s="47"/>
      <c r="Q263" s="48"/>
      <c r="R263" s="49"/>
    </row>
    <row r="264" spans="1:18" ht="15.75">
      <c r="A264" s="43"/>
      <c r="B264" s="43"/>
      <c r="C264" s="53"/>
      <c r="P264" s="47"/>
      <c r="Q264" s="48"/>
      <c r="R264" s="49"/>
    </row>
    <row r="265" spans="1:18" ht="15.75">
      <c r="A265" s="43"/>
      <c r="B265" s="43"/>
      <c r="C265" s="53"/>
      <c r="P265" s="47"/>
      <c r="Q265" s="48"/>
      <c r="R265" s="49"/>
    </row>
    <row r="266" spans="1:18" ht="15.75">
      <c r="A266" s="43"/>
      <c r="B266" s="43"/>
      <c r="C266" s="53"/>
      <c r="P266" s="47"/>
      <c r="Q266" s="48"/>
      <c r="R266" s="49"/>
    </row>
    <row r="267" spans="1:18" ht="15.75">
      <c r="A267" s="43"/>
      <c r="B267" s="43"/>
      <c r="C267" s="53"/>
      <c r="P267" s="47"/>
      <c r="Q267" s="48"/>
      <c r="R267" s="49"/>
    </row>
    <row r="268" spans="1:18" ht="15.75">
      <c r="A268" s="43"/>
      <c r="B268" s="43"/>
      <c r="C268" s="53"/>
      <c r="P268" s="47"/>
      <c r="Q268" s="48"/>
      <c r="R268" s="49"/>
    </row>
    <row r="269" spans="1:18" ht="15.75">
      <c r="A269" s="43"/>
      <c r="B269" s="43"/>
      <c r="C269" s="53"/>
      <c r="P269" s="47"/>
      <c r="Q269" s="48"/>
      <c r="R269" s="49"/>
    </row>
    <row r="270" spans="1:18" ht="15.75">
      <c r="A270" s="43"/>
      <c r="B270" s="43"/>
      <c r="C270" s="53"/>
      <c r="P270" s="47"/>
      <c r="Q270" s="48"/>
      <c r="R270" s="49"/>
    </row>
    <row r="271" spans="1:18" ht="15.75">
      <c r="A271" s="43"/>
      <c r="B271" s="43"/>
      <c r="C271" s="53"/>
      <c r="P271" s="47"/>
      <c r="Q271" s="48"/>
      <c r="R271" s="49"/>
    </row>
    <row r="272" spans="1:18" ht="15.75">
      <c r="A272" s="43"/>
      <c r="B272" s="43"/>
      <c r="C272" s="53"/>
      <c r="P272" s="47"/>
      <c r="Q272" s="48"/>
      <c r="R272" s="49"/>
    </row>
    <row r="273" spans="1:18" ht="15.75">
      <c r="A273" s="43"/>
      <c r="B273" s="43"/>
      <c r="C273" s="53"/>
      <c r="P273" s="47"/>
      <c r="Q273" s="48"/>
      <c r="R273" s="49"/>
    </row>
    <row r="274" spans="1:18" ht="15.75">
      <c r="A274" s="43"/>
      <c r="B274" s="43"/>
      <c r="C274" s="53"/>
      <c r="P274" s="47"/>
      <c r="Q274" s="48"/>
      <c r="R274" s="49"/>
    </row>
    <row r="275" spans="1:18" ht="15.75">
      <c r="A275" s="43"/>
      <c r="B275" s="43"/>
      <c r="C275" s="53"/>
      <c r="P275" s="47"/>
      <c r="Q275" s="48"/>
      <c r="R275" s="49"/>
    </row>
    <row r="276" spans="1:18" ht="15.75">
      <c r="A276" s="43"/>
      <c r="B276" s="43"/>
      <c r="C276" s="53"/>
      <c r="P276" s="47"/>
      <c r="Q276" s="48"/>
      <c r="R276" s="49"/>
    </row>
    <row r="277" spans="1:18" ht="15.75">
      <c r="A277" s="43"/>
      <c r="B277" s="43"/>
      <c r="C277" s="53"/>
      <c r="P277" s="47"/>
      <c r="Q277" s="48"/>
      <c r="R277" s="49"/>
    </row>
    <row r="278" spans="1:18" ht="15.75">
      <c r="A278" s="43"/>
      <c r="B278" s="43"/>
      <c r="C278" s="53"/>
      <c r="P278" s="47"/>
      <c r="Q278" s="48"/>
      <c r="R278" s="49"/>
    </row>
    <row r="279" spans="1:18" ht="15.75">
      <c r="A279" s="43"/>
      <c r="B279" s="43"/>
      <c r="C279" s="53"/>
      <c r="P279" s="47"/>
      <c r="Q279" s="48"/>
      <c r="R279" s="49"/>
    </row>
    <row r="280" spans="1:18" ht="15.75">
      <c r="A280" s="43"/>
      <c r="B280" s="43"/>
      <c r="C280" s="53"/>
      <c r="P280" s="47"/>
      <c r="Q280" s="48"/>
      <c r="R280" s="49"/>
    </row>
    <row r="281" spans="1:18" ht="15.75">
      <c r="A281" s="43"/>
      <c r="B281" s="43"/>
      <c r="C281" s="53"/>
      <c r="P281" s="47"/>
      <c r="Q281" s="48"/>
      <c r="R281" s="49"/>
    </row>
    <row r="282" spans="1:18" ht="15.75">
      <c r="A282" s="43"/>
      <c r="B282" s="43"/>
      <c r="C282" s="53"/>
      <c r="P282" s="47"/>
      <c r="Q282" s="48"/>
      <c r="R282" s="49"/>
    </row>
    <row r="283" spans="1:18" ht="15.75">
      <c r="A283" s="43"/>
      <c r="B283" s="43"/>
      <c r="C283" s="53"/>
      <c r="P283" s="47"/>
      <c r="Q283" s="48"/>
      <c r="R283" s="49"/>
    </row>
    <row r="284" spans="1:18" ht="15.75">
      <c r="A284" s="43"/>
      <c r="B284" s="43"/>
      <c r="C284" s="53"/>
      <c r="P284" s="47"/>
      <c r="Q284" s="48"/>
      <c r="R284" s="49"/>
    </row>
    <row r="285" spans="1:18" ht="15.75">
      <c r="A285" s="43"/>
      <c r="B285" s="43"/>
      <c r="C285" s="53"/>
      <c r="P285" s="47"/>
      <c r="Q285" s="48"/>
      <c r="R285" s="49"/>
    </row>
    <row r="286" spans="1:18" ht="15.75">
      <c r="A286" s="43"/>
      <c r="B286" s="43"/>
      <c r="C286" s="53"/>
      <c r="P286" s="47"/>
      <c r="Q286" s="48"/>
      <c r="R286" s="49"/>
    </row>
    <row r="287" spans="1:18" ht="15.75">
      <c r="A287" s="43"/>
      <c r="B287" s="43"/>
      <c r="C287" s="53"/>
      <c r="P287" s="47"/>
      <c r="Q287" s="48"/>
      <c r="R287" s="49"/>
    </row>
    <row r="288" spans="1:18" ht="15.75">
      <c r="A288" s="43"/>
      <c r="B288" s="43"/>
      <c r="C288" s="53"/>
      <c r="P288" s="47"/>
      <c r="Q288" s="48"/>
      <c r="R288" s="49"/>
    </row>
    <row r="289" spans="1:18" ht="15.75">
      <c r="A289" s="43"/>
      <c r="B289" s="43"/>
      <c r="C289" s="53"/>
      <c r="P289" s="47"/>
      <c r="Q289" s="48"/>
      <c r="R289" s="49"/>
    </row>
    <row r="290" spans="1:18" ht="15.75">
      <c r="A290" s="43"/>
      <c r="B290" s="43"/>
      <c r="C290" s="53"/>
      <c r="P290" s="47"/>
      <c r="Q290" s="48"/>
      <c r="R290" s="49"/>
    </row>
    <row r="291" spans="1:18" ht="15.75">
      <c r="A291" s="43"/>
      <c r="B291" s="43"/>
      <c r="C291" s="53"/>
      <c r="P291" s="47"/>
      <c r="Q291" s="48"/>
      <c r="R291" s="49"/>
    </row>
    <row r="292" spans="1:18" ht="15.75">
      <c r="A292" s="43"/>
      <c r="B292" s="43"/>
      <c r="C292" s="53"/>
      <c r="P292" s="47"/>
      <c r="Q292" s="48"/>
      <c r="R292" s="49"/>
    </row>
    <row r="293" spans="1:18" ht="15.75">
      <c r="A293" s="43"/>
      <c r="B293" s="43"/>
      <c r="C293" s="53"/>
      <c r="P293" s="47"/>
      <c r="Q293" s="48"/>
      <c r="R293" s="49"/>
    </row>
    <row r="294" spans="1:18" ht="15.75">
      <c r="A294" s="43"/>
      <c r="B294" s="43"/>
      <c r="C294" s="53"/>
      <c r="P294" s="47"/>
      <c r="Q294" s="48"/>
      <c r="R294" s="49"/>
    </row>
    <row r="295" spans="1:18" ht="15.75">
      <c r="A295" s="43"/>
      <c r="B295" s="43"/>
      <c r="C295" s="53"/>
      <c r="P295" s="47"/>
      <c r="Q295" s="48"/>
      <c r="R295" s="49"/>
    </row>
    <row r="296" spans="1:18" ht="15.75">
      <c r="A296" s="43"/>
      <c r="B296" s="43"/>
      <c r="C296" s="53"/>
      <c r="P296" s="47"/>
      <c r="Q296" s="48"/>
      <c r="R296" s="49"/>
    </row>
    <row r="297" spans="1:18" ht="15.75">
      <c r="A297" s="43"/>
      <c r="B297" s="43"/>
      <c r="C297" s="53"/>
      <c r="P297" s="47"/>
      <c r="Q297" s="48"/>
      <c r="R297" s="49"/>
    </row>
    <row r="298" spans="1:18" ht="15.75">
      <c r="A298" s="43"/>
      <c r="B298" s="43"/>
      <c r="C298" s="53"/>
      <c r="P298" s="47"/>
      <c r="Q298" s="48"/>
      <c r="R298" s="49"/>
    </row>
    <row r="299" spans="1:18" ht="15.75">
      <c r="A299" s="43"/>
      <c r="B299" s="43"/>
      <c r="C299" s="53"/>
      <c r="P299" s="47"/>
      <c r="Q299" s="48"/>
      <c r="R299" s="49"/>
    </row>
    <row r="300" spans="1:18" ht="15.75">
      <c r="A300" s="43"/>
      <c r="B300" s="43"/>
      <c r="C300" s="53"/>
      <c r="P300" s="47"/>
      <c r="Q300" s="48"/>
      <c r="R300" s="49"/>
    </row>
    <row r="301" spans="1:18" ht="15.75">
      <c r="A301" s="43"/>
      <c r="B301" s="43"/>
      <c r="C301" s="53"/>
      <c r="P301" s="47"/>
      <c r="Q301" s="48"/>
      <c r="R301" s="49"/>
    </row>
    <row r="302" spans="1:18" ht="15.75">
      <c r="A302" s="43"/>
      <c r="B302" s="43"/>
      <c r="C302" s="53"/>
      <c r="P302" s="47"/>
      <c r="Q302" s="48"/>
      <c r="R302" s="49"/>
    </row>
    <row r="303" spans="1:18" ht="15.75">
      <c r="A303" s="43"/>
      <c r="B303" s="43"/>
      <c r="C303" s="53"/>
      <c r="P303" s="47"/>
      <c r="Q303" s="48"/>
      <c r="R303" s="49"/>
    </row>
    <row r="304" spans="1:18" ht="15.75">
      <c r="A304" s="43"/>
      <c r="B304" s="43"/>
      <c r="C304" s="53"/>
      <c r="P304" s="47"/>
      <c r="Q304" s="48"/>
      <c r="R304" s="49"/>
    </row>
    <row r="305" spans="1:18" ht="15.75">
      <c r="A305" s="43"/>
      <c r="B305" s="43"/>
      <c r="C305" s="53"/>
      <c r="P305" s="47"/>
      <c r="Q305" s="48"/>
      <c r="R305" s="49"/>
    </row>
    <row r="306" spans="1:18" ht="15.75">
      <c r="A306" s="43"/>
      <c r="B306" s="43"/>
      <c r="C306" s="53"/>
      <c r="P306" s="47"/>
      <c r="Q306" s="48"/>
      <c r="R306" s="49"/>
    </row>
    <row r="307" spans="1:18" ht="15.75">
      <c r="A307" s="43"/>
      <c r="B307" s="43"/>
      <c r="C307" s="53"/>
      <c r="P307" s="47"/>
      <c r="Q307" s="48"/>
      <c r="R307" s="49"/>
    </row>
    <row r="308" spans="1:18" ht="15.75">
      <c r="A308" s="43"/>
      <c r="B308" s="43"/>
      <c r="C308" s="53"/>
      <c r="P308" s="47"/>
      <c r="Q308" s="48"/>
      <c r="R308" s="49"/>
    </row>
    <row r="309" spans="1:18" ht="15.75">
      <c r="A309" s="43"/>
      <c r="B309" s="43"/>
      <c r="C309" s="53"/>
      <c r="P309" s="47"/>
      <c r="Q309" s="48"/>
      <c r="R309" s="49"/>
    </row>
    <row r="310" spans="1:18" ht="15.75">
      <c r="A310" s="43"/>
      <c r="B310" s="43"/>
      <c r="C310" s="53"/>
      <c r="P310" s="47"/>
      <c r="Q310" s="48"/>
      <c r="R310" s="49"/>
    </row>
    <row r="311" spans="1:18" ht="15.75">
      <c r="A311" s="43"/>
      <c r="B311" s="43"/>
      <c r="C311" s="53"/>
      <c r="P311" s="47"/>
      <c r="Q311" s="48"/>
      <c r="R311" s="49"/>
    </row>
    <row r="312" spans="1:18" ht="15.75">
      <c r="A312" s="43"/>
      <c r="B312" s="43"/>
      <c r="C312" s="53"/>
      <c r="P312" s="47"/>
      <c r="Q312" s="48"/>
      <c r="R312" s="49"/>
    </row>
    <row r="313" spans="1:18" ht="15.75">
      <c r="A313" s="43"/>
      <c r="B313" s="43"/>
      <c r="C313" s="53"/>
      <c r="P313" s="47"/>
      <c r="Q313" s="48"/>
      <c r="R313" s="49"/>
    </row>
    <row r="314" spans="1:18" ht="15.75">
      <c r="A314" s="43"/>
      <c r="B314" s="43"/>
      <c r="C314" s="53"/>
      <c r="P314" s="47"/>
      <c r="Q314" s="48"/>
      <c r="R314" s="49"/>
    </row>
    <row r="315" spans="1:18" ht="15.75">
      <c r="A315" s="43"/>
      <c r="B315" s="43"/>
      <c r="C315" s="53"/>
      <c r="P315" s="47"/>
      <c r="Q315" s="48"/>
      <c r="R315" s="49"/>
    </row>
    <row r="316" spans="1:18" ht="15.75">
      <c r="A316" s="43"/>
      <c r="B316" s="43"/>
      <c r="C316" s="53"/>
      <c r="P316" s="47"/>
      <c r="Q316" s="48"/>
      <c r="R316" s="49"/>
    </row>
    <row r="317" spans="1:18" ht="15.75">
      <c r="A317" s="43"/>
      <c r="B317" s="43"/>
      <c r="C317" s="53"/>
      <c r="P317" s="47"/>
      <c r="Q317" s="48"/>
      <c r="R317" s="49"/>
    </row>
    <row r="318" spans="1:18" ht="15.75">
      <c r="A318" s="43"/>
      <c r="B318" s="43"/>
      <c r="C318" s="53"/>
      <c r="P318" s="47"/>
      <c r="Q318" s="48"/>
      <c r="R318" s="49"/>
    </row>
    <row r="319" spans="1:18" ht="15.75">
      <c r="A319" s="43"/>
      <c r="B319" s="43"/>
      <c r="C319" s="53"/>
      <c r="P319" s="47"/>
      <c r="Q319" s="48"/>
      <c r="R319" s="49"/>
    </row>
    <row r="320" spans="1:18" ht="15.75">
      <c r="A320" s="43"/>
      <c r="B320" s="43"/>
      <c r="C320" s="53"/>
      <c r="P320" s="47"/>
      <c r="Q320" s="48"/>
      <c r="R320" s="49"/>
    </row>
    <row r="321" spans="1:18" ht="15.75">
      <c r="A321" s="43"/>
      <c r="B321" s="43"/>
      <c r="C321" s="53"/>
      <c r="P321" s="47"/>
      <c r="Q321" s="48"/>
      <c r="R321" s="49"/>
    </row>
    <row r="322" spans="1:18" ht="15.75">
      <c r="A322" s="43"/>
      <c r="B322" s="43"/>
      <c r="C322" s="53"/>
      <c r="P322" s="47"/>
      <c r="Q322" s="48"/>
      <c r="R322" s="49"/>
    </row>
    <row r="323" spans="1:18" ht="15.75">
      <c r="A323" s="43"/>
      <c r="B323" s="43"/>
      <c r="C323" s="53"/>
      <c r="P323" s="47"/>
      <c r="Q323" s="48"/>
      <c r="R323" s="49"/>
    </row>
    <row r="324" spans="1:18" ht="15.75">
      <c r="A324" s="43"/>
      <c r="B324" s="43"/>
      <c r="C324" s="53"/>
      <c r="P324" s="47"/>
      <c r="Q324" s="48"/>
      <c r="R324" s="49"/>
    </row>
    <row r="325" spans="1:18" ht="15.75">
      <c r="A325" s="43"/>
      <c r="B325" s="43"/>
      <c r="C325" s="53"/>
      <c r="P325" s="47"/>
      <c r="Q325" s="48"/>
      <c r="R325" s="49"/>
    </row>
    <row r="326" spans="1:18" ht="15.75">
      <c r="A326" s="43"/>
      <c r="B326" s="43"/>
      <c r="C326" s="53"/>
      <c r="P326" s="47"/>
      <c r="Q326" s="48"/>
      <c r="R326" s="49"/>
    </row>
    <row r="327" spans="1:18" ht="15.75">
      <c r="A327" s="43"/>
      <c r="B327" s="43"/>
      <c r="C327" s="53"/>
      <c r="P327" s="47"/>
      <c r="Q327" s="48"/>
      <c r="R327" s="49"/>
    </row>
    <row r="328" spans="1:18" ht="15.75">
      <c r="A328" s="43"/>
      <c r="B328" s="43"/>
      <c r="C328" s="53"/>
      <c r="P328" s="47"/>
      <c r="Q328" s="48"/>
      <c r="R328" s="49"/>
    </row>
    <row r="329" spans="1:18" ht="15.75">
      <c r="A329" s="43"/>
      <c r="B329" s="43"/>
      <c r="C329" s="53"/>
      <c r="P329" s="47"/>
      <c r="Q329" s="48"/>
      <c r="R329" s="49"/>
    </row>
    <row r="330" spans="1:18" ht="15.75">
      <c r="A330" s="43"/>
      <c r="B330" s="43"/>
      <c r="C330" s="53"/>
      <c r="P330" s="47"/>
      <c r="Q330" s="48"/>
      <c r="R330" s="49"/>
    </row>
    <row r="331" spans="1:18" ht="15.75">
      <c r="A331" s="43"/>
      <c r="B331" s="43"/>
      <c r="C331" s="53"/>
      <c r="P331" s="47"/>
      <c r="Q331" s="48"/>
      <c r="R331" s="49"/>
    </row>
    <row r="332" spans="1:18" ht="15.75">
      <c r="A332" s="43"/>
      <c r="B332" s="43"/>
      <c r="C332" s="53"/>
      <c r="P332" s="47"/>
      <c r="Q332" s="48"/>
      <c r="R332" s="49"/>
    </row>
    <row r="333" spans="1:18" ht="15.75">
      <c r="A333" s="43"/>
      <c r="B333" s="43"/>
      <c r="C333" s="53"/>
      <c r="P333" s="47"/>
      <c r="Q333" s="48"/>
      <c r="R333" s="49"/>
    </row>
    <row r="334" spans="1:18" ht="15.75">
      <c r="A334" s="43"/>
      <c r="B334" s="43"/>
      <c r="C334" s="53"/>
      <c r="P334" s="47"/>
      <c r="Q334" s="48"/>
      <c r="R334" s="49"/>
    </row>
    <row r="335" spans="1:18" ht="15.75">
      <c r="A335" s="43"/>
      <c r="B335" s="43"/>
      <c r="C335" s="53"/>
      <c r="P335" s="47"/>
      <c r="Q335" s="48"/>
      <c r="R335" s="49"/>
    </row>
    <row r="336" spans="1:18" ht="15.75">
      <c r="A336" s="43"/>
      <c r="B336" s="43"/>
      <c r="C336" s="53"/>
      <c r="P336" s="47"/>
      <c r="Q336" s="48"/>
      <c r="R336" s="49"/>
    </row>
    <row r="337" spans="1:18" ht="15.75">
      <c r="A337" s="43"/>
      <c r="B337" s="43"/>
      <c r="C337" s="53"/>
      <c r="P337" s="47"/>
      <c r="Q337" s="48"/>
      <c r="R337" s="49"/>
    </row>
    <row r="338" spans="1:18" ht="15.75">
      <c r="A338" s="43"/>
      <c r="B338" s="43"/>
      <c r="C338" s="53"/>
      <c r="P338" s="47"/>
      <c r="Q338" s="48"/>
      <c r="R338" s="49"/>
    </row>
    <row r="339" spans="1:18" ht="15.75">
      <c r="A339" s="43"/>
      <c r="B339" s="43"/>
      <c r="C339" s="53"/>
      <c r="P339" s="47"/>
      <c r="Q339" s="48"/>
      <c r="R339" s="49"/>
    </row>
    <row r="340" spans="1:18" ht="15.75">
      <c r="A340" s="43"/>
      <c r="B340" s="43"/>
      <c r="C340" s="53"/>
      <c r="P340" s="47"/>
      <c r="Q340" s="48"/>
      <c r="R340" s="49"/>
    </row>
    <row r="341" spans="1:18" ht="15.75">
      <c r="A341" s="43"/>
      <c r="B341" s="43"/>
      <c r="C341" s="53"/>
      <c r="P341" s="47"/>
      <c r="Q341" s="48"/>
      <c r="R341" s="49"/>
    </row>
    <row r="342" spans="1:18" ht="15.75">
      <c r="A342" s="43"/>
      <c r="B342" s="43"/>
      <c r="C342" s="53"/>
      <c r="P342" s="47"/>
      <c r="Q342" s="48"/>
      <c r="R342" s="49"/>
    </row>
    <row r="343" spans="1:18" ht="15.75">
      <c r="A343" s="43"/>
      <c r="B343" s="43"/>
      <c r="C343" s="53"/>
      <c r="P343" s="47"/>
      <c r="Q343" s="48"/>
      <c r="R343" s="49"/>
    </row>
    <row r="344" spans="1:18" ht="15.75">
      <c r="A344" s="43"/>
      <c r="B344" s="43"/>
      <c r="C344" s="53"/>
      <c r="P344" s="47"/>
      <c r="Q344" s="48"/>
      <c r="R344" s="49"/>
    </row>
    <row r="345" spans="1:18" ht="15.75">
      <c r="A345" s="43"/>
      <c r="B345" s="43"/>
      <c r="C345" s="53"/>
      <c r="P345" s="47"/>
      <c r="Q345" s="48"/>
      <c r="R345" s="49"/>
    </row>
    <row r="346" spans="1:18" ht="15.75">
      <c r="A346" s="43"/>
      <c r="B346" s="43"/>
      <c r="C346" s="53"/>
      <c r="P346" s="47"/>
      <c r="Q346" s="48"/>
      <c r="R346" s="49"/>
    </row>
    <row r="347" spans="1:18" ht="15.75">
      <c r="A347" s="43"/>
      <c r="B347" s="43"/>
      <c r="C347" s="53"/>
      <c r="P347" s="47"/>
      <c r="Q347" s="48"/>
      <c r="R347" s="49"/>
    </row>
    <row r="348" spans="1:18" ht="15.75">
      <c r="A348" s="43"/>
      <c r="B348" s="43"/>
      <c r="C348" s="53"/>
      <c r="P348" s="47"/>
      <c r="Q348" s="48"/>
      <c r="R348" s="49"/>
    </row>
    <row r="349" spans="1:18" ht="15.75">
      <c r="A349" s="43"/>
      <c r="B349" s="43"/>
      <c r="C349" s="53"/>
      <c r="P349" s="47"/>
      <c r="Q349" s="48"/>
      <c r="R349" s="49"/>
    </row>
    <row r="350" spans="1:18" ht="15.75">
      <c r="A350" s="43"/>
      <c r="B350" s="43"/>
      <c r="C350" s="53"/>
      <c r="P350" s="47"/>
      <c r="Q350" s="48"/>
      <c r="R350" s="49"/>
    </row>
    <row r="351" spans="1:18" ht="15.75">
      <c r="A351" s="43"/>
      <c r="B351" s="43"/>
      <c r="C351" s="53"/>
      <c r="P351" s="47"/>
      <c r="Q351" s="48"/>
      <c r="R351" s="49"/>
    </row>
    <row r="352" spans="1:18" ht="15.75">
      <c r="A352" s="43"/>
      <c r="B352" s="43"/>
      <c r="C352" s="53"/>
      <c r="P352" s="47"/>
      <c r="Q352" s="48"/>
      <c r="R352" s="49"/>
    </row>
    <row r="353" spans="1:18" ht="15.75">
      <c r="A353" s="43"/>
      <c r="B353" s="43"/>
      <c r="C353" s="53"/>
      <c r="P353" s="47"/>
      <c r="Q353" s="48"/>
      <c r="R353" s="49"/>
    </row>
    <row r="354" spans="1:18" ht="15.75">
      <c r="A354" s="43"/>
      <c r="B354" s="43"/>
      <c r="C354" s="53"/>
      <c r="P354" s="47"/>
      <c r="Q354" s="48"/>
      <c r="R354" s="49"/>
    </row>
    <row r="355" spans="1:18" ht="15.75">
      <c r="A355" s="43"/>
      <c r="B355" s="43"/>
      <c r="C355" s="53"/>
      <c r="P355" s="47"/>
      <c r="Q355" s="48"/>
      <c r="R355" s="49"/>
    </row>
    <row r="356" spans="1:18" ht="15.75">
      <c r="A356" s="43"/>
      <c r="B356" s="43"/>
      <c r="C356" s="53"/>
      <c r="P356" s="47"/>
      <c r="Q356" s="48"/>
      <c r="R356" s="49"/>
    </row>
    <row r="357" spans="1:18" ht="15.75">
      <c r="A357" s="43"/>
      <c r="B357" s="43"/>
      <c r="C357" s="53"/>
      <c r="P357" s="47"/>
      <c r="Q357" s="48"/>
      <c r="R357" s="49"/>
    </row>
    <row r="358" spans="1:18" ht="15.75">
      <c r="A358" s="43"/>
      <c r="B358" s="43"/>
      <c r="C358" s="53"/>
      <c r="P358" s="47"/>
      <c r="Q358" s="48"/>
      <c r="R358" s="49"/>
    </row>
    <row r="359" spans="1:18" ht="15.75">
      <c r="A359" s="43"/>
      <c r="B359" s="43"/>
      <c r="C359" s="53"/>
      <c r="P359" s="47"/>
      <c r="Q359" s="48"/>
      <c r="R359" s="49"/>
    </row>
    <row r="360" spans="1:18" ht="15.75">
      <c r="A360" s="43"/>
      <c r="B360" s="43"/>
      <c r="C360" s="53"/>
      <c r="P360" s="47"/>
      <c r="Q360" s="48"/>
      <c r="R360" s="49"/>
    </row>
    <row r="361" spans="1:18" ht="15.75">
      <c r="A361" s="43"/>
      <c r="B361" s="43"/>
      <c r="C361" s="53"/>
      <c r="P361" s="47"/>
      <c r="Q361" s="48"/>
      <c r="R361" s="49"/>
    </row>
    <row r="362" spans="1:18" ht="15.75">
      <c r="A362" s="43"/>
      <c r="B362" s="43"/>
      <c r="C362" s="53"/>
      <c r="P362" s="47"/>
      <c r="Q362" s="48"/>
      <c r="R362" s="49"/>
    </row>
    <row r="363" spans="1:18" ht="15.75">
      <c r="A363" s="43"/>
      <c r="B363" s="43"/>
      <c r="C363" s="53"/>
      <c r="P363" s="47"/>
      <c r="Q363" s="48"/>
      <c r="R363" s="49"/>
    </row>
    <row r="364" spans="1:18" ht="15.75">
      <c r="A364" s="43"/>
      <c r="B364" s="43"/>
      <c r="C364" s="53"/>
      <c r="P364" s="47"/>
      <c r="Q364" s="48"/>
      <c r="R364" s="49"/>
    </row>
    <row r="365" spans="1:18" ht="15.75">
      <c r="A365" s="43"/>
      <c r="B365" s="43"/>
      <c r="C365" s="53"/>
      <c r="P365" s="47"/>
      <c r="Q365" s="48"/>
      <c r="R365" s="49"/>
    </row>
    <row r="366" spans="1:18" ht="15.75">
      <c r="A366" s="43"/>
      <c r="B366" s="43"/>
      <c r="C366" s="53"/>
      <c r="P366" s="47"/>
      <c r="Q366" s="48"/>
      <c r="R366" s="49"/>
    </row>
    <row r="367" spans="1:18" ht="15.75">
      <c r="A367" s="43"/>
      <c r="B367" s="43"/>
      <c r="C367" s="53"/>
      <c r="P367" s="47"/>
      <c r="Q367" s="48"/>
      <c r="R367" s="49"/>
    </row>
    <row r="368" spans="1:18" ht="15.75">
      <c r="A368" s="43"/>
      <c r="B368" s="43"/>
      <c r="C368" s="53"/>
      <c r="P368" s="47"/>
      <c r="Q368" s="48"/>
      <c r="R368" s="49"/>
    </row>
    <row r="369" spans="1:18" ht="15.75">
      <c r="A369" s="43"/>
      <c r="B369" s="43"/>
      <c r="C369" s="53"/>
      <c r="P369" s="47"/>
      <c r="Q369" s="48"/>
      <c r="R369" s="49"/>
    </row>
    <row r="370" spans="1:18" ht="15.75">
      <c r="A370" s="43"/>
      <c r="B370" s="43"/>
      <c r="C370" s="53"/>
      <c r="P370" s="47"/>
      <c r="Q370" s="48"/>
      <c r="R370" s="49"/>
    </row>
    <row r="371" spans="1:18" ht="15.75">
      <c r="A371" s="43"/>
      <c r="B371" s="43"/>
      <c r="C371" s="53"/>
      <c r="P371" s="47"/>
      <c r="Q371" s="48"/>
      <c r="R371" s="49"/>
    </row>
    <row r="372" spans="1:18" ht="15.75">
      <c r="A372" s="43"/>
      <c r="B372" s="43"/>
      <c r="C372" s="53"/>
      <c r="P372" s="47"/>
      <c r="Q372" s="48"/>
      <c r="R372" s="49"/>
    </row>
    <row r="373" spans="1:18" ht="15.75">
      <c r="A373" s="43"/>
      <c r="B373" s="43"/>
      <c r="C373" s="53"/>
      <c r="P373" s="47"/>
      <c r="Q373" s="48"/>
      <c r="R373" s="49"/>
    </row>
    <row r="374" spans="1:18" ht="15.75">
      <c r="A374" s="43"/>
      <c r="B374" s="43"/>
      <c r="C374" s="53"/>
      <c r="P374" s="47"/>
      <c r="Q374" s="48"/>
      <c r="R374" s="49"/>
    </row>
    <row r="375" spans="1:18" ht="15.75">
      <c r="A375" s="43"/>
      <c r="B375" s="43"/>
      <c r="C375" s="53"/>
      <c r="P375" s="47"/>
      <c r="Q375" s="48"/>
      <c r="R375" s="49"/>
    </row>
    <row r="376" spans="1:18" ht="15.75">
      <c r="A376" s="43"/>
      <c r="B376" s="43"/>
      <c r="C376" s="53"/>
      <c r="P376" s="47"/>
      <c r="Q376" s="48"/>
      <c r="R376" s="49"/>
    </row>
    <row r="377" spans="1:18" ht="15.75">
      <c r="A377" s="43"/>
      <c r="B377" s="43"/>
      <c r="C377" s="53"/>
      <c r="P377" s="47"/>
      <c r="Q377" s="48"/>
      <c r="R377" s="49"/>
    </row>
    <row r="378" spans="1:18" ht="15.75">
      <c r="A378" s="43"/>
      <c r="B378" s="43"/>
      <c r="C378" s="53"/>
      <c r="P378" s="47"/>
      <c r="Q378" s="48"/>
      <c r="R378" s="49"/>
    </row>
    <row r="379" spans="1:18" ht="15.75">
      <c r="A379" s="43"/>
      <c r="B379" s="43"/>
      <c r="C379" s="53"/>
      <c r="P379" s="47"/>
      <c r="Q379" s="48"/>
      <c r="R379" s="49"/>
    </row>
    <row r="380" spans="1:18" ht="15.75">
      <c r="A380" s="43"/>
      <c r="B380" s="43"/>
      <c r="C380" s="53"/>
      <c r="P380" s="47"/>
      <c r="Q380" s="48"/>
      <c r="R380" s="49"/>
    </row>
    <row r="381" spans="1:18" ht="15.75">
      <c r="A381" s="43"/>
      <c r="B381" s="43"/>
      <c r="C381" s="53"/>
      <c r="P381" s="47"/>
      <c r="Q381" s="48"/>
      <c r="R381" s="49"/>
    </row>
    <row r="382" spans="1:18" ht="15.75">
      <c r="A382" s="43"/>
      <c r="B382" s="43"/>
      <c r="C382" s="53"/>
      <c r="P382" s="47"/>
      <c r="Q382" s="48"/>
      <c r="R382" s="49"/>
    </row>
    <row r="383" spans="1:18" ht="15.75">
      <c r="A383" s="43"/>
      <c r="B383" s="43"/>
      <c r="C383" s="53"/>
      <c r="P383" s="47"/>
      <c r="Q383" s="48"/>
      <c r="R383" s="49"/>
    </row>
    <row r="384" spans="1:18" ht="15.75">
      <c r="A384" s="43"/>
      <c r="B384" s="43"/>
      <c r="C384" s="53"/>
      <c r="P384" s="47"/>
      <c r="Q384" s="48"/>
      <c r="R384" s="49"/>
    </row>
    <row r="385" spans="1:18" ht="15.75">
      <c r="A385" s="43"/>
      <c r="B385" s="43"/>
      <c r="C385" s="53"/>
      <c r="P385" s="47"/>
      <c r="Q385" s="48"/>
      <c r="R385" s="49"/>
    </row>
    <row r="386" spans="1:18" ht="15.75">
      <c r="A386" s="43"/>
      <c r="B386" s="43"/>
      <c r="C386" s="53"/>
      <c r="P386" s="47"/>
      <c r="Q386" s="48"/>
      <c r="R386" s="49"/>
    </row>
    <row r="387" spans="1:18" ht="15.75">
      <c r="A387" s="43"/>
      <c r="B387" s="43"/>
      <c r="C387" s="53"/>
      <c r="P387" s="47"/>
      <c r="Q387" s="48"/>
      <c r="R387" s="49"/>
    </row>
    <row r="388" spans="1:18" ht="15.75">
      <c r="A388" s="43"/>
      <c r="B388" s="43"/>
      <c r="C388" s="53"/>
      <c r="P388" s="47"/>
      <c r="Q388" s="48"/>
      <c r="R388" s="49"/>
    </row>
    <row r="389" spans="1:18" ht="15.75">
      <c r="A389" s="43"/>
      <c r="B389" s="43"/>
      <c r="C389" s="53"/>
      <c r="P389" s="47"/>
      <c r="Q389" s="48"/>
      <c r="R389" s="49"/>
    </row>
    <row r="390" spans="1:18" ht="15.75">
      <c r="A390" s="43"/>
      <c r="B390" s="43"/>
      <c r="C390" s="53"/>
      <c r="P390" s="47"/>
      <c r="Q390" s="48"/>
      <c r="R390" s="49"/>
    </row>
    <row r="391" spans="1:18" ht="15.75">
      <c r="A391" s="43"/>
      <c r="B391" s="43"/>
      <c r="C391" s="53"/>
      <c r="P391" s="47"/>
      <c r="Q391" s="48"/>
      <c r="R391" s="49"/>
    </row>
    <row r="392" spans="1:18" ht="15.75">
      <c r="A392" s="43"/>
      <c r="B392" s="43"/>
      <c r="C392" s="53"/>
      <c r="P392" s="47"/>
      <c r="Q392" s="48"/>
      <c r="R392" s="49"/>
    </row>
    <row r="393" spans="1:18" ht="15.75">
      <c r="A393" s="43"/>
      <c r="B393" s="43"/>
      <c r="C393" s="53"/>
      <c r="P393" s="47"/>
      <c r="Q393" s="48"/>
      <c r="R393" s="49"/>
    </row>
    <row r="394" spans="1:18" ht="15.75">
      <c r="A394" s="43"/>
      <c r="B394" s="43"/>
      <c r="C394" s="53"/>
      <c r="P394" s="47"/>
      <c r="Q394" s="48"/>
      <c r="R394" s="49"/>
    </row>
    <row r="395" spans="1:18" ht="15.75">
      <c r="A395" s="43"/>
      <c r="B395" s="43"/>
      <c r="C395" s="53"/>
      <c r="P395" s="47"/>
      <c r="Q395" s="48"/>
      <c r="R395" s="49"/>
    </row>
    <row r="396" spans="1:18" ht="15.75">
      <c r="A396" s="43"/>
      <c r="B396" s="43"/>
      <c r="C396" s="53"/>
      <c r="P396" s="47"/>
      <c r="Q396" s="48"/>
      <c r="R396" s="49"/>
    </row>
    <row r="397" spans="1:18" ht="15.75">
      <c r="A397" s="43"/>
      <c r="B397" s="43"/>
      <c r="C397" s="53"/>
      <c r="P397" s="47"/>
      <c r="Q397" s="48"/>
      <c r="R397" s="49"/>
    </row>
    <row r="398" spans="1:18" ht="15.75">
      <c r="A398" s="43"/>
      <c r="B398" s="43"/>
      <c r="C398" s="53"/>
      <c r="P398" s="47"/>
      <c r="Q398" s="48"/>
      <c r="R398" s="49"/>
    </row>
    <row r="399" spans="1:18" ht="15.75">
      <c r="A399" s="43"/>
      <c r="B399" s="43"/>
      <c r="C399" s="53"/>
      <c r="P399" s="47"/>
      <c r="Q399" s="48"/>
      <c r="R399" s="49"/>
    </row>
    <row r="400" spans="1:18" ht="15.75">
      <c r="A400" s="43"/>
      <c r="B400" s="43"/>
      <c r="C400" s="53"/>
      <c r="P400" s="47"/>
      <c r="Q400" s="48"/>
      <c r="R400" s="49"/>
    </row>
    <row r="401" spans="1:18" ht="15.75">
      <c r="A401" s="43"/>
      <c r="B401" s="43"/>
      <c r="C401" s="53"/>
      <c r="P401" s="47"/>
      <c r="Q401" s="48"/>
      <c r="R401" s="49"/>
    </row>
    <row r="402" spans="1:18" ht="15.75">
      <c r="A402" s="43"/>
      <c r="B402" s="43"/>
      <c r="C402" s="53"/>
      <c r="P402" s="47"/>
      <c r="Q402" s="48"/>
      <c r="R402" s="49"/>
    </row>
    <row r="403" spans="1:18" ht="15.75">
      <c r="A403" s="43"/>
      <c r="B403" s="43"/>
      <c r="C403" s="53"/>
      <c r="P403" s="47"/>
      <c r="Q403" s="48"/>
      <c r="R403" s="49"/>
    </row>
    <row r="404" spans="1:18" ht="15.75">
      <c r="A404" s="43"/>
      <c r="B404" s="43"/>
      <c r="C404" s="53"/>
      <c r="P404" s="47"/>
      <c r="Q404" s="48"/>
      <c r="R404" s="49"/>
    </row>
    <row r="405" spans="1:18" ht="15.75">
      <c r="A405" s="43"/>
      <c r="B405" s="43"/>
      <c r="C405" s="53"/>
      <c r="P405" s="47"/>
      <c r="Q405" s="48"/>
      <c r="R405" s="49"/>
    </row>
    <row r="406" spans="1:18" ht="15.75">
      <c r="A406" s="43"/>
      <c r="B406" s="43"/>
      <c r="C406" s="53"/>
      <c r="P406" s="47"/>
      <c r="Q406" s="48"/>
      <c r="R406" s="49"/>
    </row>
    <row r="407" spans="1:18" ht="15.75">
      <c r="A407" s="43"/>
      <c r="B407" s="43"/>
      <c r="C407" s="53"/>
      <c r="P407" s="47"/>
      <c r="Q407" s="48"/>
      <c r="R407" s="49"/>
    </row>
    <row r="408" spans="1:18" ht="15.75">
      <c r="A408" s="43"/>
      <c r="B408" s="43"/>
      <c r="C408" s="53"/>
      <c r="P408" s="47"/>
      <c r="Q408" s="48"/>
      <c r="R408" s="49"/>
    </row>
    <row r="409" spans="1:18" ht="15.75">
      <c r="A409" s="43"/>
      <c r="B409" s="43"/>
      <c r="C409" s="53"/>
      <c r="P409" s="47"/>
      <c r="Q409" s="48"/>
      <c r="R409" s="49"/>
    </row>
    <row r="410" spans="1:18" ht="15.75">
      <c r="A410" s="43"/>
      <c r="B410" s="43"/>
      <c r="C410" s="53"/>
      <c r="P410" s="47"/>
      <c r="Q410" s="48"/>
      <c r="R410" s="49"/>
    </row>
    <row r="411" spans="1:18" ht="15.75">
      <c r="A411" s="43"/>
      <c r="B411" s="43"/>
      <c r="C411" s="53"/>
      <c r="P411" s="47"/>
      <c r="Q411" s="48"/>
      <c r="R411" s="49"/>
    </row>
    <row r="412" spans="1:18" ht="15.75">
      <c r="A412" s="43"/>
      <c r="B412" s="43"/>
      <c r="C412" s="53"/>
      <c r="P412" s="47"/>
      <c r="Q412" s="48"/>
      <c r="R412" s="49"/>
    </row>
    <row r="413" spans="1:18" ht="15.75">
      <c r="A413" s="43"/>
      <c r="B413" s="43"/>
      <c r="C413" s="53"/>
      <c r="P413" s="47"/>
      <c r="Q413" s="48"/>
      <c r="R413" s="49"/>
    </row>
    <row r="414" spans="1:18" ht="15.75">
      <c r="A414" s="43"/>
      <c r="B414" s="43"/>
      <c r="C414" s="53"/>
      <c r="P414" s="47"/>
      <c r="Q414" s="48"/>
      <c r="R414" s="49"/>
    </row>
    <row r="415" spans="1:18" ht="15.75">
      <c r="A415" s="43"/>
      <c r="B415" s="43"/>
      <c r="C415" s="53"/>
      <c r="P415" s="47"/>
      <c r="Q415" s="48"/>
      <c r="R415" s="49"/>
    </row>
    <row r="416" spans="1:18" ht="15.75">
      <c r="A416" s="43"/>
      <c r="B416" s="43"/>
      <c r="C416" s="53"/>
      <c r="P416" s="47"/>
      <c r="Q416" s="48"/>
      <c r="R416" s="49"/>
    </row>
    <row r="417" spans="1:18" ht="15.75">
      <c r="A417" s="43"/>
      <c r="B417" s="43"/>
      <c r="C417" s="53"/>
      <c r="P417" s="47"/>
      <c r="Q417" s="48"/>
      <c r="R417" s="49"/>
    </row>
    <row r="418" spans="1:18" ht="15.75">
      <c r="A418" s="43"/>
      <c r="B418" s="43"/>
      <c r="C418" s="53"/>
      <c r="P418" s="47"/>
      <c r="Q418" s="48"/>
      <c r="R418" s="49"/>
    </row>
    <row r="419" spans="1:18" ht="15.75">
      <c r="A419" s="43"/>
      <c r="B419" s="43"/>
      <c r="C419" s="53"/>
      <c r="P419" s="47"/>
      <c r="Q419" s="48"/>
      <c r="R419" s="49"/>
    </row>
    <row r="420" spans="1:18" ht="15.75">
      <c r="A420" s="43"/>
      <c r="B420" s="43"/>
      <c r="C420" s="53"/>
      <c r="P420" s="47"/>
      <c r="Q420" s="48"/>
      <c r="R420" s="49"/>
    </row>
    <row r="421" spans="1:18" ht="15.75">
      <c r="A421" s="43"/>
      <c r="B421" s="43"/>
      <c r="C421" s="53"/>
      <c r="P421" s="47"/>
      <c r="Q421" s="48"/>
      <c r="R421" s="49"/>
    </row>
    <row r="422" spans="1:18" ht="15.75">
      <c r="A422" s="43"/>
      <c r="B422" s="43"/>
      <c r="C422" s="53"/>
      <c r="P422" s="47"/>
      <c r="Q422" s="48"/>
      <c r="R422" s="49"/>
    </row>
    <row r="423" spans="1:18" ht="15.75">
      <c r="A423" s="43"/>
      <c r="B423" s="43"/>
      <c r="C423" s="53"/>
      <c r="P423" s="47"/>
      <c r="Q423" s="48"/>
      <c r="R423" s="49"/>
    </row>
    <row r="424" spans="1:18" ht="15.75">
      <c r="A424" s="43"/>
      <c r="B424" s="43"/>
      <c r="C424" s="53"/>
      <c r="P424" s="47"/>
      <c r="Q424" s="48"/>
      <c r="R424" s="49"/>
    </row>
    <row r="425" spans="1:18" ht="15.75">
      <c r="A425" s="43"/>
      <c r="B425" s="43"/>
      <c r="C425" s="53"/>
      <c r="P425" s="47"/>
      <c r="Q425" s="48"/>
      <c r="R425" s="49"/>
    </row>
    <row r="426" spans="1:18" ht="15.75">
      <c r="A426" s="43"/>
      <c r="B426" s="43"/>
      <c r="C426" s="53"/>
      <c r="P426" s="47"/>
      <c r="Q426" s="48"/>
      <c r="R426" s="49"/>
    </row>
    <row r="427" spans="1:18" ht="15.75">
      <c r="A427" s="43"/>
      <c r="B427" s="43"/>
      <c r="C427" s="53"/>
      <c r="P427" s="47"/>
      <c r="Q427" s="48"/>
      <c r="R427" s="49"/>
    </row>
    <row r="428" spans="1:18" ht="15.75">
      <c r="A428" s="43"/>
      <c r="B428" s="43"/>
      <c r="C428" s="53"/>
      <c r="P428" s="47"/>
      <c r="Q428" s="48"/>
      <c r="R428" s="49"/>
    </row>
    <row r="429" spans="1:18" ht="15.75">
      <c r="A429" s="43"/>
      <c r="B429" s="43"/>
      <c r="C429" s="53"/>
      <c r="P429" s="47"/>
      <c r="Q429" s="48"/>
      <c r="R429" s="49"/>
    </row>
    <row r="430" spans="1:18" ht="15.75">
      <c r="A430" s="43"/>
      <c r="B430" s="43"/>
      <c r="C430" s="53"/>
      <c r="P430" s="47"/>
      <c r="Q430" s="48"/>
      <c r="R430" s="49"/>
    </row>
    <row r="431" spans="1:18" ht="15.75">
      <c r="A431" s="43"/>
      <c r="B431" s="43"/>
      <c r="C431" s="53"/>
      <c r="P431" s="47"/>
      <c r="Q431" s="48"/>
      <c r="R431" s="49"/>
    </row>
    <row r="432" spans="1:18" ht="15.75">
      <c r="A432" s="43"/>
      <c r="B432" s="43"/>
      <c r="C432" s="53"/>
      <c r="P432" s="47"/>
      <c r="Q432" s="48"/>
      <c r="R432" s="49"/>
    </row>
    <row r="433" spans="1:18" ht="15.75">
      <c r="A433" s="43"/>
      <c r="B433" s="43"/>
      <c r="C433" s="53"/>
      <c r="P433" s="47"/>
      <c r="Q433" s="48"/>
      <c r="R433" s="49"/>
    </row>
    <row r="434" spans="1:18" ht="15.75">
      <c r="A434" s="43"/>
      <c r="B434" s="43"/>
      <c r="C434" s="53"/>
      <c r="P434" s="47"/>
      <c r="Q434" s="48"/>
      <c r="R434" s="49"/>
    </row>
    <row r="435" spans="1:18" ht="15.75">
      <c r="A435" s="43"/>
      <c r="B435" s="43"/>
      <c r="C435" s="53"/>
      <c r="P435" s="47"/>
      <c r="Q435" s="48"/>
      <c r="R435" s="49"/>
    </row>
    <row r="436" spans="1:18" ht="15.75">
      <c r="A436" s="43"/>
      <c r="B436" s="43"/>
      <c r="C436" s="53"/>
      <c r="P436" s="47"/>
      <c r="Q436" s="48"/>
      <c r="R436" s="49"/>
    </row>
    <row r="437" spans="1:18" ht="15.75">
      <c r="A437" s="43"/>
      <c r="B437" s="43"/>
      <c r="C437" s="53"/>
      <c r="P437" s="47"/>
      <c r="Q437" s="48"/>
      <c r="R437" s="49"/>
    </row>
    <row r="438" spans="1:18" ht="15.75">
      <c r="A438" s="43"/>
      <c r="B438" s="43"/>
      <c r="C438" s="53"/>
      <c r="P438" s="47"/>
      <c r="Q438" s="48"/>
      <c r="R438" s="49"/>
    </row>
    <row r="439" spans="1:18" ht="15.75">
      <c r="A439" s="43"/>
      <c r="B439" s="43"/>
      <c r="C439" s="53"/>
      <c r="P439" s="47"/>
      <c r="Q439" s="48"/>
      <c r="R439" s="49"/>
    </row>
    <row r="440" spans="1:18" ht="15.75">
      <c r="A440" s="43"/>
      <c r="B440" s="43"/>
      <c r="C440" s="53"/>
      <c r="P440" s="47"/>
      <c r="Q440" s="48"/>
      <c r="R440" s="49"/>
    </row>
    <row r="441" spans="1:18" ht="15.75">
      <c r="A441" s="43"/>
      <c r="B441" s="43"/>
      <c r="C441" s="53"/>
      <c r="P441" s="47"/>
      <c r="Q441" s="48"/>
      <c r="R441" s="49"/>
    </row>
    <row r="442" spans="1:18" ht="15.75">
      <c r="A442" s="43"/>
      <c r="B442" s="43"/>
      <c r="C442" s="53"/>
      <c r="P442" s="47"/>
      <c r="Q442" s="48"/>
      <c r="R442" s="49"/>
    </row>
    <row r="443" spans="1:18" ht="15.75">
      <c r="A443" s="43"/>
      <c r="B443" s="43"/>
      <c r="C443" s="53"/>
      <c r="P443" s="47"/>
      <c r="Q443" s="48"/>
      <c r="R443" s="49"/>
    </row>
    <row r="444" spans="1:18" ht="15.75">
      <c r="A444" s="43"/>
      <c r="B444" s="43"/>
      <c r="C444" s="53"/>
      <c r="P444" s="47"/>
      <c r="Q444" s="48"/>
      <c r="R444" s="49"/>
    </row>
    <row r="445" spans="1:18" ht="15.75">
      <c r="A445" s="43"/>
      <c r="B445" s="43"/>
      <c r="C445" s="53"/>
      <c r="P445" s="47"/>
      <c r="Q445" s="48"/>
      <c r="R445" s="49"/>
    </row>
    <row r="446" spans="1:18" ht="15.75">
      <c r="A446" s="43"/>
      <c r="B446" s="43"/>
      <c r="C446" s="53"/>
      <c r="P446" s="47"/>
      <c r="Q446" s="48"/>
      <c r="R446" s="49"/>
    </row>
    <row r="447" spans="1:18" ht="15.75">
      <c r="A447" s="43"/>
      <c r="B447" s="43"/>
      <c r="C447" s="53"/>
      <c r="P447" s="47"/>
      <c r="Q447" s="48"/>
      <c r="R447" s="49"/>
    </row>
    <row r="448" spans="1:18" ht="15.75">
      <c r="A448" s="43"/>
      <c r="B448" s="43"/>
      <c r="C448" s="53"/>
      <c r="P448" s="47"/>
      <c r="Q448" s="48"/>
      <c r="R448" s="49"/>
    </row>
    <row r="449" spans="1:18" ht="15.75">
      <c r="A449" s="43"/>
      <c r="B449" s="43"/>
      <c r="C449" s="53"/>
      <c r="P449" s="47"/>
      <c r="Q449" s="48"/>
      <c r="R449" s="49"/>
    </row>
    <row r="450" spans="1:18" ht="15.75">
      <c r="A450" s="43"/>
      <c r="B450" s="43"/>
      <c r="C450" s="53"/>
      <c r="P450" s="47"/>
      <c r="Q450" s="48"/>
      <c r="R450" s="49"/>
    </row>
    <row r="451" spans="1:18" ht="15.75">
      <c r="A451" s="43"/>
      <c r="B451" s="43"/>
      <c r="C451" s="53"/>
      <c r="P451" s="47"/>
      <c r="Q451" s="48"/>
      <c r="R451" s="49"/>
    </row>
    <row r="452" spans="1:18" ht="15.75">
      <c r="A452" s="43"/>
      <c r="B452" s="43"/>
      <c r="C452" s="53"/>
      <c r="P452" s="47"/>
      <c r="Q452" s="48"/>
      <c r="R452" s="49"/>
    </row>
    <row r="453" spans="1:18" ht="15.75">
      <c r="A453" s="43"/>
      <c r="B453" s="43"/>
      <c r="C453" s="53"/>
      <c r="P453" s="47"/>
      <c r="Q453" s="48"/>
      <c r="R453" s="49"/>
    </row>
    <row r="454" spans="1:18" ht="15.75">
      <c r="A454" s="43"/>
      <c r="B454" s="43"/>
      <c r="C454" s="53"/>
      <c r="P454" s="47"/>
      <c r="Q454" s="48"/>
      <c r="R454" s="49"/>
    </row>
    <row r="455" spans="1:18" ht="15.75">
      <c r="A455" s="43"/>
      <c r="B455" s="43"/>
      <c r="C455" s="53"/>
      <c r="P455" s="47"/>
      <c r="Q455" s="48"/>
      <c r="R455" s="49"/>
    </row>
    <row r="456" spans="1:18" ht="15.75">
      <c r="A456" s="43"/>
      <c r="B456" s="43"/>
      <c r="C456" s="53"/>
      <c r="P456" s="47"/>
      <c r="Q456" s="48"/>
      <c r="R456" s="49"/>
    </row>
    <row r="457" spans="1:18" ht="15.75">
      <c r="A457" s="43"/>
      <c r="B457" s="43"/>
      <c r="C457" s="53"/>
      <c r="P457" s="47"/>
      <c r="Q457" s="48"/>
      <c r="R457" s="49"/>
    </row>
    <row r="458" spans="1:18" ht="15.75">
      <c r="A458" s="43"/>
      <c r="B458" s="43"/>
      <c r="C458" s="53"/>
      <c r="P458" s="47"/>
      <c r="Q458" s="48"/>
      <c r="R458" s="49"/>
    </row>
    <row r="459" spans="1:18" ht="15.75">
      <c r="A459" s="43"/>
      <c r="B459" s="43"/>
      <c r="C459" s="53"/>
      <c r="P459" s="47"/>
      <c r="Q459" s="48"/>
      <c r="R459" s="49"/>
    </row>
    <row r="460" spans="1:18" ht="15.75">
      <c r="A460" s="43"/>
      <c r="B460" s="43"/>
      <c r="C460" s="53"/>
      <c r="P460" s="47"/>
      <c r="Q460" s="48"/>
      <c r="R460" s="49"/>
    </row>
    <row r="461" spans="1:18" ht="15.75">
      <c r="A461" s="43"/>
      <c r="B461" s="43"/>
      <c r="C461" s="53"/>
      <c r="P461" s="47"/>
      <c r="Q461" s="48"/>
      <c r="R461" s="49"/>
    </row>
    <row r="462" spans="1:18" ht="15.75">
      <c r="A462" s="43"/>
      <c r="B462" s="43"/>
      <c r="C462" s="53"/>
      <c r="P462" s="47"/>
      <c r="Q462" s="48"/>
      <c r="R462" s="49"/>
    </row>
    <row r="463" spans="1:18" ht="15.75">
      <c r="A463" s="43"/>
      <c r="B463" s="43"/>
      <c r="C463" s="53"/>
      <c r="P463" s="47"/>
      <c r="Q463" s="48"/>
      <c r="R463" s="49"/>
    </row>
    <row r="464" spans="1:18" ht="15.75">
      <c r="A464" s="43"/>
      <c r="B464" s="43"/>
      <c r="C464" s="53"/>
      <c r="P464" s="47"/>
      <c r="Q464" s="48"/>
      <c r="R464" s="49"/>
    </row>
    <row r="465" spans="1:18" ht="15.75">
      <c r="A465" s="43"/>
      <c r="B465" s="43"/>
      <c r="C465" s="53"/>
      <c r="P465" s="47"/>
      <c r="Q465" s="48"/>
      <c r="R465" s="49"/>
    </row>
    <row r="466" spans="1:18" ht="15.75">
      <c r="A466" s="43"/>
      <c r="B466" s="43"/>
      <c r="C466" s="53"/>
      <c r="P466" s="47"/>
      <c r="Q466" s="48"/>
      <c r="R466" s="49"/>
    </row>
    <row r="467" spans="1:18" ht="15.75">
      <c r="A467" s="43"/>
      <c r="B467" s="43"/>
      <c r="C467" s="53"/>
      <c r="P467" s="47"/>
      <c r="Q467" s="48"/>
      <c r="R467" s="49"/>
    </row>
    <row r="468" spans="1:18" ht="15.75">
      <c r="A468" s="43"/>
      <c r="B468" s="43"/>
      <c r="C468" s="53"/>
      <c r="P468" s="47"/>
      <c r="Q468" s="48"/>
      <c r="R468" s="49"/>
    </row>
    <row r="469" spans="1:18" ht="15.75">
      <c r="A469" s="43"/>
      <c r="B469" s="43"/>
      <c r="C469" s="53"/>
      <c r="P469" s="47"/>
      <c r="Q469" s="48"/>
      <c r="R469" s="49"/>
    </row>
    <row r="470" spans="1:18" ht="15.75">
      <c r="A470" s="43"/>
      <c r="B470" s="43"/>
      <c r="C470" s="53"/>
      <c r="P470" s="47"/>
      <c r="Q470" s="48"/>
      <c r="R470" s="49"/>
    </row>
    <row r="471" spans="1:18" ht="15.75">
      <c r="A471" s="43"/>
      <c r="B471" s="43"/>
      <c r="C471" s="53"/>
      <c r="P471" s="47"/>
      <c r="Q471" s="48"/>
      <c r="R471" s="49"/>
    </row>
    <row r="472" spans="1:18" ht="15.75">
      <c r="A472" s="43"/>
      <c r="B472" s="43"/>
      <c r="C472" s="53"/>
      <c r="P472" s="47"/>
      <c r="Q472" s="48"/>
      <c r="R472" s="49"/>
    </row>
    <row r="473" spans="1:18" ht="15.75">
      <c r="A473" s="43"/>
      <c r="B473" s="43"/>
      <c r="C473" s="53"/>
      <c r="P473" s="47"/>
      <c r="Q473" s="48"/>
      <c r="R473" s="49"/>
    </row>
    <row r="474" spans="1:18" ht="15.75">
      <c r="A474" s="43"/>
      <c r="B474" s="43"/>
      <c r="C474" s="53"/>
      <c r="P474" s="47"/>
      <c r="Q474" s="48"/>
      <c r="R474" s="49"/>
    </row>
    <row r="475" spans="1:18" ht="15.75">
      <c r="A475" s="43"/>
      <c r="B475" s="43"/>
      <c r="C475" s="53"/>
      <c r="P475" s="47"/>
      <c r="Q475" s="48"/>
      <c r="R475" s="49"/>
    </row>
    <row r="476" spans="1:18" ht="15.75">
      <c r="A476" s="43"/>
      <c r="B476" s="43"/>
      <c r="C476" s="53"/>
      <c r="P476" s="47"/>
      <c r="Q476" s="48"/>
      <c r="R476" s="49"/>
    </row>
    <row r="477" spans="1:18" ht="15.75">
      <c r="A477" s="43"/>
      <c r="B477" s="43"/>
      <c r="C477" s="53"/>
      <c r="P477" s="47"/>
      <c r="Q477" s="48"/>
      <c r="R477" s="49"/>
    </row>
    <row r="478" spans="1:18" ht="15.75">
      <c r="A478" s="43"/>
      <c r="B478" s="43"/>
      <c r="C478" s="53"/>
      <c r="P478" s="47"/>
      <c r="Q478" s="48"/>
      <c r="R478" s="49"/>
    </row>
    <row r="479" spans="1:18" ht="15.75">
      <c r="A479" s="43"/>
      <c r="B479" s="43"/>
      <c r="C479" s="53"/>
      <c r="P479" s="47"/>
      <c r="Q479" s="48"/>
      <c r="R479" s="49"/>
    </row>
    <row r="480" spans="1:18" ht="15.75">
      <c r="A480" s="43"/>
      <c r="B480" s="43"/>
      <c r="C480" s="53"/>
      <c r="P480" s="47"/>
      <c r="Q480" s="48"/>
      <c r="R480" s="49"/>
    </row>
    <row r="481" spans="1:18" ht="15.75">
      <c r="A481" s="43"/>
      <c r="B481" s="43"/>
      <c r="C481" s="53"/>
      <c r="P481" s="47"/>
      <c r="Q481" s="48"/>
      <c r="R481" s="49"/>
    </row>
    <row r="482" spans="1:18" ht="15.75">
      <c r="A482" s="43"/>
      <c r="B482" s="43"/>
      <c r="C482" s="53"/>
      <c r="P482" s="47"/>
      <c r="Q482" s="48"/>
      <c r="R482" s="49"/>
    </row>
    <row r="483" spans="1:18" ht="15.75">
      <c r="A483" s="43"/>
      <c r="B483" s="43"/>
      <c r="C483" s="53"/>
      <c r="P483" s="47"/>
      <c r="Q483" s="48"/>
      <c r="R483" s="49"/>
    </row>
    <row r="484" spans="1:18" ht="15.75">
      <c r="A484" s="43"/>
      <c r="B484" s="43"/>
      <c r="C484" s="53"/>
      <c r="P484" s="47"/>
      <c r="Q484" s="48"/>
      <c r="R484" s="49"/>
    </row>
    <row r="485" spans="1:18" ht="15.75">
      <c r="A485" s="43"/>
      <c r="B485" s="43"/>
      <c r="C485" s="53"/>
      <c r="P485" s="47"/>
      <c r="Q485" s="48"/>
      <c r="R485" s="49"/>
    </row>
    <row r="486" spans="1:18" ht="15.75">
      <c r="A486" s="43"/>
      <c r="B486" s="43"/>
      <c r="C486" s="53"/>
      <c r="P486" s="47"/>
      <c r="Q486" s="48"/>
      <c r="R486" s="49"/>
    </row>
    <row r="487" spans="1:18" ht="15.75">
      <c r="A487" s="43"/>
      <c r="B487" s="43"/>
      <c r="C487" s="53"/>
      <c r="P487" s="47"/>
      <c r="Q487" s="48"/>
      <c r="R487" s="49"/>
    </row>
    <row r="488" spans="1:18" ht="15.75">
      <c r="A488" s="43"/>
      <c r="B488" s="43"/>
      <c r="C488" s="53"/>
      <c r="P488" s="47"/>
      <c r="Q488" s="48"/>
      <c r="R488" s="49"/>
    </row>
    <row r="489" spans="1:18" ht="15.75">
      <c r="A489" s="43"/>
      <c r="B489" s="43"/>
      <c r="C489" s="53"/>
      <c r="P489" s="47"/>
      <c r="Q489" s="48"/>
      <c r="R489" s="49"/>
    </row>
    <row r="490" spans="1:18" ht="15.75">
      <c r="A490" s="43"/>
      <c r="B490" s="43"/>
      <c r="C490" s="53"/>
      <c r="P490" s="47"/>
      <c r="Q490" s="48"/>
      <c r="R490" s="49"/>
    </row>
    <row r="491" spans="1:18" ht="15.75">
      <c r="A491" s="43"/>
      <c r="B491" s="43"/>
      <c r="C491" s="53"/>
      <c r="P491" s="47"/>
      <c r="Q491" s="48"/>
      <c r="R491" s="49"/>
    </row>
    <row r="492" spans="1:18" ht="15.75">
      <c r="A492" s="43"/>
      <c r="B492" s="43"/>
      <c r="C492" s="53"/>
      <c r="P492" s="47"/>
      <c r="Q492" s="48"/>
      <c r="R492" s="49"/>
    </row>
    <row r="493" spans="1:18" ht="15.75">
      <c r="A493" s="43"/>
      <c r="B493" s="43"/>
      <c r="C493" s="53"/>
      <c r="P493" s="47"/>
      <c r="Q493" s="48"/>
      <c r="R493" s="49"/>
    </row>
    <row r="494" spans="1:18" ht="15.75">
      <c r="A494" s="43"/>
      <c r="B494" s="43"/>
      <c r="C494" s="53"/>
      <c r="P494" s="47"/>
      <c r="Q494" s="48"/>
      <c r="R494" s="49"/>
    </row>
    <row r="495" spans="1:18" ht="15.75">
      <c r="A495" s="43"/>
      <c r="B495" s="43"/>
      <c r="C495" s="53"/>
      <c r="P495" s="47"/>
      <c r="Q495" s="48"/>
      <c r="R495" s="49"/>
    </row>
    <row r="496" spans="1:18" ht="15.75">
      <c r="A496" s="43"/>
      <c r="B496" s="43"/>
      <c r="C496" s="53"/>
      <c r="P496" s="47"/>
      <c r="Q496" s="48"/>
      <c r="R496" s="49"/>
    </row>
    <row r="497" spans="1:18" ht="15.75">
      <c r="A497" s="43"/>
      <c r="B497" s="43"/>
      <c r="C497" s="53"/>
      <c r="P497" s="47"/>
      <c r="Q497" s="48"/>
      <c r="R497" s="49"/>
    </row>
    <row r="498" spans="1:18" ht="15.75">
      <c r="A498" s="43"/>
      <c r="B498" s="43"/>
      <c r="C498" s="53"/>
      <c r="P498" s="47"/>
      <c r="Q498" s="48"/>
      <c r="R498" s="49"/>
    </row>
    <row r="499" spans="1:18" ht="15.75">
      <c r="A499" s="43"/>
      <c r="B499" s="43"/>
      <c r="C499" s="53"/>
      <c r="P499" s="47"/>
      <c r="Q499" s="48"/>
      <c r="R499" s="49"/>
    </row>
    <row r="500" spans="1:18" ht="15.75">
      <c r="A500" s="43"/>
      <c r="B500" s="43"/>
      <c r="C500" s="53"/>
      <c r="P500" s="47"/>
      <c r="Q500" s="48"/>
      <c r="R500" s="49"/>
    </row>
    <row r="501" spans="1:18" ht="15.75">
      <c r="A501" s="43"/>
      <c r="B501" s="43"/>
      <c r="C501" s="53"/>
      <c r="P501" s="47"/>
      <c r="Q501" s="48"/>
      <c r="R501" s="49"/>
    </row>
    <row r="502" spans="1:18" ht="15.75">
      <c r="A502" s="43"/>
      <c r="B502" s="43"/>
      <c r="C502" s="53"/>
      <c r="P502" s="47"/>
      <c r="Q502" s="48"/>
      <c r="R502" s="49"/>
    </row>
    <row r="503" spans="1:18" ht="15.75">
      <c r="A503" s="43"/>
      <c r="B503" s="43"/>
      <c r="C503" s="53"/>
      <c r="P503" s="47"/>
      <c r="Q503" s="48"/>
      <c r="R503" s="49"/>
    </row>
    <row r="504" spans="1:18" ht="15.75">
      <c r="A504" s="43"/>
      <c r="B504" s="43"/>
      <c r="C504" s="53"/>
      <c r="P504" s="47"/>
      <c r="Q504" s="48"/>
      <c r="R504" s="49"/>
    </row>
    <row r="505" spans="1:18" ht="15.75">
      <c r="A505" s="43"/>
      <c r="B505" s="43"/>
      <c r="C505" s="53"/>
      <c r="P505" s="47"/>
      <c r="Q505" s="48"/>
      <c r="R505" s="49"/>
    </row>
    <row r="506" spans="1:18" ht="15.75">
      <c r="A506" s="43"/>
      <c r="B506" s="43"/>
      <c r="C506" s="53"/>
      <c r="P506" s="47"/>
      <c r="Q506" s="48"/>
      <c r="R506" s="49"/>
    </row>
    <row r="507" spans="1:18" ht="15.75">
      <c r="A507" s="43"/>
      <c r="B507" s="43"/>
      <c r="C507" s="53"/>
      <c r="P507" s="47"/>
      <c r="Q507" s="48"/>
      <c r="R507" s="49"/>
    </row>
    <row r="508" spans="1:18" ht="15.75">
      <c r="A508" s="43"/>
      <c r="B508" s="43"/>
      <c r="C508" s="53"/>
      <c r="P508" s="47"/>
      <c r="Q508" s="48"/>
      <c r="R508" s="49"/>
    </row>
    <row r="509" spans="1:18" ht="15.75">
      <c r="A509" s="43"/>
      <c r="B509" s="43"/>
      <c r="C509" s="53"/>
      <c r="P509" s="47"/>
      <c r="Q509" s="48"/>
      <c r="R509" s="49"/>
    </row>
    <row r="510" spans="1:18" ht="15.75">
      <c r="A510" s="43"/>
      <c r="B510" s="43"/>
      <c r="C510" s="53"/>
      <c r="P510" s="47"/>
      <c r="Q510" s="48"/>
      <c r="R510" s="49"/>
    </row>
    <row r="511" spans="1:18" ht="15.75">
      <c r="A511" s="43"/>
      <c r="B511" s="43"/>
      <c r="C511" s="53"/>
      <c r="P511" s="47"/>
      <c r="Q511" s="48"/>
      <c r="R511" s="49"/>
    </row>
    <row r="512" spans="1:18" ht="15.75">
      <c r="A512" s="43"/>
      <c r="B512" s="43"/>
      <c r="C512" s="53"/>
      <c r="P512" s="47"/>
      <c r="Q512" s="48"/>
      <c r="R512" s="49"/>
    </row>
    <row r="513" spans="1:18" ht="15.75">
      <c r="A513" s="43"/>
      <c r="B513" s="43"/>
      <c r="C513" s="53"/>
      <c r="P513" s="47"/>
      <c r="Q513" s="48"/>
      <c r="R513" s="49"/>
    </row>
    <row r="514" spans="1:18" ht="15.75">
      <c r="A514" s="43"/>
      <c r="B514" s="43"/>
      <c r="C514" s="53"/>
      <c r="P514" s="47"/>
      <c r="Q514" s="48"/>
      <c r="R514" s="49"/>
    </row>
    <row r="515" spans="1:18" ht="15.75">
      <c r="A515" s="43"/>
      <c r="B515" s="43"/>
      <c r="C515" s="53"/>
      <c r="P515" s="47"/>
      <c r="Q515" s="48"/>
      <c r="R515" s="49"/>
    </row>
    <row r="516" spans="1:18" ht="15.75">
      <c r="A516" s="43"/>
      <c r="B516" s="43"/>
      <c r="C516" s="53"/>
      <c r="P516" s="47"/>
      <c r="Q516" s="48"/>
      <c r="R516" s="49"/>
    </row>
    <row r="517" spans="1:18" ht="15.75">
      <c r="A517" s="43"/>
      <c r="B517" s="43"/>
      <c r="C517" s="53"/>
      <c r="P517" s="47"/>
      <c r="Q517" s="48"/>
      <c r="R517" s="49"/>
    </row>
    <row r="518" spans="1:18" ht="15.75">
      <c r="A518" s="43"/>
      <c r="B518" s="43"/>
      <c r="C518" s="53"/>
      <c r="P518" s="47"/>
      <c r="Q518" s="48"/>
      <c r="R518" s="49"/>
    </row>
    <row r="519" spans="1:18" ht="15.75">
      <c r="A519" s="43"/>
      <c r="B519" s="43"/>
      <c r="C519" s="53"/>
      <c r="P519" s="47"/>
      <c r="Q519" s="48"/>
      <c r="R519" s="49"/>
    </row>
    <row r="520" spans="1:18" ht="15.75">
      <c r="A520" s="43"/>
      <c r="B520" s="43"/>
      <c r="C520" s="53"/>
      <c r="P520" s="47"/>
      <c r="Q520" s="48"/>
      <c r="R520" s="49"/>
    </row>
    <row r="521" spans="1:18" ht="15.75">
      <c r="A521" s="43"/>
      <c r="B521" s="43"/>
      <c r="C521" s="53"/>
      <c r="P521" s="47"/>
      <c r="Q521" s="48"/>
      <c r="R521" s="49"/>
    </row>
    <row r="522" spans="1:18" ht="15.75">
      <c r="A522" s="43"/>
      <c r="B522" s="43"/>
      <c r="C522" s="53"/>
      <c r="P522" s="47"/>
      <c r="Q522" s="48"/>
      <c r="R522" s="49"/>
    </row>
    <row r="523" spans="1:18" ht="15.75">
      <c r="A523" s="43"/>
      <c r="B523" s="43"/>
      <c r="C523" s="53"/>
      <c r="P523" s="47"/>
      <c r="Q523" s="48"/>
      <c r="R523" s="49"/>
    </row>
    <row r="524" spans="1:18" ht="15.75">
      <c r="A524" s="43"/>
      <c r="B524" s="43"/>
      <c r="C524" s="53"/>
      <c r="P524" s="47"/>
      <c r="Q524" s="48"/>
      <c r="R524" s="49"/>
    </row>
    <row r="525" spans="1:18" ht="15.75">
      <c r="A525" s="43"/>
      <c r="B525" s="43"/>
      <c r="C525" s="53"/>
      <c r="P525" s="47"/>
      <c r="Q525" s="48"/>
      <c r="R525" s="49"/>
    </row>
    <row r="526" spans="1:18" ht="15.75">
      <c r="A526" s="43"/>
      <c r="B526" s="43"/>
      <c r="C526" s="53"/>
      <c r="P526" s="47"/>
      <c r="Q526" s="48"/>
      <c r="R526" s="49"/>
    </row>
    <row r="527" spans="1:18" ht="15.75">
      <c r="A527" s="43"/>
      <c r="B527" s="43"/>
      <c r="C527" s="53"/>
      <c r="P527" s="47"/>
      <c r="Q527" s="48"/>
      <c r="R527" s="49"/>
    </row>
    <row r="528" spans="1:18" ht="15.75">
      <c r="A528" s="43"/>
      <c r="B528" s="43"/>
      <c r="C528" s="53"/>
      <c r="P528" s="47"/>
      <c r="Q528" s="48"/>
      <c r="R528" s="49"/>
    </row>
    <row r="529" spans="1:18" ht="15.75">
      <c r="A529" s="43"/>
      <c r="B529" s="43"/>
      <c r="C529" s="53"/>
      <c r="P529" s="47"/>
      <c r="Q529" s="48"/>
      <c r="R529" s="49"/>
    </row>
    <row r="530" spans="1:18" ht="15.75">
      <c r="A530" s="43"/>
      <c r="B530" s="43"/>
      <c r="C530" s="53"/>
      <c r="P530" s="47"/>
      <c r="Q530" s="48"/>
      <c r="R530" s="49"/>
    </row>
    <row r="531" spans="1:18" ht="15.75">
      <c r="A531" s="43"/>
      <c r="B531" s="43"/>
      <c r="C531" s="53"/>
      <c r="P531" s="47"/>
      <c r="Q531" s="48"/>
      <c r="R531" s="49"/>
    </row>
    <row r="532" spans="1:18" ht="15.75">
      <c r="A532" s="43"/>
      <c r="B532" s="43"/>
      <c r="C532" s="53"/>
      <c r="P532" s="47"/>
      <c r="Q532" s="48"/>
      <c r="R532" s="49"/>
    </row>
    <row r="533" spans="1:18" ht="15.75">
      <c r="A533" s="43"/>
      <c r="B533" s="43"/>
      <c r="C533" s="53"/>
      <c r="P533" s="47"/>
      <c r="Q533" s="48"/>
      <c r="R533" s="49"/>
    </row>
    <row r="534" spans="1:18" ht="15.75">
      <c r="A534" s="43"/>
      <c r="B534" s="43"/>
      <c r="C534" s="53"/>
      <c r="P534" s="47"/>
      <c r="Q534" s="48"/>
      <c r="R534" s="49"/>
    </row>
    <row r="535" spans="1:18" ht="15.75">
      <c r="A535" s="43"/>
      <c r="B535" s="43"/>
      <c r="C535" s="53"/>
      <c r="P535" s="47"/>
      <c r="Q535" s="48"/>
      <c r="R535" s="49"/>
    </row>
    <row r="536" spans="1:18" ht="15.75">
      <c r="A536" s="43"/>
      <c r="B536" s="43"/>
      <c r="C536" s="53"/>
      <c r="P536" s="47"/>
      <c r="Q536" s="48"/>
      <c r="R536" s="49"/>
    </row>
    <row r="537" spans="1:18" ht="15.75">
      <c r="A537" s="43"/>
      <c r="B537" s="43"/>
      <c r="C537" s="53"/>
      <c r="P537" s="47"/>
      <c r="Q537" s="48"/>
      <c r="R537" s="49"/>
    </row>
    <row r="538" spans="1:18" ht="15.75">
      <c r="A538" s="43"/>
      <c r="B538" s="43"/>
      <c r="C538" s="53"/>
      <c r="P538" s="47"/>
      <c r="Q538" s="48"/>
      <c r="R538" s="49"/>
    </row>
    <row r="539" spans="1:18" ht="15.75">
      <c r="A539" s="43"/>
      <c r="B539" s="43"/>
      <c r="C539" s="53"/>
      <c r="P539" s="47"/>
      <c r="Q539" s="48"/>
      <c r="R539" s="49"/>
    </row>
    <row r="540" spans="1:18" ht="15.75">
      <c r="A540" s="43"/>
      <c r="B540" s="43"/>
      <c r="C540" s="53"/>
      <c r="P540" s="47"/>
      <c r="Q540" s="48"/>
      <c r="R540" s="49"/>
    </row>
    <row r="541" spans="1:18" ht="15.75">
      <c r="A541" s="43"/>
      <c r="B541" s="43"/>
      <c r="C541" s="53"/>
      <c r="P541" s="47"/>
      <c r="Q541" s="48"/>
      <c r="R541" s="49"/>
    </row>
    <row r="542" spans="1:18" ht="15.75">
      <c r="A542" s="43"/>
      <c r="B542" s="43"/>
      <c r="C542" s="53"/>
      <c r="P542" s="47"/>
      <c r="Q542" s="48"/>
      <c r="R542" s="49"/>
    </row>
    <row r="543" spans="1:18" ht="15.75">
      <c r="A543" s="43"/>
      <c r="B543" s="43"/>
      <c r="C543" s="53"/>
      <c r="P543" s="47"/>
      <c r="Q543" s="48"/>
      <c r="R543" s="49"/>
    </row>
    <row r="544" spans="1:18" ht="15.75">
      <c r="P544" s="47"/>
      <c r="Q544" s="48"/>
      <c r="R544" s="49"/>
    </row>
    <row r="545" spans="16:18" ht="15.75">
      <c r="P545" s="47"/>
      <c r="Q545" s="48"/>
      <c r="R545" s="49"/>
    </row>
    <row r="546" spans="16:18" ht="15.75">
      <c r="P546" s="47"/>
      <c r="Q546" s="48"/>
      <c r="R546" s="49"/>
    </row>
    <row r="547" spans="16:18" ht="15.75">
      <c r="P547" s="47"/>
      <c r="Q547" s="48"/>
      <c r="R547" s="49"/>
    </row>
    <row r="548" spans="16:18" ht="15.75">
      <c r="P548" s="47"/>
      <c r="Q548" s="48"/>
      <c r="R548" s="49"/>
    </row>
    <row r="549" spans="16:18" ht="15.75">
      <c r="P549" s="47"/>
      <c r="Q549" s="48"/>
      <c r="R549" s="49"/>
    </row>
    <row r="550" spans="16:18" ht="15.75">
      <c r="P550" s="47"/>
      <c r="Q550" s="48"/>
      <c r="R550" s="49"/>
    </row>
    <row r="551" spans="16:18" ht="15.75">
      <c r="P551" s="47"/>
      <c r="Q551" s="48"/>
      <c r="R551" s="49"/>
    </row>
    <row r="552" spans="16:18" ht="15.75">
      <c r="P552" s="47"/>
      <c r="Q552" s="48"/>
      <c r="R552" s="49"/>
    </row>
    <row r="553" spans="16:18" ht="15.75">
      <c r="P553" s="47"/>
      <c r="Q553" s="48"/>
      <c r="R553" s="49"/>
    </row>
    <row r="554" spans="16:18" ht="15.75">
      <c r="P554" s="47"/>
      <c r="Q554" s="48"/>
      <c r="R554" s="49"/>
    </row>
    <row r="555" spans="16:18" ht="15.75">
      <c r="P555" s="47"/>
      <c r="Q555" s="48"/>
      <c r="R555" s="49"/>
    </row>
    <row r="556" spans="16:18" ht="15.75">
      <c r="P556" s="47"/>
      <c r="Q556" s="48"/>
      <c r="R556" s="49"/>
    </row>
    <row r="557" spans="16:18" ht="15.75">
      <c r="P557" s="47"/>
      <c r="Q557" s="48"/>
      <c r="R557" s="49"/>
    </row>
    <row r="558" spans="16:18" ht="15.75">
      <c r="P558" s="47"/>
      <c r="Q558" s="48"/>
      <c r="R558" s="49"/>
    </row>
    <row r="559" spans="16:18" ht="15.75">
      <c r="P559" s="47"/>
      <c r="Q559" s="48"/>
      <c r="R559" s="49"/>
    </row>
    <row r="560" spans="16:18" ht="15.75">
      <c r="P560" s="47"/>
      <c r="Q560" s="48"/>
      <c r="R560" s="49"/>
    </row>
    <row r="561" spans="16:18" ht="15.75">
      <c r="P561" s="47"/>
      <c r="Q561" s="48"/>
      <c r="R561" s="49"/>
    </row>
    <row r="562" spans="16:18" ht="15.75">
      <c r="P562" s="47"/>
      <c r="Q562" s="48"/>
      <c r="R562" s="49"/>
    </row>
    <row r="563" spans="16:18" ht="15.75">
      <c r="P563" s="47"/>
      <c r="Q563" s="48"/>
      <c r="R563" s="49"/>
    </row>
    <row r="564" spans="16:18" ht="15.75">
      <c r="P564" s="47"/>
      <c r="Q564" s="48"/>
      <c r="R564" s="49"/>
    </row>
    <row r="565" spans="16:18" ht="15.75">
      <c r="P565" s="47"/>
      <c r="Q565" s="48"/>
      <c r="R565" s="49"/>
    </row>
    <row r="566" spans="16:18" ht="15.75">
      <c r="P566" s="47"/>
      <c r="Q566" s="48"/>
      <c r="R566" s="49"/>
    </row>
    <row r="567" spans="16:18" ht="15.75">
      <c r="P567" s="47"/>
      <c r="Q567" s="48"/>
      <c r="R567" s="49"/>
    </row>
    <row r="568" spans="16:18" ht="15.75">
      <c r="P568" s="47"/>
      <c r="Q568" s="48"/>
      <c r="R568" s="49"/>
    </row>
    <row r="569" spans="16:18" ht="15.75">
      <c r="P569" s="47"/>
      <c r="Q569" s="48"/>
      <c r="R569" s="49"/>
    </row>
    <row r="570" spans="16:18" ht="15.75">
      <c r="P570" s="47"/>
      <c r="Q570" s="48"/>
      <c r="R570" s="49"/>
    </row>
    <row r="571" spans="16:18" ht="15.75">
      <c r="P571" s="47"/>
      <c r="Q571" s="48"/>
      <c r="R571" s="49"/>
    </row>
    <row r="572" spans="16:18" ht="15.75">
      <c r="P572" s="47"/>
      <c r="Q572" s="48"/>
      <c r="R572" s="49"/>
    </row>
    <row r="573" spans="16:18" ht="15.75">
      <c r="P573" s="47"/>
      <c r="Q573" s="48"/>
      <c r="R573" s="49"/>
    </row>
    <row r="574" spans="16:18" ht="15.75">
      <c r="P574" s="47"/>
      <c r="Q574" s="48"/>
      <c r="R574" s="49"/>
    </row>
    <row r="575" spans="16:18" ht="15.75">
      <c r="P575" s="47"/>
      <c r="Q575" s="48"/>
      <c r="R575" s="49"/>
    </row>
    <row r="576" spans="16:18" ht="15.75">
      <c r="P576" s="47"/>
      <c r="Q576" s="48"/>
      <c r="R576" s="49"/>
    </row>
    <row r="577" spans="16:18" ht="15.75">
      <c r="P577" s="47"/>
      <c r="Q577" s="48"/>
      <c r="R577" s="49"/>
    </row>
    <row r="578" spans="16:18" ht="15.75">
      <c r="P578" s="47"/>
      <c r="Q578" s="48"/>
      <c r="R578" s="49"/>
    </row>
    <row r="579" spans="16:18" ht="15.75">
      <c r="P579" s="47"/>
      <c r="Q579" s="48"/>
      <c r="R579" s="49"/>
    </row>
    <row r="580" spans="16:18" ht="15.75">
      <c r="P580" s="47"/>
      <c r="Q580" s="48"/>
      <c r="R580" s="49"/>
    </row>
    <row r="581" spans="16:18" ht="15.75">
      <c r="P581" s="47"/>
      <c r="Q581" s="48"/>
      <c r="R581" s="49"/>
    </row>
    <row r="582" spans="16:18" ht="15.75">
      <c r="P582" s="47"/>
      <c r="Q582" s="48"/>
      <c r="R582" s="49"/>
    </row>
    <row r="583" spans="16:18" ht="15.75">
      <c r="P583" s="47"/>
      <c r="Q583" s="48"/>
      <c r="R583" s="49"/>
    </row>
    <row r="584" spans="16:18" ht="15.75">
      <c r="P584" s="47"/>
      <c r="Q584" s="48"/>
      <c r="R584" s="49"/>
    </row>
    <row r="585" spans="16:18" ht="15.75">
      <c r="P585" s="47"/>
      <c r="Q585" s="48"/>
      <c r="R585" s="49"/>
    </row>
    <row r="586" spans="16:18" ht="15.75">
      <c r="P586" s="47"/>
      <c r="Q586" s="48"/>
      <c r="R586" s="49"/>
    </row>
    <row r="587" spans="16:18" ht="15.75">
      <c r="P587" s="47"/>
      <c r="Q587" s="48"/>
      <c r="R587" s="49"/>
    </row>
    <row r="588" spans="16:18" ht="15.75">
      <c r="P588" s="47"/>
      <c r="Q588" s="48"/>
      <c r="R588" s="49"/>
    </row>
    <row r="589" spans="16:18" ht="15.75">
      <c r="P589" s="47"/>
      <c r="Q589" s="48"/>
      <c r="R589" s="49"/>
    </row>
    <row r="590" spans="16:18" ht="15.75">
      <c r="P590" s="47"/>
      <c r="Q590" s="48"/>
      <c r="R590" s="49"/>
    </row>
    <row r="591" spans="16:18" ht="15.75">
      <c r="P591" s="47"/>
      <c r="Q591" s="48"/>
      <c r="R591" s="49"/>
    </row>
    <row r="592" spans="16:18" ht="15.75">
      <c r="P592" s="47"/>
      <c r="Q592" s="48"/>
      <c r="R592" s="49"/>
    </row>
    <row r="593" spans="16:18" ht="15.75">
      <c r="P593" s="47"/>
      <c r="Q593" s="48"/>
      <c r="R593" s="49"/>
    </row>
    <row r="594" spans="16:18" ht="15.75">
      <c r="P594" s="47"/>
      <c r="Q594" s="48"/>
      <c r="R594" s="49"/>
    </row>
    <row r="595" spans="16:18" ht="15.75">
      <c r="P595" s="47"/>
      <c r="Q595" s="48"/>
      <c r="R595" s="49"/>
    </row>
    <row r="596" spans="16:18" ht="15.75">
      <c r="P596" s="47"/>
      <c r="Q596" s="48"/>
      <c r="R596" s="49"/>
    </row>
    <row r="597" spans="16:18" ht="15.75">
      <c r="P597" s="47"/>
      <c r="Q597" s="48"/>
      <c r="R597" s="49"/>
    </row>
    <row r="598" spans="16:18" ht="15.75">
      <c r="P598" s="47"/>
      <c r="Q598" s="48"/>
      <c r="R598" s="49"/>
    </row>
    <row r="599" spans="16:18" ht="15.75">
      <c r="P599" s="47"/>
      <c r="Q599" s="48"/>
      <c r="R599" s="49"/>
    </row>
    <row r="600" spans="16:18" ht="15.75">
      <c r="P600" s="47"/>
      <c r="Q600" s="48"/>
      <c r="R600" s="49"/>
    </row>
    <row r="601" spans="16:18" ht="15.75">
      <c r="P601" s="47"/>
      <c r="Q601" s="48"/>
      <c r="R601" s="49"/>
    </row>
    <row r="602" spans="16:18" ht="15.75">
      <c r="P602" s="47"/>
      <c r="Q602" s="48"/>
      <c r="R602" s="49"/>
    </row>
    <row r="603" spans="16:18" ht="15.75">
      <c r="P603" s="47"/>
      <c r="Q603" s="48"/>
      <c r="R603" s="49"/>
    </row>
    <row r="604" spans="16:18" ht="15.75">
      <c r="P604" s="47"/>
      <c r="Q604" s="48"/>
      <c r="R604" s="49"/>
    </row>
    <row r="605" spans="16:18" ht="15.75">
      <c r="P605" s="47"/>
      <c r="Q605" s="48"/>
      <c r="R605" s="49"/>
    </row>
    <row r="606" spans="16:18" ht="15.75">
      <c r="P606" s="47"/>
      <c r="Q606" s="48"/>
      <c r="R606" s="49"/>
    </row>
    <row r="607" spans="16:18" ht="15.75">
      <c r="P607" s="47"/>
      <c r="Q607" s="48"/>
      <c r="R607" s="49"/>
    </row>
    <row r="608" spans="16:18" ht="15.75">
      <c r="P608" s="47"/>
      <c r="Q608" s="48"/>
      <c r="R608" s="49"/>
    </row>
    <row r="609" spans="16:18" ht="15.75">
      <c r="P609" s="47"/>
      <c r="Q609" s="48"/>
      <c r="R609" s="49"/>
    </row>
    <row r="610" spans="16:18" ht="15.75">
      <c r="P610" s="47"/>
      <c r="Q610" s="48"/>
      <c r="R610" s="49"/>
    </row>
    <row r="611" spans="16:18" ht="15.75">
      <c r="P611" s="47"/>
      <c r="Q611" s="48"/>
      <c r="R611" s="49"/>
    </row>
    <row r="612" spans="16:18" ht="15.75">
      <c r="P612" s="47"/>
      <c r="Q612" s="48"/>
      <c r="R612" s="49"/>
    </row>
    <row r="613" spans="16:18" ht="15.75">
      <c r="P613" s="47"/>
      <c r="Q613" s="48"/>
      <c r="R613" s="49"/>
    </row>
    <row r="614" spans="16:18" ht="15.75">
      <c r="P614" s="47"/>
      <c r="Q614" s="48"/>
      <c r="R614" s="49"/>
    </row>
    <row r="615" spans="16:18" ht="15.75">
      <c r="P615" s="47"/>
      <c r="Q615" s="48"/>
      <c r="R615" s="49"/>
    </row>
    <row r="616" spans="16:18" ht="15.75">
      <c r="P616" s="47"/>
      <c r="Q616" s="48"/>
      <c r="R616" s="49"/>
    </row>
    <row r="617" spans="16:18" ht="15.75">
      <c r="P617" s="47"/>
      <c r="Q617" s="48"/>
      <c r="R617" s="49"/>
    </row>
    <row r="618" spans="16:18" ht="15.75">
      <c r="P618" s="47"/>
      <c r="Q618" s="48"/>
      <c r="R618" s="49"/>
    </row>
    <row r="619" spans="16:18" ht="15.75">
      <c r="P619" s="47"/>
      <c r="Q619" s="48"/>
      <c r="R619" s="49"/>
    </row>
    <row r="620" spans="16:18" ht="15.75">
      <c r="P620" s="47"/>
      <c r="Q620" s="48"/>
      <c r="R620" s="49"/>
    </row>
    <row r="621" spans="16:18" ht="15.75">
      <c r="P621" s="47"/>
      <c r="Q621" s="48"/>
      <c r="R621" s="49"/>
    </row>
    <row r="622" spans="16:18" ht="15.75">
      <c r="P622" s="47"/>
      <c r="Q622" s="48"/>
      <c r="R622" s="49"/>
    </row>
    <row r="623" spans="16:18" ht="15.75">
      <c r="P623" s="47"/>
      <c r="Q623" s="48"/>
      <c r="R623" s="49"/>
    </row>
    <row r="624" spans="16:18" ht="15.75">
      <c r="P624" s="47"/>
      <c r="Q624" s="48"/>
      <c r="R624" s="49"/>
    </row>
    <row r="625" spans="16:18" ht="15.75">
      <c r="P625" s="47"/>
      <c r="Q625" s="48"/>
      <c r="R625" s="49"/>
    </row>
    <row r="626" spans="16:18" ht="15.75">
      <c r="P626" s="47"/>
      <c r="Q626" s="48"/>
      <c r="R626" s="49"/>
    </row>
    <row r="627" spans="16:18" ht="15.75">
      <c r="P627" s="47"/>
      <c r="Q627" s="48"/>
      <c r="R627" s="49"/>
    </row>
    <row r="628" spans="16:18" ht="15.75">
      <c r="P628" s="47"/>
      <c r="Q628" s="48"/>
      <c r="R628" s="49"/>
    </row>
    <row r="629" spans="16:18" ht="15.75">
      <c r="P629" s="47"/>
      <c r="Q629" s="48"/>
      <c r="R629" s="49"/>
    </row>
    <row r="630" spans="16:18" ht="15.75">
      <c r="P630" s="47"/>
      <c r="Q630" s="48"/>
      <c r="R630" s="49"/>
    </row>
    <row r="631" spans="16:18" ht="15.75">
      <c r="P631" s="47"/>
      <c r="Q631" s="48"/>
      <c r="R631" s="49"/>
    </row>
    <row r="632" spans="16:18" ht="15.75">
      <c r="P632" s="47"/>
      <c r="Q632" s="48"/>
      <c r="R632" s="49"/>
    </row>
    <row r="633" spans="16:18" ht="15.75">
      <c r="P633" s="47"/>
      <c r="Q633" s="48"/>
      <c r="R633" s="49"/>
    </row>
    <row r="634" spans="16:18" ht="15.75">
      <c r="P634" s="47"/>
      <c r="Q634" s="48"/>
      <c r="R634" s="49"/>
    </row>
    <row r="635" spans="16:18" ht="15.75">
      <c r="P635" s="47"/>
      <c r="Q635" s="48"/>
      <c r="R635" s="49"/>
    </row>
    <row r="636" spans="16:18" ht="15.75">
      <c r="P636" s="47"/>
      <c r="Q636" s="48"/>
      <c r="R636" s="49"/>
    </row>
    <row r="637" spans="16:18" ht="15.75">
      <c r="P637" s="47"/>
      <c r="Q637" s="48"/>
      <c r="R637" s="49"/>
    </row>
    <row r="638" spans="16:18" ht="15.75">
      <c r="P638" s="47"/>
      <c r="Q638" s="48"/>
      <c r="R638" s="49"/>
    </row>
    <row r="639" spans="16:18" ht="15.75">
      <c r="P639" s="47"/>
      <c r="Q639" s="48"/>
      <c r="R639" s="49"/>
    </row>
    <row r="640" spans="16:18" ht="15.75">
      <c r="P640" s="47"/>
      <c r="Q640" s="48"/>
      <c r="R640" s="49"/>
    </row>
    <row r="641" spans="16:18" ht="15.75">
      <c r="P641" s="47"/>
      <c r="Q641" s="48"/>
      <c r="R641" s="49"/>
    </row>
    <row r="642" spans="16:18" ht="15.75">
      <c r="P642" s="47"/>
      <c r="Q642" s="48"/>
      <c r="R642" s="49"/>
    </row>
    <row r="643" spans="16:18" ht="15.75">
      <c r="P643" s="47"/>
      <c r="Q643" s="48"/>
      <c r="R643" s="49"/>
    </row>
    <row r="644" spans="16:18" ht="15.75">
      <c r="P644" s="47"/>
      <c r="Q644" s="48"/>
      <c r="R644" s="49"/>
    </row>
    <row r="645" spans="16:18" ht="15.75">
      <c r="P645" s="47"/>
      <c r="Q645" s="48"/>
      <c r="R645" s="49"/>
    </row>
    <row r="646" spans="16:18" ht="15.75">
      <c r="P646" s="47"/>
      <c r="Q646" s="48"/>
      <c r="R646" s="49"/>
    </row>
    <row r="647" spans="16:18" ht="15.75">
      <c r="P647" s="47"/>
      <c r="Q647" s="48"/>
      <c r="R647" s="49"/>
    </row>
    <row r="648" spans="16:18" ht="15.75">
      <c r="P648" s="47"/>
      <c r="Q648" s="48"/>
      <c r="R648" s="49"/>
    </row>
    <row r="649" spans="16:18" ht="15.75">
      <c r="P649" s="47"/>
      <c r="Q649" s="48"/>
      <c r="R649" s="49"/>
    </row>
    <row r="650" spans="16:18" ht="15.75">
      <c r="P650" s="47"/>
      <c r="Q650" s="48"/>
      <c r="R650" s="49"/>
    </row>
    <row r="651" spans="16:18" ht="15.75">
      <c r="P651" s="47"/>
      <c r="Q651" s="48"/>
      <c r="R651" s="49"/>
    </row>
    <row r="652" spans="16:18" ht="15.75">
      <c r="P652" s="47"/>
      <c r="Q652" s="48"/>
      <c r="R652" s="49"/>
    </row>
    <row r="653" spans="16:18" ht="15.75">
      <c r="P653" s="47"/>
      <c r="Q653" s="48"/>
      <c r="R653" s="49"/>
    </row>
    <row r="654" spans="16:18" ht="15.75">
      <c r="P654" s="47"/>
      <c r="Q654" s="48"/>
      <c r="R654" s="49"/>
    </row>
    <row r="655" spans="16:18" ht="15.75">
      <c r="P655" s="47"/>
      <c r="Q655" s="48"/>
      <c r="R655" s="49"/>
    </row>
    <row r="656" spans="16:18" ht="15.75">
      <c r="P656" s="47"/>
      <c r="Q656" s="48"/>
      <c r="R656" s="49"/>
    </row>
    <row r="657" spans="16:18" ht="15.75">
      <c r="P657" s="47"/>
      <c r="Q657" s="48"/>
      <c r="R657" s="49"/>
    </row>
    <row r="658" spans="16:18" ht="15.75">
      <c r="P658" s="47"/>
      <c r="Q658" s="48"/>
      <c r="R658" s="49"/>
    </row>
    <row r="659" spans="16:18" ht="15.75">
      <c r="P659" s="47"/>
      <c r="Q659" s="48"/>
      <c r="R659" s="49"/>
    </row>
    <row r="660" spans="16:18" ht="15.75">
      <c r="P660" s="47"/>
      <c r="Q660" s="48"/>
      <c r="R660" s="49"/>
    </row>
    <row r="661" spans="16:18" ht="15.75">
      <c r="P661" s="47"/>
      <c r="Q661" s="48"/>
      <c r="R661" s="49"/>
    </row>
    <row r="662" spans="16:18" ht="15.75">
      <c r="P662" s="47"/>
      <c r="Q662" s="48"/>
      <c r="R662" s="49"/>
    </row>
    <row r="663" spans="16:18" ht="15.75">
      <c r="P663" s="47"/>
      <c r="Q663" s="48"/>
      <c r="R663" s="49"/>
    </row>
    <row r="664" spans="16:18" ht="15.75">
      <c r="P664" s="47"/>
      <c r="Q664" s="48"/>
      <c r="R664" s="49"/>
    </row>
    <row r="665" spans="16:18" ht="15.75">
      <c r="P665" s="47"/>
      <c r="Q665" s="48"/>
      <c r="R665" s="49"/>
    </row>
    <row r="666" spans="16:18" ht="15.75">
      <c r="P666" s="47"/>
      <c r="Q666" s="48"/>
      <c r="R666" s="49"/>
    </row>
    <row r="667" spans="16:18" ht="15.75">
      <c r="P667" s="47"/>
      <c r="Q667" s="48"/>
      <c r="R667" s="49"/>
    </row>
    <row r="668" spans="16:18" ht="15.75">
      <c r="P668" s="47"/>
      <c r="Q668" s="48"/>
      <c r="R668" s="49"/>
    </row>
    <row r="669" spans="16:18" ht="15.75">
      <c r="P669" s="47"/>
      <c r="Q669" s="48"/>
      <c r="R669" s="49"/>
    </row>
    <row r="670" spans="16:18" ht="15.75">
      <c r="P670" s="47"/>
      <c r="Q670" s="48"/>
      <c r="R670" s="49"/>
    </row>
    <row r="671" spans="16:18" ht="15.75">
      <c r="P671" s="47"/>
      <c r="Q671" s="48"/>
      <c r="R671" s="49"/>
    </row>
    <row r="672" spans="16:18" ht="15.75">
      <c r="P672" s="47"/>
      <c r="Q672" s="48"/>
      <c r="R672" s="49"/>
    </row>
    <row r="673" spans="16:18" ht="15.75">
      <c r="P673" s="47"/>
      <c r="Q673" s="48"/>
      <c r="R673" s="49"/>
    </row>
    <row r="674" spans="16:18" ht="15.75">
      <c r="P674" s="47"/>
      <c r="Q674" s="48"/>
      <c r="R674" s="49"/>
    </row>
    <row r="675" spans="16:18" ht="15.75">
      <c r="P675" s="47"/>
      <c r="Q675" s="48"/>
      <c r="R675" s="49"/>
    </row>
    <row r="676" spans="16:18" ht="15.75">
      <c r="P676" s="47"/>
      <c r="Q676" s="48"/>
      <c r="R676" s="49"/>
    </row>
    <row r="677" spans="16:18" ht="15.75">
      <c r="P677" s="47"/>
      <c r="Q677" s="48"/>
      <c r="R677" s="49"/>
    </row>
    <row r="678" spans="16:18" ht="15.75">
      <c r="P678" s="47"/>
      <c r="Q678" s="48"/>
      <c r="R678" s="49"/>
    </row>
    <row r="679" spans="16:18" ht="15.75">
      <c r="P679" s="47"/>
      <c r="Q679" s="48"/>
      <c r="R679" s="49"/>
    </row>
    <row r="680" spans="16:18" ht="15.75">
      <c r="P680" s="47"/>
      <c r="Q680" s="48"/>
      <c r="R680" s="49"/>
    </row>
    <row r="681" spans="16:18" ht="15.75">
      <c r="P681" s="47"/>
      <c r="Q681" s="48"/>
      <c r="R681" s="49"/>
    </row>
    <row r="682" spans="16:18" ht="15.75">
      <c r="P682" s="47"/>
      <c r="Q682" s="48"/>
      <c r="R682" s="49"/>
    </row>
    <row r="683" spans="16:18" ht="15.75">
      <c r="P683" s="47"/>
      <c r="Q683" s="48"/>
      <c r="R683" s="49"/>
    </row>
    <row r="684" spans="16:18" ht="15.75">
      <c r="P684" s="47"/>
      <c r="Q684" s="48"/>
      <c r="R684" s="49"/>
    </row>
    <row r="685" spans="16:18" ht="15.75">
      <c r="P685" s="47"/>
      <c r="Q685" s="48"/>
      <c r="R685" s="49"/>
    </row>
    <row r="686" spans="16:18" ht="15.75">
      <c r="P686" s="47"/>
      <c r="Q686" s="48"/>
      <c r="R686" s="49"/>
    </row>
    <row r="687" spans="16:18" ht="15.75">
      <c r="P687" s="47"/>
      <c r="Q687" s="48"/>
      <c r="R687" s="49"/>
    </row>
    <row r="688" spans="16:18" ht="15.75">
      <c r="P688" s="47"/>
      <c r="Q688" s="48"/>
      <c r="R688" s="49"/>
    </row>
    <row r="689" spans="16:18" ht="15.75">
      <c r="P689" s="47"/>
      <c r="Q689" s="48"/>
      <c r="R689" s="49"/>
    </row>
    <row r="690" spans="16:18" ht="15.75">
      <c r="P690" s="47"/>
      <c r="Q690" s="48"/>
      <c r="R690" s="49"/>
    </row>
    <row r="691" spans="16:18" ht="15.75">
      <c r="P691" s="47"/>
      <c r="Q691" s="48"/>
      <c r="R691" s="49"/>
    </row>
    <row r="692" spans="16:18" ht="15.75">
      <c r="P692" s="47"/>
      <c r="Q692" s="48"/>
      <c r="R692" s="49"/>
    </row>
    <row r="693" spans="16:18" ht="15.75">
      <c r="P693" s="47"/>
      <c r="Q693" s="48"/>
      <c r="R693" s="49"/>
    </row>
    <row r="694" spans="16:18" ht="15.75">
      <c r="P694" s="47"/>
      <c r="Q694" s="48"/>
      <c r="R694" s="49"/>
    </row>
    <row r="695" spans="16:18" ht="15.75">
      <c r="P695" s="47"/>
      <c r="Q695" s="48"/>
      <c r="R695" s="49"/>
    </row>
    <row r="696" spans="16:18" ht="15.75">
      <c r="P696" s="47"/>
      <c r="Q696" s="48"/>
      <c r="R696" s="49"/>
    </row>
    <row r="697" spans="16:18" ht="15.75">
      <c r="P697" s="47"/>
      <c r="Q697" s="48"/>
      <c r="R697" s="49"/>
    </row>
    <row r="698" spans="16:18" ht="15.75">
      <c r="P698" s="47"/>
      <c r="Q698" s="48"/>
      <c r="R698" s="49"/>
    </row>
    <row r="699" spans="16:18" ht="15.75">
      <c r="P699" s="47"/>
      <c r="Q699" s="48"/>
      <c r="R699" s="49"/>
    </row>
    <row r="700" spans="16:18" ht="15.75">
      <c r="P700" s="47"/>
      <c r="Q700" s="48"/>
      <c r="R700" s="49"/>
    </row>
    <row r="701" spans="16:18" ht="15.75">
      <c r="P701" s="47"/>
      <c r="Q701" s="48"/>
      <c r="R701" s="49"/>
    </row>
    <row r="702" spans="16:18" ht="15.75">
      <c r="P702" s="47"/>
      <c r="Q702" s="48"/>
      <c r="R702" s="49"/>
    </row>
    <row r="703" spans="16:18" ht="15.75">
      <c r="P703" s="47"/>
      <c r="Q703" s="48"/>
      <c r="R703" s="49"/>
    </row>
    <row r="704" spans="16:18" ht="15.75">
      <c r="P704" s="47"/>
      <c r="Q704" s="48"/>
      <c r="R704" s="49"/>
    </row>
    <row r="705" spans="16:18" ht="15.75">
      <c r="P705" s="47"/>
      <c r="Q705" s="48"/>
      <c r="R705" s="49"/>
    </row>
    <row r="706" spans="16:18" ht="15.75">
      <c r="P706" s="47"/>
      <c r="Q706" s="48"/>
      <c r="R706" s="49"/>
    </row>
    <row r="707" spans="16:18" ht="15.75">
      <c r="P707" s="47"/>
      <c r="Q707" s="48"/>
      <c r="R707" s="49"/>
    </row>
    <row r="708" spans="16:18" ht="15.75">
      <c r="P708" s="47"/>
      <c r="Q708" s="48"/>
      <c r="R708" s="49"/>
    </row>
    <row r="709" spans="16:18" ht="15.75">
      <c r="P709" s="47"/>
      <c r="Q709" s="48"/>
      <c r="R709" s="49"/>
    </row>
    <row r="710" spans="16:18" ht="15.75">
      <c r="P710" s="47"/>
      <c r="Q710" s="48"/>
      <c r="R710" s="49"/>
    </row>
    <row r="711" spans="16:18" ht="15.75">
      <c r="P711" s="47"/>
      <c r="Q711" s="48"/>
      <c r="R711" s="49"/>
    </row>
    <row r="712" spans="16:18" ht="15.75">
      <c r="P712" s="47"/>
      <c r="Q712" s="48"/>
      <c r="R712" s="49"/>
    </row>
    <row r="713" spans="16:18" ht="15.75">
      <c r="P713" s="47"/>
      <c r="Q713" s="48"/>
      <c r="R713" s="49"/>
    </row>
    <row r="714" spans="16:18" ht="15.75">
      <c r="P714" s="47"/>
      <c r="Q714" s="48"/>
      <c r="R714" s="49"/>
    </row>
    <row r="715" spans="16:18" ht="15.75">
      <c r="P715" s="47"/>
      <c r="Q715" s="48"/>
      <c r="R715" s="49"/>
    </row>
    <row r="716" spans="16:18" ht="15.75">
      <c r="P716" s="47"/>
      <c r="Q716" s="48"/>
      <c r="R716" s="49"/>
    </row>
    <row r="717" spans="16:18" ht="15.75">
      <c r="P717" s="47"/>
      <c r="Q717" s="48"/>
      <c r="R717" s="49"/>
    </row>
    <row r="718" spans="16:18" ht="15.75">
      <c r="P718" s="47"/>
      <c r="Q718" s="48"/>
      <c r="R718" s="49"/>
    </row>
    <row r="719" spans="16:18" ht="15.75">
      <c r="P719" s="47"/>
      <c r="Q719" s="48"/>
      <c r="R719" s="49"/>
    </row>
    <row r="720" spans="16:18" ht="15.75">
      <c r="P720" s="47"/>
      <c r="Q720" s="48"/>
      <c r="R720" s="49"/>
    </row>
    <row r="721" spans="16:18" ht="15.75">
      <c r="P721" s="47"/>
      <c r="Q721" s="48"/>
      <c r="R721" s="49"/>
    </row>
    <row r="722" spans="16:18" ht="15.75">
      <c r="P722" s="47"/>
      <c r="Q722" s="48"/>
      <c r="R722" s="49"/>
    </row>
    <row r="723" spans="16:18" ht="15.75">
      <c r="P723" s="47"/>
      <c r="Q723" s="48"/>
      <c r="R723" s="49"/>
    </row>
    <row r="724" spans="16:18" ht="15.75">
      <c r="P724" s="47"/>
      <c r="Q724" s="48"/>
      <c r="R724" s="49"/>
    </row>
    <row r="725" spans="16:18" ht="15.75">
      <c r="P725" s="47"/>
      <c r="Q725" s="48"/>
      <c r="R725" s="49"/>
    </row>
    <row r="726" spans="16:18" ht="15.75">
      <c r="P726" s="47"/>
      <c r="Q726" s="48"/>
      <c r="R726" s="49"/>
    </row>
    <row r="727" spans="16:18" ht="15.75">
      <c r="P727" s="47"/>
      <c r="Q727" s="48"/>
      <c r="R727" s="49"/>
    </row>
    <row r="728" spans="16:18" ht="15.75">
      <c r="P728" s="47"/>
      <c r="Q728" s="48"/>
      <c r="R728" s="49"/>
    </row>
    <row r="729" spans="16:18" ht="15.75">
      <c r="P729" s="47"/>
      <c r="Q729" s="48"/>
      <c r="R729" s="49"/>
    </row>
    <row r="730" spans="16:18" ht="15.75">
      <c r="P730" s="47"/>
      <c r="Q730" s="48"/>
      <c r="R730" s="49"/>
    </row>
    <row r="731" spans="16:18" ht="15.75">
      <c r="P731" s="47"/>
      <c r="Q731" s="48"/>
      <c r="R731" s="49"/>
    </row>
    <row r="732" spans="16:18" ht="15.75">
      <c r="P732" s="47"/>
      <c r="Q732" s="48"/>
      <c r="R732" s="49"/>
    </row>
    <row r="733" spans="16:18" ht="15.75">
      <c r="P733" s="47"/>
      <c r="Q733" s="48"/>
      <c r="R733" s="49"/>
    </row>
    <row r="734" spans="16:18" ht="15.75">
      <c r="P734" s="47"/>
      <c r="Q734" s="48"/>
      <c r="R734" s="49"/>
    </row>
    <row r="735" spans="16:18" ht="15.75">
      <c r="P735" s="47"/>
      <c r="Q735" s="48"/>
      <c r="R735" s="49"/>
    </row>
    <row r="736" spans="16:18" ht="15.75">
      <c r="P736" s="47"/>
      <c r="Q736" s="48"/>
      <c r="R736" s="49"/>
    </row>
    <row r="737" spans="16:18" ht="15.75">
      <c r="P737" s="47"/>
      <c r="Q737" s="48"/>
      <c r="R737" s="49"/>
    </row>
    <row r="738" spans="16:18" ht="15.75">
      <c r="P738" s="47"/>
      <c r="Q738" s="48"/>
      <c r="R738" s="49"/>
    </row>
    <row r="739" spans="16:18" ht="15.75">
      <c r="P739" s="47"/>
      <c r="Q739" s="48"/>
      <c r="R739" s="49"/>
    </row>
    <row r="740" spans="16:18" ht="15.75">
      <c r="P740" s="47"/>
      <c r="Q740" s="48"/>
      <c r="R740" s="49"/>
    </row>
    <row r="741" spans="16:18" ht="15.75">
      <c r="P741" s="47"/>
      <c r="Q741" s="48"/>
      <c r="R741" s="49"/>
    </row>
    <row r="742" spans="16:18" ht="15.75">
      <c r="P742" s="47"/>
      <c r="Q742" s="48"/>
      <c r="R742" s="49"/>
    </row>
    <row r="743" spans="16:18" ht="15.75">
      <c r="P743" s="47"/>
      <c r="Q743" s="48"/>
      <c r="R743" s="49"/>
    </row>
    <row r="744" spans="16:18" ht="15.75">
      <c r="P744" s="47"/>
      <c r="Q744" s="48"/>
      <c r="R744" s="49"/>
    </row>
    <row r="745" spans="16:18" ht="15.75">
      <c r="P745" s="47"/>
      <c r="Q745" s="48"/>
      <c r="R745" s="49"/>
    </row>
    <row r="746" spans="16:18" ht="15.75">
      <c r="P746" s="47"/>
      <c r="Q746" s="48"/>
      <c r="R746" s="49"/>
    </row>
    <row r="747" spans="16:18" ht="15.75">
      <c r="P747" s="47"/>
      <c r="Q747" s="48"/>
      <c r="R747" s="49"/>
    </row>
    <row r="748" spans="16:18" ht="15.75">
      <c r="P748" s="47"/>
      <c r="Q748" s="48"/>
      <c r="R748" s="49"/>
    </row>
    <row r="749" spans="16:18" ht="15.75">
      <c r="P749" s="47"/>
      <c r="Q749" s="48"/>
      <c r="R749" s="49"/>
    </row>
    <row r="750" spans="16:18" ht="15.75">
      <c r="P750" s="47"/>
      <c r="Q750" s="48"/>
      <c r="R750" s="49"/>
    </row>
    <row r="751" spans="16:18" ht="15.75">
      <c r="P751" s="47"/>
      <c r="Q751" s="48"/>
      <c r="R751" s="49"/>
    </row>
    <row r="752" spans="16:18" ht="15.75">
      <c r="P752" s="47"/>
      <c r="Q752" s="48"/>
      <c r="R752" s="49"/>
    </row>
    <row r="753" spans="16:18" ht="15.75">
      <c r="P753" s="47"/>
      <c r="Q753" s="48"/>
      <c r="R753" s="49"/>
    </row>
    <row r="754" spans="16:18" ht="15.75">
      <c r="P754" s="47"/>
      <c r="Q754" s="48"/>
      <c r="R754" s="49"/>
    </row>
    <row r="755" spans="16:18" ht="15.75">
      <c r="P755" s="47"/>
      <c r="Q755" s="48"/>
      <c r="R755" s="49"/>
    </row>
    <row r="756" spans="16:18" ht="15.75">
      <c r="P756" s="47"/>
      <c r="Q756" s="48"/>
      <c r="R756" s="49"/>
    </row>
    <row r="757" spans="16:18" ht="15.75">
      <c r="P757" s="47"/>
      <c r="Q757" s="48"/>
      <c r="R757" s="49"/>
    </row>
    <row r="758" spans="16:18" ht="15.75">
      <c r="P758" s="47"/>
      <c r="Q758" s="48"/>
      <c r="R758" s="49"/>
    </row>
    <row r="759" spans="16:18" ht="15.75">
      <c r="P759" s="47"/>
      <c r="Q759" s="48"/>
      <c r="R759" s="49"/>
    </row>
    <row r="760" spans="16:18" ht="15.75">
      <c r="P760" s="47"/>
      <c r="Q760" s="48"/>
      <c r="R760" s="49"/>
    </row>
    <row r="761" spans="16:18" ht="15.75">
      <c r="P761" s="47"/>
      <c r="Q761" s="48"/>
      <c r="R761" s="49"/>
    </row>
    <row r="762" spans="16:18" ht="15.75">
      <c r="P762" s="47"/>
      <c r="Q762" s="48"/>
      <c r="R762" s="49"/>
    </row>
    <row r="763" spans="16:18" ht="15.75">
      <c r="P763" s="47"/>
      <c r="Q763" s="48"/>
      <c r="R763" s="49"/>
    </row>
    <row r="764" spans="16:18" ht="15.75">
      <c r="P764" s="47"/>
      <c r="Q764" s="48"/>
      <c r="R764" s="49"/>
    </row>
    <row r="765" spans="16:18" ht="15.75">
      <c r="P765" s="47"/>
      <c r="Q765" s="48"/>
      <c r="R765" s="49"/>
    </row>
    <row r="766" spans="16:18" ht="15.75">
      <c r="P766" s="47"/>
      <c r="Q766" s="48"/>
      <c r="R766" s="49"/>
    </row>
    <row r="767" spans="16:18" ht="15.75">
      <c r="P767" s="47"/>
      <c r="Q767" s="48"/>
      <c r="R767" s="49"/>
    </row>
    <row r="768" spans="16:18" ht="15.75">
      <c r="P768" s="47"/>
      <c r="Q768" s="48"/>
      <c r="R768" s="49"/>
    </row>
    <row r="769" spans="16:18" ht="15.75">
      <c r="P769" s="47"/>
      <c r="Q769" s="48"/>
      <c r="R769" s="49"/>
    </row>
    <row r="770" spans="16:18" ht="15.75">
      <c r="P770" s="47"/>
      <c r="Q770" s="48"/>
      <c r="R770" s="49"/>
    </row>
    <row r="771" spans="16:18" ht="15.75">
      <c r="P771" s="47"/>
      <c r="Q771" s="48"/>
      <c r="R771" s="49"/>
    </row>
    <row r="772" spans="16:18" ht="15.75">
      <c r="P772" s="47"/>
      <c r="Q772" s="48"/>
      <c r="R772" s="49"/>
    </row>
    <row r="773" spans="16:18" ht="15.75">
      <c r="P773" s="47"/>
      <c r="Q773" s="48"/>
      <c r="R773" s="49"/>
    </row>
    <row r="774" spans="16:18" ht="15.75">
      <c r="P774" s="47"/>
      <c r="Q774" s="48"/>
      <c r="R774" s="49"/>
    </row>
    <row r="775" spans="16:18" ht="15.75">
      <c r="P775" s="47"/>
      <c r="Q775" s="48"/>
      <c r="R775" s="49"/>
    </row>
    <row r="776" spans="16:18" ht="15.75">
      <c r="P776" s="47"/>
      <c r="Q776" s="48"/>
      <c r="R776" s="49"/>
    </row>
    <row r="777" spans="16:18" ht="15.75">
      <c r="P777" s="47"/>
      <c r="Q777" s="48"/>
      <c r="R777" s="49"/>
    </row>
    <row r="778" spans="16:18" ht="15.75">
      <c r="P778" s="47"/>
      <c r="Q778" s="48"/>
      <c r="R778" s="49"/>
    </row>
    <row r="779" spans="16:18" ht="15.75">
      <c r="P779" s="47"/>
      <c r="Q779" s="48"/>
      <c r="R779" s="49"/>
    </row>
    <row r="780" spans="16:18" ht="15.75">
      <c r="P780" s="47"/>
      <c r="Q780" s="48"/>
      <c r="R780" s="49"/>
    </row>
    <row r="781" spans="16:18" ht="15.75">
      <c r="P781" s="47"/>
      <c r="Q781" s="48"/>
      <c r="R781" s="49"/>
    </row>
    <row r="782" spans="16:18" ht="15.75">
      <c r="P782" s="47"/>
      <c r="Q782" s="48"/>
      <c r="R782" s="49"/>
    </row>
    <row r="783" spans="16:18" ht="15.75">
      <c r="P783" s="47"/>
      <c r="Q783" s="48"/>
      <c r="R783" s="49"/>
    </row>
    <row r="784" spans="16:18" ht="15.75">
      <c r="P784" s="47"/>
      <c r="Q784" s="48"/>
      <c r="R784" s="49"/>
    </row>
    <row r="785" spans="16:18" ht="15.75">
      <c r="P785" s="47"/>
      <c r="Q785" s="48"/>
      <c r="R785" s="49"/>
    </row>
    <row r="786" spans="16:18" ht="15.75">
      <c r="P786" s="47"/>
      <c r="Q786" s="48"/>
      <c r="R786" s="49"/>
    </row>
    <row r="787" spans="16:18" ht="15.75">
      <c r="P787" s="47"/>
      <c r="Q787" s="48"/>
      <c r="R787" s="49"/>
    </row>
    <row r="788" spans="16:18" ht="15.75">
      <c r="P788" s="47"/>
      <c r="Q788" s="48"/>
      <c r="R788" s="49"/>
    </row>
    <row r="789" spans="16:18" ht="15.75">
      <c r="P789" s="47"/>
      <c r="Q789" s="48"/>
      <c r="R789" s="49"/>
    </row>
    <row r="790" spans="16:18" ht="15.75">
      <c r="P790" s="47"/>
      <c r="Q790" s="48"/>
      <c r="R790" s="49"/>
    </row>
    <row r="791" spans="16:18" ht="15.75">
      <c r="P791" s="47"/>
      <c r="Q791" s="48"/>
      <c r="R791" s="49"/>
    </row>
    <row r="792" spans="16:18" ht="15.75">
      <c r="P792" s="47"/>
      <c r="Q792" s="48"/>
      <c r="R792" s="49"/>
    </row>
    <row r="793" spans="16:18" ht="15.75">
      <c r="P793" s="47"/>
      <c r="Q793" s="48"/>
      <c r="R793" s="49"/>
    </row>
    <row r="794" spans="16:18" ht="15.75">
      <c r="P794" s="47"/>
      <c r="Q794" s="48"/>
      <c r="R794" s="49"/>
    </row>
    <row r="795" spans="16:18" ht="15.75">
      <c r="P795" s="47"/>
      <c r="Q795" s="48"/>
      <c r="R795" s="49"/>
    </row>
    <row r="796" spans="16:18" ht="15.75">
      <c r="P796" s="47"/>
      <c r="Q796" s="48"/>
      <c r="R796" s="49"/>
    </row>
    <row r="797" spans="16:18" ht="15.75">
      <c r="P797" s="47"/>
      <c r="Q797" s="48"/>
      <c r="R797" s="49"/>
    </row>
    <row r="798" spans="16:18" ht="15.75">
      <c r="P798" s="47"/>
      <c r="Q798" s="48"/>
      <c r="R798" s="49"/>
    </row>
    <row r="799" spans="16:18" ht="15.75">
      <c r="P799" s="47"/>
      <c r="Q799" s="48"/>
      <c r="R799" s="49"/>
    </row>
    <row r="800" spans="16:18" ht="15.75">
      <c r="P800" s="47"/>
      <c r="Q800" s="48"/>
      <c r="R800" s="49"/>
    </row>
    <row r="801" spans="16:18" ht="15.75">
      <c r="P801" s="47"/>
      <c r="Q801" s="48"/>
      <c r="R801" s="49"/>
    </row>
    <row r="802" spans="16:18" ht="15.75">
      <c r="P802" s="47"/>
      <c r="Q802" s="48"/>
      <c r="R802" s="49"/>
    </row>
    <row r="803" spans="16:18" ht="15.75">
      <c r="P803" s="47"/>
      <c r="Q803" s="48"/>
      <c r="R803" s="49"/>
    </row>
    <row r="804" spans="16:18" ht="15.75">
      <c r="P804" s="47"/>
      <c r="Q804" s="48"/>
      <c r="R804" s="49"/>
    </row>
    <row r="805" spans="16:18" ht="15.75">
      <c r="P805" s="47"/>
      <c r="Q805" s="48"/>
      <c r="R805" s="49"/>
    </row>
    <row r="806" spans="16:18" ht="15.75">
      <c r="P806" s="47"/>
      <c r="Q806" s="48"/>
      <c r="R806" s="49"/>
    </row>
    <row r="807" spans="16:18" ht="15.75">
      <c r="P807" s="47"/>
      <c r="Q807" s="48"/>
      <c r="R807" s="49"/>
    </row>
    <row r="808" spans="16:18" ht="15.75">
      <c r="P808" s="47"/>
      <c r="Q808" s="48"/>
      <c r="R808" s="49"/>
    </row>
    <row r="809" spans="16:18" ht="15.75">
      <c r="P809" s="47"/>
      <c r="Q809" s="48"/>
      <c r="R809" s="49"/>
    </row>
    <row r="810" spans="16:18" ht="15.75">
      <c r="P810" s="47"/>
      <c r="Q810" s="48"/>
      <c r="R810" s="49"/>
    </row>
    <row r="811" spans="16:18" ht="15.75">
      <c r="P811" s="47"/>
      <c r="Q811" s="48"/>
      <c r="R811" s="49"/>
    </row>
    <row r="812" spans="16:18" ht="15.75">
      <c r="P812" s="47"/>
      <c r="Q812" s="48"/>
      <c r="R812" s="49"/>
    </row>
    <row r="813" spans="16:18" ht="15.75">
      <c r="P813" s="47"/>
      <c r="Q813" s="48"/>
      <c r="R813" s="49"/>
    </row>
    <row r="814" spans="16:18" ht="15.75">
      <c r="P814" s="47"/>
      <c r="Q814" s="48"/>
      <c r="R814" s="49"/>
    </row>
    <row r="815" spans="16:18" ht="15.75">
      <c r="P815" s="47"/>
      <c r="Q815" s="48"/>
      <c r="R815" s="49"/>
    </row>
    <row r="816" spans="16:18" ht="15.75">
      <c r="P816" s="47"/>
      <c r="Q816" s="48"/>
      <c r="R816" s="49"/>
    </row>
    <row r="817" spans="16:18" ht="15.75">
      <c r="P817" s="47"/>
      <c r="Q817" s="48"/>
      <c r="R817" s="49"/>
    </row>
    <row r="818" spans="16:18" ht="15.75">
      <c r="P818" s="47"/>
      <c r="Q818" s="48"/>
      <c r="R818" s="49"/>
    </row>
    <row r="819" spans="16:18" ht="15.75">
      <c r="P819" s="47"/>
      <c r="Q819" s="48"/>
      <c r="R819" s="49"/>
    </row>
    <row r="820" spans="16:18" ht="15.75">
      <c r="P820" s="47"/>
      <c r="Q820" s="48"/>
      <c r="R820" s="49"/>
    </row>
    <row r="821" spans="16:18" ht="15.75">
      <c r="P821" s="47"/>
      <c r="Q821" s="48"/>
      <c r="R821" s="49"/>
    </row>
    <row r="822" spans="16:18" ht="15.75">
      <c r="P822" s="47"/>
      <c r="Q822" s="48"/>
      <c r="R822" s="49"/>
    </row>
    <row r="823" spans="16:18" ht="15.75">
      <c r="P823" s="47"/>
      <c r="Q823" s="48"/>
      <c r="R823" s="49"/>
    </row>
    <row r="824" spans="16:18" ht="15.75">
      <c r="P824" s="47"/>
      <c r="Q824" s="48"/>
      <c r="R824" s="49"/>
    </row>
    <row r="825" spans="16:18" ht="15.75">
      <c r="P825" s="47"/>
      <c r="Q825" s="48"/>
      <c r="R825" s="49"/>
    </row>
    <row r="826" spans="16:18" ht="15.75">
      <c r="P826" s="47"/>
      <c r="Q826" s="48"/>
      <c r="R826" s="49"/>
    </row>
    <row r="827" spans="16:18" ht="15.75">
      <c r="P827" s="47"/>
      <c r="Q827" s="48"/>
      <c r="R827" s="49"/>
    </row>
    <row r="828" spans="16:18" ht="15.75">
      <c r="P828" s="47"/>
      <c r="Q828" s="48"/>
      <c r="R828" s="49"/>
    </row>
    <row r="829" spans="16:18" ht="15.75">
      <c r="P829" s="47"/>
      <c r="Q829" s="48"/>
      <c r="R829" s="49"/>
    </row>
    <row r="830" spans="16:18" ht="15.75">
      <c r="P830" s="47"/>
      <c r="Q830" s="48"/>
      <c r="R830" s="49"/>
    </row>
    <row r="831" spans="16:18" ht="15.75">
      <c r="P831" s="47"/>
      <c r="Q831" s="48"/>
      <c r="R831" s="49"/>
    </row>
    <row r="832" spans="16:18" ht="15.75">
      <c r="P832" s="47"/>
      <c r="Q832" s="48"/>
      <c r="R832" s="49"/>
    </row>
    <row r="833" spans="16:18" ht="15.75">
      <c r="P833" s="47"/>
      <c r="Q833" s="48"/>
      <c r="R833" s="49"/>
    </row>
    <row r="834" spans="16:18" ht="15.75">
      <c r="P834" s="47"/>
      <c r="Q834" s="48"/>
      <c r="R834" s="49"/>
    </row>
    <row r="835" spans="16:18" ht="15.75">
      <c r="P835" s="47"/>
      <c r="Q835" s="48"/>
      <c r="R835" s="49"/>
    </row>
    <row r="836" spans="16:18" ht="15.75">
      <c r="P836" s="47"/>
      <c r="Q836" s="48"/>
      <c r="R836" s="49"/>
    </row>
    <row r="837" spans="16:18" ht="15.75">
      <c r="P837" s="47"/>
      <c r="Q837" s="48"/>
      <c r="R837" s="49"/>
    </row>
    <row r="838" spans="16:18" ht="15.75">
      <c r="P838" s="47"/>
      <c r="Q838" s="48"/>
      <c r="R838" s="49"/>
    </row>
    <row r="839" spans="16:18" ht="15.75">
      <c r="P839" s="47"/>
      <c r="Q839" s="48"/>
      <c r="R839" s="49"/>
    </row>
    <row r="840" spans="16:18" ht="15.75">
      <c r="P840" s="47"/>
      <c r="Q840" s="48"/>
      <c r="R840" s="49"/>
    </row>
    <row r="841" spans="16:18" ht="15.75">
      <c r="P841" s="47"/>
      <c r="Q841" s="48"/>
      <c r="R841" s="49"/>
    </row>
    <row r="842" spans="16:18" ht="15.75">
      <c r="P842" s="47"/>
      <c r="Q842" s="48"/>
      <c r="R842" s="49"/>
    </row>
    <row r="843" spans="16:18" ht="15.75">
      <c r="P843" s="47"/>
      <c r="Q843" s="48"/>
      <c r="R843" s="49"/>
    </row>
    <row r="844" spans="16:18" ht="15.75">
      <c r="P844" s="47"/>
      <c r="Q844" s="48"/>
      <c r="R844" s="49"/>
    </row>
    <row r="845" spans="16:18" ht="15.75">
      <c r="P845" s="47"/>
      <c r="Q845" s="48"/>
      <c r="R845" s="49"/>
    </row>
    <row r="846" spans="16:18" ht="15.75">
      <c r="P846" s="47"/>
      <c r="Q846" s="48"/>
      <c r="R846" s="49"/>
    </row>
    <row r="847" spans="16:18" ht="15.75">
      <c r="P847" s="47"/>
      <c r="Q847" s="48"/>
      <c r="R847" s="49"/>
    </row>
    <row r="848" spans="16:18" ht="15.75">
      <c r="P848" s="47"/>
      <c r="Q848" s="48"/>
      <c r="R848" s="49"/>
    </row>
    <row r="849" spans="16:18" ht="15.75">
      <c r="P849" s="47"/>
      <c r="Q849" s="48"/>
      <c r="R849" s="49"/>
    </row>
    <row r="850" spans="16:18" ht="15.75">
      <c r="P850" s="47"/>
      <c r="Q850" s="48"/>
      <c r="R850" s="49"/>
    </row>
    <row r="851" spans="16:18" ht="15.75">
      <c r="P851" s="47"/>
      <c r="Q851" s="48"/>
      <c r="R851" s="49"/>
    </row>
    <row r="852" spans="16:18" ht="15.75">
      <c r="P852" s="47"/>
      <c r="Q852" s="48"/>
      <c r="R852" s="49"/>
    </row>
    <row r="853" spans="16:18" ht="15.75">
      <c r="P853" s="47"/>
      <c r="Q853" s="48"/>
      <c r="R853" s="49"/>
    </row>
    <row r="854" spans="16:18" ht="15.75">
      <c r="P854" s="47"/>
      <c r="Q854" s="48"/>
      <c r="R854" s="49"/>
    </row>
    <row r="855" spans="16:18" ht="15.75">
      <c r="P855" s="47"/>
      <c r="Q855" s="48"/>
      <c r="R855" s="49"/>
    </row>
    <row r="856" spans="16:18" ht="15.75">
      <c r="P856" s="47"/>
      <c r="Q856" s="48"/>
      <c r="R856" s="49"/>
    </row>
    <row r="857" spans="16:18" ht="15.75">
      <c r="P857" s="47"/>
      <c r="Q857" s="48"/>
      <c r="R857" s="49"/>
    </row>
    <row r="858" spans="16:18" ht="15.75">
      <c r="P858" s="47"/>
      <c r="Q858" s="48"/>
      <c r="R858" s="49"/>
    </row>
    <row r="859" spans="16:18" ht="15.75">
      <c r="P859" s="47"/>
      <c r="Q859" s="48"/>
      <c r="R859" s="49"/>
    </row>
    <row r="860" spans="16:18" ht="15.75">
      <c r="P860" s="47"/>
      <c r="Q860" s="48"/>
      <c r="R860" s="49"/>
    </row>
    <row r="861" spans="16:18" ht="15.75">
      <c r="P861" s="47"/>
      <c r="Q861" s="48"/>
      <c r="R861" s="49"/>
    </row>
    <row r="862" spans="16:18" ht="15.75">
      <c r="P862" s="47"/>
      <c r="Q862" s="48"/>
      <c r="R862" s="49"/>
    </row>
    <row r="863" spans="16:18" ht="15.75">
      <c r="P863" s="47"/>
      <c r="Q863" s="48"/>
      <c r="R863" s="49"/>
    </row>
    <row r="864" spans="16:18" ht="15.75">
      <c r="P864" s="47"/>
      <c r="Q864" s="48"/>
      <c r="R864" s="49"/>
    </row>
    <row r="865" spans="16:18" ht="15.75">
      <c r="P865" s="47"/>
      <c r="Q865" s="48"/>
      <c r="R865" s="49"/>
    </row>
    <row r="866" spans="16:18" ht="15.75">
      <c r="P866" s="47"/>
      <c r="Q866" s="48"/>
      <c r="R866" s="49"/>
    </row>
    <row r="867" spans="16:18" ht="15.75">
      <c r="P867" s="47"/>
      <c r="Q867" s="48"/>
      <c r="R867" s="49"/>
    </row>
    <row r="868" spans="16:18" ht="15.75">
      <c r="P868" s="47"/>
      <c r="Q868" s="48"/>
      <c r="R868" s="49"/>
    </row>
    <row r="869" spans="16:18" ht="15.75">
      <c r="P869" s="47"/>
      <c r="Q869" s="48"/>
      <c r="R869" s="49"/>
    </row>
    <row r="870" spans="16:18" ht="15.75">
      <c r="P870" s="47"/>
      <c r="Q870" s="48"/>
      <c r="R870" s="49"/>
    </row>
    <row r="871" spans="16:18" ht="15.75">
      <c r="P871" s="47"/>
      <c r="Q871" s="48"/>
      <c r="R871" s="49"/>
    </row>
    <row r="872" spans="16:18" ht="15.75">
      <c r="P872" s="47"/>
      <c r="Q872" s="48"/>
      <c r="R872" s="49"/>
    </row>
    <row r="873" spans="16:18" ht="15.75">
      <c r="P873" s="47"/>
      <c r="Q873" s="48"/>
      <c r="R873" s="49"/>
    </row>
    <row r="874" spans="16:18" ht="15.75">
      <c r="P874" s="47"/>
      <c r="Q874" s="48"/>
      <c r="R874" s="49"/>
    </row>
    <row r="875" spans="16:18" ht="15.75">
      <c r="P875" s="47"/>
      <c r="Q875" s="48"/>
      <c r="R875" s="49"/>
    </row>
    <row r="876" spans="16:18" ht="15.75">
      <c r="P876" s="47"/>
      <c r="Q876" s="48"/>
      <c r="R876" s="49"/>
    </row>
    <row r="877" spans="16:18" ht="15.75">
      <c r="P877" s="47"/>
      <c r="Q877" s="48"/>
      <c r="R877" s="49"/>
    </row>
    <row r="878" spans="16:18" ht="15.75">
      <c r="P878" s="47"/>
      <c r="Q878" s="48"/>
      <c r="R878" s="49"/>
    </row>
    <row r="879" spans="16:18" ht="15.75">
      <c r="P879" s="47"/>
      <c r="Q879" s="48"/>
      <c r="R879" s="49"/>
    </row>
    <row r="880" spans="16:18" ht="15.75">
      <c r="P880" s="47"/>
      <c r="Q880" s="48"/>
      <c r="R880" s="49"/>
    </row>
    <row r="881" spans="16:18" ht="15.75">
      <c r="P881" s="47"/>
      <c r="Q881" s="48"/>
      <c r="R881" s="49"/>
    </row>
    <row r="882" spans="16:18" ht="15.75">
      <c r="P882" s="47"/>
      <c r="Q882" s="48"/>
      <c r="R882" s="49"/>
    </row>
    <row r="883" spans="16:18" ht="15.75">
      <c r="P883" s="47"/>
      <c r="Q883" s="48"/>
      <c r="R883" s="49"/>
    </row>
    <row r="884" spans="16:18" ht="15.75">
      <c r="P884" s="47"/>
      <c r="Q884" s="48"/>
      <c r="R884" s="49"/>
    </row>
    <row r="885" spans="16:18" ht="15.75">
      <c r="P885" s="47"/>
      <c r="Q885" s="48"/>
      <c r="R885" s="49"/>
    </row>
    <row r="886" spans="16:18" ht="15.75">
      <c r="P886" s="47"/>
      <c r="Q886" s="48"/>
      <c r="R886" s="49"/>
    </row>
    <row r="887" spans="16:18" ht="15.75">
      <c r="P887" s="47"/>
      <c r="Q887" s="48"/>
      <c r="R887" s="49"/>
    </row>
    <row r="888" spans="16:18" ht="15.75">
      <c r="P888" s="47"/>
      <c r="Q888" s="48"/>
      <c r="R888" s="49"/>
    </row>
    <row r="889" spans="16:18" ht="15.75">
      <c r="P889" s="47"/>
      <c r="Q889" s="48"/>
      <c r="R889" s="49"/>
    </row>
    <row r="890" spans="16:18" ht="15.75">
      <c r="P890" s="47"/>
      <c r="Q890" s="48"/>
      <c r="R890" s="49"/>
    </row>
    <row r="891" spans="16:18" ht="15.75">
      <c r="P891" s="47"/>
      <c r="Q891" s="48"/>
      <c r="R891" s="49"/>
    </row>
    <row r="892" spans="16:18" ht="15.75">
      <c r="P892" s="47"/>
      <c r="Q892" s="48"/>
      <c r="R892" s="49"/>
    </row>
    <row r="893" spans="16:18" ht="15.75">
      <c r="P893" s="47"/>
      <c r="Q893" s="48"/>
      <c r="R893" s="49"/>
    </row>
    <row r="894" spans="16:18" ht="15.75">
      <c r="P894" s="47"/>
      <c r="Q894" s="48"/>
      <c r="R894" s="49"/>
    </row>
    <row r="895" spans="16:18" ht="15.75">
      <c r="P895" s="47"/>
      <c r="Q895" s="48"/>
      <c r="R895" s="49"/>
    </row>
    <row r="896" spans="16:18" ht="15.75">
      <c r="P896" s="47"/>
      <c r="Q896" s="48"/>
      <c r="R896" s="49"/>
    </row>
    <row r="897" spans="16:18" ht="15.75">
      <c r="P897" s="47"/>
      <c r="Q897" s="48"/>
      <c r="R897" s="49"/>
    </row>
    <row r="898" spans="16:18" ht="15.75">
      <c r="P898" s="47"/>
      <c r="Q898" s="48"/>
      <c r="R898" s="49"/>
    </row>
    <row r="899" spans="16:18" ht="15.75">
      <c r="P899" s="47"/>
      <c r="Q899" s="48"/>
      <c r="R899" s="49"/>
    </row>
    <row r="900" spans="16:18" ht="15.75">
      <c r="P900" s="47"/>
      <c r="Q900" s="48"/>
      <c r="R900" s="49"/>
    </row>
    <row r="901" spans="16:18" ht="15.75">
      <c r="P901" s="47"/>
      <c r="Q901" s="48"/>
      <c r="R901" s="49"/>
    </row>
    <row r="902" spans="16:18" ht="15.75">
      <c r="P902" s="47"/>
      <c r="Q902" s="48"/>
      <c r="R902" s="49"/>
    </row>
    <row r="903" spans="16:18" ht="15.75">
      <c r="P903" s="47"/>
      <c r="Q903" s="48"/>
      <c r="R903" s="49"/>
    </row>
    <row r="904" spans="16:18" ht="15.75">
      <c r="P904" s="47"/>
      <c r="Q904" s="48"/>
      <c r="R904" s="49"/>
    </row>
    <row r="905" spans="16:18" ht="15.75">
      <c r="P905" s="47"/>
      <c r="Q905" s="48"/>
      <c r="R905" s="49"/>
    </row>
    <row r="906" spans="16:18" ht="15.75">
      <c r="P906" s="47"/>
      <c r="Q906" s="48"/>
      <c r="R906" s="49"/>
    </row>
    <row r="907" spans="16:18" ht="15.75">
      <c r="P907" s="47"/>
      <c r="Q907" s="48"/>
      <c r="R907" s="49"/>
    </row>
    <row r="908" spans="16:18" ht="15.75">
      <c r="P908" s="47"/>
      <c r="Q908" s="48"/>
      <c r="R908" s="49"/>
    </row>
    <row r="909" spans="16:18" ht="15.75">
      <c r="P909" s="47"/>
      <c r="Q909" s="48"/>
      <c r="R909" s="49"/>
    </row>
    <row r="910" spans="16:18" ht="15.75">
      <c r="P910" s="47"/>
      <c r="Q910" s="48"/>
      <c r="R910" s="49"/>
    </row>
    <row r="911" spans="16:18" ht="15.75">
      <c r="P911" s="47"/>
      <c r="Q911" s="48"/>
      <c r="R911" s="49"/>
    </row>
    <row r="912" spans="16:18" ht="15.75">
      <c r="P912" s="47"/>
      <c r="Q912" s="48"/>
      <c r="R912" s="49"/>
    </row>
    <row r="913" spans="16:18" ht="15.75">
      <c r="P913" s="47"/>
      <c r="Q913" s="48"/>
      <c r="R913" s="49"/>
    </row>
    <row r="914" spans="16:18" ht="15.75">
      <c r="P914" s="47"/>
      <c r="Q914" s="48"/>
      <c r="R914" s="49"/>
    </row>
    <row r="915" spans="16:18" ht="15.75">
      <c r="P915" s="47"/>
      <c r="Q915" s="48"/>
      <c r="R915" s="49"/>
    </row>
    <row r="916" spans="16:18" ht="15.75">
      <c r="P916" s="47"/>
      <c r="Q916" s="48"/>
      <c r="R916" s="49"/>
    </row>
    <row r="917" spans="16:18" ht="15.75">
      <c r="P917" s="47"/>
      <c r="Q917" s="48"/>
      <c r="R917" s="49"/>
    </row>
    <row r="918" spans="16:18" ht="15.75">
      <c r="P918" s="47"/>
      <c r="Q918" s="48"/>
      <c r="R918" s="49"/>
    </row>
    <row r="919" spans="16:18" ht="15.75">
      <c r="P919" s="47"/>
      <c r="Q919" s="48"/>
      <c r="R919" s="49"/>
    </row>
    <row r="920" spans="16:18" ht="15.75">
      <c r="P920" s="47"/>
      <c r="Q920" s="48"/>
      <c r="R920" s="49"/>
    </row>
    <row r="921" spans="16:18" ht="15.75">
      <c r="P921" s="47"/>
      <c r="Q921" s="48"/>
      <c r="R921" s="49"/>
    </row>
    <row r="922" spans="16:18" ht="15.75">
      <c r="P922" s="47"/>
      <c r="Q922" s="48"/>
      <c r="R922" s="49"/>
    </row>
    <row r="923" spans="16:18" ht="15.75">
      <c r="P923" s="47"/>
      <c r="Q923" s="48"/>
      <c r="R923" s="49"/>
    </row>
    <row r="924" spans="16:18" ht="15.75">
      <c r="P924" s="47"/>
      <c r="Q924" s="48"/>
      <c r="R924" s="49"/>
    </row>
    <row r="925" spans="16:18" ht="15.75">
      <c r="P925" s="47"/>
      <c r="Q925" s="48"/>
      <c r="R925" s="49"/>
    </row>
    <row r="926" spans="16:18" ht="15.75">
      <c r="P926" s="47"/>
      <c r="Q926" s="48"/>
      <c r="R926" s="49"/>
    </row>
    <row r="927" spans="16:18" ht="15.75">
      <c r="P927" s="47"/>
      <c r="Q927" s="48"/>
      <c r="R927" s="49"/>
    </row>
    <row r="928" spans="16:18" ht="15.75">
      <c r="P928" s="47"/>
      <c r="Q928" s="48"/>
      <c r="R928" s="49"/>
    </row>
    <row r="929" spans="16:18" ht="15.75">
      <c r="P929" s="47"/>
      <c r="Q929" s="48"/>
      <c r="R929" s="49"/>
    </row>
    <row r="930" spans="16:18" ht="15.75">
      <c r="P930" s="47"/>
      <c r="Q930" s="48"/>
      <c r="R930" s="49"/>
    </row>
    <row r="931" spans="16:18" ht="15.75">
      <c r="P931" s="47"/>
      <c r="Q931" s="48"/>
      <c r="R931" s="49"/>
    </row>
    <row r="932" spans="16:18" ht="15.75">
      <c r="P932" s="47"/>
      <c r="Q932" s="48"/>
      <c r="R932" s="49"/>
    </row>
    <row r="933" spans="16:18" ht="15.75">
      <c r="P933" s="47"/>
      <c r="Q933" s="48"/>
      <c r="R933" s="49"/>
    </row>
    <row r="934" spans="16:18" ht="15.75">
      <c r="P934" s="47"/>
      <c r="Q934" s="48"/>
      <c r="R934" s="49"/>
    </row>
    <row r="935" spans="16:18" ht="15.75">
      <c r="P935" s="47"/>
      <c r="Q935" s="48"/>
      <c r="R935" s="49"/>
    </row>
    <row r="936" spans="16:18" ht="15.75">
      <c r="P936" s="47"/>
      <c r="Q936" s="48"/>
      <c r="R936" s="49"/>
    </row>
    <row r="937" spans="16:18" ht="15.75">
      <c r="P937" s="47"/>
      <c r="Q937" s="48"/>
      <c r="R937" s="49"/>
    </row>
    <row r="938" spans="16:18" ht="15.75">
      <c r="P938" s="47"/>
      <c r="Q938" s="48"/>
      <c r="R938" s="49"/>
    </row>
    <row r="939" spans="16:18" ht="15.75">
      <c r="P939" s="47"/>
      <c r="Q939" s="48"/>
      <c r="R939" s="49"/>
    </row>
    <row r="940" spans="16:18" ht="15.75">
      <c r="P940" s="47"/>
      <c r="Q940" s="48"/>
      <c r="R940" s="49"/>
    </row>
    <row r="941" spans="16:18" ht="15.75">
      <c r="P941" s="47"/>
      <c r="Q941" s="48"/>
      <c r="R941" s="49"/>
    </row>
    <row r="942" spans="16:18" ht="15.75">
      <c r="P942" s="47"/>
      <c r="Q942" s="48"/>
      <c r="R942" s="49"/>
    </row>
    <row r="943" spans="16:18" ht="15.75">
      <c r="P943" s="47"/>
      <c r="Q943" s="48"/>
      <c r="R943" s="49"/>
    </row>
    <row r="944" spans="16:18" ht="15.75">
      <c r="P944" s="47"/>
      <c r="Q944" s="48"/>
      <c r="R944" s="49"/>
    </row>
    <row r="945" spans="16:18" ht="15.75">
      <c r="P945" s="47"/>
      <c r="Q945" s="48"/>
      <c r="R945" s="49"/>
    </row>
    <row r="946" spans="16:18" ht="15.75">
      <c r="P946" s="47"/>
      <c r="Q946" s="48"/>
      <c r="R946" s="49"/>
    </row>
    <row r="947" spans="16:18" ht="15.75">
      <c r="P947" s="47"/>
      <c r="Q947" s="48"/>
      <c r="R947" s="49"/>
    </row>
    <row r="948" spans="16:18" ht="15.75">
      <c r="P948" s="47"/>
      <c r="Q948" s="48"/>
      <c r="R948" s="49"/>
    </row>
    <row r="949" spans="16:18" ht="15.75">
      <c r="P949" s="47"/>
      <c r="Q949" s="48"/>
      <c r="R949" s="49"/>
    </row>
    <row r="950" spans="16:18" ht="15.75">
      <c r="P950" s="47"/>
      <c r="Q950" s="48"/>
      <c r="R950" s="49"/>
    </row>
    <row r="951" spans="16:18" ht="15.75">
      <c r="P951" s="47"/>
      <c r="Q951" s="48"/>
      <c r="R951" s="49"/>
    </row>
    <row r="952" spans="16:18" ht="15.75">
      <c r="P952" s="47"/>
      <c r="Q952" s="48"/>
      <c r="R952" s="49"/>
    </row>
    <row r="953" spans="16:18" ht="15.75">
      <c r="P953" s="47"/>
      <c r="Q953" s="48"/>
      <c r="R953" s="49"/>
    </row>
    <row r="954" spans="16:18" ht="15.75">
      <c r="P954" s="47"/>
      <c r="Q954" s="48"/>
      <c r="R954" s="49"/>
    </row>
    <row r="955" spans="16:18" ht="15.75">
      <c r="P955" s="47"/>
      <c r="Q955" s="48"/>
      <c r="R955" s="49"/>
    </row>
    <row r="956" spans="16:18" ht="15.75">
      <c r="P956" s="47"/>
      <c r="Q956" s="48"/>
      <c r="R956" s="49"/>
    </row>
    <row r="957" spans="16:18" ht="15.75">
      <c r="P957" s="47"/>
      <c r="Q957" s="48"/>
      <c r="R957" s="49"/>
    </row>
    <row r="958" spans="16:18" ht="15.75">
      <c r="P958" s="47"/>
      <c r="Q958" s="48"/>
      <c r="R958" s="49"/>
    </row>
    <row r="959" spans="16:18" ht="15.75">
      <c r="P959" s="47"/>
      <c r="Q959" s="48"/>
      <c r="R959" s="49"/>
    </row>
    <row r="960" spans="16:18" ht="15.75">
      <c r="P960" s="47"/>
      <c r="Q960" s="48"/>
      <c r="R960" s="49"/>
    </row>
    <row r="961" spans="16:18" ht="15.75">
      <c r="P961" s="47"/>
      <c r="Q961" s="48"/>
      <c r="R961" s="49"/>
    </row>
    <row r="962" spans="16:18" ht="15.75">
      <c r="P962" s="47"/>
      <c r="Q962" s="48"/>
      <c r="R962" s="49"/>
    </row>
    <row r="963" spans="16:18" ht="15.75">
      <c r="P963" s="47"/>
      <c r="Q963" s="48"/>
      <c r="R963" s="49"/>
    </row>
    <row r="964" spans="16:18" ht="15.75">
      <c r="P964" s="47"/>
      <c r="Q964" s="48"/>
      <c r="R964" s="49"/>
    </row>
    <row r="965" spans="16:18" ht="15.75">
      <c r="P965" s="47"/>
      <c r="Q965" s="48"/>
      <c r="R965" s="49"/>
    </row>
    <row r="966" spans="16:18" ht="15.75">
      <c r="P966" s="47"/>
      <c r="Q966" s="48"/>
      <c r="R966" s="49"/>
    </row>
    <row r="967" spans="16:18" ht="15.75">
      <c r="P967" s="47"/>
      <c r="Q967" s="48"/>
      <c r="R967" s="49"/>
    </row>
    <row r="968" spans="16:18" ht="15.75">
      <c r="P968" s="47"/>
      <c r="Q968" s="48"/>
      <c r="R968" s="49"/>
    </row>
    <row r="969" spans="16:18" ht="15.75">
      <c r="P969" s="47"/>
      <c r="Q969" s="48"/>
      <c r="R969" s="49"/>
    </row>
    <row r="970" spans="16:18" ht="15.75">
      <c r="P970" s="47"/>
      <c r="Q970" s="48"/>
      <c r="R970" s="49"/>
    </row>
    <row r="971" spans="16:18" ht="15.75">
      <c r="P971" s="47"/>
      <c r="Q971" s="48"/>
      <c r="R971" s="49"/>
    </row>
    <row r="972" spans="16:18" ht="15.75">
      <c r="P972" s="47"/>
      <c r="Q972" s="48"/>
      <c r="R972" s="49"/>
    </row>
    <row r="973" spans="16:18" ht="15.75">
      <c r="P973" s="47"/>
      <c r="Q973" s="48"/>
      <c r="R973" s="49"/>
    </row>
    <row r="974" spans="16:18" ht="15.75">
      <c r="P974" s="47"/>
      <c r="Q974" s="48"/>
      <c r="R974" s="49"/>
    </row>
    <row r="975" spans="16:18" ht="15.75">
      <c r="P975" s="47"/>
      <c r="Q975" s="48"/>
      <c r="R975" s="49"/>
    </row>
    <row r="976" spans="16:18" ht="15.75">
      <c r="P976" s="47"/>
      <c r="Q976" s="48"/>
      <c r="R976" s="49"/>
    </row>
    <row r="977" spans="16:18" ht="15.75">
      <c r="P977" s="47"/>
      <c r="Q977" s="48"/>
      <c r="R977" s="49"/>
    </row>
    <row r="978" spans="16:18" ht="15.75">
      <c r="P978" s="47"/>
      <c r="Q978" s="48"/>
      <c r="R978" s="49"/>
    </row>
    <row r="979" spans="16:18" ht="15.75">
      <c r="P979" s="47"/>
      <c r="Q979" s="48"/>
      <c r="R979" s="49"/>
    </row>
    <row r="980" spans="16:18" ht="15.75">
      <c r="P980" s="47"/>
      <c r="Q980" s="48"/>
      <c r="R980" s="49"/>
    </row>
    <row r="981" spans="16:18" ht="15.75">
      <c r="P981" s="47"/>
      <c r="Q981" s="48"/>
      <c r="R981" s="49"/>
    </row>
    <row r="982" spans="16:18" ht="15.75">
      <c r="P982" s="47"/>
      <c r="Q982" s="48"/>
      <c r="R982" s="49"/>
    </row>
    <row r="983" spans="16:18" ht="15.75">
      <c r="P983" s="47"/>
      <c r="Q983" s="48"/>
      <c r="R983" s="49"/>
    </row>
    <row r="984" spans="16:18" ht="15.75">
      <c r="P984" s="47"/>
      <c r="Q984" s="48"/>
      <c r="R984" s="49"/>
    </row>
    <row r="985" spans="16:18" ht="15.75">
      <c r="P985" s="47"/>
      <c r="Q985" s="48"/>
      <c r="R985" s="49"/>
    </row>
    <row r="986" spans="16:18" ht="15.75">
      <c r="P986" s="47"/>
      <c r="Q986" s="48"/>
      <c r="R986" s="49"/>
    </row>
    <row r="987" spans="16:18" ht="15.75">
      <c r="P987" s="47"/>
      <c r="Q987" s="48"/>
      <c r="R987" s="49"/>
    </row>
    <row r="988" spans="16:18" ht="15.75">
      <c r="P988" s="47"/>
      <c r="Q988" s="48"/>
      <c r="R988" s="49"/>
    </row>
    <row r="989" spans="16:18" ht="15.75">
      <c r="P989" s="47"/>
      <c r="Q989" s="48"/>
      <c r="R989" s="49"/>
    </row>
    <row r="990" spans="16:18" ht="15.75">
      <c r="P990" s="47"/>
      <c r="Q990" s="48"/>
      <c r="R990" s="49"/>
    </row>
    <row r="991" spans="16:18" ht="15.75">
      <c r="P991" s="47"/>
      <c r="Q991" s="48"/>
      <c r="R991" s="49"/>
    </row>
    <row r="992" spans="16:18" ht="15.75">
      <c r="P992" s="47"/>
      <c r="Q992" s="48"/>
      <c r="R992" s="49"/>
    </row>
    <row r="993" spans="16:18" ht="15.75">
      <c r="P993" s="47"/>
      <c r="Q993" s="48"/>
      <c r="R993" s="49"/>
    </row>
    <row r="994" spans="16:18" ht="15.75">
      <c r="P994" s="47"/>
      <c r="Q994" s="48"/>
      <c r="R994" s="49"/>
    </row>
    <row r="995" spans="16:18" ht="15.75">
      <c r="P995" s="47"/>
      <c r="Q995" s="48"/>
      <c r="R995" s="49"/>
    </row>
    <row r="996" spans="16:18" ht="15.75">
      <c r="P996" s="47"/>
      <c r="Q996" s="48"/>
      <c r="R996" s="49"/>
    </row>
    <row r="997" spans="16:18" ht="15.75">
      <c r="P997" s="47"/>
      <c r="Q997" s="48"/>
      <c r="R997" s="49"/>
    </row>
    <row r="998" spans="16:18" ht="15.75">
      <c r="P998" s="47"/>
      <c r="Q998" s="48"/>
      <c r="R998" s="49"/>
    </row>
    <row r="999" spans="16:18" ht="15.75">
      <c r="P999" s="47"/>
      <c r="Q999" s="48"/>
      <c r="R999" s="49"/>
    </row>
    <row r="1000" spans="16:18" ht="15.75">
      <c r="P1000" s="47"/>
      <c r="Q1000" s="48"/>
      <c r="R1000" s="49"/>
    </row>
    <row r="1001" spans="16:18" ht="15.75">
      <c r="P1001" s="47"/>
      <c r="Q1001" s="48"/>
      <c r="R1001" s="49"/>
    </row>
    <row r="1002" spans="16:18" ht="15.75">
      <c r="P1002" s="47"/>
      <c r="Q1002" s="48"/>
      <c r="R1002" s="49"/>
    </row>
    <row r="1003" spans="16:18" ht="15.75">
      <c r="P1003" s="47"/>
      <c r="Q1003" s="48"/>
      <c r="R1003" s="49"/>
    </row>
    <row r="1004" spans="16:18" ht="15.75">
      <c r="P1004" s="47"/>
      <c r="Q1004" s="48"/>
      <c r="R1004" s="49"/>
    </row>
    <row r="1005" spans="16:18" ht="15.75">
      <c r="P1005" s="47"/>
      <c r="Q1005" s="48"/>
      <c r="R1005" s="49"/>
    </row>
    <row r="1006" spans="16:18" ht="15.75">
      <c r="P1006" s="47"/>
      <c r="Q1006" s="48"/>
      <c r="R1006" s="49"/>
    </row>
    <row r="1007" spans="16:18" ht="15.75">
      <c r="P1007" s="47"/>
      <c r="Q1007" s="48"/>
      <c r="R1007" s="49"/>
    </row>
    <row r="1008" spans="16:18" ht="15.75">
      <c r="P1008" s="47"/>
      <c r="Q1008" s="48"/>
      <c r="R1008" s="49"/>
    </row>
    <row r="1009" spans="16:18" ht="15.75">
      <c r="P1009" s="47"/>
      <c r="Q1009" s="48"/>
      <c r="R1009" s="49"/>
    </row>
    <row r="1010" spans="16:18" ht="15.75">
      <c r="P1010" s="47"/>
      <c r="Q1010" s="48"/>
      <c r="R1010" s="49"/>
    </row>
    <row r="1011" spans="16:18" ht="15.75">
      <c r="P1011" s="47"/>
      <c r="Q1011" s="48"/>
      <c r="R1011" s="49"/>
    </row>
    <row r="1012" spans="16:18" ht="15.75">
      <c r="P1012" s="47"/>
      <c r="Q1012" s="48"/>
      <c r="R1012" s="49"/>
    </row>
    <row r="1013" spans="16:18" ht="15.75">
      <c r="P1013" s="47"/>
      <c r="Q1013" s="48"/>
      <c r="R1013" s="49"/>
    </row>
    <row r="1014" spans="16:18" ht="15.75">
      <c r="P1014" s="47"/>
      <c r="Q1014" s="48"/>
      <c r="R1014" s="49"/>
    </row>
    <row r="1015" spans="16:18" ht="15.75">
      <c r="P1015" s="47"/>
      <c r="Q1015" s="48"/>
      <c r="R1015" s="49"/>
    </row>
    <row r="1016" spans="16:18" ht="15.75">
      <c r="P1016" s="47"/>
      <c r="Q1016" s="48"/>
      <c r="R1016" s="49"/>
    </row>
    <row r="1017" spans="16:18" ht="15.75">
      <c r="P1017" s="47"/>
      <c r="Q1017" s="48"/>
      <c r="R1017" s="49"/>
    </row>
    <row r="1018" spans="16:18" ht="15.75">
      <c r="P1018" s="47"/>
      <c r="Q1018" s="48"/>
      <c r="R1018" s="49"/>
    </row>
    <row r="1019" spans="16:18" ht="15.75">
      <c r="P1019" s="47"/>
      <c r="Q1019" s="48"/>
      <c r="R1019" s="49"/>
    </row>
    <row r="1020" spans="16:18" ht="15.75">
      <c r="P1020" s="47"/>
      <c r="Q1020" s="48"/>
      <c r="R1020" s="49"/>
    </row>
    <row r="1021" spans="16:18" ht="15.75">
      <c r="P1021" s="47"/>
      <c r="Q1021" s="48"/>
      <c r="R1021" s="49"/>
    </row>
    <row r="1022" spans="16:18" ht="15.75">
      <c r="P1022" s="47"/>
      <c r="Q1022" s="48"/>
      <c r="R1022" s="49"/>
    </row>
    <row r="1023" spans="16:18" ht="15.75">
      <c r="P1023" s="47"/>
      <c r="Q1023" s="48"/>
      <c r="R1023" s="49"/>
    </row>
    <row r="1024" spans="16:18" ht="15.75">
      <c r="P1024" s="47"/>
      <c r="Q1024" s="48"/>
      <c r="R1024" s="49"/>
    </row>
    <row r="1025" spans="16:18" ht="15.75">
      <c r="P1025" s="47"/>
      <c r="Q1025" s="48"/>
      <c r="R1025" s="49"/>
    </row>
    <row r="1026" spans="16:18" ht="15.75">
      <c r="P1026" s="47"/>
      <c r="Q1026" s="48"/>
      <c r="R1026" s="49"/>
    </row>
    <row r="1027" spans="16:18" ht="15.75">
      <c r="P1027" s="47"/>
      <c r="Q1027" s="48"/>
      <c r="R1027" s="49"/>
    </row>
    <row r="1028" spans="16:18" ht="15.75">
      <c r="P1028" s="47"/>
      <c r="Q1028" s="48"/>
      <c r="R1028" s="49"/>
    </row>
    <row r="1029" spans="16:18" ht="15.75">
      <c r="P1029" s="47"/>
      <c r="Q1029" s="48"/>
      <c r="R1029" s="49"/>
    </row>
    <row r="1030" spans="16:18" ht="15.75">
      <c r="P1030" s="47"/>
      <c r="Q1030" s="48"/>
      <c r="R1030" s="49"/>
    </row>
    <row r="1031" spans="16:18" ht="15.75">
      <c r="P1031" s="47"/>
      <c r="Q1031" s="48"/>
      <c r="R1031" s="49"/>
    </row>
    <row r="1032" spans="16:18" ht="15.75">
      <c r="P1032" s="47"/>
      <c r="Q1032" s="48"/>
      <c r="R1032" s="49"/>
    </row>
    <row r="1033" spans="16:18" ht="15.75">
      <c r="P1033" s="47"/>
      <c r="Q1033" s="48"/>
      <c r="R1033" s="49"/>
    </row>
    <row r="1034" spans="16:18" ht="15.75">
      <c r="P1034" s="47"/>
      <c r="Q1034" s="48"/>
      <c r="R1034" s="49"/>
    </row>
    <row r="1035" spans="16:18" ht="15.75">
      <c r="P1035" s="47"/>
      <c r="Q1035" s="48"/>
      <c r="R1035" s="49"/>
    </row>
    <row r="1036" spans="16:18" ht="15.75">
      <c r="P1036" s="47"/>
      <c r="Q1036" s="48"/>
      <c r="R1036" s="49"/>
    </row>
    <row r="1037" spans="16:18" ht="15.75">
      <c r="P1037" s="47"/>
      <c r="Q1037" s="48"/>
      <c r="R1037" s="49"/>
    </row>
    <row r="1038" spans="16:18" ht="15.75">
      <c r="P1038" s="47"/>
      <c r="Q1038" s="48"/>
      <c r="R1038" s="49"/>
    </row>
    <row r="1039" spans="16:18" ht="15.75">
      <c r="P1039" s="47"/>
      <c r="Q1039" s="48"/>
      <c r="R1039" s="49"/>
    </row>
    <row r="1040" spans="16:18" ht="15.75">
      <c r="P1040" s="47"/>
      <c r="Q1040" s="48"/>
      <c r="R1040" s="49"/>
    </row>
    <row r="1041" spans="16:18" ht="15.75">
      <c r="P1041" s="47"/>
      <c r="Q1041" s="48"/>
      <c r="R1041" s="49"/>
    </row>
    <row r="1042" spans="16:18" ht="15.75">
      <c r="P1042" s="47"/>
      <c r="Q1042" s="48"/>
      <c r="R1042" s="49"/>
    </row>
    <row r="1043" spans="16:18" ht="15.75">
      <c r="P1043" s="47"/>
      <c r="Q1043" s="48"/>
      <c r="R1043" s="49"/>
    </row>
    <row r="1044" spans="16:18" ht="15.75">
      <c r="P1044" s="47"/>
      <c r="Q1044" s="48"/>
      <c r="R1044" s="49"/>
    </row>
    <row r="1045" spans="16:18" ht="15.75">
      <c r="P1045" s="47"/>
      <c r="Q1045" s="48"/>
      <c r="R1045" s="49"/>
    </row>
    <row r="1046" spans="16:18" ht="15.75">
      <c r="P1046" s="47"/>
      <c r="Q1046" s="48"/>
      <c r="R1046" s="49"/>
    </row>
    <row r="1047" spans="16:18" ht="15.75">
      <c r="P1047" s="47"/>
      <c r="Q1047" s="48"/>
      <c r="R1047" s="49"/>
    </row>
    <row r="1048" spans="16:18" ht="15.75">
      <c r="P1048" s="47"/>
      <c r="Q1048" s="48"/>
      <c r="R1048" s="49"/>
    </row>
    <row r="1049" spans="16:18" ht="15.75">
      <c r="P1049" s="47"/>
      <c r="Q1049" s="48"/>
      <c r="R1049" s="49"/>
    </row>
    <row r="1050" spans="16:18" ht="15.75">
      <c r="P1050" s="47"/>
      <c r="Q1050" s="48"/>
      <c r="R1050" s="49"/>
    </row>
    <row r="1051" spans="16:18" ht="15.75">
      <c r="P1051" s="47"/>
      <c r="Q1051" s="48"/>
      <c r="R1051" s="49"/>
    </row>
    <row r="1052" spans="16:18" ht="15.75">
      <c r="P1052" s="47"/>
      <c r="Q1052" s="48"/>
      <c r="R1052" s="49"/>
    </row>
    <row r="1053" spans="16:18" ht="15.75">
      <c r="P1053" s="47"/>
      <c r="Q1053" s="48"/>
      <c r="R1053" s="49"/>
    </row>
    <row r="1054" spans="16:18" ht="15.75">
      <c r="P1054" s="47"/>
      <c r="Q1054" s="48"/>
      <c r="R1054" s="49"/>
    </row>
    <row r="1055" spans="16:18" ht="15.75">
      <c r="P1055" s="47"/>
      <c r="Q1055" s="48"/>
      <c r="R1055" s="49"/>
    </row>
    <row r="1056" spans="16:18" ht="15.75">
      <c r="P1056" s="47"/>
      <c r="Q1056" s="48"/>
      <c r="R1056" s="49"/>
    </row>
    <row r="1057" spans="16:18" ht="15.75">
      <c r="P1057" s="47"/>
      <c r="Q1057" s="48"/>
      <c r="R1057" s="49"/>
    </row>
    <row r="1058" spans="16:18" ht="15.75">
      <c r="P1058" s="47"/>
      <c r="Q1058" s="48"/>
      <c r="R1058" s="49"/>
    </row>
    <row r="1059" spans="16:18" ht="15.75">
      <c r="P1059" s="47"/>
      <c r="Q1059" s="48"/>
      <c r="R1059" s="49"/>
    </row>
    <row r="1060" spans="16:18" ht="15.75">
      <c r="P1060" s="47"/>
      <c r="Q1060" s="48"/>
      <c r="R1060" s="49"/>
    </row>
    <row r="1061" spans="16:18" ht="15.75">
      <c r="P1061" s="47"/>
      <c r="Q1061" s="48"/>
      <c r="R1061" s="49"/>
    </row>
    <row r="1062" spans="16:18" ht="15.75">
      <c r="P1062" s="47"/>
      <c r="Q1062" s="48"/>
      <c r="R1062" s="49"/>
    </row>
    <row r="1063" spans="16:18" ht="15.75">
      <c r="P1063" s="47"/>
      <c r="Q1063" s="48"/>
      <c r="R1063" s="49"/>
    </row>
    <row r="1064" spans="16:18" ht="15.75">
      <c r="P1064" s="47"/>
      <c r="Q1064" s="48"/>
      <c r="R1064" s="49"/>
    </row>
    <row r="1065" spans="16:18" ht="15.75">
      <c r="P1065" s="47"/>
      <c r="Q1065" s="48"/>
      <c r="R1065" s="49"/>
    </row>
    <row r="1066" spans="16:18" ht="15.75">
      <c r="P1066" s="47"/>
      <c r="Q1066" s="48"/>
      <c r="R1066" s="49"/>
    </row>
    <row r="1067" spans="16:18" ht="15.75">
      <c r="P1067" s="47"/>
      <c r="Q1067" s="48"/>
      <c r="R1067" s="49"/>
    </row>
    <row r="1068" spans="16:18" ht="15.75">
      <c r="P1068" s="47"/>
      <c r="Q1068" s="48"/>
      <c r="R1068" s="49"/>
    </row>
    <row r="1069" spans="16:18" ht="15.75">
      <c r="P1069" s="47"/>
      <c r="Q1069" s="48"/>
      <c r="R1069" s="49"/>
    </row>
    <row r="1070" spans="16:18" ht="15.75">
      <c r="P1070" s="47"/>
      <c r="Q1070" s="48"/>
      <c r="R1070" s="49"/>
    </row>
    <row r="1071" spans="16:18" ht="15.75">
      <c r="P1071" s="47"/>
      <c r="Q1071" s="48"/>
      <c r="R1071" s="49"/>
    </row>
    <row r="1072" spans="16:18" ht="15.75">
      <c r="P1072" s="47"/>
      <c r="Q1072" s="48"/>
      <c r="R1072" s="49"/>
    </row>
    <row r="1073" spans="16:18" ht="15.75">
      <c r="P1073" s="47"/>
      <c r="Q1073" s="48"/>
      <c r="R1073" s="49"/>
    </row>
    <row r="1074" spans="16:18" ht="15.75">
      <c r="P1074" s="47"/>
      <c r="Q1074" s="48"/>
      <c r="R1074" s="49"/>
    </row>
    <row r="1075" spans="16:18" ht="15.75">
      <c r="P1075" s="47"/>
      <c r="Q1075" s="48"/>
      <c r="R1075" s="49"/>
    </row>
    <row r="1076" spans="16:18" ht="15.75">
      <c r="P1076" s="47"/>
      <c r="Q1076" s="48"/>
      <c r="R1076" s="49"/>
    </row>
    <row r="1077" spans="16:18" ht="15.75">
      <c r="P1077" s="47"/>
      <c r="Q1077" s="48"/>
      <c r="R1077" s="49"/>
    </row>
    <row r="1078" spans="16:18" ht="15.75">
      <c r="P1078" s="47"/>
      <c r="Q1078" s="48"/>
      <c r="R1078" s="49"/>
    </row>
    <row r="1079" spans="16:18" ht="15.75">
      <c r="P1079" s="47"/>
      <c r="Q1079" s="48"/>
      <c r="R1079" s="49"/>
    </row>
    <row r="1080" spans="16:18" ht="15.75">
      <c r="P1080" s="47"/>
      <c r="Q1080" s="48"/>
      <c r="R1080" s="49"/>
    </row>
    <row r="1081" spans="16:18" ht="15.75">
      <c r="P1081" s="47"/>
      <c r="Q1081" s="48"/>
      <c r="R1081" s="49"/>
    </row>
    <row r="1082" spans="16:18" ht="15.75">
      <c r="P1082" s="47"/>
      <c r="Q1082" s="48"/>
      <c r="R1082" s="49"/>
    </row>
    <row r="1083" spans="16:18" ht="15.75">
      <c r="P1083" s="47"/>
      <c r="Q1083" s="48"/>
      <c r="R1083" s="49"/>
    </row>
    <row r="1084" spans="16:18" ht="15.75">
      <c r="P1084" s="47"/>
      <c r="Q1084" s="48"/>
      <c r="R1084" s="49"/>
    </row>
    <row r="1085" spans="16:18" ht="15.75">
      <c r="P1085" s="47"/>
      <c r="Q1085" s="48"/>
      <c r="R1085" s="49"/>
    </row>
    <row r="1086" spans="16:18" ht="15.75">
      <c r="P1086" s="47"/>
      <c r="Q1086" s="48"/>
      <c r="R1086" s="49"/>
    </row>
    <row r="1087" spans="16:18" ht="15.75">
      <c r="P1087" s="47"/>
      <c r="Q1087" s="48"/>
      <c r="R1087" s="49"/>
    </row>
    <row r="1088" spans="16:18" ht="15.75">
      <c r="P1088" s="47"/>
      <c r="Q1088" s="48"/>
      <c r="R1088" s="49"/>
    </row>
    <row r="1089" spans="16:18" ht="15.75">
      <c r="P1089" s="47"/>
      <c r="Q1089" s="48"/>
      <c r="R1089" s="49"/>
    </row>
    <row r="1090" spans="16:18" ht="15.75">
      <c r="P1090" s="47"/>
      <c r="Q1090" s="48"/>
      <c r="R1090" s="49"/>
    </row>
    <row r="1091" spans="16:18" ht="15.75">
      <c r="P1091" s="47"/>
      <c r="Q1091" s="48"/>
      <c r="R1091" s="49"/>
    </row>
    <row r="1092" spans="16:18" ht="15.75">
      <c r="P1092" s="47"/>
      <c r="Q1092" s="48"/>
      <c r="R1092" s="49"/>
    </row>
    <row r="1093" spans="16:18" ht="15.75">
      <c r="P1093" s="47"/>
      <c r="Q1093" s="48"/>
      <c r="R1093" s="49"/>
    </row>
    <row r="1094" spans="16:18" ht="15.75">
      <c r="P1094" s="47"/>
      <c r="Q1094" s="48"/>
      <c r="R1094" s="49"/>
    </row>
    <row r="1095" spans="16:18" ht="15.75">
      <c r="P1095" s="47"/>
      <c r="Q1095" s="48"/>
      <c r="R1095" s="49"/>
    </row>
    <row r="1096" spans="16:18" ht="15.75">
      <c r="P1096" s="47"/>
      <c r="Q1096" s="48"/>
      <c r="R1096" s="49"/>
    </row>
    <row r="1097" spans="16:18" ht="15.75">
      <c r="P1097" s="47"/>
      <c r="Q1097" s="48"/>
      <c r="R1097" s="49"/>
    </row>
    <row r="1098" spans="16:18" ht="15.75">
      <c r="P1098" s="47"/>
      <c r="Q1098" s="48"/>
      <c r="R1098" s="49"/>
    </row>
    <row r="1099" spans="16:18" ht="15.75">
      <c r="P1099" s="47"/>
      <c r="Q1099" s="48"/>
      <c r="R1099" s="49"/>
    </row>
    <row r="1100" spans="16:18" ht="15.75">
      <c r="P1100" s="47"/>
      <c r="Q1100" s="48"/>
      <c r="R1100" s="49"/>
    </row>
    <row r="1101" spans="16:18" ht="15.75">
      <c r="P1101" s="47"/>
      <c r="Q1101" s="48"/>
      <c r="R1101" s="49"/>
    </row>
    <row r="1102" spans="16:18" ht="15.75">
      <c r="P1102" s="47"/>
      <c r="Q1102" s="48"/>
      <c r="R1102" s="49"/>
    </row>
    <row r="1103" spans="16:18" ht="15.75">
      <c r="P1103" s="47"/>
      <c r="Q1103" s="48"/>
      <c r="R1103" s="49"/>
    </row>
    <row r="1104" spans="16:18" ht="15.75">
      <c r="P1104" s="47"/>
      <c r="Q1104" s="48"/>
      <c r="R1104" s="49"/>
    </row>
    <row r="1105" spans="16:18" ht="15.75">
      <c r="P1105" s="47"/>
      <c r="Q1105" s="48"/>
      <c r="R1105" s="49"/>
    </row>
    <row r="1106" spans="16:18" ht="15.75">
      <c r="P1106" s="47"/>
      <c r="Q1106" s="48"/>
      <c r="R1106" s="49"/>
    </row>
    <row r="1107" spans="16:18" ht="15.75">
      <c r="P1107" s="47"/>
      <c r="Q1107" s="48"/>
      <c r="R1107" s="49"/>
    </row>
    <row r="1108" spans="16:18" ht="15.75">
      <c r="P1108" s="47"/>
      <c r="Q1108" s="48"/>
      <c r="R1108" s="49"/>
    </row>
    <row r="1109" spans="16:18" ht="15.75">
      <c r="P1109" s="47"/>
      <c r="Q1109" s="48"/>
      <c r="R1109" s="49"/>
    </row>
    <row r="1110" spans="16:18" ht="15.75">
      <c r="P1110" s="47"/>
      <c r="Q1110" s="48"/>
      <c r="R1110" s="49"/>
    </row>
    <row r="1111" spans="16:18" ht="15.75">
      <c r="P1111" s="47"/>
      <c r="Q1111" s="48"/>
      <c r="R1111" s="49"/>
    </row>
    <row r="1112" spans="16:18" ht="15.75">
      <c r="P1112" s="47"/>
      <c r="Q1112" s="48"/>
      <c r="R1112" s="49"/>
    </row>
    <row r="1113" spans="16:18" ht="15.75">
      <c r="P1113" s="47"/>
      <c r="Q1113" s="48"/>
      <c r="R1113" s="49"/>
    </row>
    <row r="1114" spans="16:18" ht="15.75">
      <c r="P1114" s="47"/>
      <c r="Q1114" s="48"/>
      <c r="R1114" s="49"/>
    </row>
    <row r="1115" spans="16:18" ht="15.75">
      <c r="P1115" s="47"/>
      <c r="Q1115" s="48"/>
      <c r="R1115" s="49"/>
    </row>
    <row r="1116" spans="16:18" ht="15.75">
      <c r="P1116" s="47"/>
      <c r="Q1116" s="48"/>
      <c r="R1116" s="49"/>
    </row>
    <row r="1117" spans="16:18" ht="15.75">
      <c r="P1117" s="47"/>
      <c r="Q1117" s="48"/>
      <c r="R1117" s="49"/>
    </row>
    <row r="1118" spans="16:18" ht="15.75">
      <c r="P1118" s="47"/>
      <c r="Q1118" s="48"/>
      <c r="R1118" s="49"/>
    </row>
    <row r="1119" spans="16:18" ht="15.75">
      <c r="P1119" s="47"/>
      <c r="Q1119" s="48"/>
      <c r="R1119" s="49"/>
    </row>
    <row r="1120" spans="16:18" ht="15.75">
      <c r="P1120" s="47"/>
      <c r="Q1120" s="48"/>
      <c r="R1120" s="49"/>
    </row>
    <row r="1121" spans="16:18" ht="15.75">
      <c r="P1121" s="47"/>
      <c r="Q1121" s="48"/>
      <c r="R1121" s="49"/>
    </row>
    <row r="1122" spans="16:18" ht="15.75">
      <c r="P1122" s="47"/>
      <c r="Q1122" s="48"/>
      <c r="R1122" s="49"/>
    </row>
    <row r="1123" spans="16:18" ht="15.75">
      <c r="P1123" s="47"/>
      <c r="Q1123" s="48"/>
      <c r="R1123" s="49"/>
    </row>
    <row r="1124" spans="16:18" ht="15.75">
      <c r="P1124" s="47"/>
      <c r="Q1124" s="48"/>
      <c r="R1124" s="49"/>
    </row>
    <row r="1125" spans="16:18" ht="15.75">
      <c r="P1125" s="47"/>
      <c r="Q1125" s="48"/>
      <c r="R1125" s="49"/>
    </row>
    <row r="1126" spans="16:18" ht="15.75">
      <c r="P1126" s="47"/>
      <c r="Q1126" s="48"/>
      <c r="R1126" s="49"/>
    </row>
    <row r="1127" spans="16:18" ht="15.75">
      <c r="P1127" s="47"/>
      <c r="Q1127" s="48"/>
      <c r="R1127" s="49"/>
    </row>
    <row r="1128" spans="16:18" ht="15.75">
      <c r="P1128" s="47"/>
      <c r="Q1128" s="48"/>
      <c r="R1128" s="49"/>
    </row>
    <row r="1129" spans="16:18" ht="15.75">
      <c r="P1129" s="47"/>
      <c r="Q1129" s="48"/>
      <c r="R1129" s="49"/>
    </row>
    <row r="1130" spans="16:18" ht="15.75">
      <c r="P1130" s="47"/>
      <c r="Q1130" s="48"/>
      <c r="R1130" s="49"/>
    </row>
    <row r="1131" spans="16:18" ht="15.75">
      <c r="P1131" s="47"/>
      <c r="Q1131" s="48"/>
      <c r="R1131" s="49"/>
    </row>
    <row r="1132" spans="16:18" ht="15.75">
      <c r="P1132" s="47"/>
      <c r="Q1132" s="48"/>
      <c r="R1132" s="49"/>
    </row>
    <row r="1133" spans="16:18" ht="15.75">
      <c r="P1133" s="47"/>
      <c r="Q1133" s="48"/>
      <c r="R1133" s="49"/>
    </row>
    <row r="1134" spans="16:18" ht="15.75">
      <c r="P1134" s="47"/>
      <c r="Q1134" s="48"/>
      <c r="R1134" s="49"/>
    </row>
    <row r="1135" spans="16:18" ht="15.75">
      <c r="P1135" s="47"/>
      <c r="Q1135" s="48"/>
      <c r="R1135" s="49"/>
    </row>
    <row r="1136" spans="16:18" ht="15.75">
      <c r="P1136" s="47"/>
      <c r="Q1136" s="48"/>
      <c r="R1136" s="49"/>
    </row>
    <row r="1137" spans="16:18" ht="15.75">
      <c r="P1137" s="47"/>
      <c r="Q1137" s="48"/>
      <c r="R1137" s="49"/>
    </row>
    <row r="1138" spans="16:18" ht="15.75">
      <c r="P1138" s="47"/>
      <c r="Q1138" s="48"/>
      <c r="R1138" s="49"/>
    </row>
    <row r="1139" spans="16:18" ht="15.75">
      <c r="P1139" s="47"/>
      <c r="Q1139" s="48"/>
      <c r="R1139" s="49"/>
    </row>
    <row r="1140" spans="16:18" ht="15.75">
      <c r="P1140" s="47"/>
      <c r="Q1140" s="48"/>
      <c r="R1140" s="49"/>
    </row>
    <row r="1141" spans="16:18" ht="15.75">
      <c r="P1141" s="47"/>
      <c r="Q1141" s="48"/>
      <c r="R1141" s="49"/>
    </row>
    <row r="1142" spans="16:18" ht="15.75">
      <c r="P1142" s="47"/>
      <c r="Q1142" s="48"/>
      <c r="R1142" s="49"/>
    </row>
    <row r="1143" spans="16:18" ht="15.75">
      <c r="P1143" s="47"/>
      <c r="Q1143" s="48"/>
      <c r="R1143" s="49"/>
    </row>
    <row r="1144" spans="16:18" ht="15.75">
      <c r="P1144" s="47"/>
      <c r="Q1144" s="48"/>
      <c r="R1144" s="49"/>
    </row>
    <row r="1145" spans="16:18" ht="15.75">
      <c r="P1145" s="47"/>
      <c r="Q1145" s="48"/>
      <c r="R1145" s="49"/>
    </row>
    <row r="1146" spans="16:18" ht="15.75">
      <c r="P1146" s="47"/>
      <c r="Q1146" s="48"/>
      <c r="R1146" s="49"/>
    </row>
    <row r="1147" spans="16:18" ht="15.75">
      <c r="P1147" s="47"/>
      <c r="Q1147" s="48"/>
      <c r="R1147" s="49"/>
    </row>
    <row r="1148" spans="16:18" ht="15.75">
      <c r="P1148" s="47"/>
      <c r="Q1148" s="48"/>
      <c r="R1148" s="49"/>
    </row>
    <row r="1149" spans="16:18" ht="15.75">
      <c r="P1149" s="47"/>
      <c r="Q1149" s="48"/>
      <c r="R1149" s="49"/>
    </row>
    <row r="1150" spans="16:18" ht="15.75">
      <c r="P1150" s="47"/>
      <c r="Q1150" s="48"/>
      <c r="R1150" s="49"/>
    </row>
    <row r="1151" spans="16:18" ht="15.75">
      <c r="P1151" s="47"/>
      <c r="Q1151" s="48"/>
      <c r="R1151" s="49"/>
    </row>
    <row r="1152" spans="16:18" ht="15.75">
      <c r="P1152" s="47"/>
      <c r="Q1152" s="48"/>
      <c r="R1152" s="49"/>
    </row>
    <row r="1153" spans="16:18" ht="15.75">
      <c r="P1153" s="47"/>
      <c r="Q1153" s="48"/>
      <c r="R1153" s="49"/>
    </row>
    <row r="1154" spans="16:18" ht="15.75">
      <c r="P1154" s="47"/>
      <c r="Q1154" s="48"/>
      <c r="R1154" s="49"/>
    </row>
    <row r="1155" spans="16:18" ht="15.75">
      <c r="P1155" s="47"/>
      <c r="Q1155" s="48"/>
      <c r="R1155" s="49"/>
    </row>
    <row r="1156" spans="16:18" ht="15.75">
      <c r="P1156" s="47"/>
      <c r="Q1156" s="48"/>
      <c r="R1156" s="49"/>
    </row>
    <row r="1157" spans="16:18" ht="15.75">
      <c r="P1157" s="47"/>
      <c r="Q1157" s="48"/>
      <c r="R1157" s="49"/>
    </row>
    <row r="1158" spans="16:18" ht="15.75">
      <c r="P1158" s="47"/>
      <c r="Q1158" s="48"/>
      <c r="R1158" s="49"/>
    </row>
    <row r="1159" spans="16:18" ht="15.75">
      <c r="P1159" s="47"/>
      <c r="Q1159" s="48"/>
      <c r="R1159" s="49"/>
    </row>
    <row r="1160" spans="16:18" ht="15.75">
      <c r="P1160" s="47"/>
      <c r="Q1160" s="48"/>
      <c r="R1160" s="49"/>
    </row>
    <row r="1161" spans="16:18" ht="15.75">
      <c r="P1161" s="47"/>
      <c r="Q1161" s="48"/>
      <c r="R1161" s="49"/>
    </row>
    <row r="1162" spans="16:18" ht="15.75">
      <c r="P1162" s="47"/>
      <c r="Q1162" s="48"/>
      <c r="R1162" s="49"/>
    </row>
    <row r="1163" spans="16:18" ht="15.75">
      <c r="P1163" s="47"/>
      <c r="Q1163" s="48"/>
      <c r="R1163" s="49"/>
    </row>
    <row r="1164" spans="16:18" ht="15.75">
      <c r="P1164" s="47"/>
      <c r="Q1164" s="48"/>
      <c r="R1164" s="49"/>
    </row>
    <row r="1165" spans="16:18" ht="15.75">
      <c r="P1165" s="47"/>
      <c r="Q1165" s="48"/>
      <c r="R1165" s="49"/>
    </row>
    <row r="1166" spans="16:18" ht="15.75">
      <c r="P1166" s="47"/>
      <c r="Q1166" s="48"/>
      <c r="R1166" s="49"/>
    </row>
    <row r="1167" spans="16:18" ht="15.75">
      <c r="P1167" s="47"/>
      <c r="Q1167" s="48"/>
      <c r="R1167" s="49"/>
    </row>
    <row r="1168" spans="16:18" ht="15.75">
      <c r="P1168" s="47"/>
      <c r="Q1168" s="48"/>
      <c r="R1168" s="49"/>
    </row>
    <row r="1169" spans="16:18" ht="15.75">
      <c r="P1169" s="47"/>
      <c r="Q1169" s="48"/>
      <c r="R1169" s="49"/>
    </row>
    <row r="1170" spans="16:18" ht="15.75">
      <c r="P1170" s="47"/>
      <c r="Q1170" s="48"/>
      <c r="R1170" s="49"/>
    </row>
    <row r="1171" spans="16:18" ht="15.75">
      <c r="P1171" s="47"/>
      <c r="Q1171" s="48"/>
      <c r="R1171" s="49"/>
    </row>
    <row r="1172" spans="16:18" ht="15.75">
      <c r="P1172" s="47"/>
      <c r="Q1172" s="48"/>
      <c r="R1172" s="49"/>
    </row>
    <row r="1173" spans="16:18" ht="15.75">
      <c r="P1173" s="47"/>
      <c r="Q1173" s="48"/>
      <c r="R1173" s="49"/>
    </row>
    <row r="1174" spans="16:18" ht="15.75">
      <c r="P1174" s="47"/>
      <c r="Q1174" s="48"/>
      <c r="R1174" s="49"/>
    </row>
    <row r="1175" spans="16:18" ht="15.75">
      <c r="P1175" s="47"/>
      <c r="Q1175" s="48"/>
      <c r="R1175" s="49"/>
    </row>
    <row r="1176" spans="16:18" ht="15.75">
      <c r="P1176" s="47"/>
      <c r="Q1176" s="48"/>
      <c r="R1176" s="49"/>
    </row>
    <row r="1177" spans="16:18" ht="15.75">
      <c r="P1177" s="47"/>
      <c r="Q1177" s="48"/>
      <c r="R1177" s="49"/>
    </row>
    <row r="1178" spans="16:18" ht="15.75">
      <c r="P1178" s="47"/>
      <c r="Q1178" s="48"/>
      <c r="R1178" s="49"/>
    </row>
    <row r="1179" spans="16:18" ht="15.75">
      <c r="P1179" s="47"/>
      <c r="Q1179" s="48"/>
      <c r="R1179" s="49"/>
    </row>
    <row r="1180" spans="16:18" ht="15.75">
      <c r="P1180" s="47"/>
      <c r="Q1180" s="48"/>
      <c r="R1180" s="49"/>
    </row>
    <row r="1181" spans="16:18" ht="15.75">
      <c r="P1181" s="47"/>
      <c r="Q1181" s="48"/>
      <c r="R1181" s="49"/>
    </row>
    <row r="1182" spans="16:18" ht="15.75">
      <c r="P1182" s="47"/>
      <c r="Q1182" s="48"/>
      <c r="R1182" s="49"/>
    </row>
    <row r="1183" spans="16:18" ht="15.75">
      <c r="P1183" s="47"/>
      <c r="Q1183" s="48"/>
      <c r="R1183" s="49"/>
    </row>
    <row r="1184" spans="16:18" ht="15.75">
      <c r="P1184" s="47"/>
      <c r="Q1184" s="48"/>
      <c r="R1184" s="49"/>
    </row>
    <row r="1185" spans="16:18" ht="15.75">
      <c r="P1185" s="47"/>
      <c r="Q1185" s="48"/>
      <c r="R1185" s="49"/>
    </row>
    <row r="1186" spans="16:18" ht="15.75">
      <c r="P1186" s="47"/>
      <c r="Q1186" s="48"/>
      <c r="R1186" s="49"/>
    </row>
    <row r="1187" spans="16:18" ht="15.75">
      <c r="P1187" s="47"/>
      <c r="Q1187" s="48"/>
      <c r="R1187" s="49"/>
    </row>
    <row r="1188" spans="16:18" ht="15.75">
      <c r="P1188" s="47"/>
      <c r="Q1188" s="48"/>
      <c r="R1188" s="49"/>
    </row>
    <row r="1189" spans="16:18" ht="15.75">
      <c r="P1189" s="47"/>
      <c r="Q1189" s="48"/>
      <c r="R1189" s="49"/>
    </row>
    <row r="1190" spans="16:18" ht="15.75">
      <c r="P1190" s="47"/>
      <c r="Q1190" s="48"/>
      <c r="R1190" s="49"/>
    </row>
    <row r="1191" spans="16:18" ht="15.75">
      <c r="P1191" s="47"/>
      <c r="Q1191" s="48"/>
      <c r="R1191" s="49"/>
    </row>
    <row r="1192" spans="16:18" ht="15.75">
      <c r="P1192" s="47"/>
      <c r="Q1192" s="48"/>
      <c r="R1192" s="49"/>
    </row>
    <row r="1193" spans="16:18" ht="15.75">
      <c r="P1193" s="47"/>
      <c r="Q1193" s="48"/>
      <c r="R1193" s="49"/>
    </row>
    <row r="1194" spans="16:18" ht="15.75">
      <c r="P1194" s="47"/>
      <c r="Q1194" s="48"/>
      <c r="R1194" s="49"/>
    </row>
    <row r="1195" spans="16:18" ht="15.75">
      <c r="P1195" s="47"/>
      <c r="Q1195" s="48"/>
      <c r="R1195" s="49"/>
    </row>
    <row r="1196" spans="16:18" ht="15.75">
      <c r="P1196" s="47"/>
      <c r="Q1196" s="48"/>
      <c r="R1196" s="49"/>
    </row>
    <row r="1197" spans="16:18" ht="15.75">
      <c r="P1197" s="47"/>
      <c r="Q1197" s="48"/>
      <c r="R1197" s="49"/>
    </row>
    <row r="1198" spans="16:18" ht="15.75">
      <c r="P1198" s="47"/>
      <c r="Q1198" s="48"/>
      <c r="R1198" s="49"/>
    </row>
    <row r="1199" spans="16:18" ht="15.75">
      <c r="P1199" s="47"/>
      <c r="Q1199" s="48"/>
      <c r="R1199" s="49"/>
    </row>
    <row r="1200" spans="16:18" ht="15.75">
      <c r="P1200" s="47"/>
      <c r="Q1200" s="48"/>
      <c r="R1200" s="49"/>
    </row>
    <row r="1201" spans="16:18" ht="15.75">
      <c r="P1201" s="47"/>
      <c r="Q1201" s="48"/>
      <c r="R1201" s="49"/>
    </row>
    <row r="1202" spans="16:18" ht="15.75">
      <c r="P1202" s="47"/>
      <c r="Q1202" s="48"/>
      <c r="R1202" s="49"/>
    </row>
    <row r="1203" spans="16:18" ht="15.75">
      <c r="P1203" s="47"/>
      <c r="Q1203" s="48"/>
      <c r="R1203" s="49"/>
    </row>
    <row r="1204" spans="16:18" ht="15.75">
      <c r="P1204" s="47"/>
      <c r="Q1204" s="48"/>
      <c r="R1204" s="49"/>
    </row>
    <row r="1205" spans="16:18" ht="15.75">
      <c r="P1205" s="47"/>
      <c r="Q1205" s="48"/>
      <c r="R1205" s="49"/>
    </row>
    <row r="1206" spans="16:18" ht="15.75">
      <c r="P1206" s="47"/>
      <c r="Q1206" s="48"/>
      <c r="R1206" s="49"/>
    </row>
    <row r="1207" spans="16:18" ht="15.75">
      <c r="P1207" s="47"/>
      <c r="Q1207" s="48"/>
      <c r="R1207" s="49"/>
    </row>
    <row r="1208" spans="16:18" ht="15.75">
      <c r="P1208" s="47"/>
      <c r="Q1208" s="48"/>
      <c r="R1208" s="49"/>
    </row>
    <row r="1209" spans="16:18" ht="15.75">
      <c r="P1209" s="47"/>
      <c r="Q1209" s="48"/>
      <c r="R1209" s="49"/>
    </row>
    <row r="1210" spans="16:18" ht="15.75">
      <c r="P1210" s="47"/>
      <c r="Q1210" s="48"/>
      <c r="R1210" s="49"/>
    </row>
    <row r="1211" spans="16:18" ht="15.75">
      <c r="P1211" s="47"/>
      <c r="Q1211" s="48"/>
      <c r="R1211" s="49"/>
    </row>
    <row r="1212" spans="16:18" ht="15.75">
      <c r="P1212" s="47"/>
      <c r="Q1212" s="48"/>
      <c r="R1212" s="49"/>
    </row>
    <row r="1213" spans="16:18" ht="15.75">
      <c r="P1213" s="47"/>
      <c r="Q1213" s="48"/>
      <c r="R1213" s="49"/>
    </row>
    <row r="1214" spans="16:18" ht="15.75">
      <c r="P1214" s="47"/>
      <c r="Q1214" s="48"/>
      <c r="R1214" s="49"/>
    </row>
    <row r="1215" spans="16:18" ht="15.75">
      <c r="P1215" s="47"/>
      <c r="Q1215" s="48"/>
      <c r="R1215" s="49"/>
    </row>
    <row r="1216" spans="16:18" ht="15.75">
      <c r="P1216" s="47"/>
      <c r="Q1216" s="48"/>
      <c r="R1216" s="49"/>
    </row>
    <row r="1217" spans="16:18" ht="15.75">
      <c r="P1217" s="47"/>
      <c r="Q1217" s="48"/>
      <c r="R1217" s="49"/>
    </row>
    <row r="1218" spans="16:18" ht="15.75">
      <c r="P1218" s="47"/>
      <c r="Q1218" s="48"/>
      <c r="R1218" s="49"/>
    </row>
    <row r="1219" spans="16:18" ht="15.75">
      <c r="P1219" s="47"/>
      <c r="Q1219" s="48"/>
      <c r="R1219" s="49"/>
    </row>
    <row r="1220" spans="16:18" ht="15.75">
      <c r="P1220" s="47"/>
      <c r="Q1220" s="48"/>
      <c r="R1220" s="49"/>
    </row>
    <row r="1221" spans="16:18" ht="15.75">
      <c r="P1221" s="47"/>
      <c r="Q1221" s="48"/>
      <c r="R1221" s="49"/>
    </row>
    <row r="1222" spans="16:18" ht="15.75">
      <c r="P1222" s="47"/>
      <c r="Q1222" s="48"/>
      <c r="R1222" s="49"/>
    </row>
    <row r="1223" spans="16:18" ht="15.75">
      <c r="P1223" s="47"/>
      <c r="Q1223" s="48"/>
      <c r="R1223" s="49"/>
    </row>
    <row r="1224" spans="16:18" ht="15.75">
      <c r="P1224" s="47"/>
      <c r="Q1224" s="48"/>
      <c r="R1224" s="49"/>
    </row>
    <row r="1225" spans="16:18" ht="15.75">
      <c r="P1225" s="47"/>
      <c r="Q1225" s="48"/>
      <c r="R1225" s="49"/>
    </row>
    <row r="1226" spans="16:18" ht="15.75">
      <c r="P1226" s="47"/>
      <c r="Q1226" s="48"/>
      <c r="R1226" s="49"/>
    </row>
    <row r="1227" spans="16:18" ht="15.75">
      <c r="P1227" s="47"/>
      <c r="Q1227" s="48"/>
      <c r="R1227" s="49"/>
    </row>
    <row r="1228" spans="16:18" ht="15.75">
      <c r="P1228" s="47"/>
      <c r="Q1228" s="48"/>
      <c r="R1228" s="49"/>
    </row>
    <row r="1229" spans="16:18" ht="15.75">
      <c r="P1229" s="47"/>
      <c r="Q1229" s="48"/>
      <c r="R1229" s="49"/>
    </row>
    <row r="1230" spans="16:18" ht="15.75">
      <c r="P1230" s="47"/>
      <c r="Q1230" s="48"/>
      <c r="R1230" s="49"/>
    </row>
    <row r="1231" spans="16:18" ht="15.75">
      <c r="P1231" s="47"/>
      <c r="Q1231" s="48"/>
      <c r="R1231" s="49"/>
    </row>
    <row r="1232" spans="16:18" ht="15.75">
      <c r="P1232" s="47"/>
      <c r="Q1232" s="48"/>
      <c r="R1232" s="49"/>
    </row>
    <row r="1233" spans="16:18" ht="15.75">
      <c r="P1233" s="47"/>
      <c r="Q1233" s="48"/>
      <c r="R1233" s="49"/>
    </row>
    <row r="1234" spans="16:18" ht="15.75">
      <c r="P1234" s="47"/>
      <c r="Q1234" s="48"/>
      <c r="R1234" s="49"/>
    </row>
    <row r="1235" spans="16:18" ht="15.75">
      <c r="P1235" s="47"/>
      <c r="Q1235" s="48"/>
      <c r="R1235" s="49"/>
    </row>
    <row r="1236" spans="16:18" ht="15.75">
      <c r="P1236" s="47"/>
      <c r="Q1236" s="48"/>
      <c r="R1236" s="49"/>
    </row>
    <row r="1237" spans="16:18" ht="15.75">
      <c r="P1237" s="47"/>
      <c r="Q1237" s="48"/>
      <c r="R1237" s="49"/>
    </row>
    <row r="1238" spans="16:18" ht="15.75">
      <c r="P1238" s="47"/>
      <c r="Q1238" s="48"/>
      <c r="R1238" s="49"/>
    </row>
    <row r="1239" spans="16:18" ht="15.75">
      <c r="P1239" s="47"/>
      <c r="Q1239" s="48"/>
      <c r="R1239" s="49"/>
    </row>
    <row r="1240" spans="16:18" ht="15.75">
      <c r="P1240" s="47"/>
      <c r="Q1240" s="48"/>
      <c r="R1240" s="49"/>
    </row>
    <row r="1241" spans="16:18" ht="15.75">
      <c r="P1241" s="47"/>
      <c r="Q1241" s="48"/>
      <c r="R1241" s="49"/>
    </row>
    <row r="1242" spans="16:18" ht="15.75">
      <c r="P1242" s="47"/>
      <c r="Q1242" s="48"/>
      <c r="R1242" s="49"/>
    </row>
    <row r="1243" spans="16:18" ht="15.75">
      <c r="P1243" s="47"/>
      <c r="Q1243" s="48"/>
      <c r="R1243" s="49"/>
    </row>
    <row r="1244" spans="16:18" ht="15.75">
      <c r="P1244" s="47"/>
      <c r="Q1244" s="48"/>
      <c r="R1244" s="49"/>
    </row>
    <row r="1245" spans="16:18" ht="15.75">
      <c r="P1245" s="47"/>
      <c r="Q1245" s="48"/>
      <c r="R1245" s="49"/>
    </row>
    <row r="1246" spans="16:18" ht="15.75">
      <c r="P1246" s="47"/>
      <c r="Q1246" s="48"/>
      <c r="R1246" s="49"/>
    </row>
    <row r="1247" spans="16:18" ht="15.75">
      <c r="P1247" s="47"/>
      <c r="Q1247" s="48"/>
      <c r="R1247" s="49"/>
    </row>
    <row r="1248" spans="16:18" ht="15.75">
      <c r="P1248" s="47"/>
      <c r="Q1248" s="48"/>
      <c r="R1248" s="49"/>
    </row>
    <row r="1249" spans="16:18" ht="15.75">
      <c r="P1249" s="47"/>
      <c r="Q1249" s="48"/>
      <c r="R1249" s="49"/>
    </row>
    <row r="1250" spans="16:18" ht="15.75">
      <c r="P1250" s="47"/>
      <c r="Q1250" s="48"/>
      <c r="R1250" s="49"/>
    </row>
    <row r="1251" spans="16:18" ht="15.75">
      <c r="P1251" s="47"/>
      <c r="Q1251" s="48"/>
      <c r="R1251" s="49"/>
    </row>
    <row r="1252" spans="16:18" ht="15.75">
      <c r="P1252" s="47"/>
      <c r="Q1252" s="48"/>
      <c r="R1252" s="49"/>
    </row>
    <row r="1253" spans="16:18" ht="15.75">
      <c r="P1253" s="47"/>
      <c r="Q1253" s="48"/>
      <c r="R1253" s="49"/>
    </row>
    <row r="1254" spans="16:18" ht="15.75">
      <c r="P1254" s="47"/>
      <c r="Q1254" s="48"/>
      <c r="R1254" s="49"/>
    </row>
    <row r="1255" spans="16:18" ht="15.75">
      <c r="P1255" s="47"/>
      <c r="Q1255" s="48"/>
      <c r="R1255" s="49"/>
    </row>
    <row r="1256" spans="16:18" ht="15.75">
      <c r="P1256" s="47"/>
      <c r="Q1256" s="48"/>
      <c r="R1256" s="49"/>
    </row>
    <row r="1257" spans="16:18" ht="15.75">
      <c r="P1257" s="47"/>
      <c r="Q1257" s="48"/>
      <c r="R1257" s="49"/>
    </row>
    <row r="1258" spans="16:18" ht="15.75">
      <c r="P1258" s="47"/>
      <c r="Q1258" s="48"/>
      <c r="R1258" s="49"/>
    </row>
    <row r="1259" spans="16:18" ht="15.75">
      <c r="P1259" s="47"/>
      <c r="Q1259" s="48"/>
      <c r="R1259" s="49"/>
    </row>
    <row r="1260" spans="16:18" ht="15.75">
      <c r="P1260" s="47"/>
      <c r="Q1260" s="48"/>
      <c r="R1260" s="49"/>
    </row>
    <row r="1261" spans="16:18" ht="15.75">
      <c r="P1261" s="47"/>
      <c r="Q1261" s="48"/>
      <c r="R1261" s="49"/>
    </row>
    <row r="1262" spans="16:18" ht="15.75">
      <c r="P1262" s="47"/>
      <c r="Q1262" s="48"/>
      <c r="R1262" s="49"/>
    </row>
    <row r="1263" spans="16:18" ht="15.75">
      <c r="P1263" s="47"/>
      <c r="Q1263" s="48"/>
      <c r="R1263" s="49"/>
    </row>
    <row r="1264" spans="16:18" ht="15.75">
      <c r="P1264" s="47"/>
      <c r="Q1264" s="48"/>
      <c r="R1264" s="49"/>
    </row>
    <row r="1265" spans="16:18" ht="15.75">
      <c r="P1265" s="47"/>
      <c r="Q1265" s="48"/>
      <c r="R1265" s="49"/>
    </row>
    <row r="1266" spans="16:18" ht="15.75">
      <c r="P1266" s="47"/>
      <c r="Q1266" s="48"/>
      <c r="R1266" s="49"/>
    </row>
    <row r="1267" spans="16:18" ht="15.75">
      <c r="P1267" s="47"/>
      <c r="Q1267" s="48"/>
      <c r="R1267" s="49"/>
    </row>
    <row r="1268" spans="16:18" ht="15.75">
      <c r="P1268" s="47"/>
      <c r="Q1268" s="48"/>
      <c r="R1268" s="49"/>
    </row>
    <row r="1269" spans="16:18" ht="15.75">
      <c r="P1269" s="47"/>
      <c r="Q1269" s="48"/>
      <c r="R1269" s="49"/>
    </row>
    <row r="1270" spans="16:18" ht="15.75">
      <c r="P1270" s="47"/>
      <c r="Q1270" s="48"/>
      <c r="R1270" s="49"/>
    </row>
    <row r="1271" spans="16:18" ht="15.75">
      <c r="P1271" s="47"/>
      <c r="Q1271" s="48"/>
      <c r="R1271" s="49"/>
    </row>
    <row r="1272" spans="16:18" ht="15.75">
      <c r="P1272" s="47"/>
      <c r="Q1272" s="48"/>
      <c r="R1272" s="49"/>
    </row>
    <row r="1273" spans="16:18" ht="15.75">
      <c r="P1273" s="47"/>
      <c r="Q1273" s="48"/>
      <c r="R1273" s="49"/>
    </row>
    <row r="1274" spans="16:18" ht="15.75">
      <c r="P1274" s="47"/>
      <c r="Q1274" s="48"/>
      <c r="R1274" s="49"/>
    </row>
    <row r="1275" spans="16:18" ht="15.75">
      <c r="P1275" s="47"/>
      <c r="Q1275" s="48"/>
      <c r="R1275" s="49"/>
    </row>
    <row r="1276" spans="16:18" ht="15.75">
      <c r="P1276" s="47"/>
      <c r="Q1276" s="48"/>
      <c r="R1276" s="49"/>
    </row>
    <row r="1277" spans="16:18" ht="15.75">
      <c r="P1277" s="47"/>
      <c r="Q1277" s="48"/>
      <c r="R1277" s="49"/>
    </row>
    <row r="1278" spans="16:18" ht="15.75">
      <c r="P1278" s="47"/>
      <c r="Q1278" s="48"/>
      <c r="R1278" s="49"/>
    </row>
    <row r="1279" spans="16:18" ht="15.75">
      <c r="P1279" s="47"/>
      <c r="Q1279" s="48"/>
      <c r="R1279" s="49"/>
    </row>
    <row r="1280" spans="16:18" ht="15.75">
      <c r="P1280" s="47"/>
      <c r="Q1280" s="48"/>
      <c r="R1280" s="49"/>
    </row>
    <row r="1281" spans="16:18" ht="15.75">
      <c r="P1281" s="47"/>
      <c r="Q1281" s="48"/>
      <c r="R1281" s="49"/>
    </row>
    <row r="1282" spans="16:18" ht="15.75">
      <c r="P1282" s="47"/>
      <c r="Q1282" s="48"/>
      <c r="R1282" s="49"/>
    </row>
    <row r="1283" spans="16:18" ht="15.75">
      <c r="P1283" s="47"/>
      <c r="Q1283" s="48"/>
      <c r="R1283" s="49"/>
    </row>
    <row r="1284" spans="16:18" ht="15.75">
      <c r="P1284" s="47"/>
      <c r="Q1284" s="48"/>
      <c r="R1284" s="49"/>
    </row>
    <row r="1285" spans="16:18" ht="15.75">
      <c r="P1285" s="47"/>
      <c r="Q1285" s="48"/>
      <c r="R1285" s="49"/>
    </row>
    <row r="1286" spans="16:18" ht="15.75">
      <c r="P1286" s="47"/>
      <c r="Q1286" s="48"/>
      <c r="R1286" s="49"/>
    </row>
    <row r="1287" spans="16:18" ht="15.75">
      <c r="P1287" s="47"/>
      <c r="Q1287" s="48"/>
      <c r="R1287" s="49"/>
    </row>
    <row r="1288" spans="16:18" ht="15.75">
      <c r="P1288" s="47"/>
      <c r="Q1288" s="48"/>
      <c r="R1288" s="49"/>
    </row>
    <row r="1289" spans="16:18" ht="15.75">
      <c r="P1289" s="47"/>
      <c r="Q1289" s="48"/>
      <c r="R1289" s="49"/>
    </row>
    <row r="1290" spans="16:18" ht="15.75">
      <c r="P1290" s="47"/>
      <c r="Q1290" s="48"/>
      <c r="R1290" s="49"/>
    </row>
    <row r="1291" spans="16:18" ht="15.75">
      <c r="P1291" s="47"/>
      <c r="Q1291" s="48"/>
      <c r="R1291" s="49"/>
    </row>
    <row r="1292" spans="16:18" ht="15.75">
      <c r="P1292" s="47"/>
      <c r="Q1292" s="48"/>
      <c r="R1292" s="49"/>
    </row>
    <row r="1293" spans="16:18" ht="15.75">
      <c r="P1293" s="47"/>
      <c r="Q1293" s="48"/>
      <c r="R1293" s="49"/>
    </row>
    <row r="1294" spans="16:18" ht="15.75">
      <c r="P1294" s="47"/>
      <c r="Q1294" s="48"/>
      <c r="R1294" s="49"/>
    </row>
    <row r="1295" spans="16:18" ht="15.75">
      <c r="P1295" s="47"/>
      <c r="Q1295" s="48"/>
      <c r="R1295" s="49"/>
    </row>
    <row r="1296" spans="16:18" ht="15.75">
      <c r="P1296" s="47"/>
      <c r="Q1296" s="48"/>
      <c r="R1296" s="49"/>
    </row>
    <row r="1297" spans="16:18" ht="15.75">
      <c r="P1297" s="47"/>
      <c r="Q1297" s="48"/>
      <c r="R1297" s="49"/>
    </row>
    <row r="1298" spans="16:18" ht="15.75">
      <c r="P1298" s="47"/>
      <c r="Q1298" s="48"/>
      <c r="R1298" s="49"/>
    </row>
    <row r="1299" spans="16:18" ht="15.75">
      <c r="P1299" s="47"/>
      <c r="Q1299" s="48"/>
      <c r="R1299" s="49"/>
    </row>
    <row r="1300" spans="16:18" ht="15.75">
      <c r="P1300" s="47"/>
      <c r="Q1300" s="48"/>
      <c r="R1300" s="49"/>
    </row>
    <row r="1301" spans="16:18" ht="15.75">
      <c r="P1301" s="47"/>
      <c r="Q1301" s="48"/>
      <c r="R1301" s="49"/>
    </row>
    <row r="1302" spans="16:18" ht="15.75">
      <c r="P1302" s="47"/>
      <c r="Q1302" s="48"/>
      <c r="R1302" s="49"/>
    </row>
    <row r="1303" spans="16:18" ht="15.75">
      <c r="P1303" s="47"/>
      <c r="Q1303" s="48"/>
      <c r="R1303" s="49"/>
    </row>
    <row r="1304" spans="16:18" ht="15.75">
      <c r="P1304" s="47"/>
      <c r="Q1304" s="48"/>
      <c r="R1304" s="49"/>
    </row>
    <row r="1305" spans="16:18" ht="15.75">
      <c r="P1305" s="47"/>
      <c r="Q1305" s="48"/>
      <c r="R1305" s="49"/>
    </row>
    <row r="1306" spans="16:18" ht="15.75">
      <c r="P1306" s="47"/>
      <c r="Q1306" s="48"/>
      <c r="R1306" s="49"/>
    </row>
    <row r="1307" spans="16:18" ht="15.75">
      <c r="P1307" s="47"/>
      <c r="Q1307" s="48"/>
      <c r="R1307" s="49"/>
    </row>
    <row r="1308" spans="16:18" ht="15.75">
      <c r="P1308" s="47"/>
      <c r="Q1308" s="48"/>
      <c r="R1308" s="49"/>
    </row>
    <row r="1309" spans="16:18" ht="15.75">
      <c r="P1309" s="47"/>
      <c r="Q1309" s="48"/>
      <c r="R1309" s="49"/>
    </row>
    <row r="1310" spans="16:18" ht="15.75">
      <c r="P1310" s="47"/>
      <c r="Q1310" s="48"/>
      <c r="R1310" s="49"/>
    </row>
    <row r="1311" spans="16:18" ht="15.75">
      <c r="P1311" s="47"/>
      <c r="Q1311" s="48"/>
      <c r="R1311" s="49"/>
    </row>
    <row r="1312" spans="16:18" ht="15.75">
      <c r="P1312" s="47"/>
      <c r="Q1312" s="48"/>
      <c r="R1312" s="49"/>
    </row>
    <row r="1313" spans="16:18" ht="15.75">
      <c r="P1313" s="47"/>
      <c r="Q1313" s="48"/>
      <c r="R1313" s="49"/>
    </row>
    <row r="1314" spans="16:18" ht="15.75">
      <c r="P1314" s="47"/>
      <c r="Q1314" s="48"/>
      <c r="R1314" s="49"/>
    </row>
    <row r="1315" spans="16:18" ht="15.75">
      <c r="P1315" s="47"/>
      <c r="Q1315" s="48"/>
      <c r="R1315" s="49"/>
    </row>
    <row r="1316" spans="16:18" ht="15.75">
      <c r="P1316" s="47"/>
      <c r="Q1316" s="48"/>
      <c r="R1316" s="49"/>
    </row>
    <row r="1317" spans="16:18" ht="15.75">
      <c r="P1317" s="47"/>
      <c r="Q1317" s="48"/>
      <c r="R1317" s="49"/>
    </row>
    <row r="1318" spans="16:18" ht="15.75">
      <c r="P1318" s="47"/>
      <c r="Q1318" s="48"/>
      <c r="R1318" s="49"/>
    </row>
    <row r="1319" spans="16:18" ht="15.75">
      <c r="P1319" s="47"/>
      <c r="Q1319" s="48"/>
      <c r="R1319" s="49"/>
    </row>
    <row r="1320" spans="16:18" ht="15.75">
      <c r="P1320" s="47"/>
      <c r="Q1320" s="48"/>
      <c r="R1320" s="49"/>
    </row>
    <row r="1321" spans="16:18" ht="15.75">
      <c r="P1321" s="47"/>
      <c r="Q1321" s="48"/>
      <c r="R1321" s="49"/>
    </row>
    <row r="1322" spans="16:18" ht="15.75">
      <c r="P1322" s="47"/>
      <c r="Q1322" s="48"/>
      <c r="R1322" s="49"/>
    </row>
    <row r="1323" spans="16:18" ht="15.75">
      <c r="P1323" s="47"/>
      <c r="Q1323" s="48"/>
      <c r="R1323" s="49"/>
    </row>
    <row r="1324" spans="16:18" ht="15.75">
      <c r="P1324" s="47"/>
      <c r="Q1324" s="48"/>
      <c r="R1324" s="49"/>
    </row>
    <row r="1325" spans="16:18" ht="15.75">
      <c r="P1325" s="47"/>
      <c r="Q1325" s="48"/>
      <c r="R1325" s="49"/>
    </row>
    <row r="1326" spans="16:18" ht="15.75">
      <c r="P1326" s="47"/>
      <c r="Q1326" s="48"/>
      <c r="R1326" s="49"/>
    </row>
    <row r="1327" spans="16:18" ht="15.75">
      <c r="P1327" s="47"/>
      <c r="Q1327" s="48"/>
      <c r="R1327" s="49"/>
    </row>
    <row r="1328" spans="16:18" ht="15.75">
      <c r="P1328" s="47"/>
      <c r="Q1328" s="48"/>
      <c r="R1328" s="49"/>
    </row>
    <row r="1329" spans="16:18" ht="15.75">
      <c r="P1329" s="47"/>
      <c r="Q1329" s="48"/>
      <c r="R1329" s="49"/>
    </row>
    <row r="1330" spans="16:18" ht="15.75">
      <c r="P1330" s="47"/>
      <c r="Q1330" s="48"/>
      <c r="R1330" s="49"/>
    </row>
    <row r="1331" spans="16:18" ht="15.75">
      <c r="P1331" s="47"/>
      <c r="Q1331" s="48"/>
      <c r="R1331" s="49"/>
    </row>
    <row r="1332" spans="16:18" ht="15.75">
      <c r="P1332" s="47"/>
      <c r="Q1332" s="48"/>
      <c r="R1332" s="49"/>
    </row>
    <row r="1333" spans="16:18" ht="15.75">
      <c r="P1333" s="47"/>
      <c r="Q1333" s="48"/>
      <c r="R1333" s="49"/>
    </row>
    <row r="1334" spans="16:18" ht="15.75">
      <c r="P1334" s="47"/>
      <c r="Q1334" s="48"/>
      <c r="R1334" s="49"/>
    </row>
    <row r="1335" spans="16:18" ht="15.75">
      <c r="P1335" s="47"/>
      <c r="Q1335" s="48"/>
      <c r="R1335" s="49"/>
    </row>
    <row r="1336" spans="16:18" ht="15.75">
      <c r="P1336" s="47"/>
      <c r="Q1336" s="48"/>
      <c r="R1336" s="49"/>
    </row>
    <row r="1337" spans="16:18" ht="15.75">
      <c r="P1337" s="47"/>
      <c r="Q1337" s="48"/>
      <c r="R1337" s="49"/>
    </row>
    <row r="1338" spans="16:18" ht="15.75">
      <c r="P1338" s="47"/>
      <c r="Q1338" s="48"/>
      <c r="R1338" s="49"/>
    </row>
    <row r="1339" spans="16:18" ht="15.75">
      <c r="P1339" s="47"/>
      <c r="Q1339" s="48"/>
      <c r="R1339" s="49"/>
    </row>
    <row r="1340" spans="16:18" ht="15.75">
      <c r="P1340" s="47"/>
      <c r="Q1340" s="48"/>
      <c r="R1340" s="49"/>
    </row>
    <row r="1341" spans="16:18" ht="15.75">
      <c r="P1341" s="47"/>
      <c r="Q1341" s="48"/>
      <c r="R1341" s="49"/>
    </row>
    <row r="1342" spans="16:18" ht="15.75">
      <c r="P1342" s="47"/>
      <c r="Q1342" s="48"/>
      <c r="R1342" s="49"/>
    </row>
    <row r="1343" spans="16:18" ht="15.75">
      <c r="P1343" s="47"/>
      <c r="Q1343" s="48"/>
      <c r="R1343" s="49"/>
    </row>
    <row r="1344" spans="16:18" ht="15.75">
      <c r="P1344" s="47"/>
      <c r="Q1344" s="48"/>
      <c r="R1344" s="49"/>
    </row>
    <row r="1345" spans="16:18" ht="15.75">
      <c r="P1345" s="47"/>
      <c r="Q1345" s="48"/>
      <c r="R1345" s="49"/>
    </row>
    <row r="1346" spans="16:18" ht="15.75">
      <c r="P1346" s="47"/>
      <c r="Q1346" s="48"/>
      <c r="R1346" s="49"/>
    </row>
    <row r="1347" spans="16:18" ht="15.75">
      <c r="P1347" s="47"/>
      <c r="Q1347" s="48"/>
      <c r="R1347" s="49"/>
    </row>
    <row r="1348" spans="16:18" ht="15.75">
      <c r="P1348" s="47"/>
      <c r="Q1348" s="48"/>
      <c r="R1348" s="49"/>
    </row>
    <row r="1349" spans="16:18" ht="15.75">
      <c r="P1349" s="47"/>
      <c r="Q1349" s="48"/>
      <c r="R1349" s="49"/>
    </row>
    <row r="1350" spans="16:18" ht="15.75">
      <c r="P1350" s="47"/>
      <c r="Q1350" s="48"/>
      <c r="R1350" s="49"/>
    </row>
    <row r="1351" spans="16:18" ht="15.75">
      <c r="P1351" s="47"/>
      <c r="Q1351" s="48"/>
      <c r="R1351" s="49"/>
    </row>
    <row r="1352" spans="16:18" ht="15.75">
      <c r="P1352" s="47"/>
      <c r="Q1352" s="48"/>
      <c r="R1352" s="49"/>
    </row>
    <row r="1353" spans="16:18" ht="15.75">
      <c r="P1353" s="47"/>
      <c r="Q1353" s="48"/>
      <c r="R1353" s="49"/>
    </row>
    <row r="1354" spans="16:18" ht="15.75">
      <c r="P1354" s="47"/>
      <c r="Q1354" s="48"/>
      <c r="R1354" s="49"/>
    </row>
    <row r="1355" spans="16:18" ht="15.75">
      <c r="P1355" s="47"/>
      <c r="Q1355" s="48"/>
      <c r="R1355" s="49"/>
    </row>
    <row r="1356" spans="16:18" ht="15.75">
      <c r="P1356" s="47"/>
      <c r="Q1356" s="48"/>
      <c r="R1356" s="49"/>
    </row>
    <row r="1357" spans="16:18" ht="15.75">
      <c r="P1357" s="47"/>
      <c r="Q1357" s="48"/>
      <c r="R1357" s="49"/>
    </row>
    <row r="1358" spans="16:18" ht="15.75">
      <c r="P1358" s="47"/>
      <c r="Q1358" s="48"/>
      <c r="R1358" s="49"/>
    </row>
    <row r="1359" spans="16:18" ht="15.75">
      <c r="P1359" s="47"/>
      <c r="Q1359" s="48"/>
      <c r="R1359" s="49"/>
    </row>
    <row r="1360" spans="16:18" ht="15.75">
      <c r="P1360" s="47"/>
      <c r="Q1360" s="48"/>
      <c r="R1360" s="49"/>
    </row>
    <row r="1361" spans="16:18" ht="15.75">
      <c r="P1361" s="47"/>
      <c r="Q1361" s="48"/>
      <c r="R1361" s="49"/>
    </row>
    <row r="1362" spans="16:18" ht="15.75">
      <c r="P1362" s="47"/>
      <c r="Q1362" s="48"/>
      <c r="R1362" s="49"/>
    </row>
    <row r="1363" spans="16:18" ht="15.75">
      <c r="P1363" s="47"/>
      <c r="Q1363" s="48"/>
      <c r="R1363" s="49"/>
    </row>
    <row r="1364" spans="16:18" ht="15.75">
      <c r="P1364" s="47"/>
      <c r="Q1364" s="48"/>
      <c r="R1364" s="49"/>
    </row>
    <row r="1365" spans="16:18" ht="15.75">
      <c r="P1365" s="47"/>
      <c r="Q1365" s="48"/>
      <c r="R1365" s="49"/>
    </row>
    <row r="1366" spans="16:18" ht="15.75">
      <c r="P1366" s="47"/>
      <c r="Q1366" s="48"/>
      <c r="R1366" s="49"/>
    </row>
    <row r="1367" spans="16:18" ht="15.75">
      <c r="P1367" s="47"/>
      <c r="Q1367" s="48"/>
      <c r="R1367" s="49"/>
    </row>
    <row r="1368" spans="16:18" ht="15.75">
      <c r="P1368" s="47"/>
      <c r="Q1368" s="48"/>
      <c r="R1368" s="49"/>
    </row>
    <row r="1369" spans="16:18" ht="15.75">
      <c r="P1369" s="47"/>
      <c r="Q1369" s="48"/>
      <c r="R1369" s="49"/>
    </row>
    <row r="1370" spans="16:18" ht="15.75">
      <c r="P1370" s="47"/>
      <c r="Q1370" s="48"/>
      <c r="R1370" s="49"/>
    </row>
    <row r="1371" spans="16:18" ht="15.75">
      <c r="P1371" s="47"/>
      <c r="Q1371" s="48"/>
      <c r="R1371" s="49"/>
    </row>
    <row r="1372" spans="16:18" ht="15.75">
      <c r="P1372" s="47"/>
      <c r="Q1372" s="48"/>
      <c r="R1372" s="49"/>
    </row>
    <row r="1373" spans="16:18" ht="15.75">
      <c r="P1373" s="47"/>
      <c r="Q1373" s="48"/>
      <c r="R1373" s="49"/>
    </row>
    <row r="1374" spans="16:18" ht="15.75">
      <c r="P1374" s="47"/>
      <c r="Q1374" s="48"/>
      <c r="R1374" s="49"/>
    </row>
    <row r="1375" spans="16:18" ht="15.75">
      <c r="P1375" s="47"/>
      <c r="Q1375" s="48"/>
      <c r="R1375" s="49"/>
    </row>
    <row r="1376" spans="16:18" ht="15.75">
      <c r="P1376" s="47"/>
      <c r="Q1376" s="48"/>
      <c r="R1376" s="49"/>
    </row>
    <row r="1377" spans="16:18" ht="15.75">
      <c r="P1377" s="47"/>
      <c r="Q1377" s="48"/>
      <c r="R1377" s="49"/>
    </row>
    <row r="1378" spans="16:18" ht="15.75">
      <c r="P1378" s="47"/>
      <c r="Q1378" s="48"/>
      <c r="R1378" s="49"/>
    </row>
    <row r="1379" spans="16:18" ht="15.75">
      <c r="P1379" s="47"/>
      <c r="Q1379" s="48"/>
      <c r="R1379" s="49"/>
    </row>
    <row r="1380" spans="16:18" ht="15.75">
      <c r="P1380" s="47"/>
      <c r="Q1380" s="48"/>
      <c r="R1380" s="49"/>
    </row>
    <row r="1381" spans="16:18" ht="15.75">
      <c r="P1381" s="47"/>
      <c r="Q1381" s="48"/>
      <c r="R1381" s="49"/>
    </row>
    <row r="1382" spans="16:18" ht="15.75">
      <c r="P1382" s="47"/>
      <c r="Q1382" s="48"/>
      <c r="R1382" s="49"/>
    </row>
    <row r="1383" spans="16:18" ht="15.75">
      <c r="P1383" s="47"/>
      <c r="Q1383" s="48"/>
      <c r="R1383" s="49"/>
    </row>
    <row r="1384" spans="16:18" ht="15.75">
      <c r="P1384" s="47"/>
      <c r="Q1384" s="48"/>
      <c r="R1384" s="49"/>
    </row>
    <row r="1385" spans="16:18" ht="15.75">
      <c r="P1385" s="47"/>
      <c r="Q1385" s="48"/>
      <c r="R1385" s="49"/>
    </row>
    <row r="1386" spans="16:18" ht="15.75">
      <c r="P1386" s="47"/>
      <c r="Q1386" s="48"/>
      <c r="R1386" s="49"/>
    </row>
    <row r="1387" spans="16:18" ht="15.75">
      <c r="P1387" s="47"/>
      <c r="Q1387" s="48"/>
      <c r="R1387" s="49"/>
    </row>
    <row r="1388" spans="16:18" ht="15.75">
      <c r="P1388" s="47"/>
      <c r="Q1388" s="48"/>
      <c r="R1388" s="49"/>
    </row>
    <row r="1389" spans="16:18" ht="15.75">
      <c r="P1389" s="47"/>
      <c r="Q1389" s="48"/>
      <c r="R1389" s="49"/>
    </row>
    <row r="1390" spans="16:18" ht="15.75">
      <c r="P1390" s="47"/>
      <c r="Q1390" s="48"/>
      <c r="R1390" s="49"/>
    </row>
    <row r="1391" spans="16:18" ht="15.75">
      <c r="P1391" s="47"/>
      <c r="Q1391" s="48"/>
      <c r="R1391" s="49"/>
    </row>
    <row r="1392" spans="16:18" ht="15.75">
      <c r="P1392" s="47"/>
      <c r="Q1392" s="48"/>
      <c r="R1392" s="49"/>
    </row>
    <row r="1393" spans="16:18" ht="15.75">
      <c r="P1393" s="47"/>
      <c r="Q1393" s="48"/>
      <c r="R1393" s="49"/>
    </row>
    <row r="1394" spans="16:18" ht="15.75">
      <c r="P1394" s="47"/>
      <c r="Q1394" s="48"/>
      <c r="R1394" s="49"/>
    </row>
    <row r="1395" spans="16:18" ht="15.75">
      <c r="P1395" s="47"/>
      <c r="Q1395" s="48"/>
      <c r="R1395" s="49"/>
    </row>
    <row r="1396" spans="16:18" ht="15.75">
      <c r="P1396" s="47"/>
      <c r="Q1396" s="48"/>
      <c r="R1396" s="49"/>
    </row>
    <row r="1397" spans="16:18" ht="15.75">
      <c r="P1397" s="47"/>
      <c r="Q1397" s="48"/>
      <c r="R1397" s="49"/>
    </row>
    <row r="1398" spans="16:18" ht="15.75">
      <c r="P1398" s="47"/>
      <c r="Q1398" s="48"/>
      <c r="R1398" s="49"/>
    </row>
    <row r="1399" spans="16:18" ht="15.75">
      <c r="P1399" s="47"/>
      <c r="Q1399" s="48"/>
      <c r="R1399" s="49"/>
    </row>
    <row r="1400" spans="16:18" ht="15.75">
      <c r="P1400" s="47"/>
      <c r="Q1400" s="48"/>
      <c r="R1400" s="49"/>
    </row>
    <row r="1401" spans="16:18" ht="15.75">
      <c r="P1401" s="47"/>
      <c r="Q1401" s="48"/>
      <c r="R1401" s="49"/>
    </row>
    <row r="1402" spans="16:18" ht="15.75">
      <c r="P1402" s="47"/>
      <c r="Q1402" s="48"/>
      <c r="R1402" s="49"/>
    </row>
    <row r="1403" spans="16:18" ht="15.75">
      <c r="P1403" s="47"/>
      <c r="Q1403" s="48"/>
      <c r="R1403" s="49"/>
    </row>
    <row r="1404" spans="16:18" ht="15.75">
      <c r="P1404" s="47"/>
      <c r="Q1404" s="48"/>
      <c r="R1404" s="49"/>
    </row>
    <row r="1405" spans="16:18" ht="15.75">
      <c r="P1405" s="47"/>
      <c r="Q1405" s="48"/>
      <c r="R1405" s="49"/>
    </row>
    <row r="1406" spans="16:18" ht="15.75">
      <c r="P1406" s="47"/>
      <c r="Q1406" s="48"/>
      <c r="R1406" s="49"/>
    </row>
    <row r="1407" spans="16:18" ht="15.75">
      <c r="P1407" s="47"/>
      <c r="Q1407" s="48"/>
      <c r="R1407" s="49"/>
    </row>
    <row r="1408" spans="16:18" ht="15.75">
      <c r="P1408" s="47"/>
      <c r="Q1408" s="48"/>
      <c r="R1408" s="49"/>
    </row>
    <row r="1409" spans="16:18" ht="15.75">
      <c r="P1409" s="47"/>
      <c r="Q1409" s="48"/>
      <c r="R1409" s="49"/>
    </row>
    <row r="1410" spans="16:18" ht="15.75">
      <c r="P1410" s="47"/>
      <c r="Q1410" s="48"/>
      <c r="R1410" s="49"/>
    </row>
    <row r="1411" spans="16:18" ht="15.75">
      <c r="P1411" s="47"/>
      <c r="Q1411" s="48"/>
      <c r="R1411" s="49"/>
    </row>
    <row r="1412" spans="16:18" ht="15.75">
      <c r="P1412" s="47"/>
      <c r="Q1412" s="48"/>
      <c r="R1412" s="49"/>
    </row>
    <row r="1413" spans="16:18" ht="15.75">
      <c r="P1413" s="47"/>
      <c r="Q1413" s="48"/>
      <c r="R1413" s="49"/>
    </row>
    <row r="1414" spans="16:18" ht="15.75">
      <c r="P1414" s="47"/>
      <c r="Q1414" s="48"/>
      <c r="R1414" s="49"/>
    </row>
    <row r="1415" spans="16:18" ht="15.75">
      <c r="P1415" s="47"/>
      <c r="Q1415" s="48"/>
      <c r="R1415" s="49"/>
    </row>
    <row r="1416" spans="16:18" ht="15.75">
      <c r="P1416" s="47"/>
      <c r="Q1416" s="48"/>
      <c r="R1416" s="49"/>
    </row>
    <row r="1417" spans="16:18" ht="15.75">
      <c r="P1417" s="47"/>
      <c r="Q1417" s="48"/>
      <c r="R1417" s="49"/>
    </row>
    <row r="1418" spans="16:18" ht="15.75">
      <c r="P1418" s="47"/>
      <c r="Q1418" s="48"/>
      <c r="R1418" s="49"/>
    </row>
    <row r="1419" spans="16:18" ht="15.75">
      <c r="P1419" s="47"/>
      <c r="Q1419" s="48"/>
      <c r="R1419" s="49"/>
    </row>
    <row r="1420" spans="16:18" ht="15.75">
      <c r="P1420" s="47"/>
      <c r="Q1420" s="48"/>
      <c r="R1420" s="49"/>
    </row>
    <row r="1421" spans="16:18" ht="15.75">
      <c r="P1421" s="47"/>
      <c r="Q1421" s="48"/>
      <c r="R1421" s="49"/>
    </row>
    <row r="1422" spans="16:18" ht="15.75">
      <c r="P1422" s="47"/>
      <c r="Q1422" s="48"/>
      <c r="R1422" s="49"/>
    </row>
    <row r="1423" spans="16:18" ht="15.75">
      <c r="P1423" s="47"/>
      <c r="Q1423" s="48"/>
      <c r="R1423" s="49"/>
    </row>
    <row r="1424" spans="16:18" ht="15.75">
      <c r="P1424" s="47"/>
      <c r="Q1424" s="48"/>
      <c r="R1424" s="49"/>
    </row>
    <row r="1425" spans="16:18" ht="15.75">
      <c r="P1425" s="47"/>
      <c r="Q1425" s="48"/>
      <c r="R1425" s="49"/>
    </row>
    <row r="1426" spans="16:18" ht="15.75">
      <c r="P1426" s="47"/>
      <c r="Q1426" s="48"/>
      <c r="R1426" s="49"/>
    </row>
    <row r="1427" spans="16:18" ht="15.75">
      <c r="P1427" s="47"/>
      <c r="Q1427" s="48"/>
      <c r="R1427" s="49"/>
    </row>
    <row r="1428" spans="16:18" ht="15.75">
      <c r="P1428" s="47"/>
      <c r="Q1428" s="48"/>
      <c r="R1428" s="49"/>
    </row>
    <row r="1429" spans="16:18" ht="15.75">
      <c r="P1429" s="47"/>
      <c r="Q1429" s="48"/>
      <c r="R1429" s="49"/>
    </row>
    <row r="1430" spans="16:18" ht="15.75">
      <c r="P1430" s="47"/>
      <c r="Q1430" s="48"/>
      <c r="R1430" s="49"/>
    </row>
    <row r="1431" spans="16:18" ht="15.75">
      <c r="P1431" s="47"/>
      <c r="Q1431" s="48"/>
      <c r="R1431" s="49"/>
    </row>
    <row r="1432" spans="16:18" ht="15.75">
      <c r="P1432" s="47"/>
      <c r="Q1432" s="48"/>
      <c r="R1432" s="49"/>
    </row>
    <row r="1433" spans="16:18" ht="15.75">
      <c r="P1433" s="47"/>
      <c r="Q1433" s="48"/>
      <c r="R1433" s="49"/>
    </row>
    <row r="1434" spans="16:18" ht="15.75">
      <c r="P1434" s="47"/>
      <c r="Q1434" s="48"/>
      <c r="R1434" s="49"/>
    </row>
    <row r="1435" spans="16:18" ht="15.75">
      <c r="P1435" s="47"/>
      <c r="Q1435" s="48"/>
      <c r="R1435" s="49"/>
    </row>
    <row r="1436" spans="16:18" ht="15.75">
      <c r="P1436" s="47"/>
      <c r="Q1436" s="48"/>
      <c r="R1436" s="49"/>
    </row>
    <row r="1437" spans="16:18" ht="15.75">
      <c r="P1437" s="47"/>
      <c r="Q1437" s="48"/>
      <c r="R1437" s="49"/>
    </row>
    <row r="1438" spans="16:18" ht="15.75">
      <c r="P1438" s="47"/>
      <c r="Q1438" s="48"/>
      <c r="R1438" s="49"/>
    </row>
    <row r="1439" spans="16:18" ht="15.75">
      <c r="P1439" s="47"/>
      <c r="Q1439" s="48"/>
      <c r="R1439" s="49"/>
    </row>
    <row r="1440" spans="16:18" ht="15.75">
      <c r="P1440" s="47"/>
      <c r="Q1440" s="48"/>
      <c r="R1440" s="49"/>
    </row>
    <row r="1441" spans="16:18" ht="15.75">
      <c r="P1441" s="47"/>
      <c r="Q1441" s="48"/>
      <c r="R1441" s="49"/>
    </row>
    <row r="1442" spans="16:18" ht="15.75">
      <c r="P1442" s="47"/>
      <c r="Q1442" s="48"/>
      <c r="R1442" s="49"/>
    </row>
    <row r="1443" spans="16:18" ht="15.75">
      <c r="P1443" s="47"/>
      <c r="Q1443" s="48"/>
      <c r="R1443" s="49"/>
    </row>
    <row r="1444" spans="16:18" ht="15.75">
      <c r="P1444" s="47"/>
      <c r="Q1444" s="48"/>
      <c r="R1444" s="49"/>
    </row>
    <row r="1445" spans="16:18" ht="15.75">
      <c r="P1445" s="47"/>
      <c r="Q1445" s="48"/>
      <c r="R1445" s="49"/>
    </row>
    <row r="1446" spans="16:18" ht="15.75">
      <c r="P1446" s="47"/>
      <c r="Q1446" s="48"/>
      <c r="R1446" s="49"/>
    </row>
    <row r="1447" spans="16:18" ht="15.75">
      <c r="P1447" s="47"/>
      <c r="Q1447" s="48"/>
      <c r="R1447" s="49"/>
    </row>
    <row r="1448" spans="16:18" ht="15.75">
      <c r="P1448" s="47"/>
      <c r="Q1448" s="48"/>
      <c r="R1448" s="49"/>
    </row>
    <row r="1449" spans="16:18" ht="15.75">
      <c r="P1449" s="47"/>
      <c r="Q1449" s="48"/>
      <c r="R1449" s="49"/>
    </row>
    <row r="1450" spans="16:18" ht="15.75">
      <c r="P1450" s="47"/>
      <c r="Q1450" s="48"/>
      <c r="R1450" s="49"/>
    </row>
    <row r="1451" spans="16:18" ht="15.75">
      <c r="P1451" s="47"/>
      <c r="Q1451" s="48"/>
      <c r="R1451" s="49"/>
    </row>
    <row r="1452" spans="16:18" ht="15.75">
      <c r="P1452" s="47"/>
      <c r="Q1452" s="48"/>
      <c r="R1452" s="49"/>
    </row>
    <row r="1453" spans="16:18" ht="15.75">
      <c r="P1453" s="47"/>
      <c r="Q1453" s="48"/>
      <c r="R1453" s="49"/>
    </row>
    <row r="1454" spans="16:18" ht="15.75">
      <c r="P1454" s="47"/>
      <c r="Q1454" s="48"/>
      <c r="R1454" s="49"/>
    </row>
    <row r="1455" spans="16:18" ht="15.75">
      <c r="P1455" s="47"/>
      <c r="Q1455" s="48"/>
      <c r="R1455" s="49"/>
    </row>
    <row r="1456" spans="16:18" ht="15.75">
      <c r="P1456" s="47"/>
      <c r="Q1456" s="48"/>
      <c r="R1456" s="49"/>
    </row>
    <row r="1457" spans="16:18" ht="15.75">
      <c r="P1457" s="47"/>
      <c r="Q1457" s="48"/>
      <c r="R1457" s="49"/>
    </row>
    <row r="1458" spans="16:18" ht="15.75">
      <c r="P1458" s="47"/>
      <c r="Q1458" s="48"/>
      <c r="R1458" s="49"/>
    </row>
    <row r="1459" spans="16:18" ht="15.75">
      <c r="P1459" s="47"/>
      <c r="Q1459" s="48"/>
      <c r="R1459" s="49"/>
    </row>
    <row r="1460" spans="16:18" ht="15.75">
      <c r="P1460" s="47"/>
      <c r="Q1460" s="48"/>
      <c r="R1460" s="49"/>
    </row>
    <row r="1461" spans="16:18" ht="15.75">
      <c r="P1461" s="47"/>
      <c r="Q1461" s="48"/>
      <c r="R1461" s="49"/>
    </row>
    <row r="1462" spans="16:18" ht="15.75">
      <c r="P1462" s="47"/>
      <c r="Q1462" s="48"/>
      <c r="R1462" s="49"/>
    </row>
    <row r="1463" spans="16:18" ht="15.75">
      <c r="P1463" s="47"/>
      <c r="Q1463" s="48"/>
      <c r="R1463" s="49"/>
    </row>
    <row r="1464" spans="16:18" ht="15.75">
      <c r="P1464" s="47"/>
      <c r="Q1464" s="48"/>
      <c r="R1464" s="49"/>
    </row>
    <row r="1465" spans="16:18" ht="15.75">
      <c r="P1465" s="47"/>
      <c r="Q1465" s="48"/>
      <c r="R1465" s="49"/>
    </row>
    <row r="1466" spans="16:18" ht="15.75">
      <c r="P1466" s="47"/>
      <c r="Q1466" s="48"/>
      <c r="R1466" s="49"/>
    </row>
    <row r="1467" spans="16:18" ht="15.75">
      <c r="P1467" s="47"/>
      <c r="Q1467" s="48"/>
      <c r="R1467" s="49"/>
    </row>
    <row r="1468" spans="16:18" ht="15.75">
      <c r="P1468" s="47"/>
      <c r="Q1468" s="48"/>
      <c r="R1468" s="49"/>
    </row>
    <row r="1469" spans="16:18" ht="15.75">
      <c r="P1469" s="47"/>
      <c r="Q1469" s="48"/>
      <c r="R1469" s="49"/>
    </row>
    <row r="1470" spans="16:18" ht="15.75">
      <c r="P1470" s="47"/>
      <c r="Q1470" s="48"/>
      <c r="R1470" s="49"/>
    </row>
    <row r="1471" spans="16:18" ht="15.75">
      <c r="P1471" s="47"/>
      <c r="Q1471" s="48"/>
      <c r="R1471" s="49"/>
    </row>
    <row r="1472" spans="16:18" ht="15.75">
      <c r="P1472" s="47"/>
      <c r="Q1472" s="48"/>
      <c r="R1472" s="49"/>
    </row>
    <row r="1473" spans="16:18" ht="15.75">
      <c r="P1473" s="47"/>
      <c r="Q1473" s="48"/>
      <c r="R1473" s="49"/>
    </row>
    <row r="1474" spans="16:18" ht="15.75">
      <c r="P1474" s="47"/>
      <c r="Q1474" s="48"/>
      <c r="R1474" s="49"/>
    </row>
    <row r="1475" spans="16:18" ht="15.75">
      <c r="P1475" s="47"/>
      <c r="Q1475" s="48"/>
      <c r="R1475" s="49"/>
    </row>
    <row r="1476" spans="16:18" ht="15.75">
      <c r="P1476" s="47"/>
      <c r="Q1476" s="48"/>
      <c r="R1476" s="49"/>
    </row>
    <row r="1477" spans="16:18" ht="15.75">
      <c r="P1477" s="47"/>
      <c r="Q1477" s="48"/>
      <c r="R1477" s="49"/>
    </row>
    <row r="1478" spans="16:18" ht="15.75">
      <c r="P1478" s="47"/>
      <c r="Q1478" s="48"/>
      <c r="R1478" s="49"/>
    </row>
    <row r="1479" spans="16:18" ht="15.75">
      <c r="P1479" s="47"/>
      <c r="Q1479" s="48"/>
      <c r="R1479" s="49"/>
    </row>
    <row r="1480" spans="16:18" ht="15.75">
      <c r="P1480" s="47"/>
      <c r="Q1480" s="48"/>
      <c r="R1480" s="49"/>
    </row>
    <row r="1481" spans="16:18" ht="15.75">
      <c r="P1481" s="47"/>
      <c r="Q1481" s="48"/>
      <c r="R1481" s="49"/>
    </row>
    <row r="1482" spans="16:18" ht="15.75">
      <c r="P1482" s="47"/>
      <c r="Q1482" s="48"/>
      <c r="R1482" s="49"/>
    </row>
    <row r="1483" spans="16:18" ht="15.75">
      <c r="P1483" s="47"/>
      <c r="Q1483" s="48"/>
      <c r="R1483" s="49"/>
    </row>
    <row r="1484" spans="16:18" ht="15.75">
      <c r="P1484" s="47"/>
      <c r="Q1484" s="48"/>
      <c r="R1484" s="49"/>
    </row>
    <row r="1485" spans="16:18" ht="15.75">
      <c r="P1485" s="47"/>
      <c r="Q1485" s="48"/>
      <c r="R1485" s="49"/>
    </row>
    <row r="1486" spans="16:18" ht="15.75">
      <c r="P1486" s="47"/>
      <c r="Q1486" s="48"/>
      <c r="R1486" s="49"/>
    </row>
    <row r="1487" spans="16:18" ht="15.75">
      <c r="P1487" s="47"/>
      <c r="Q1487" s="48"/>
      <c r="R1487" s="49"/>
    </row>
    <row r="1488" spans="16:18" ht="15.75">
      <c r="P1488" s="47"/>
      <c r="Q1488" s="48"/>
      <c r="R1488" s="49"/>
    </row>
    <row r="1489" spans="16:18" ht="15.75">
      <c r="P1489" s="47"/>
      <c r="Q1489" s="48"/>
      <c r="R1489" s="49"/>
    </row>
    <row r="1490" spans="16:18" ht="15.75">
      <c r="P1490" s="47"/>
      <c r="Q1490" s="48"/>
      <c r="R1490" s="49"/>
    </row>
    <row r="1491" spans="16:18" ht="15.75">
      <c r="P1491" s="47"/>
      <c r="Q1491" s="48"/>
      <c r="R1491" s="49"/>
    </row>
    <row r="1492" spans="16:18" ht="15.75">
      <c r="P1492" s="47"/>
      <c r="Q1492" s="48"/>
      <c r="R1492" s="49"/>
    </row>
    <row r="1493" spans="16:18" ht="15.75">
      <c r="P1493" s="47"/>
      <c r="Q1493" s="48"/>
      <c r="R1493" s="49"/>
    </row>
    <row r="1494" spans="16:18" ht="15.75">
      <c r="P1494" s="47"/>
      <c r="Q1494" s="48"/>
      <c r="R1494" s="49"/>
    </row>
    <row r="1495" spans="16:18" ht="15.75">
      <c r="P1495" s="47"/>
      <c r="Q1495" s="48"/>
      <c r="R1495" s="49"/>
    </row>
    <row r="1496" spans="16:18" ht="15.75">
      <c r="P1496" s="47"/>
      <c r="Q1496" s="48"/>
      <c r="R1496" s="49"/>
    </row>
    <row r="1497" spans="16:18" ht="15.75">
      <c r="P1497" s="47"/>
      <c r="Q1497" s="48"/>
      <c r="R1497" s="49"/>
    </row>
    <row r="1498" spans="16:18" ht="15.75">
      <c r="P1498" s="47"/>
      <c r="Q1498" s="48"/>
      <c r="R1498" s="49"/>
    </row>
  </sheetData>
  <sheetProtection selectLockedCells="1"/>
  <sortState ref="P39:Q1498">
    <sortCondition ref="Q38"/>
  </sortState>
  <mergeCells count="64">
    <mergeCell ref="B12:F12"/>
    <mergeCell ref="A2:L2"/>
    <mergeCell ref="A4:F8"/>
    <mergeCell ref="H4:L4"/>
    <mergeCell ref="H5:L5"/>
    <mergeCell ref="H6:J6"/>
    <mergeCell ref="K6:L6"/>
    <mergeCell ref="H7:J7"/>
    <mergeCell ref="K7:L7"/>
    <mergeCell ref="H8:J8"/>
    <mergeCell ref="K8:L8"/>
    <mergeCell ref="K9:L9"/>
    <mergeCell ref="A10:F10"/>
    <mergeCell ref="K10:L10"/>
    <mergeCell ref="A11:F11"/>
    <mergeCell ref="K11:L11"/>
    <mergeCell ref="I16:J16"/>
    <mergeCell ref="K16:L16"/>
    <mergeCell ref="B17:H17"/>
    <mergeCell ref="I17:J17"/>
    <mergeCell ref="K17:L17"/>
    <mergeCell ref="B21:D21"/>
    <mergeCell ref="E21:H21"/>
    <mergeCell ref="B13:F13"/>
    <mergeCell ref="B14:F14"/>
    <mergeCell ref="B16:H16"/>
    <mergeCell ref="B18:H18"/>
    <mergeCell ref="B19:D19"/>
    <mergeCell ref="E19:H19"/>
    <mergeCell ref="B20:D20"/>
    <mergeCell ref="E20:H20"/>
    <mergeCell ref="B22:D22"/>
    <mergeCell ref="E22:H22"/>
    <mergeCell ref="B23:D23"/>
    <mergeCell ref="E23:H23"/>
    <mergeCell ref="B24:D24"/>
    <mergeCell ref="E24:H24"/>
    <mergeCell ref="I25:J25"/>
    <mergeCell ref="K25:L25"/>
    <mergeCell ref="I26:J26"/>
    <mergeCell ref="K26:L26"/>
    <mergeCell ref="A27:F27"/>
    <mergeCell ref="H27:L27"/>
    <mergeCell ref="B28:F28"/>
    <mergeCell ref="H28:I28"/>
    <mergeCell ref="J28:L28"/>
    <mergeCell ref="B29:F29"/>
    <mergeCell ref="H29:I29"/>
    <mergeCell ref="J29:L29"/>
    <mergeCell ref="B30:F30"/>
    <mergeCell ref="H30:I30"/>
    <mergeCell ref="J30:L30"/>
    <mergeCell ref="A32:F32"/>
    <mergeCell ref="H32:I32"/>
    <mergeCell ref="J32:L32"/>
    <mergeCell ref="A36:L36"/>
    <mergeCell ref="A37:L41"/>
    <mergeCell ref="A33:F33"/>
    <mergeCell ref="H33:I33"/>
    <mergeCell ref="J33:L33"/>
    <mergeCell ref="A34:C34"/>
    <mergeCell ref="D34:F34"/>
    <mergeCell ref="H34:I34"/>
    <mergeCell ref="J34:L34"/>
  </mergeCells>
  <dataValidations count="2">
    <dataValidation type="list" allowBlank="1" showInputMessage="1" showErrorMessage="1" sqref="N10:N11">
      <formula1>Liste</formula1>
    </dataValidation>
    <dataValidation type="list" allowBlank="1" showInputMessage="1" showErrorMessage="1" sqref="O2">
      <formula1>codes_facture_compta</formula1>
    </dataValidation>
  </dataValidations>
  <pageMargins left="0.7" right="0.7" top="0.75" bottom="0.75" header="0.3" footer="0.3"/>
  <pageSetup paperSize="9" fitToWidth="0" fitToHeight="0" orientation="portrait" r:id="rId1"/>
  <headerFooter>
    <oddFooter>&amp;C&amp;6CCC - SARL au capital de 7800 € - Siège social: 365, avenue des Etats-Unis - 31200 Toulouse
contact@camping-car-conseil.com - 05.61.81.38.25 - www.camping-car-conseil.com
521 378 109 RCS Toulouse - TVA FR 27 521 378 109</oddFooter>
  </headerFooter>
  <drawing r:id="rId2"/>
  <legacyDrawing r:id="rId3"/>
  <controls>
    <control shapeId="1025" r:id="rId4" name="CheckBox2"/>
    <control shapeId="1026" r:id="rId5" name="CheckBox3"/>
    <control shapeId="1027" r:id="rId6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E1000"/>
  <sheetViews>
    <sheetView topLeftCell="A30" workbookViewId="0">
      <selection activeCell="A45" sqref="A45:T516"/>
    </sheetView>
  </sheetViews>
  <sheetFormatPr baseColWidth="10" defaultRowHeight="15"/>
  <cols>
    <col min="1" max="1" width="6.7109375" style="1" customWidth="1"/>
    <col min="2" max="2" width="42.85546875" style="1" customWidth="1"/>
    <col min="3" max="3" width="41.5703125" style="1" customWidth="1"/>
    <col min="4" max="4" width="21.5703125" style="1" customWidth="1"/>
    <col min="5" max="5" width="68.7109375" style="1" customWidth="1"/>
    <col min="6" max="6" width="11.42578125" style="1"/>
    <col min="7" max="8" width="21.5703125" style="1" customWidth="1"/>
    <col min="9" max="256" width="11.42578125" style="1"/>
    <col min="257" max="257" width="17" style="1" customWidth="1"/>
    <col min="258" max="258" width="51" style="1" customWidth="1"/>
    <col min="259" max="261" width="21.5703125" style="1" customWidth="1"/>
    <col min="262" max="262" width="11.42578125" style="1"/>
    <col min="263" max="264" width="21.5703125" style="1" customWidth="1"/>
    <col min="265" max="512" width="11.42578125" style="1"/>
    <col min="513" max="513" width="17" style="1" customWidth="1"/>
    <col min="514" max="514" width="51" style="1" customWidth="1"/>
    <col min="515" max="517" width="21.5703125" style="1" customWidth="1"/>
    <col min="518" max="518" width="11.42578125" style="1"/>
    <col min="519" max="520" width="21.5703125" style="1" customWidth="1"/>
    <col min="521" max="768" width="11.42578125" style="1"/>
    <col min="769" max="769" width="17" style="1" customWidth="1"/>
    <col min="770" max="770" width="51" style="1" customWidth="1"/>
    <col min="771" max="773" width="21.5703125" style="1" customWidth="1"/>
    <col min="774" max="774" width="11.42578125" style="1"/>
    <col min="775" max="776" width="21.5703125" style="1" customWidth="1"/>
    <col min="777" max="1024" width="11.42578125" style="1"/>
    <col min="1025" max="1025" width="17" style="1" customWidth="1"/>
    <col min="1026" max="1026" width="51" style="1" customWidth="1"/>
    <col min="1027" max="1029" width="21.5703125" style="1" customWidth="1"/>
    <col min="1030" max="1030" width="11.42578125" style="1"/>
    <col min="1031" max="1032" width="21.5703125" style="1" customWidth="1"/>
    <col min="1033" max="1280" width="11.42578125" style="1"/>
    <col min="1281" max="1281" width="17" style="1" customWidth="1"/>
    <col min="1282" max="1282" width="51" style="1" customWidth="1"/>
    <col min="1283" max="1285" width="21.5703125" style="1" customWidth="1"/>
    <col min="1286" max="1286" width="11.42578125" style="1"/>
    <col min="1287" max="1288" width="21.5703125" style="1" customWidth="1"/>
    <col min="1289" max="1536" width="11.42578125" style="1"/>
    <col min="1537" max="1537" width="17" style="1" customWidth="1"/>
    <col min="1538" max="1538" width="51" style="1" customWidth="1"/>
    <col min="1539" max="1541" width="21.5703125" style="1" customWidth="1"/>
    <col min="1542" max="1542" width="11.42578125" style="1"/>
    <col min="1543" max="1544" width="21.5703125" style="1" customWidth="1"/>
    <col min="1545" max="1792" width="11.42578125" style="1"/>
    <col min="1793" max="1793" width="17" style="1" customWidth="1"/>
    <col min="1794" max="1794" width="51" style="1" customWidth="1"/>
    <col min="1795" max="1797" width="21.5703125" style="1" customWidth="1"/>
    <col min="1798" max="1798" width="11.42578125" style="1"/>
    <col min="1799" max="1800" width="21.5703125" style="1" customWidth="1"/>
    <col min="1801" max="2048" width="11.42578125" style="1"/>
    <col min="2049" max="2049" width="17" style="1" customWidth="1"/>
    <col min="2050" max="2050" width="51" style="1" customWidth="1"/>
    <col min="2051" max="2053" width="21.5703125" style="1" customWidth="1"/>
    <col min="2054" max="2054" width="11.42578125" style="1"/>
    <col min="2055" max="2056" width="21.5703125" style="1" customWidth="1"/>
    <col min="2057" max="2304" width="11.42578125" style="1"/>
    <col min="2305" max="2305" width="17" style="1" customWidth="1"/>
    <col min="2306" max="2306" width="51" style="1" customWidth="1"/>
    <col min="2307" max="2309" width="21.5703125" style="1" customWidth="1"/>
    <col min="2310" max="2310" width="11.42578125" style="1"/>
    <col min="2311" max="2312" width="21.5703125" style="1" customWidth="1"/>
    <col min="2313" max="2560" width="11.42578125" style="1"/>
    <col min="2561" max="2561" width="17" style="1" customWidth="1"/>
    <col min="2562" max="2562" width="51" style="1" customWidth="1"/>
    <col min="2563" max="2565" width="21.5703125" style="1" customWidth="1"/>
    <col min="2566" max="2566" width="11.42578125" style="1"/>
    <col min="2567" max="2568" width="21.5703125" style="1" customWidth="1"/>
    <col min="2569" max="2816" width="11.42578125" style="1"/>
    <col min="2817" max="2817" width="17" style="1" customWidth="1"/>
    <col min="2818" max="2818" width="51" style="1" customWidth="1"/>
    <col min="2819" max="2821" width="21.5703125" style="1" customWidth="1"/>
    <col min="2822" max="2822" width="11.42578125" style="1"/>
    <col min="2823" max="2824" width="21.5703125" style="1" customWidth="1"/>
    <col min="2825" max="3072" width="11.42578125" style="1"/>
    <col min="3073" max="3073" width="17" style="1" customWidth="1"/>
    <col min="3074" max="3074" width="51" style="1" customWidth="1"/>
    <col min="3075" max="3077" width="21.5703125" style="1" customWidth="1"/>
    <col min="3078" max="3078" width="11.42578125" style="1"/>
    <col min="3079" max="3080" width="21.5703125" style="1" customWidth="1"/>
    <col min="3081" max="3328" width="11.42578125" style="1"/>
    <col min="3329" max="3329" width="17" style="1" customWidth="1"/>
    <col min="3330" max="3330" width="51" style="1" customWidth="1"/>
    <col min="3331" max="3333" width="21.5703125" style="1" customWidth="1"/>
    <col min="3334" max="3334" width="11.42578125" style="1"/>
    <col min="3335" max="3336" width="21.5703125" style="1" customWidth="1"/>
    <col min="3337" max="3584" width="11.42578125" style="1"/>
    <col min="3585" max="3585" width="17" style="1" customWidth="1"/>
    <col min="3586" max="3586" width="51" style="1" customWidth="1"/>
    <col min="3587" max="3589" width="21.5703125" style="1" customWidth="1"/>
    <col min="3590" max="3590" width="11.42578125" style="1"/>
    <col min="3591" max="3592" width="21.5703125" style="1" customWidth="1"/>
    <col min="3593" max="3840" width="11.42578125" style="1"/>
    <col min="3841" max="3841" width="17" style="1" customWidth="1"/>
    <col min="3842" max="3842" width="51" style="1" customWidth="1"/>
    <col min="3843" max="3845" width="21.5703125" style="1" customWidth="1"/>
    <col min="3846" max="3846" width="11.42578125" style="1"/>
    <col min="3847" max="3848" width="21.5703125" style="1" customWidth="1"/>
    <col min="3849" max="4096" width="11.42578125" style="1"/>
    <col min="4097" max="4097" width="17" style="1" customWidth="1"/>
    <col min="4098" max="4098" width="51" style="1" customWidth="1"/>
    <col min="4099" max="4101" width="21.5703125" style="1" customWidth="1"/>
    <col min="4102" max="4102" width="11.42578125" style="1"/>
    <col min="4103" max="4104" width="21.5703125" style="1" customWidth="1"/>
    <col min="4105" max="4352" width="11.42578125" style="1"/>
    <col min="4353" max="4353" width="17" style="1" customWidth="1"/>
    <col min="4354" max="4354" width="51" style="1" customWidth="1"/>
    <col min="4355" max="4357" width="21.5703125" style="1" customWidth="1"/>
    <col min="4358" max="4358" width="11.42578125" style="1"/>
    <col min="4359" max="4360" width="21.5703125" style="1" customWidth="1"/>
    <col min="4361" max="4608" width="11.42578125" style="1"/>
    <col min="4609" max="4609" width="17" style="1" customWidth="1"/>
    <col min="4610" max="4610" width="51" style="1" customWidth="1"/>
    <col min="4611" max="4613" width="21.5703125" style="1" customWidth="1"/>
    <col min="4614" max="4614" width="11.42578125" style="1"/>
    <col min="4615" max="4616" width="21.5703125" style="1" customWidth="1"/>
    <col min="4617" max="4864" width="11.42578125" style="1"/>
    <col min="4865" max="4865" width="17" style="1" customWidth="1"/>
    <col min="4866" max="4866" width="51" style="1" customWidth="1"/>
    <col min="4867" max="4869" width="21.5703125" style="1" customWidth="1"/>
    <col min="4870" max="4870" width="11.42578125" style="1"/>
    <col min="4871" max="4872" width="21.5703125" style="1" customWidth="1"/>
    <col min="4873" max="5120" width="11.42578125" style="1"/>
    <col min="5121" max="5121" width="17" style="1" customWidth="1"/>
    <col min="5122" max="5122" width="51" style="1" customWidth="1"/>
    <col min="5123" max="5125" width="21.5703125" style="1" customWidth="1"/>
    <col min="5126" max="5126" width="11.42578125" style="1"/>
    <col min="5127" max="5128" width="21.5703125" style="1" customWidth="1"/>
    <col min="5129" max="5376" width="11.42578125" style="1"/>
    <col min="5377" max="5377" width="17" style="1" customWidth="1"/>
    <col min="5378" max="5378" width="51" style="1" customWidth="1"/>
    <col min="5379" max="5381" width="21.5703125" style="1" customWidth="1"/>
    <col min="5382" max="5382" width="11.42578125" style="1"/>
    <col min="5383" max="5384" width="21.5703125" style="1" customWidth="1"/>
    <col min="5385" max="5632" width="11.42578125" style="1"/>
    <col min="5633" max="5633" width="17" style="1" customWidth="1"/>
    <col min="5634" max="5634" width="51" style="1" customWidth="1"/>
    <col min="5635" max="5637" width="21.5703125" style="1" customWidth="1"/>
    <col min="5638" max="5638" width="11.42578125" style="1"/>
    <col min="5639" max="5640" width="21.5703125" style="1" customWidth="1"/>
    <col min="5641" max="5888" width="11.42578125" style="1"/>
    <col min="5889" max="5889" width="17" style="1" customWidth="1"/>
    <col min="5890" max="5890" width="51" style="1" customWidth="1"/>
    <col min="5891" max="5893" width="21.5703125" style="1" customWidth="1"/>
    <col min="5894" max="5894" width="11.42578125" style="1"/>
    <col min="5895" max="5896" width="21.5703125" style="1" customWidth="1"/>
    <col min="5897" max="6144" width="11.42578125" style="1"/>
    <col min="6145" max="6145" width="17" style="1" customWidth="1"/>
    <col min="6146" max="6146" width="51" style="1" customWidth="1"/>
    <col min="6147" max="6149" width="21.5703125" style="1" customWidth="1"/>
    <col min="6150" max="6150" width="11.42578125" style="1"/>
    <col min="6151" max="6152" width="21.5703125" style="1" customWidth="1"/>
    <col min="6153" max="6400" width="11.42578125" style="1"/>
    <col min="6401" max="6401" width="17" style="1" customWidth="1"/>
    <col min="6402" max="6402" width="51" style="1" customWidth="1"/>
    <col min="6403" max="6405" width="21.5703125" style="1" customWidth="1"/>
    <col min="6406" max="6406" width="11.42578125" style="1"/>
    <col min="6407" max="6408" width="21.5703125" style="1" customWidth="1"/>
    <col min="6409" max="6656" width="11.42578125" style="1"/>
    <col min="6657" max="6657" width="17" style="1" customWidth="1"/>
    <col min="6658" max="6658" width="51" style="1" customWidth="1"/>
    <col min="6659" max="6661" width="21.5703125" style="1" customWidth="1"/>
    <col min="6662" max="6662" width="11.42578125" style="1"/>
    <col min="6663" max="6664" width="21.5703125" style="1" customWidth="1"/>
    <col min="6665" max="6912" width="11.42578125" style="1"/>
    <col min="6913" max="6913" width="17" style="1" customWidth="1"/>
    <col min="6914" max="6914" width="51" style="1" customWidth="1"/>
    <col min="6915" max="6917" width="21.5703125" style="1" customWidth="1"/>
    <col min="6918" max="6918" width="11.42578125" style="1"/>
    <col min="6919" max="6920" width="21.5703125" style="1" customWidth="1"/>
    <col min="6921" max="7168" width="11.42578125" style="1"/>
    <col min="7169" max="7169" width="17" style="1" customWidth="1"/>
    <col min="7170" max="7170" width="51" style="1" customWidth="1"/>
    <col min="7171" max="7173" width="21.5703125" style="1" customWidth="1"/>
    <col min="7174" max="7174" width="11.42578125" style="1"/>
    <col min="7175" max="7176" width="21.5703125" style="1" customWidth="1"/>
    <col min="7177" max="7424" width="11.42578125" style="1"/>
    <col min="7425" max="7425" width="17" style="1" customWidth="1"/>
    <col min="7426" max="7426" width="51" style="1" customWidth="1"/>
    <col min="7427" max="7429" width="21.5703125" style="1" customWidth="1"/>
    <col min="7430" max="7430" width="11.42578125" style="1"/>
    <col min="7431" max="7432" width="21.5703125" style="1" customWidth="1"/>
    <col min="7433" max="7680" width="11.42578125" style="1"/>
    <col min="7681" max="7681" width="17" style="1" customWidth="1"/>
    <col min="7682" max="7682" width="51" style="1" customWidth="1"/>
    <col min="7683" max="7685" width="21.5703125" style="1" customWidth="1"/>
    <col min="7686" max="7686" width="11.42578125" style="1"/>
    <col min="7687" max="7688" width="21.5703125" style="1" customWidth="1"/>
    <col min="7689" max="7936" width="11.42578125" style="1"/>
    <col min="7937" max="7937" width="17" style="1" customWidth="1"/>
    <col min="7938" max="7938" width="51" style="1" customWidth="1"/>
    <col min="7939" max="7941" width="21.5703125" style="1" customWidth="1"/>
    <col min="7942" max="7942" width="11.42578125" style="1"/>
    <col min="7943" max="7944" width="21.5703125" style="1" customWidth="1"/>
    <col min="7945" max="8192" width="11.42578125" style="1"/>
    <col min="8193" max="8193" width="17" style="1" customWidth="1"/>
    <col min="8194" max="8194" width="51" style="1" customWidth="1"/>
    <col min="8195" max="8197" width="21.5703125" style="1" customWidth="1"/>
    <col min="8198" max="8198" width="11.42578125" style="1"/>
    <col min="8199" max="8200" width="21.5703125" style="1" customWidth="1"/>
    <col min="8201" max="8448" width="11.42578125" style="1"/>
    <col min="8449" max="8449" width="17" style="1" customWidth="1"/>
    <col min="8450" max="8450" width="51" style="1" customWidth="1"/>
    <col min="8451" max="8453" width="21.5703125" style="1" customWidth="1"/>
    <col min="8454" max="8454" width="11.42578125" style="1"/>
    <col min="8455" max="8456" width="21.5703125" style="1" customWidth="1"/>
    <col min="8457" max="8704" width="11.42578125" style="1"/>
    <col min="8705" max="8705" width="17" style="1" customWidth="1"/>
    <col min="8706" max="8706" width="51" style="1" customWidth="1"/>
    <col min="8707" max="8709" width="21.5703125" style="1" customWidth="1"/>
    <col min="8710" max="8710" width="11.42578125" style="1"/>
    <col min="8711" max="8712" width="21.5703125" style="1" customWidth="1"/>
    <col min="8713" max="8960" width="11.42578125" style="1"/>
    <col min="8961" max="8961" width="17" style="1" customWidth="1"/>
    <col min="8962" max="8962" width="51" style="1" customWidth="1"/>
    <col min="8963" max="8965" width="21.5703125" style="1" customWidth="1"/>
    <col min="8966" max="8966" width="11.42578125" style="1"/>
    <col min="8967" max="8968" width="21.5703125" style="1" customWidth="1"/>
    <col min="8969" max="9216" width="11.42578125" style="1"/>
    <col min="9217" max="9217" width="17" style="1" customWidth="1"/>
    <col min="9218" max="9218" width="51" style="1" customWidth="1"/>
    <col min="9219" max="9221" width="21.5703125" style="1" customWidth="1"/>
    <col min="9222" max="9222" width="11.42578125" style="1"/>
    <col min="9223" max="9224" width="21.5703125" style="1" customWidth="1"/>
    <col min="9225" max="9472" width="11.42578125" style="1"/>
    <col min="9473" max="9473" width="17" style="1" customWidth="1"/>
    <col min="9474" max="9474" width="51" style="1" customWidth="1"/>
    <col min="9475" max="9477" width="21.5703125" style="1" customWidth="1"/>
    <col min="9478" max="9478" width="11.42578125" style="1"/>
    <col min="9479" max="9480" width="21.5703125" style="1" customWidth="1"/>
    <col min="9481" max="9728" width="11.42578125" style="1"/>
    <col min="9729" max="9729" width="17" style="1" customWidth="1"/>
    <col min="9730" max="9730" width="51" style="1" customWidth="1"/>
    <col min="9731" max="9733" width="21.5703125" style="1" customWidth="1"/>
    <col min="9734" max="9734" width="11.42578125" style="1"/>
    <col min="9735" max="9736" width="21.5703125" style="1" customWidth="1"/>
    <col min="9737" max="9984" width="11.42578125" style="1"/>
    <col min="9985" max="9985" width="17" style="1" customWidth="1"/>
    <col min="9986" max="9986" width="51" style="1" customWidth="1"/>
    <col min="9987" max="9989" width="21.5703125" style="1" customWidth="1"/>
    <col min="9990" max="9990" width="11.42578125" style="1"/>
    <col min="9991" max="9992" width="21.5703125" style="1" customWidth="1"/>
    <col min="9993" max="10240" width="11.42578125" style="1"/>
    <col min="10241" max="10241" width="17" style="1" customWidth="1"/>
    <col min="10242" max="10242" width="51" style="1" customWidth="1"/>
    <col min="10243" max="10245" width="21.5703125" style="1" customWidth="1"/>
    <col min="10246" max="10246" width="11.42578125" style="1"/>
    <col min="10247" max="10248" width="21.5703125" style="1" customWidth="1"/>
    <col min="10249" max="10496" width="11.42578125" style="1"/>
    <col min="10497" max="10497" width="17" style="1" customWidth="1"/>
    <col min="10498" max="10498" width="51" style="1" customWidth="1"/>
    <col min="10499" max="10501" width="21.5703125" style="1" customWidth="1"/>
    <col min="10502" max="10502" width="11.42578125" style="1"/>
    <col min="10503" max="10504" width="21.5703125" style="1" customWidth="1"/>
    <col min="10505" max="10752" width="11.42578125" style="1"/>
    <col min="10753" max="10753" width="17" style="1" customWidth="1"/>
    <col min="10754" max="10754" width="51" style="1" customWidth="1"/>
    <col min="10755" max="10757" width="21.5703125" style="1" customWidth="1"/>
    <col min="10758" max="10758" width="11.42578125" style="1"/>
    <col min="10759" max="10760" width="21.5703125" style="1" customWidth="1"/>
    <col min="10761" max="11008" width="11.42578125" style="1"/>
    <col min="11009" max="11009" width="17" style="1" customWidth="1"/>
    <col min="11010" max="11010" width="51" style="1" customWidth="1"/>
    <col min="11011" max="11013" width="21.5703125" style="1" customWidth="1"/>
    <col min="11014" max="11014" width="11.42578125" style="1"/>
    <col min="11015" max="11016" width="21.5703125" style="1" customWidth="1"/>
    <col min="11017" max="11264" width="11.42578125" style="1"/>
    <col min="11265" max="11265" width="17" style="1" customWidth="1"/>
    <col min="11266" max="11266" width="51" style="1" customWidth="1"/>
    <col min="11267" max="11269" width="21.5703125" style="1" customWidth="1"/>
    <col min="11270" max="11270" width="11.42578125" style="1"/>
    <col min="11271" max="11272" width="21.5703125" style="1" customWidth="1"/>
    <col min="11273" max="11520" width="11.42578125" style="1"/>
    <col min="11521" max="11521" width="17" style="1" customWidth="1"/>
    <col min="11522" max="11522" width="51" style="1" customWidth="1"/>
    <col min="11523" max="11525" width="21.5703125" style="1" customWidth="1"/>
    <col min="11526" max="11526" width="11.42578125" style="1"/>
    <col min="11527" max="11528" width="21.5703125" style="1" customWidth="1"/>
    <col min="11529" max="11776" width="11.42578125" style="1"/>
    <col min="11777" max="11777" width="17" style="1" customWidth="1"/>
    <col min="11778" max="11778" width="51" style="1" customWidth="1"/>
    <col min="11779" max="11781" width="21.5703125" style="1" customWidth="1"/>
    <col min="11782" max="11782" width="11.42578125" style="1"/>
    <col min="11783" max="11784" width="21.5703125" style="1" customWidth="1"/>
    <col min="11785" max="12032" width="11.42578125" style="1"/>
    <col min="12033" max="12033" width="17" style="1" customWidth="1"/>
    <col min="12034" max="12034" width="51" style="1" customWidth="1"/>
    <col min="12035" max="12037" width="21.5703125" style="1" customWidth="1"/>
    <col min="12038" max="12038" width="11.42578125" style="1"/>
    <col min="12039" max="12040" width="21.5703125" style="1" customWidth="1"/>
    <col min="12041" max="12288" width="11.42578125" style="1"/>
    <col min="12289" max="12289" width="17" style="1" customWidth="1"/>
    <col min="12290" max="12290" width="51" style="1" customWidth="1"/>
    <col min="12291" max="12293" width="21.5703125" style="1" customWidth="1"/>
    <col min="12294" max="12294" width="11.42578125" style="1"/>
    <col min="12295" max="12296" width="21.5703125" style="1" customWidth="1"/>
    <col min="12297" max="12544" width="11.42578125" style="1"/>
    <col min="12545" max="12545" width="17" style="1" customWidth="1"/>
    <col min="12546" max="12546" width="51" style="1" customWidth="1"/>
    <col min="12547" max="12549" width="21.5703125" style="1" customWidth="1"/>
    <col min="12550" max="12550" width="11.42578125" style="1"/>
    <col min="12551" max="12552" width="21.5703125" style="1" customWidth="1"/>
    <col min="12553" max="12800" width="11.42578125" style="1"/>
    <col min="12801" max="12801" width="17" style="1" customWidth="1"/>
    <col min="12802" max="12802" width="51" style="1" customWidth="1"/>
    <col min="12803" max="12805" width="21.5703125" style="1" customWidth="1"/>
    <col min="12806" max="12806" width="11.42578125" style="1"/>
    <col min="12807" max="12808" width="21.5703125" style="1" customWidth="1"/>
    <col min="12809" max="13056" width="11.42578125" style="1"/>
    <col min="13057" max="13057" width="17" style="1" customWidth="1"/>
    <col min="13058" max="13058" width="51" style="1" customWidth="1"/>
    <col min="13059" max="13061" width="21.5703125" style="1" customWidth="1"/>
    <col min="13062" max="13062" width="11.42578125" style="1"/>
    <col min="13063" max="13064" width="21.5703125" style="1" customWidth="1"/>
    <col min="13065" max="13312" width="11.42578125" style="1"/>
    <col min="13313" max="13313" width="17" style="1" customWidth="1"/>
    <col min="13314" max="13314" width="51" style="1" customWidth="1"/>
    <col min="13315" max="13317" width="21.5703125" style="1" customWidth="1"/>
    <col min="13318" max="13318" width="11.42578125" style="1"/>
    <col min="13319" max="13320" width="21.5703125" style="1" customWidth="1"/>
    <col min="13321" max="13568" width="11.42578125" style="1"/>
    <col min="13569" max="13569" width="17" style="1" customWidth="1"/>
    <col min="13570" max="13570" width="51" style="1" customWidth="1"/>
    <col min="13571" max="13573" width="21.5703125" style="1" customWidth="1"/>
    <col min="13574" max="13574" width="11.42578125" style="1"/>
    <col min="13575" max="13576" width="21.5703125" style="1" customWidth="1"/>
    <col min="13577" max="13824" width="11.42578125" style="1"/>
    <col min="13825" max="13825" width="17" style="1" customWidth="1"/>
    <col min="13826" max="13826" width="51" style="1" customWidth="1"/>
    <col min="13827" max="13829" width="21.5703125" style="1" customWidth="1"/>
    <col min="13830" max="13830" width="11.42578125" style="1"/>
    <col min="13831" max="13832" width="21.5703125" style="1" customWidth="1"/>
    <col min="13833" max="14080" width="11.42578125" style="1"/>
    <col min="14081" max="14081" width="17" style="1" customWidth="1"/>
    <col min="14082" max="14082" width="51" style="1" customWidth="1"/>
    <col min="14083" max="14085" width="21.5703125" style="1" customWidth="1"/>
    <col min="14086" max="14086" width="11.42578125" style="1"/>
    <col min="14087" max="14088" width="21.5703125" style="1" customWidth="1"/>
    <col min="14089" max="14336" width="11.42578125" style="1"/>
    <col min="14337" max="14337" width="17" style="1" customWidth="1"/>
    <col min="14338" max="14338" width="51" style="1" customWidth="1"/>
    <col min="14339" max="14341" width="21.5703125" style="1" customWidth="1"/>
    <col min="14342" max="14342" width="11.42578125" style="1"/>
    <col min="14343" max="14344" width="21.5703125" style="1" customWidth="1"/>
    <col min="14345" max="14592" width="11.42578125" style="1"/>
    <col min="14593" max="14593" width="17" style="1" customWidth="1"/>
    <col min="14594" max="14594" width="51" style="1" customWidth="1"/>
    <col min="14595" max="14597" width="21.5703125" style="1" customWidth="1"/>
    <col min="14598" max="14598" width="11.42578125" style="1"/>
    <col min="14599" max="14600" width="21.5703125" style="1" customWidth="1"/>
    <col min="14601" max="14848" width="11.42578125" style="1"/>
    <col min="14849" max="14849" width="17" style="1" customWidth="1"/>
    <col min="14850" max="14850" width="51" style="1" customWidth="1"/>
    <col min="14851" max="14853" width="21.5703125" style="1" customWidth="1"/>
    <col min="14854" max="14854" width="11.42578125" style="1"/>
    <col min="14855" max="14856" width="21.5703125" style="1" customWidth="1"/>
    <col min="14857" max="15104" width="11.42578125" style="1"/>
    <col min="15105" max="15105" width="17" style="1" customWidth="1"/>
    <col min="15106" max="15106" width="51" style="1" customWidth="1"/>
    <col min="15107" max="15109" width="21.5703125" style="1" customWidth="1"/>
    <col min="15110" max="15110" width="11.42578125" style="1"/>
    <col min="15111" max="15112" width="21.5703125" style="1" customWidth="1"/>
    <col min="15113" max="15360" width="11.42578125" style="1"/>
    <col min="15361" max="15361" width="17" style="1" customWidth="1"/>
    <col min="15362" max="15362" width="51" style="1" customWidth="1"/>
    <col min="15363" max="15365" width="21.5703125" style="1" customWidth="1"/>
    <col min="15366" max="15366" width="11.42578125" style="1"/>
    <col min="15367" max="15368" width="21.5703125" style="1" customWidth="1"/>
    <col min="15369" max="15616" width="11.42578125" style="1"/>
    <col min="15617" max="15617" width="17" style="1" customWidth="1"/>
    <col min="15618" max="15618" width="51" style="1" customWidth="1"/>
    <col min="15619" max="15621" width="21.5703125" style="1" customWidth="1"/>
    <col min="15622" max="15622" width="11.42578125" style="1"/>
    <col min="15623" max="15624" width="21.5703125" style="1" customWidth="1"/>
    <col min="15625" max="15872" width="11.42578125" style="1"/>
    <col min="15873" max="15873" width="17" style="1" customWidth="1"/>
    <col min="15874" max="15874" width="51" style="1" customWidth="1"/>
    <col min="15875" max="15877" width="21.5703125" style="1" customWidth="1"/>
    <col min="15878" max="15878" width="11.42578125" style="1"/>
    <col min="15879" max="15880" width="21.5703125" style="1" customWidth="1"/>
    <col min="15881" max="16128" width="11.42578125" style="1"/>
    <col min="16129" max="16129" width="17" style="1" customWidth="1"/>
    <col min="16130" max="16130" width="51" style="1" customWidth="1"/>
    <col min="16131" max="16133" width="21.5703125" style="1" customWidth="1"/>
    <col min="16134" max="16134" width="11.42578125" style="1"/>
    <col min="16135" max="16136" width="21.5703125" style="1" customWidth="1"/>
    <col min="16137" max="16384" width="11.42578125" style="1"/>
  </cols>
  <sheetData>
    <row r="2" spans="1:5">
      <c r="A2" s="1" t="s">
        <v>37</v>
      </c>
    </row>
    <row r="5" spans="1:5" ht="101.25" customHeight="1">
      <c r="A5" s="54" t="s">
        <v>38</v>
      </c>
      <c r="B5" s="54" t="s">
        <v>34</v>
      </c>
      <c r="C5" s="55" t="s">
        <v>35</v>
      </c>
      <c r="D5" s="56" t="s">
        <v>39</v>
      </c>
      <c r="E5" s="57" t="s">
        <v>40</v>
      </c>
    </row>
    <row r="6" spans="1:5" customFormat="1">
      <c r="A6" s="58">
        <f>ROWS(A6:$A$6)</f>
        <v>1</v>
      </c>
      <c r="B6" t="str">
        <f>IF('base mandats'!AB4="Livré",'base mandats'!A4,"")</f>
        <v xml:space="preserve"> Audi A3 - dupont / blabla</v>
      </c>
      <c r="C6" s="59">
        <f>IF('base mandats'!AB4="Livré",'base mandats'!AA4,"")</f>
        <v>40884</v>
      </c>
      <c r="D6">
        <f>A6+39999</f>
        <v>40000</v>
      </c>
      <c r="E6" t="str">
        <f>IF(A6&lt;&gt;"",REPT(D6,1)&amp;" "&amp;"-"&amp;" "&amp;REPT(B6,1),"")</f>
        <v>40000 -  Audi A3 - dupont / blabla</v>
      </c>
    </row>
    <row r="7" spans="1:5" customFormat="1">
      <c r="A7" s="58">
        <f>ROWS(A$6:$A7)</f>
        <v>2</v>
      </c>
      <c r="B7" t="str">
        <f>IF('base mandats'!AB6="Livré",'base mandats'!A6,"")</f>
        <v xml:space="preserve"> BMW Série 1 - durant / bloblo</v>
      </c>
      <c r="C7" s="59">
        <f>IF('base mandats'!AB6="Livré",'base mandats'!AA6,"")</f>
        <v>40981</v>
      </c>
      <c r="D7">
        <f>A7+39999</f>
        <v>40001</v>
      </c>
      <c r="E7" t="str">
        <f>IF(A7&lt;&gt;"",REPT(D7,1)&amp;" "&amp;"-"&amp;" "&amp;REPT(B7,1),"")</f>
        <v>40001 -  BMW Série 1 - durant / bloblo</v>
      </c>
    </row>
    <row r="8" spans="1:5" customFormat="1">
      <c r="A8" s="58">
        <f>ROWS(A$6:$A8)</f>
        <v>3</v>
      </c>
      <c r="B8" t="str">
        <f>IF('base mandats'!AB5="Livré",'base mandats'!A5,"")</f>
        <v xml:space="preserve"> Fiat 500 - martin / blibli</v>
      </c>
      <c r="C8" s="59">
        <f>IF('base mandats'!AB5="Livré",'base mandats'!AA5,"")</f>
        <v>41094</v>
      </c>
      <c r="D8">
        <f>A8+39999</f>
        <v>40002</v>
      </c>
      <c r="E8" t="str">
        <f>IF(A8&lt;&gt;"",REPT(D8,1)&amp;" "&amp;"-"&amp;" "&amp;REPT(B8,1),"")</f>
        <v>40002 -  Fiat 500 - martin / blibli</v>
      </c>
    </row>
    <row r="9" spans="1:5">
      <c r="A9" s="60">
        <f>ROWS(A$6:$A9)</f>
        <v>4</v>
      </c>
      <c r="B9" t="str">
        <f>IF('base mandats'!AB7="Livré",'base mandats'!A7,"")</f>
        <v xml:space="preserve"> Volkswagen golf 4 - plif / blublu</v>
      </c>
      <c r="C9" s="59">
        <f>IF('base mandats'!AB7="Livré",'base mandats'!AA7,"")</f>
        <v>41154</v>
      </c>
      <c r="D9">
        <f>A9+39999</f>
        <v>40003</v>
      </c>
      <c r="E9" t="str">
        <f>IF(A9&lt;&gt;"",REPT(D9,1)&amp;" "&amp;"-"&amp;" "&amp;REPT(B9,1),"")</f>
        <v>40003 -  Volkswagen golf 4 - plif / blublu</v>
      </c>
    </row>
    <row r="10" spans="1:5" customFormat="1">
      <c r="A10" s="58">
        <f>ROWS(A$6:$A10)</f>
        <v>5</v>
      </c>
      <c r="B10" t="str">
        <f>IF('base mandats'!AB8="Livré",'base mandats'!A8,"")</f>
        <v xml:space="preserve"> Audi A5 - plaf / fafa</v>
      </c>
      <c r="C10" s="59">
        <f>IF('base mandats'!AB8="Livré",'base mandats'!AA8,"")</f>
        <v>41158</v>
      </c>
      <c r="D10">
        <f>A10+39999</f>
        <v>40004</v>
      </c>
      <c r="E10" t="str">
        <f>IF(A10&lt;&gt;"",REPT(D10,1)&amp;" "&amp;"-"&amp;" "&amp;REPT(B10,1),"")</f>
        <v>40004 -  Audi A5 - plaf / fafa</v>
      </c>
    </row>
    <row r="11" spans="1:5" customFormat="1">
      <c r="A11" s="58">
        <f>ROWS(A$6:$A11)</f>
        <v>6</v>
      </c>
      <c r="B11" t="str">
        <f>IF('base mandats'!AB10="Livré",'base mandats'!A10,"")</f>
        <v xml:space="preserve"> Citroen C3 - blabla / fofo</v>
      </c>
      <c r="C11" s="59">
        <f>IF('base mandats'!AB10="Livré",'base mandats'!AA10,"")</f>
        <v>41173</v>
      </c>
      <c r="D11">
        <f>A11+39999</f>
        <v>40005</v>
      </c>
      <c r="E11" t="str">
        <f>IF(A11&lt;&gt;"",REPT(D11,1)&amp;" "&amp;"-"&amp;" "&amp;REPT(B11,1),"")</f>
        <v>40005 -  Citroen C3 - blabla / fofo</v>
      </c>
    </row>
    <row r="12" spans="1:5" customFormat="1">
      <c r="A12" s="58">
        <f>ROWS(A$6:$A12)</f>
        <v>7</v>
      </c>
      <c r="B12" t="str">
        <f>IF('base mandats'!AB9="Livré",'base mandats'!A9,"")</f>
        <v xml:space="preserve"> Mini Cooper - plouf / fifi</v>
      </c>
      <c r="C12" s="59">
        <f>IF('base mandats'!AB9="Livré",'base mandats'!AA9,"")</f>
        <v>41199</v>
      </c>
      <c r="D12">
        <f>A12+39999</f>
        <v>40006</v>
      </c>
      <c r="E12" t="str">
        <f>IF(A12&lt;&gt;"",REPT(D12,1)&amp;" "&amp;"-"&amp;" "&amp;REPT(B12,1),"")</f>
        <v>40006 -  Mini Cooper - plouf / fifi</v>
      </c>
    </row>
    <row r="13" spans="1:5" customFormat="1">
      <c r="A13" s="58">
        <f>ROWS(A$6:$A13)</f>
        <v>8</v>
      </c>
      <c r="B13" t="str">
        <f>IF('base mandats'!AB11="Livré",'base mandats'!A11,"")</f>
        <v xml:space="preserve"> Volkswagen Touran - fuik / fufu</v>
      </c>
      <c r="C13" s="59">
        <f>IF('base mandats'!AB11="Livré",'base mandats'!AA11,"")</f>
        <v>41356</v>
      </c>
      <c r="D13">
        <f>A13+39999</f>
        <v>40007</v>
      </c>
      <c r="E13" t="str">
        <f>IF(A13&lt;&gt;"",REPT(D13,1)&amp;" "&amp;"-"&amp;" "&amp;REPT(B13,1),"")</f>
        <v>40007 -  Volkswagen Touran - fuik / fufu</v>
      </c>
    </row>
    <row r="14" spans="1:5" customFormat="1">
      <c r="A14" s="58">
        <f>ROWS(A$6:$A14)</f>
        <v>9</v>
      </c>
      <c r="B14" t="str">
        <f>IF('base mandats'!AB12="Livré",'base mandats'!A12,"")</f>
        <v xml:space="preserve"> Renault mégane - martines / tata</v>
      </c>
      <c r="C14" s="59">
        <f>IF('base mandats'!AB12="Livré",'base mandats'!AA12,"")</f>
        <v>41398</v>
      </c>
      <c r="D14">
        <f>A14+39999</f>
        <v>40008</v>
      </c>
      <c r="E14" t="str">
        <f>IF(A14&lt;&gt;"",REPT(D14,1)&amp;" "&amp;"-"&amp;" "&amp;REPT(B14,1),"")</f>
        <v>40008 -  Renault mégane - martines / tata</v>
      </c>
    </row>
    <row r="15" spans="1:5" customFormat="1">
      <c r="A15" s="58">
        <f>ROWS(A$6:$A15)</f>
        <v>10</v>
      </c>
      <c r="B15" t="str">
        <f>IF('base mandats'!AB13="Livré",'base mandats'!A13,"")</f>
        <v/>
      </c>
      <c r="C15" s="59" t="str">
        <f>IF('base mandats'!AB13="Livré",'base mandats'!AA13,"")</f>
        <v/>
      </c>
      <c r="D15">
        <f>A15+39999</f>
        <v>40009</v>
      </c>
      <c r="E15" t="str">
        <f>IF(A15&lt;&gt;"",REPT(D15,1)&amp;" "&amp;"-"&amp;" "&amp;REPT(B15,1),"")</f>
        <v xml:space="preserve">40009 - </v>
      </c>
    </row>
    <row r="16" spans="1:5" customFormat="1">
      <c r="A16" s="58">
        <f>ROWS(A$6:$A16)</f>
        <v>11</v>
      </c>
      <c r="B16" t="str">
        <f>IF('base mandats'!AB14="Livré",'base mandats'!A14,"")</f>
        <v/>
      </c>
      <c r="C16" s="59" t="str">
        <f>IF('base mandats'!AB14="Livré",'base mandats'!AA14,"")</f>
        <v/>
      </c>
      <c r="D16">
        <f>A16+39999</f>
        <v>40010</v>
      </c>
      <c r="E16" t="str">
        <f>IF(A16&lt;&gt;"",REPT(D16,1)&amp;" "&amp;"-"&amp;" "&amp;REPT(B16,1),"")</f>
        <v xml:space="preserve">40010 - </v>
      </c>
    </row>
    <row r="17" spans="1:5" customFormat="1">
      <c r="A17" s="58">
        <f>ROWS(A$6:$A17)</f>
        <v>12</v>
      </c>
      <c r="B17" t="str">
        <f>IF('base mandats'!AB15="Livré",'base mandats'!A15,"")</f>
        <v/>
      </c>
      <c r="C17" s="59" t="str">
        <f>IF('base mandats'!AB15="Livré",'base mandats'!AA15,"")</f>
        <v/>
      </c>
      <c r="D17">
        <f>A17+39999</f>
        <v>40011</v>
      </c>
      <c r="E17" t="str">
        <f>IF(A17&lt;&gt;"",REPT(D17,1)&amp;" "&amp;"-"&amp;" "&amp;REPT(B17,1),"")</f>
        <v xml:space="preserve">40011 - </v>
      </c>
    </row>
    <row r="18" spans="1:5" customFormat="1">
      <c r="A18" s="58">
        <f>ROWS(A$6:$A18)</f>
        <v>13</v>
      </c>
      <c r="B18" t="str">
        <f>IF('base mandats'!AB16="Livré",'base mandats'!A16,"")</f>
        <v/>
      </c>
      <c r="C18" s="59" t="str">
        <f>IF('base mandats'!AB16="Livré",'base mandats'!AA16,"")</f>
        <v/>
      </c>
      <c r="D18">
        <f>A18+39999</f>
        <v>40012</v>
      </c>
      <c r="E18" t="str">
        <f>IF(A18&lt;&gt;"",REPT(D18,1)&amp;" "&amp;"-"&amp;" "&amp;REPT(B18,1),"")</f>
        <v xml:space="preserve">40012 - </v>
      </c>
    </row>
    <row r="19" spans="1:5" customFormat="1">
      <c r="A19" s="58">
        <f>ROWS(A$6:$A19)</f>
        <v>14</v>
      </c>
      <c r="B19" t="str">
        <f>IF('base mandats'!AB17="Livré",'base mandats'!A17,"")</f>
        <v/>
      </c>
      <c r="C19" s="59" t="str">
        <f>IF('base mandats'!AB17="Livré",'base mandats'!AA17,"")</f>
        <v/>
      </c>
      <c r="D19">
        <f>A19+39999</f>
        <v>40013</v>
      </c>
      <c r="E19" t="str">
        <f>IF(A19&lt;&gt;"",REPT(D19,1)&amp;" "&amp;"-"&amp;" "&amp;REPT(B19,1),"")</f>
        <v xml:space="preserve">40013 - </v>
      </c>
    </row>
    <row r="20" spans="1:5" customFormat="1">
      <c r="A20" s="58">
        <f>ROWS(A$6:$A20)</f>
        <v>15</v>
      </c>
      <c r="B20" t="str">
        <f>IF('base mandats'!AB18="Livré",'base mandats'!A18,"")</f>
        <v/>
      </c>
      <c r="C20" s="59" t="str">
        <f>IF('base mandats'!AB18="Livré",'base mandats'!AA18,"")</f>
        <v/>
      </c>
      <c r="D20">
        <f>A20+39999</f>
        <v>40014</v>
      </c>
      <c r="E20" t="str">
        <f>IF(A20&lt;&gt;"",REPT(D20,1)&amp;" "&amp;"-"&amp;" "&amp;REPT(B20,1),"")</f>
        <v xml:space="preserve">40014 - </v>
      </c>
    </row>
    <row r="21" spans="1:5" customFormat="1">
      <c r="A21" s="58">
        <f>ROWS(A$6:$A21)</f>
        <v>16</v>
      </c>
      <c r="B21" t="str">
        <f>IF('base mandats'!AB19="Livré",'base mandats'!A19,"")</f>
        <v/>
      </c>
      <c r="C21" s="59" t="str">
        <f>IF('base mandats'!AB19="Livré",'base mandats'!AA19,"")</f>
        <v/>
      </c>
      <c r="D21">
        <f>A21+39999</f>
        <v>40015</v>
      </c>
      <c r="E21" t="str">
        <f>IF(A21&lt;&gt;"",REPT(D21,1)&amp;" "&amp;"-"&amp;" "&amp;REPT(B21,1),"")</f>
        <v xml:space="preserve">40015 - </v>
      </c>
    </row>
    <row r="22" spans="1:5" customFormat="1">
      <c r="A22" s="58">
        <f>ROWS(A$6:$A22)</f>
        <v>17</v>
      </c>
      <c r="B22" t="str">
        <f>IF('base mandats'!AB20="Livré",'base mandats'!A20,"")</f>
        <v/>
      </c>
      <c r="C22" s="59" t="str">
        <f>IF('base mandats'!AB20="Livré",'base mandats'!AA20,"")</f>
        <v/>
      </c>
      <c r="D22">
        <f>A22+39999</f>
        <v>40016</v>
      </c>
      <c r="E22" t="str">
        <f>IF(A22&lt;&gt;"",REPT(D22,1)&amp;" "&amp;"-"&amp;" "&amp;REPT(B22,1),"")</f>
        <v xml:space="preserve">40016 - </v>
      </c>
    </row>
    <row r="23" spans="1:5" customFormat="1">
      <c r="A23" s="58">
        <f>ROWS(A$6:$A23)</f>
        <v>18</v>
      </c>
      <c r="B23" t="str">
        <f>IF('base mandats'!AB21="Livré",'base mandats'!A21,"")</f>
        <v/>
      </c>
      <c r="C23" s="59" t="str">
        <f>IF('base mandats'!AB21="Livré",'base mandats'!AA21,"")</f>
        <v/>
      </c>
      <c r="D23">
        <f>A23+39999</f>
        <v>40017</v>
      </c>
      <c r="E23" t="str">
        <f>IF(A23&lt;&gt;"",REPT(D23,1)&amp;" "&amp;"-"&amp;" "&amp;REPT(B23,1),"")</f>
        <v xml:space="preserve">40017 - </v>
      </c>
    </row>
    <row r="24" spans="1:5" customFormat="1">
      <c r="A24" s="58">
        <f>ROWS(A$6:$A24)</f>
        <v>19</v>
      </c>
      <c r="B24" t="str">
        <f>IF('base mandats'!AB22="Livré",'base mandats'!A22,"")</f>
        <v/>
      </c>
      <c r="C24" s="59" t="str">
        <f>IF('base mandats'!AB22="Livré",'base mandats'!AA22,"")</f>
        <v/>
      </c>
      <c r="D24">
        <f>A24+39999</f>
        <v>40018</v>
      </c>
      <c r="E24" t="str">
        <f>IF(A24&lt;&gt;"",REPT(D24,1)&amp;" "&amp;"-"&amp;" "&amp;REPT(B24,1),"")</f>
        <v xml:space="preserve">40018 - </v>
      </c>
    </row>
    <row r="25" spans="1:5" customFormat="1">
      <c r="A25" s="58">
        <f>ROWS(A$6:$A25)</f>
        <v>20</v>
      </c>
      <c r="B25" t="str">
        <f>IF('base mandats'!AB23="Livré",'base mandats'!A23,"")</f>
        <v/>
      </c>
      <c r="C25" s="59" t="str">
        <f>IF('base mandats'!AB23="Livré",'base mandats'!AA23,"")</f>
        <v/>
      </c>
      <c r="D25">
        <f>A25+39999</f>
        <v>40019</v>
      </c>
      <c r="E25" t="str">
        <f>IF(A25&lt;&gt;"",REPT(D25,1)&amp;" "&amp;"-"&amp;" "&amp;REPT(B25,1),"")</f>
        <v xml:space="preserve">40019 - </v>
      </c>
    </row>
    <row r="26" spans="1:5" customFormat="1">
      <c r="A26" s="58">
        <f>ROWS(A$6:$A26)</f>
        <v>21</v>
      </c>
      <c r="B26" t="str">
        <f>IF('base mandats'!AB24="Livré",'base mandats'!A24,"")</f>
        <v/>
      </c>
      <c r="C26" s="59" t="str">
        <f>IF('base mandats'!AB24="Livré",'base mandats'!AA24,"")</f>
        <v/>
      </c>
      <c r="D26">
        <f>A26+39999</f>
        <v>40020</v>
      </c>
      <c r="E26" t="str">
        <f>IF(A26&lt;&gt;"",REPT(D26,1)&amp;" "&amp;"-"&amp;" "&amp;REPT(B26,1),"")</f>
        <v xml:space="preserve">40020 - </v>
      </c>
    </row>
    <row r="27" spans="1:5" customFormat="1">
      <c r="A27" s="58">
        <f>ROWS(A$6:$A27)</f>
        <v>22</v>
      </c>
      <c r="B27" t="str">
        <f>IF('base mandats'!AB25="Livré",'base mandats'!A25,"")</f>
        <v/>
      </c>
      <c r="C27" s="59" t="str">
        <f>IF('base mandats'!AB25="Livré",'base mandats'!AA25,"")</f>
        <v/>
      </c>
      <c r="D27">
        <f>A27+39999</f>
        <v>40021</v>
      </c>
      <c r="E27" t="str">
        <f>IF(A27&lt;&gt;"",REPT(D27,1)&amp;" "&amp;"-"&amp;" "&amp;REPT(B27,1),"")</f>
        <v xml:space="preserve">40021 - </v>
      </c>
    </row>
    <row r="28" spans="1:5" customFormat="1">
      <c r="A28" s="58">
        <f>ROWS(A$6:$A28)</f>
        <v>23</v>
      </c>
      <c r="B28" t="str">
        <f>IF('base mandats'!AB26="Livré",'base mandats'!A26,"")</f>
        <v/>
      </c>
      <c r="C28" s="59" t="str">
        <f>IF('base mandats'!AB26="Livré",'base mandats'!AA26,"")</f>
        <v/>
      </c>
      <c r="D28">
        <f>A28+39999</f>
        <v>40022</v>
      </c>
      <c r="E28" t="str">
        <f>IF(A28&lt;&gt;"",REPT(D28,1)&amp;" "&amp;"-"&amp;" "&amp;REPT(B28,1),"")</f>
        <v xml:space="preserve">40022 - </v>
      </c>
    </row>
    <row r="29" spans="1:5" customFormat="1">
      <c r="A29" s="58">
        <f>ROWS(A$6:$A29)</f>
        <v>24</v>
      </c>
      <c r="B29" t="str">
        <f>IF('base mandats'!AB27="Livré",'base mandats'!A27,"")</f>
        <v/>
      </c>
      <c r="C29" s="59" t="str">
        <f>IF('base mandats'!AB27="Livré",'base mandats'!AA27,"")</f>
        <v/>
      </c>
      <c r="D29">
        <f>A29+39999</f>
        <v>40023</v>
      </c>
      <c r="E29" t="str">
        <f>IF(A29&lt;&gt;"",REPT(D29,1)&amp;" "&amp;"-"&amp;" "&amp;REPT(B29,1),"")</f>
        <v xml:space="preserve">40023 - </v>
      </c>
    </row>
    <row r="30" spans="1:5" customFormat="1">
      <c r="A30" s="58">
        <f>ROWS(A$6:$A30)</f>
        <v>25</v>
      </c>
      <c r="B30" t="str">
        <f>IF('base mandats'!AB28="Livré",'base mandats'!A28,"")</f>
        <v/>
      </c>
      <c r="C30" s="59" t="str">
        <f>IF('base mandats'!AB28="Livré",'base mandats'!AA28,"")</f>
        <v/>
      </c>
      <c r="D30">
        <f>A30+39999</f>
        <v>40024</v>
      </c>
      <c r="E30" t="str">
        <f>IF(A30&lt;&gt;"",REPT(D30,1)&amp;" "&amp;"-"&amp;" "&amp;REPT(B30,1),"")</f>
        <v xml:space="preserve">40024 - </v>
      </c>
    </row>
    <row r="31" spans="1:5" customFormat="1">
      <c r="A31" s="58">
        <f>ROWS(A$6:$A31)</f>
        <v>26</v>
      </c>
      <c r="B31" t="str">
        <f>IF('base mandats'!AB29="Livré",'base mandats'!A29,"")</f>
        <v/>
      </c>
      <c r="C31" s="59" t="str">
        <f>IF('base mandats'!AB29="Livré",'base mandats'!AA29,"")</f>
        <v/>
      </c>
      <c r="D31">
        <f>A31+39999</f>
        <v>40025</v>
      </c>
      <c r="E31" t="str">
        <f>IF(A31&lt;&gt;"",REPT(D31,1)&amp;" "&amp;"-"&amp;" "&amp;REPT(B31,1),"")</f>
        <v xml:space="preserve">40025 - </v>
      </c>
    </row>
    <row r="32" spans="1:5" customFormat="1">
      <c r="A32" s="58">
        <f>ROWS(A$6:$A32)</f>
        <v>27</v>
      </c>
      <c r="B32" t="str">
        <f>IF('base mandats'!AB30="Livré",'base mandats'!A30,"")</f>
        <v/>
      </c>
      <c r="C32" s="59" t="str">
        <f>IF('base mandats'!AB30="Livré",'base mandats'!AA30,"")</f>
        <v/>
      </c>
      <c r="D32">
        <f>A32+39999</f>
        <v>40026</v>
      </c>
      <c r="E32" t="str">
        <f>IF(A32&lt;&gt;"",REPT(D32,1)&amp;" "&amp;"-"&amp;" "&amp;REPT(B32,1),"")</f>
        <v xml:space="preserve">40026 - </v>
      </c>
    </row>
    <row r="33" spans="1:5" customFormat="1">
      <c r="A33" s="58">
        <f>ROWS(A$6:$A33)</f>
        <v>28</v>
      </c>
      <c r="B33" t="str">
        <f>IF('base mandats'!AB31="Livré",'base mandats'!A31,"")</f>
        <v/>
      </c>
      <c r="C33" s="59" t="str">
        <f>IF('base mandats'!AB31="Livré",'base mandats'!AA31,"")</f>
        <v/>
      </c>
      <c r="D33">
        <f>A33+39999</f>
        <v>40027</v>
      </c>
      <c r="E33" t="str">
        <f>IF(A33&lt;&gt;"",REPT(D33,1)&amp;" "&amp;"-"&amp;" "&amp;REPT(B33,1),"")</f>
        <v xml:space="preserve">40027 - </v>
      </c>
    </row>
    <row r="34" spans="1:5" customFormat="1">
      <c r="A34" s="58">
        <f>ROWS(A$6:$A34)</f>
        <v>29</v>
      </c>
      <c r="B34" t="str">
        <f>IF('base mandats'!AB32="Livré",'base mandats'!A32,"")</f>
        <v/>
      </c>
      <c r="C34" s="59" t="str">
        <f>IF('base mandats'!AB32="Livré",'base mandats'!AA32,"")</f>
        <v/>
      </c>
      <c r="D34">
        <f>A34+39999</f>
        <v>40028</v>
      </c>
      <c r="E34" t="str">
        <f>IF(A34&lt;&gt;"",REPT(D34,1)&amp;" "&amp;"-"&amp;" "&amp;REPT(B34,1),"")</f>
        <v xml:space="preserve">40028 - </v>
      </c>
    </row>
    <row r="35" spans="1:5" customFormat="1">
      <c r="A35" s="58">
        <f>ROWS(A$6:$A35)</f>
        <v>30</v>
      </c>
      <c r="B35" t="str">
        <f>IF('base mandats'!AB33="Livré",'base mandats'!A33,"")</f>
        <v/>
      </c>
      <c r="C35" s="59" t="str">
        <f>IF('base mandats'!AB33="Livré",'base mandats'!AA33,"")</f>
        <v/>
      </c>
      <c r="D35">
        <f>A35+39999</f>
        <v>40029</v>
      </c>
      <c r="E35" t="str">
        <f>IF(A35&lt;&gt;"",REPT(D35,1)&amp;" "&amp;"-"&amp;" "&amp;REPT(B35,1),"")</f>
        <v xml:space="preserve">40029 - </v>
      </c>
    </row>
    <row r="36" spans="1:5" customFormat="1">
      <c r="A36" s="58">
        <f>ROWS(A$6:$A36)</f>
        <v>31</v>
      </c>
      <c r="B36" t="str">
        <f>IF('base mandats'!AB34="Livré",'base mandats'!A34,"")</f>
        <v/>
      </c>
      <c r="C36" s="59" t="str">
        <f>IF('base mandats'!AB34="Livré",'base mandats'!AA34,"")</f>
        <v/>
      </c>
      <c r="D36">
        <f>A36+39999</f>
        <v>40030</v>
      </c>
      <c r="E36" t="str">
        <f>IF(A36&lt;&gt;"",REPT(D36,1)&amp;" "&amp;"-"&amp;" "&amp;REPT(B36,1),"")</f>
        <v xml:space="preserve">40030 - </v>
      </c>
    </row>
    <row r="37" spans="1:5" customFormat="1">
      <c r="A37" s="58">
        <f>ROWS(A$6:$A37)</f>
        <v>32</v>
      </c>
      <c r="B37" t="str">
        <f>IF('base mandats'!AB35="Livré",'base mandats'!A35,"")</f>
        <v/>
      </c>
      <c r="C37" s="59" t="str">
        <f>IF('base mandats'!AB35="Livré",'base mandats'!AA35,"")</f>
        <v/>
      </c>
      <c r="D37">
        <f>A37+39999</f>
        <v>40031</v>
      </c>
      <c r="E37" t="str">
        <f>IF(A37&lt;&gt;"",REPT(D37,1)&amp;" "&amp;"-"&amp;" "&amp;REPT(B37,1),"")</f>
        <v xml:space="preserve">40031 - </v>
      </c>
    </row>
    <row r="38" spans="1:5" customFormat="1">
      <c r="A38" s="58">
        <f>ROWS(A$6:$A38)</f>
        <v>33</v>
      </c>
      <c r="B38" t="str">
        <f>IF('base mandats'!AB36="Livré",'base mandats'!A36,"")</f>
        <v/>
      </c>
      <c r="C38" s="59" t="str">
        <f>IF('base mandats'!AB36="Livré",'base mandats'!AA36,"")</f>
        <v/>
      </c>
      <c r="D38">
        <f>A38+39999</f>
        <v>40032</v>
      </c>
      <c r="E38" t="str">
        <f>IF(A38&lt;&gt;"",REPT(D38,1)&amp;" "&amp;"-"&amp;" "&amp;REPT(B38,1),"")</f>
        <v xml:space="preserve">40032 - </v>
      </c>
    </row>
    <row r="39" spans="1:5" customFormat="1">
      <c r="A39" s="58">
        <f>ROWS(A$6:$A39)</f>
        <v>34</v>
      </c>
      <c r="B39" t="str">
        <f>IF('base mandats'!AB37="Livré",'base mandats'!A37,"")</f>
        <v/>
      </c>
      <c r="C39" s="59" t="str">
        <f>IF('base mandats'!AB37="Livré",'base mandats'!AA37,"")</f>
        <v/>
      </c>
      <c r="D39">
        <f>A39+39999</f>
        <v>40033</v>
      </c>
      <c r="E39" t="str">
        <f>IF(A39&lt;&gt;"",REPT(D39,1)&amp;" "&amp;"-"&amp;" "&amp;REPT(B39,1),"")</f>
        <v xml:space="preserve">40033 - </v>
      </c>
    </row>
    <row r="40" spans="1:5" customFormat="1">
      <c r="A40" s="58">
        <f>ROWS(A$6:$A40)</f>
        <v>35</v>
      </c>
      <c r="B40" t="str">
        <f>IF('base mandats'!AB38="Livré",'base mandats'!A38,"")</f>
        <v/>
      </c>
      <c r="C40" s="59" t="str">
        <f>IF('base mandats'!AB38="Livré",'base mandats'!AA38,"")</f>
        <v/>
      </c>
      <c r="D40">
        <f>A40+39999</f>
        <v>40034</v>
      </c>
      <c r="E40" t="str">
        <f>IF(A40&lt;&gt;"",REPT(D40,1)&amp;" "&amp;"-"&amp;" "&amp;REPT(B40,1),"")</f>
        <v xml:space="preserve">40034 - </v>
      </c>
    </row>
    <row r="41" spans="1:5" customFormat="1">
      <c r="A41" s="58">
        <f>ROWS(A$6:$A41)</f>
        <v>36</v>
      </c>
      <c r="B41" t="str">
        <f>IF('base mandats'!AB39="Livré",'base mandats'!A39,"")</f>
        <v/>
      </c>
      <c r="C41" s="59" t="str">
        <f>IF('base mandats'!AB39="Livré",'base mandats'!AA39,"")</f>
        <v/>
      </c>
      <c r="D41">
        <f>A41+39999</f>
        <v>40035</v>
      </c>
      <c r="E41" t="str">
        <f>IF(A41&lt;&gt;"",REPT(D41,1)&amp;" "&amp;"-"&amp;" "&amp;REPT(B41,1),"")</f>
        <v xml:space="preserve">40035 - </v>
      </c>
    </row>
    <row r="42" spans="1:5" customFormat="1">
      <c r="A42" s="58">
        <f>ROWS(A$6:$A42)</f>
        <v>37</v>
      </c>
      <c r="B42" t="str">
        <f>IF('base mandats'!AB40="Livré",'base mandats'!A40,"")</f>
        <v/>
      </c>
      <c r="C42" s="59" t="str">
        <f>IF('base mandats'!AB40="Livré",'base mandats'!AA40,"")</f>
        <v/>
      </c>
      <c r="D42">
        <f>A42+39999</f>
        <v>40036</v>
      </c>
      <c r="E42" t="str">
        <f>IF(A42&lt;&gt;"",REPT(D42,1)&amp;" "&amp;"-"&amp;" "&amp;REPT(B42,1),"")</f>
        <v xml:space="preserve">40036 - </v>
      </c>
    </row>
    <row r="43" spans="1:5" customFormat="1">
      <c r="A43" s="58">
        <f>ROWS(A$6:$A43)</f>
        <v>38</v>
      </c>
      <c r="B43" t="str">
        <f>IF('base mandats'!AB41="Livré",'base mandats'!A41,"")</f>
        <v/>
      </c>
      <c r="C43" s="59" t="str">
        <f>IF('base mandats'!AB41="Livré",'base mandats'!AA41,"")</f>
        <v/>
      </c>
      <c r="D43">
        <f>A43+39999</f>
        <v>40037</v>
      </c>
      <c r="E43" t="str">
        <f>IF(A43&lt;&gt;"",REPT(D43,1)&amp;" "&amp;"-"&amp;" "&amp;REPT(B43,1),"")</f>
        <v xml:space="preserve">40037 - </v>
      </c>
    </row>
    <row r="44" spans="1:5" customFormat="1">
      <c r="A44" s="58">
        <f>ROWS(A$6:$A44)</f>
        <v>39</v>
      </c>
      <c r="B44" t="str">
        <f>IF('base mandats'!AB42="Livré",'base mandats'!A42,"")</f>
        <v/>
      </c>
      <c r="C44" s="59" t="str">
        <f>IF('base mandats'!AB42="Livré",'base mandats'!AA42,"")</f>
        <v/>
      </c>
      <c r="D44">
        <f>A44+39999</f>
        <v>40038</v>
      </c>
      <c r="E44" t="str">
        <f>IF(A44&lt;&gt;"",REPT(D44,1)&amp;" "&amp;"-"&amp;" "&amp;REPT(B44,1),"")</f>
        <v xml:space="preserve">40038 - </v>
      </c>
    </row>
    <row r="45" spans="1:5" customFormat="1">
      <c r="A45" s="58"/>
      <c r="C45" s="59"/>
    </row>
    <row r="46" spans="1:5" customFormat="1">
      <c r="A46" s="58"/>
      <c r="C46" s="59"/>
    </row>
    <row r="47" spans="1:5" customFormat="1">
      <c r="A47" s="58"/>
      <c r="C47" s="59"/>
    </row>
    <row r="48" spans="1:5" customFormat="1">
      <c r="A48" s="58"/>
      <c r="C48" s="59"/>
    </row>
    <row r="49" spans="1:3" customFormat="1">
      <c r="A49" s="58"/>
      <c r="C49" s="59"/>
    </row>
    <row r="50" spans="1:3" customFormat="1">
      <c r="A50" s="58"/>
      <c r="C50" s="59"/>
    </row>
    <row r="51" spans="1:3" customFormat="1">
      <c r="A51" s="58"/>
      <c r="C51" s="59"/>
    </row>
    <row r="52" spans="1:3" customFormat="1">
      <c r="A52" s="58"/>
      <c r="C52" s="59"/>
    </row>
    <row r="53" spans="1:3" customFormat="1">
      <c r="A53" s="58"/>
      <c r="C53" s="59"/>
    </row>
    <row r="54" spans="1:3" customFormat="1">
      <c r="A54" s="58"/>
      <c r="C54" s="59"/>
    </row>
    <row r="55" spans="1:3" customFormat="1">
      <c r="A55" s="58"/>
      <c r="C55" s="59"/>
    </row>
    <row r="56" spans="1:3" customFormat="1">
      <c r="A56" s="58"/>
      <c r="C56" s="59"/>
    </row>
    <row r="57" spans="1:3" customFormat="1">
      <c r="A57" s="58"/>
      <c r="C57" s="59"/>
    </row>
    <row r="58" spans="1:3" customFormat="1">
      <c r="A58" s="58"/>
      <c r="C58" s="59"/>
    </row>
    <row r="59" spans="1:3" customFormat="1">
      <c r="A59" s="58"/>
      <c r="C59" s="59"/>
    </row>
    <row r="60" spans="1:3" customFormat="1">
      <c r="A60" s="58"/>
      <c r="C60" s="59"/>
    </row>
    <row r="61" spans="1:3" customFormat="1">
      <c r="A61" s="58"/>
      <c r="C61" s="59"/>
    </row>
    <row r="62" spans="1:3" customFormat="1">
      <c r="A62" s="58"/>
      <c r="C62" s="59"/>
    </row>
    <row r="63" spans="1:3" customFormat="1">
      <c r="A63" s="58"/>
      <c r="C63" s="59"/>
    </row>
    <row r="64" spans="1:3" customFormat="1">
      <c r="A64" s="58"/>
      <c r="C64" s="59"/>
    </row>
    <row r="65" spans="1:3" customFormat="1">
      <c r="A65" s="58"/>
      <c r="C65" s="59"/>
    </row>
    <row r="66" spans="1:3" customFormat="1">
      <c r="A66" s="58"/>
      <c r="C66" s="59"/>
    </row>
    <row r="67" spans="1:3" customFormat="1">
      <c r="A67" s="58"/>
      <c r="C67" s="59"/>
    </row>
    <row r="68" spans="1:3" customFormat="1">
      <c r="A68" s="58"/>
      <c r="C68" s="59"/>
    </row>
    <row r="69" spans="1:3" customFormat="1">
      <c r="A69" s="58"/>
      <c r="C69" s="59"/>
    </row>
    <row r="70" spans="1:3" customFormat="1">
      <c r="A70" s="58"/>
      <c r="C70" s="59"/>
    </row>
    <row r="71" spans="1:3" customFormat="1">
      <c r="A71" s="58"/>
      <c r="C71" s="59"/>
    </row>
    <row r="72" spans="1:3" customFormat="1">
      <c r="A72" s="58"/>
      <c r="C72" s="59"/>
    </row>
    <row r="73" spans="1:3" customFormat="1">
      <c r="A73" s="58"/>
      <c r="C73" s="59"/>
    </row>
    <row r="74" spans="1:3" customFormat="1">
      <c r="A74" s="58"/>
      <c r="C74" s="59"/>
    </row>
    <row r="75" spans="1:3" customFormat="1">
      <c r="A75" s="58"/>
      <c r="C75" s="59"/>
    </row>
    <row r="76" spans="1:3" customFormat="1">
      <c r="A76" s="58"/>
      <c r="C76" s="59"/>
    </row>
    <row r="77" spans="1:3" customFormat="1">
      <c r="A77" s="58"/>
      <c r="C77" s="59"/>
    </row>
    <row r="78" spans="1:3" customFormat="1">
      <c r="A78" s="58"/>
      <c r="C78" s="59"/>
    </row>
    <row r="79" spans="1:3" customFormat="1">
      <c r="A79" s="58"/>
      <c r="C79" s="59"/>
    </row>
    <row r="80" spans="1:3" customFormat="1">
      <c r="A80" s="58"/>
      <c r="C80" s="59"/>
    </row>
    <row r="81" spans="1:3" customFormat="1">
      <c r="A81" s="58"/>
      <c r="C81" s="59"/>
    </row>
    <row r="82" spans="1:3" customFormat="1">
      <c r="A82" s="58"/>
      <c r="C82" s="59"/>
    </row>
    <row r="83" spans="1:3" customFormat="1">
      <c r="A83" s="58"/>
      <c r="C83" s="59"/>
    </row>
    <row r="84" spans="1:3" customFormat="1">
      <c r="A84" s="58"/>
      <c r="C84" s="59"/>
    </row>
    <row r="85" spans="1:3" customFormat="1">
      <c r="A85" s="58"/>
      <c r="C85" s="59"/>
    </row>
    <row r="86" spans="1:3" customFormat="1">
      <c r="A86" s="58"/>
      <c r="C86" s="59"/>
    </row>
    <row r="87" spans="1:3" customFormat="1">
      <c r="A87" s="58"/>
      <c r="C87" s="59"/>
    </row>
    <row r="88" spans="1:3" customFormat="1">
      <c r="A88" s="58"/>
      <c r="C88" s="59"/>
    </row>
    <row r="89" spans="1:3" customFormat="1">
      <c r="A89" s="58"/>
      <c r="C89" s="59"/>
    </row>
    <row r="90" spans="1:3" customFormat="1">
      <c r="A90" s="58"/>
      <c r="C90" s="59"/>
    </row>
    <row r="91" spans="1:3" customFormat="1">
      <c r="A91" s="58"/>
      <c r="C91" s="59"/>
    </row>
    <row r="92" spans="1:3" customFormat="1">
      <c r="A92" s="58"/>
      <c r="C92" s="59"/>
    </row>
    <row r="93" spans="1:3" customFormat="1">
      <c r="A93" s="58"/>
      <c r="C93" s="59"/>
    </row>
    <row r="94" spans="1:3" customFormat="1">
      <c r="A94" s="58"/>
      <c r="C94" s="59"/>
    </row>
    <row r="95" spans="1:3" customFormat="1">
      <c r="A95" s="58"/>
      <c r="C95" s="59"/>
    </row>
    <row r="96" spans="1:3" customFormat="1">
      <c r="A96" s="58"/>
      <c r="C96" s="59"/>
    </row>
    <row r="97" spans="1:3" customFormat="1">
      <c r="A97" s="58"/>
      <c r="C97" s="59"/>
    </row>
    <row r="98" spans="1:3" customFormat="1">
      <c r="A98" s="58"/>
      <c r="C98" s="59"/>
    </row>
    <row r="99" spans="1:3" customFormat="1">
      <c r="A99" s="58"/>
      <c r="C99" s="59"/>
    </row>
    <row r="100" spans="1:3" customFormat="1">
      <c r="A100" s="58"/>
      <c r="C100" s="59"/>
    </row>
    <row r="101" spans="1:3" customFormat="1">
      <c r="A101" s="58"/>
      <c r="C101" s="59"/>
    </row>
    <row r="102" spans="1:3" customFormat="1">
      <c r="A102" s="58"/>
      <c r="C102" s="59"/>
    </row>
    <row r="103" spans="1:3" customFormat="1">
      <c r="A103" s="58"/>
      <c r="C103" s="59"/>
    </row>
    <row r="104" spans="1:3" customFormat="1">
      <c r="A104" s="58"/>
      <c r="C104" s="59"/>
    </row>
    <row r="105" spans="1:3" customFormat="1">
      <c r="A105" s="58"/>
      <c r="C105" s="59"/>
    </row>
    <row r="106" spans="1:3" customFormat="1">
      <c r="A106" s="58"/>
      <c r="C106" s="59"/>
    </row>
    <row r="107" spans="1:3" customFormat="1">
      <c r="A107" s="58"/>
      <c r="C107" s="59"/>
    </row>
    <row r="108" spans="1:3" customFormat="1">
      <c r="A108" s="58"/>
      <c r="C108" s="59"/>
    </row>
    <row r="109" spans="1:3" customFormat="1">
      <c r="A109" s="58"/>
      <c r="C109" s="59"/>
    </row>
    <row r="110" spans="1:3" customFormat="1">
      <c r="A110" s="58"/>
      <c r="C110" s="59"/>
    </row>
    <row r="111" spans="1:3" customFormat="1">
      <c r="A111" s="58"/>
      <c r="C111" s="59"/>
    </row>
    <row r="112" spans="1:3" customFormat="1">
      <c r="A112" s="58"/>
      <c r="C112" s="59"/>
    </row>
    <row r="113" spans="1:3" customFormat="1">
      <c r="A113" s="58"/>
      <c r="C113" s="59"/>
    </row>
    <row r="114" spans="1:3" customFormat="1">
      <c r="A114" s="58"/>
      <c r="C114" s="59"/>
    </row>
    <row r="115" spans="1:3" customFormat="1">
      <c r="A115" s="58"/>
      <c r="C115" s="59"/>
    </row>
    <row r="116" spans="1:3" customFormat="1">
      <c r="A116" s="58"/>
      <c r="C116" s="59"/>
    </row>
    <row r="117" spans="1:3" customFormat="1">
      <c r="A117" s="58"/>
      <c r="C117" s="59"/>
    </row>
    <row r="118" spans="1:3" customFormat="1">
      <c r="A118" s="58"/>
      <c r="C118" s="59"/>
    </row>
    <row r="119" spans="1:3" customFormat="1">
      <c r="A119" s="58"/>
      <c r="C119" s="59"/>
    </row>
    <row r="120" spans="1:3" customFormat="1">
      <c r="A120" s="58"/>
      <c r="C120" s="59"/>
    </row>
    <row r="121" spans="1:3" customFormat="1">
      <c r="A121" s="58"/>
      <c r="C121" s="59"/>
    </row>
    <row r="122" spans="1:3" customFormat="1">
      <c r="A122" s="58"/>
      <c r="C122" s="59"/>
    </row>
    <row r="123" spans="1:3" customFormat="1">
      <c r="A123" s="58"/>
      <c r="C123" s="59"/>
    </row>
    <row r="124" spans="1:3" customFormat="1">
      <c r="A124" s="58"/>
      <c r="C124" s="59"/>
    </row>
    <row r="125" spans="1:3" customFormat="1">
      <c r="A125" s="58"/>
      <c r="C125" s="59"/>
    </row>
    <row r="126" spans="1:3" customFormat="1">
      <c r="A126" s="58"/>
      <c r="C126" s="59"/>
    </row>
    <row r="127" spans="1:3" customFormat="1">
      <c r="A127" s="58"/>
      <c r="C127" s="59"/>
    </row>
    <row r="128" spans="1:3" customFormat="1">
      <c r="A128" s="58"/>
      <c r="C128" s="59"/>
    </row>
    <row r="129" spans="1:3" customFormat="1">
      <c r="A129" s="58"/>
      <c r="C129" s="59"/>
    </row>
    <row r="130" spans="1:3" customFormat="1">
      <c r="A130" s="58"/>
      <c r="C130" s="59"/>
    </row>
    <row r="131" spans="1:3" customFormat="1">
      <c r="A131" s="58"/>
      <c r="C131" s="59"/>
    </row>
    <row r="132" spans="1:3" customFormat="1">
      <c r="A132" s="58"/>
      <c r="C132" s="59"/>
    </row>
    <row r="133" spans="1:3" customFormat="1">
      <c r="A133" s="58"/>
      <c r="C133" s="59"/>
    </row>
    <row r="134" spans="1:3" customFormat="1">
      <c r="A134" s="58"/>
      <c r="C134" s="59"/>
    </row>
    <row r="135" spans="1:3" customFormat="1">
      <c r="A135" s="58"/>
      <c r="C135" s="59"/>
    </row>
    <row r="136" spans="1:3" customFormat="1">
      <c r="A136" s="58"/>
      <c r="C136" s="59"/>
    </row>
    <row r="137" spans="1:3" customFormat="1">
      <c r="A137" s="58"/>
      <c r="C137" s="59"/>
    </row>
    <row r="138" spans="1:3" customFormat="1">
      <c r="A138" s="58"/>
      <c r="C138" s="59"/>
    </row>
    <row r="139" spans="1:3" customFormat="1">
      <c r="A139" s="58"/>
      <c r="C139" s="59"/>
    </row>
    <row r="140" spans="1:3" customFormat="1">
      <c r="A140" s="58"/>
      <c r="C140" s="59"/>
    </row>
    <row r="141" spans="1:3" customFormat="1">
      <c r="A141" s="58"/>
      <c r="C141" s="59"/>
    </row>
    <row r="142" spans="1:3" customFormat="1">
      <c r="A142" s="58"/>
      <c r="C142" s="59"/>
    </row>
    <row r="143" spans="1:3" customFormat="1">
      <c r="A143" s="58"/>
      <c r="C143" s="59"/>
    </row>
    <row r="144" spans="1:3" customFormat="1">
      <c r="A144" s="58"/>
      <c r="C144" s="59"/>
    </row>
    <row r="145" spans="1:3" customFormat="1">
      <c r="A145" s="58"/>
      <c r="C145" s="59"/>
    </row>
    <row r="146" spans="1:3" customFormat="1">
      <c r="A146" s="58"/>
      <c r="C146" s="59"/>
    </row>
    <row r="147" spans="1:3" customFormat="1">
      <c r="A147" s="58"/>
      <c r="C147" s="59"/>
    </row>
    <row r="148" spans="1:3" customFormat="1">
      <c r="A148" s="58"/>
      <c r="C148" s="59"/>
    </row>
    <row r="149" spans="1:3" customFormat="1">
      <c r="A149" s="58"/>
      <c r="C149" s="59"/>
    </row>
    <row r="150" spans="1:3" customFormat="1">
      <c r="A150" s="58"/>
      <c r="C150" s="59"/>
    </row>
    <row r="151" spans="1:3" customFormat="1">
      <c r="A151" s="58"/>
      <c r="C151" s="59"/>
    </row>
    <row r="152" spans="1:3" customFormat="1">
      <c r="A152" s="58"/>
      <c r="C152" s="59"/>
    </row>
    <row r="153" spans="1:3" customFormat="1">
      <c r="A153" s="58"/>
      <c r="C153" s="59"/>
    </row>
    <row r="154" spans="1:3" customFormat="1">
      <c r="A154" s="58"/>
      <c r="C154" s="59"/>
    </row>
    <row r="155" spans="1:3" customFormat="1">
      <c r="A155" s="58"/>
      <c r="C155" s="59"/>
    </row>
    <row r="156" spans="1:3" customFormat="1">
      <c r="A156" s="58"/>
      <c r="C156" s="59"/>
    </row>
    <row r="157" spans="1:3" customFormat="1">
      <c r="A157" s="58"/>
      <c r="C157" s="59"/>
    </row>
    <row r="158" spans="1:3" customFormat="1">
      <c r="A158" s="58"/>
      <c r="C158" s="59"/>
    </row>
    <row r="159" spans="1:3" customFormat="1">
      <c r="A159" s="58"/>
      <c r="C159" s="59"/>
    </row>
    <row r="160" spans="1:3" customFormat="1">
      <c r="A160" s="58"/>
      <c r="C160" s="59"/>
    </row>
    <row r="161" spans="1:3" customFormat="1">
      <c r="A161" s="58"/>
      <c r="C161" s="59"/>
    </row>
    <row r="162" spans="1:3" customFormat="1">
      <c r="A162" s="58"/>
      <c r="C162" s="59"/>
    </row>
    <row r="163" spans="1:3" customFormat="1">
      <c r="A163" s="58"/>
      <c r="C163" s="59"/>
    </row>
    <row r="164" spans="1:3" customFormat="1">
      <c r="A164" s="58"/>
      <c r="C164" s="59"/>
    </row>
    <row r="165" spans="1:3" customFormat="1">
      <c r="A165" s="58"/>
      <c r="C165" s="59"/>
    </row>
    <row r="166" spans="1:3" customFormat="1">
      <c r="A166" s="58"/>
      <c r="C166" s="59"/>
    </row>
    <row r="167" spans="1:3" customFormat="1">
      <c r="A167" s="58"/>
      <c r="C167" s="59"/>
    </row>
    <row r="168" spans="1:3" customFormat="1">
      <c r="A168" s="58"/>
      <c r="C168" s="59"/>
    </row>
    <row r="169" spans="1:3" customFormat="1">
      <c r="A169" s="58"/>
      <c r="C169" s="59"/>
    </row>
    <row r="170" spans="1:3" customFormat="1">
      <c r="A170" s="58"/>
      <c r="C170" s="59"/>
    </row>
    <row r="171" spans="1:3" customFormat="1">
      <c r="A171" s="58"/>
      <c r="C171" s="59"/>
    </row>
    <row r="172" spans="1:3" customFormat="1">
      <c r="A172" s="58"/>
      <c r="C172" s="59"/>
    </row>
    <row r="173" spans="1:3" customFormat="1">
      <c r="A173" s="58"/>
      <c r="C173" s="59"/>
    </row>
    <row r="174" spans="1:3" customFormat="1">
      <c r="A174" s="58"/>
      <c r="C174" s="59"/>
    </row>
    <row r="175" spans="1:3" customFormat="1">
      <c r="A175" s="58"/>
      <c r="C175" s="59"/>
    </row>
    <row r="176" spans="1:3" customFormat="1">
      <c r="A176" s="58"/>
      <c r="C176" s="59"/>
    </row>
    <row r="177" spans="1:3" customFormat="1">
      <c r="A177" s="58"/>
      <c r="C177" s="59"/>
    </row>
    <row r="178" spans="1:3" customFormat="1">
      <c r="A178" s="58"/>
      <c r="C178" s="59"/>
    </row>
    <row r="179" spans="1:3" customFormat="1">
      <c r="A179" s="58"/>
      <c r="C179" s="59"/>
    </row>
    <row r="180" spans="1:3" customFormat="1">
      <c r="A180" s="58"/>
      <c r="C180" s="59"/>
    </row>
    <row r="181" spans="1:3" customFormat="1">
      <c r="A181" s="58"/>
      <c r="C181" s="59"/>
    </row>
    <row r="182" spans="1:3" customFormat="1">
      <c r="A182" s="58"/>
      <c r="C182" s="59"/>
    </row>
    <row r="183" spans="1:3" customFormat="1">
      <c r="A183" s="58"/>
      <c r="C183" s="59"/>
    </row>
    <row r="184" spans="1:3" customFormat="1">
      <c r="A184" s="58"/>
      <c r="C184" s="59"/>
    </row>
    <row r="185" spans="1:3" customFormat="1">
      <c r="A185" s="58"/>
      <c r="C185" s="59"/>
    </row>
    <row r="186" spans="1:3" customFormat="1">
      <c r="A186" s="58"/>
      <c r="C186" s="59"/>
    </row>
    <row r="187" spans="1:3" customFormat="1">
      <c r="A187" s="58"/>
      <c r="C187" s="59"/>
    </row>
    <row r="188" spans="1:3" customFormat="1">
      <c r="A188" s="58"/>
      <c r="C188" s="59"/>
    </row>
    <row r="189" spans="1:3" customFormat="1">
      <c r="A189" s="58"/>
      <c r="C189" s="59"/>
    </row>
    <row r="190" spans="1:3" customFormat="1">
      <c r="A190" s="58"/>
      <c r="C190" s="59"/>
    </row>
    <row r="191" spans="1:3" customFormat="1">
      <c r="A191" s="58"/>
      <c r="C191" s="59"/>
    </row>
    <row r="192" spans="1:3" customFormat="1">
      <c r="A192" s="58"/>
      <c r="C192" s="59"/>
    </row>
    <row r="193" spans="1:3" customFormat="1">
      <c r="A193" s="58"/>
      <c r="C193" s="59"/>
    </row>
    <row r="194" spans="1:3" customFormat="1">
      <c r="A194" s="58"/>
      <c r="C194" s="59"/>
    </row>
    <row r="195" spans="1:3" customFormat="1">
      <c r="A195" s="58"/>
      <c r="C195" s="59"/>
    </row>
    <row r="196" spans="1:3" customFormat="1">
      <c r="A196" s="58"/>
      <c r="C196" s="59"/>
    </row>
    <row r="197" spans="1:3" customFormat="1">
      <c r="A197" s="58"/>
      <c r="C197" s="59"/>
    </row>
    <row r="198" spans="1:3" customFormat="1">
      <c r="A198" s="58"/>
      <c r="C198" s="59"/>
    </row>
    <row r="199" spans="1:3" customFormat="1">
      <c r="A199" s="58"/>
      <c r="C199" s="59"/>
    </row>
    <row r="200" spans="1:3" customFormat="1">
      <c r="A200" s="58"/>
      <c r="C200" s="59"/>
    </row>
    <row r="201" spans="1:3" customFormat="1">
      <c r="A201" s="58"/>
      <c r="C201" s="59"/>
    </row>
    <row r="202" spans="1:3" customFormat="1">
      <c r="A202" s="58"/>
      <c r="C202" s="59"/>
    </row>
    <row r="203" spans="1:3" customFormat="1">
      <c r="A203" s="58"/>
      <c r="C203" s="59"/>
    </row>
    <row r="204" spans="1:3" customFormat="1">
      <c r="A204" s="58"/>
      <c r="C204" s="59"/>
    </row>
    <row r="205" spans="1:3" customFormat="1">
      <c r="A205" s="58"/>
      <c r="C205" s="59"/>
    </row>
    <row r="206" spans="1:3" customFormat="1">
      <c r="A206" s="58"/>
      <c r="C206" s="59"/>
    </row>
    <row r="207" spans="1:3" customFormat="1">
      <c r="A207" s="58"/>
      <c r="C207" s="59"/>
    </row>
    <row r="208" spans="1:3" customFormat="1">
      <c r="A208" s="58"/>
      <c r="C208" s="59"/>
    </row>
    <row r="209" spans="1:3" customFormat="1">
      <c r="A209" s="58"/>
      <c r="C209" s="59"/>
    </row>
    <row r="210" spans="1:3" customFormat="1">
      <c r="A210" s="58"/>
      <c r="C210" s="59"/>
    </row>
    <row r="211" spans="1:3" customFormat="1">
      <c r="A211" s="58"/>
      <c r="C211" s="59"/>
    </row>
    <row r="212" spans="1:3" customFormat="1">
      <c r="A212" s="58"/>
      <c r="C212" s="59"/>
    </row>
    <row r="213" spans="1:3" customFormat="1">
      <c r="A213" s="58"/>
      <c r="C213" s="59"/>
    </row>
    <row r="214" spans="1:3" customFormat="1">
      <c r="A214" s="58"/>
      <c r="C214" s="59"/>
    </row>
    <row r="215" spans="1:3" customFormat="1">
      <c r="A215" s="58"/>
      <c r="C215" s="59"/>
    </row>
    <row r="216" spans="1:3" customFormat="1">
      <c r="A216" s="58"/>
      <c r="C216" s="59"/>
    </row>
    <row r="217" spans="1:3" customFormat="1">
      <c r="A217" s="58"/>
      <c r="C217" s="59"/>
    </row>
    <row r="218" spans="1:3" customFormat="1">
      <c r="A218" s="58"/>
      <c r="C218" s="59"/>
    </row>
    <row r="219" spans="1:3" customFormat="1">
      <c r="A219" s="58"/>
      <c r="C219" s="59"/>
    </row>
    <row r="220" spans="1:3" customFormat="1">
      <c r="A220" s="58"/>
      <c r="C220" s="59"/>
    </row>
    <row r="221" spans="1:3" customFormat="1">
      <c r="A221" s="58"/>
      <c r="C221" s="59"/>
    </row>
    <row r="222" spans="1:3" customFormat="1">
      <c r="A222" s="58"/>
      <c r="C222" s="59"/>
    </row>
    <row r="223" spans="1:3" customFormat="1">
      <c r="A223" s="58"/>
      <c r="C223" s="59"/>
    </row>
    <row r="224" spans="1:3" customFormat="1">
      <c r="A224" s="58"/>
      <c r="C224" s="59"/>
    </row>
    <row r="225" spans="1:3" customFormat="1">
      <c r="A225" s="58"/>
      <c r="C225" s="59"/>
    </row>
    <row r="226" spans="1:3" customFormat="1">
      <c r="A226" s="58"/>
      <c r="C226" s="59"/>
    </row>
    <row r="227" spans="1:3" customFormat="1">
      <c r="A227" s="58"/>
      <c r="C227" s="59"/>
    </row>
    <row r="228" spans="1:3" customFormat="1">
      <c r="A228" s="58"/>
      <c r="C228" s="59"/>
    </row>
    <row r="229" spans="1:3" customFormat="1">
      <c r="A229" s="58"/>
      <c r="C229" s="59"/>
    </row>
    <row r="230" spans="1:3" customFormat="1">
      <c r="A230" s="58"/>
      <c r="C230" s="59"/>
    </row>
    <row r="231" spans="1:3" customFormat="1">
      <c r="A231" s="58"/>
      <c r="C231" s="59"/>
    </row>
    <row r="232" spans="1:3" customFormat="1">
      <c r="A232" s="58"/>
      <c r="C232" s="59"/>
    </row>
    <row r="233" spans="1:3" customFormat="1">
      <c r="A233" s="58"/>
      <c r="C233" s="59"/>
    </row>
    <row r="234" spans="1:3" customFormat="1">
      <c r="A234" s="58"/>
      <c r="C234" s="59"/>
    </row>
    <row r="235" spans="1:3" customFormat="1">
      <c r="A235" s="58"/>
      <c r="C235" s="59"/>
    </row>
    <row r="236" spans="1:3" customFormat="1">
      <c r="A236" s="58"/>
      <c r="C236" s="59"/>
    </row>
    <row r="237" spans="1:3" customFormat="1">
      <c r="A237" s="58"/>
      <c r="C237" s="59"/>
    </row>
    <row r="238" spans="1:3" customFormat="1">
      <c r="A238" s="58"/>
      <c r="C238" s="59"/>
    </row>
    <row r="239" spans="1:3" customFormat="1">
      <c r="A239" s="58"/>
      <c r="C239" s="59"/>
    </row>
    <row r="240" spans="1:3" customFormat="1">
      <c r="A240" s="58"/>
      <c r="C240" s="59"/>
    </row>
    <row r="241" spans="1:3" customFormat="1">
      <c r="A241" s="58"/>
      <c r="C241" s="59"/>
    </row>
    <row r="242" spans="1:3" customFormat="1">
      <c r="A242" s="58"/>
      <c r="C242" s="59"/>
    </row>
    <row r="243" spans="1:3" customFormat="1">
      <c r="A243" s="58"/>
      <c r="C243" s="59"/>
    </row>
    <row r="244" spans="1:3" customFormat="1">
      <c r="A244" s="58"/>
      <c r="C244" s="59"/>
    </row>
    <row r="245" spans="1:3" customFormat="1">
      <c r="A245" s="58"/>
      <c r="C245" s="59"/>
    </row>
    <row r="246" spans="1:3" customFormat="1">
      <c r="A246" s="58"/>
      <c r="C246" s="59"/>
    </row>
    <row r="247" spans="1:3" customFormat="1">
      <c r="A247" s="58"/>
      <c r="C247" s="59"/>
    </row>
    <row r="248" spans="1:3" customFormat="1">
      <c r="A248" s="58"/>
      <c r="C248" s="59"/>
    </row>
    <row r="249" spans="1:3" customFormat="1">
      <c r="A249" s="58"/>
      <c r="C249" s="59"/>
    </row>
    <row r="250" spans="1:3" customFormat="1">
      <c r="A250" s="58"/>
      <c r="C250" s="59"/>
    </row>
    <row r="251" spans="1:3" customFormat="1">
      <c r="A251" s="58"/>
      <c r="C251" s="59"/>
    </row>
    <row r="252" spans="1:3" customFormat="1">
      <c r="A252" s="58"/>
      <c r="C252" s="59"/>
    </row>
    <row r="253" spans="1:3" customFormat="1">
      <c r="A253" s="58"/>
      <c r="C253" s="59"/>
    </row>
    <row r="254" spans="1:3" customFormat="1">
      <c r="A254" s="58"/>
      <c r="C254" s="59"/>
    </row>
    <row r="255" spans="1:3" customFormat="1">
      <c r="A255" s="58"/>
      <c r="C255" s="59"/>
    </row>
    <row r="256" spans="1:3" customFormat="1">
      <c r="A256" s="58"/>
      <c r="C256" s="59"/>
    </row>
    <row r="257" spans="1:3" customFormat="1">
      <c r="A257" s="58"/>
      <c r="C257" s="59"/>
    </row>
    <row r="258" spans="1:3" customFormat="1">
      <c r="A258" s="58"/>
      <c r="C258" s="59"/>
    </row>
    <row r="259" spans="1:3" customFormat="1">
      <c r="A259" s="58"/>
      <c r="C259" s="59"/>
    </row>
    <row r="260" spans="1:3" customFormat="1">
      <c r="A260" s="58"/>
      <c r="C260" s="59"/>
    </row>
    <row r="261" spans="1:3" customFormat="1">
      <c r="A261" s="58"/>
      <c r="C261" s="59"/>
    </row>
    <row r="262" spans="1:3" customFormat="1">
      <c r="A262" s="58"/>
      <c r="C262" s="59"/>
    </row>
    <row r="263" spans="1:3" customFormat="1">
      <c r="A263" s="58"/>
      <c r="C263" s="59"/>
    </row>
    <row r="264" spans="1:3" customFormat="1">
      <c r="A264" s="58"/>
      <c r="C264" s="59"/>
    </row>
    <row r="265" spans="1:3" customFormat="1">
      <c r="A265" s="58"/>
      <c r="C265" s="59"/>
    </row>
    <row r="266" spans="1:3" customFormat="1">
      <c r="A266" s="58"/>
      <c r="C266" s="59"/>
    </row>
    <row r="267" spans="1:3" customFormat="1">
      <c r="A267" s="58"/>
      <c r="C267" s="59"/>
    </row>
    <row r="268" spans="1:3" customFormat="1">
      <c r="A268" s="58"/>
      <c r="C268" s="59"/>
    </row>
    <row r="269" spans="1:3" customFormat="1">
      <c r="A269" s="58"/>
      <c r="C269" s="59"/>
    </row>
    <row r="270" spans="1:3" customFormat="1">
      <c r="A270" s="58"/>
      <c r="C270" s="59"/>
    </row>
    <row r="271" spans="1:3" customFormat="1">
      <c r="A271" s="58"/>
      <c r="C271" s="59"/>
    </row>
    <row r="272" spans="1:3" customFormat="1">
      <c r="A272" s="58"/>
      <c r="C272" s="59"/>
    </row>
    <row r="273" spans="1:3" customFormat="1">
      <c r="A273" s="58"/>
      <c r="C273" s="59"/>
    </row>
    <row r="274" spans="1:3" customFormat="1">
      <c r="A274" s="58"/>
      <c r="C274" s="59"/>
    </row>
    <row r="275" spans="1:3" customFormat="1">
      <c r="A275" s="58"/>
      <c r="C275" s="59"/>
    </row>
    <row r="276" spans="1:3" customFormat="1">
      <c r="A276" s="58"/>
      <c r="C276" s="59"/>
    </row>
    <row r="277" spans="1:3" customFormat="1">
      <c r="A277" s="58"/>
      <c r="C277" s="59"/>
    </row>
    <row r="278" spans="1:3" customFormat="1">
      <c r="A278" s="58"/>
      <c r="C278" s="59"/>
    </row>
    <row r="279" spans="1:3" customFormat="1">
      <c r="A279" s="58"/>
      <c r="C279" s="59"/>
    </row>
    <row r="280" spans="1:3" customFormat="1">
      <c r="A280" s="58"/>
      <c r="C280" s="59"/>
    </row>
    <row r="281" spans="1:3" customFormat="1">
      <c r="A281" s="58"/>
      <c r="C281" s="59"/>
    </row>
    <row r="282" spans="1:3" customFormat="1">
      <c r="A282" s="58"/>
      <c r="C282" s="59"/>
    </row>
    <row r="283" spans="1:3" customFormat="1">
      <c r="A283" s="58"/>
      <c r="C283" s="59"/>
    </row>
    <row r="284" spans="1:3" customFormat="1">
      <c r="A284" s="58"/>
      <c r="C284" s="59"/>
    </row>
    <row r="285" spans="1:3" customFormat="1">
      <c r="A285" s="58"/>
      <c r="C285" s="59"/>
    </row>
    <row r="286" spans="1:3" customFormat="1">
      <c r="A286" s="58"/>
      <c r="C286" s="59"/>
    </row>
    <row r="287" spans="1:3" customFormat="1">
      <c r="A287" s="58"/>
      <c r="C287" s="59"/>
    </row>
    <row r="288" spans="1:3" customFormat="1">
      <c r="A288" s="58"/>
      <c r="C288" s="59"/>
    </row>
    <row r="289" spans="1:3" customFormat="1">
      <c r="A289" s="58"/>
      <c r="C289" s="59"/>
    </row>
    <row r="290" spans="1:3" customFormat="1">
      <c r="A290" s="58"/>
      <c r="C290" s="59"/>
    </row>
    <row r="291" spans="1:3" customFormat="1">
      <c r="A291" s="58"/>
      <c r="C291" s="59"/>
    </row>
    <row r="292" spans="1:3" customFormat="1">
      <c r="A292" s="58"/>
      <c r="C292" s="59"/>
    </row>
    <row r="293" spans="1:3" customFormat="1">
      <c r="A293" s="58"/>
      <c r="C293" s="59"/>
    </row>
    <row r="294" spans="1:3" customFormat="1">
      <c r="A294" s="58"/>
      <c r="C294" s="59"/>
    </row>
    <row r="295" spans="1:3" customFormat="1">
      <c r="A295" s="58"/>
      <c r="C295" s="59"/>
    </row>
    <row r="296" spans="1:3" customFormat="1">
      <c r="A296" s="58"/>
      <c r="C296" s="59"/>
    </row>
    <row r="297" spans="1:3" customFormat="1">
      <c r="A297" s="58"/>
      <c r="C297" s="59"/>
    </row>
    <row r="298" spans="1:3" customFormat="1">
      <c r="A298" s="58"/>
      <c r="C298" s="59"/>
    </row>
    <row r="299" spans="1:3" customFormat="1">
      <c r="A299" s="58"/>
      <c r="C299" s="59"/>
    </row>
    <row r="300" spans="1:3" customFormat="1">
      <c r="A300" s="58"/>
      <c r="C300" s="59"/>
    </row>
    <row r="301" spans="1:3" customFormat="1">
      <c r="A301" s="58"/>
      <c r="C301" s="59"/>
    </row>
    <row r="302" spans="1:3" customFormat="1">
      <c r="A302" s="58"/>
      <c r="C302" s="59"/>
    </row>
    <row r="303" spans="1:3" customFormat="1">
      <c r="A303" s="58"/>
      <c r="C303" s="59"/>
    </row>
    <row r="304" spans="1:3" customFormat="1">
      <c r="A304" s="58"/>
      <c r="C304" s="59"/>
    </row>
    <row r="305" spans="1:3" customFormat="1">
      <c r="A305" s="58"/>
      <c r="C305" s="59"/>
    </row>
    <row r="306" spans="1:3" customFormat="1">
      <c r="A306" s="58"/>
      <c r="C306" s="59"/>
    </row>
    <row r="307" spans="1:3" customFormat="1">
      <c r="A307" s="58"/>
      <c r="C307" s="59"/>
    </row>
    <row r="308" spans="1:3" customFormat="1">
      <c r="A308" s="58"/>
      <c r="C308" s="59"/>
    </row>
    <row r="309" spans="1:3" customFormat="1">
      <c r="A309" s="58"/>
      <c r="C309" s="59"/>
    </row>
    <row r="310" spans="1:3" customFormat="1">
      <c r="A310" s="58"/>
      <c r="C310" s="59"/>
    </row>
    <row r="311" spans="1:3" customFormat="1">
      <c r="A311" s="58"/>
      <c r="C311" s="59"/>
    </row>
    <row r="312" spans="1:3" customFormat="1">
      <c r="A312" s="58"/>
      <c r="C312" s="59"/>
    </row>
    <row r="313" spans="1:3" customFormat="1">
      <c r="A313" s="58"/>
      <c r="C313" s="59"/>
    </row>
    <row r="314" spans="1:3" customFormat="1">
      <c r="A314" s="58"/>
      <c r="C314" s="59"/>
    </row>
    <row r="315" spans="1:3" customFormat="1">
      <c r="A315" s="58"/>
      <c r="C315" s="59"/>
    </row>
    <row r="316" spans="1:3" customFormat="1">
      <c r="A316" s="58"/>
      <c r="C316" s="59"/>
    </row>
    <row r="317" spans="1:3" customFormat="1">
      <c r="A317" s="58"/>
      <c r="C317" s="59"/>
    </row>
    <row r="318" spans="1:3" customFormat="1">
      <c r="A318" s="58"/>
      <c r="C318" s="59"/>
    </row>
    <row r="319" spans="1:3" customFormat="1">
      <c r="A319" s="58"/>
      <c r="C319" s="59"/>
    </row>
    <row r="320" spans="1:3" customFormat="1">
      <c r="A320" s="58"/>
      <c r="C320" s="59"/>
    </row>
    <row r="321" spans="1:3" customFormat="1">
      <c r="A321" s="58"/>
      <c r="C321" s="59"/>
    </row>
    <row r="322" spans="1:3" customFormat="1">
      <c r="A322" s="58"/>
      <c r="C322" s="59"/>
    </row>
    <row r="323" spans="1:3" customFormat="1">
      <c r="A323" s="58"/>
      <c r="C323" s="59"/>
    </row>
    <row r="324" spans="1:3" customFormat="1">
      <c r="A324" s="58"/>
      <c r="C324" s="59"/>
    </row>
    <row r="325" spans="1:3" customFormat="1">
      <c r="A325" s="58"/>
      <c r="C325" s="59"/>
    </row>
    <row r="326" spans="1:3" customFormat="1">
      <c r="A326" s="58"/>
      <c r="C326" s="59"/>
    </row>
    <row r="327" spans="1:3" customFormat="1">
      <c r="A327" s="58"/>
      <c r="C327" s="59"/>
    </row>
    <row r="328" spans="1:3" customFormat="1">
      <c r="A328" s="58"/>
      <c r="C328" s="59"/>
    </row>
    <row r="329" spans="1:3" customFormat="1">
      <c r="A329" s="58"/>
      <c r="C329" s="59"/>
    </row>
    <row r="330" spans="1:3" customFormat="1">
      <c r="A330" s="58"/>
      <c r="C330" s="59"/>
    </row>
    <row r="331" spans="1:3" customFormat="1">
      <c r="A331" s="58"/>
      <c r="C331" s="59"/>
    </row>
    <row r="332" spans="1:3" customFormat="1">
      <c r="A332" s="58"/>
      <c r="C332" s="59"/>
    </row>
    <row r="333" spans="1:3" customFormat="1">
      <c r="A333" s="58"/>
      <c r="C333" s="59"/>
    </row>
    <row r="334" spans="1:3" customFormat="1">
      <c r="A334" s="58"/>
      <c r="C334" s="59"/>
    </row>
    <row r="335" spans="1:3" customFormat="1">
      <c r="A335" s="58"/>
      <c r="C335" s="59"/>
    </row>
    <row r="336" spans="1:3" customFormat="1">
      <c r="A336" s="58"/>
      <c r="C336" s="59"/>
    </row>
    <row r="337" spans="1:3" customFormat="1">
      <c r="A337" s="58"/>
      <c r="C337" s="59"/>
    </row>
    <row r="338" spans="1:3" customFormat="1">
      <c r="A338" s="58"/>
      <c r="C338" s="59"/>
    </row>
    <row r="339" spans="1:3" customFormat="1">
      <c r="A339" s="58"/>
      <c r="C339" s="59"/>
    </row>
    <row r="340" spans="1:3" customFormat="1">
      <c r="A340" s="58"/>
      <c r="C340" s="59"/>
    </row>
    <row r="341" spans="1:3" customFormat="1">
      <c r="A341" s="58"/>
      <c r="C341" s="59"/>
    </row>
    <row r="342" spans="1:3" customFormat="1">
      <c r="A342" s="58"/>
      <c r="C342" s="59"/>
    </row>
    <row r="343" spans="1:3" customFormat="1">
      <c r="A343" s="58"/>
      <c r="C343" s="59"/>
    </row>
    <row r="344" spans="1:3" customFormat="1">
      <c r="A344" s="58"/>
      <c r="C344" s="59"/>
    </row>
    <row r="345" spans="1:3" customFormat="1">
      <c r="A345" s="58"/>
      <c r="C345" s="59"/>
    </row>
    <row r="346" spans="1:3" customFormat="1">
      <c r="A346" s="58"/>
      <c r="C346" s="59"/>
    </row>
    <row r="347" spans="1:3" customFormat="1">
      <c r="A347" s="58"/>
      <c r="C347" s="59"/>
    </row>
    <row r="348" spans="1:3" customFormat="1">
      <c r="A348" s="58"/>
      <c r="C348" s="59"/>
    </row>
    <row r="349" spans="1:3" customFormat="1">
      <c r="A349" s="58"/>
      <c r="C349" s="59"/>
    </row>
    <row r="350" spans="1:3" customFormat="1">
      <c r="A350" s="58"/>
      <c r="C350" s="59"/>
    </row>
    <row r="351" spans="1:3" customFormat="1">
      <c r="A351" s="58"/>
      <c r="C351" s="59"/>
    </row>
    <row r="352" spans="1:3" customFormat="1">
      <c r="A352" s="58"/>
      <c r="C352" s="59"/>
    </row>
    <row r="353" spans="1:3" customFormat="1">
      <c r="A353" s="58"/>
      <c r="C353" s="59"/>
    </row>
    <row r="354" spans="1:3" customFormat="1">
      <c r="A354" s="58"/>
      <c r="C354" s="59"/>
    </row>
    <row r="355" spans="1:3" customFormat="1">
      <c r="A355" s="58"/>
      <c r="C355" s="59"/>
    </row>
    <row r="356" spans="1:3" customFormat="1">
      <c r="A356" s="58"/>
      <c r="C356" s="59"/>
    </row>
    <row r="357" spans="1:3" customFormat="1">
      <c r="A357" s="58"/>
      <c r="C357" s="59"/>
    </row>
    <row r="358" spans="1:3" customFormat="1">
      <c r="A358" s="58"/>
      <c r="C358" s="59"/>
    </row>
    <row r="359" spans="1:3" customFormat="1">
      <c r="A359" s="58"/>
      <c r="C359" s="59"/>
    </row>
    <row r="360" spans="1:3" customFormat="1">
      <c r="A360" s="58"/>
      <c r="C360" s="59"/>
    </row>
    <row r="361" spans="1:3" customFormat="1">
      <c r="A361" s="58"/>
      <c r="C361" s="59"/>
    </row>
    <row r="362" spans="1:3" customFormat="1">
      <c r="A362" s="58"/>
      <c r="C362" s="59"/>
    </row>
    <row r="363" spans="1:3" customFormat="1">
      <c r="A363" s="58"/>
      <c r="C363" s="59"/>
    </row>
    <row r="364" spans="1:3" customFormat="1">
      <c r="A364" s="58"/>
      <c r="C364" s="59"/>
    </row>
    <row r="365" spans="1:3" customFormat="1">
      <c r="A365" s="58"/>
      <c r="C365" s="59"/>
    </row>
    <row r="366" spans="1:3" customFormat="1">
      <c r="A366" s="58"/>
      <c r="C366" s="59"/>
    </row>
    <row r="367" spans="1:3" customFormat="1">
      <c r="A367" s="58"/>
      <c r="C367" s="59"/>
    </row>
    <row r="368" spans="1:3" customFormat="1">
      <c r="A368" s="58"/>
      <c r="C368" s="59"/>
    </row>
    <row r="369" spans="1:3" customFormat="1">
      <c r="A369" s="58"/>
      <c r="C369" s="59"/>
    </row>
    <row r="370" spans="1:3" customFormat="1">
      <c r="A370" s="58"/>
      <c r="C370" s="59"/>
    </row>
    <row r="371" spans="1:3" customFormat="1">
      <c r="A371" s="58"/>
      <c r="C371" s="59"/>
    </row>
    <row r="372" spans="1:3" customFormat="1">
      <c r="A372" s="58"/>
      <c r="C372" s="59"/>
    </row>
    <row r="373" spans="1:3" customFormat="1">
      <c r="A373" s="58"/>
      <c r="C373" s="59"/>
    </row>
    <row r="374" spans="1:3" customFormat="1">
      <c r="A374" s="58"/>
      <c r="C374" s="59"/>
    </row>
    <row r="375" spans="1:3" customFormat="1">
      <c r="A375" s="58"/>
      <c r="C375" s="59"/>
    </row>
    <row r="376" spans="1:3" customFormat="1">
      <c r="A376" s="58"/>
      <c r="C376" s="59"/>
    </row>
    <row r="377" spans="1:3" customFormat="1">
      <c r="A377" s="58"/>
      <c r="C377" s="59"/>
    </row>
    <row r="378" spans="1:3" customFormat="1">
      <c r="A378" s="58"/>
      <c r="C378" s="59"/>
    </row>
    <row r="379" spans="1:3" customFormat="1">
      <c r="A379" s="58"/>
      <c r="C379" s="59"/>
    </row>
    <row r="380" spans="1:3" customFormat="1">
      <c r="A380" s="58"/>
      <c r="C380" s="59"/>
    </row>
    <row r="381" spans="1:3" customFormat="1">
      <c r="A381" s="58"/>
      <c r="C381" s="59"/>
    </row>
    <row r="382" spans="1:3" customFormat="1">
      <c r="A382" s="58"/>
      <c r="C382" s="59"/>
    </row>
    <row r="383" spans="1:3" customFormat="1">
      <c r="A383" s="58"/>
      <c r="C383" s="59"/>
    </row>
    <row r="384" spans="1:3" customFormat="1">
      <c r="A384" s="58"/>
      <c r="C384" s="59"/>
    </row>
    <row r="385" spans="1:3" customFormat="1">
      <c r="A385" s="58"/>
      <c r="C385" s="59"/>
    </row>
    <row r="386" spans="1:3" customFormat="1">
      <c r="A386" s="58"/>
      <c r="C386" s="59"/>
    </row>
    <row r="387" spans="1:3" customFormat="1">
      <c r="A387" s="58"/>
      <c r="C387" s="59"/>
    </row>
    <row r="388" spans="1:3" customFormat="1">
      <c r="A388" s="58"/>
      <c r="C388" s="59"/>
    </row>
    <row r="389" spans="1:3" customFormat="1">
      <c r="A389" s="58"/>
      <c r="C389" s="59"/>
    </row>
    <row r="390" spans="1:3" customFormat="1">
      <c r="A390" s="58"/>
      <c r="C390" s="59"/>
    </row>
    <row r="391" spans="1:3" customFormat="1">
      <c r="A391" s="58"/>
      <c r="C391" s="59"/>
    </row>
    <row r="392" spans="1:3" customFormat="1">
      <c r="A392" s="58"/>
      <c r="C392" s="59"/>
    </row>
    <row r="393" spans="1:3" customFormat="1">
      <c r="A393" s="58"/>
      <c r="C393" s="59"/>
    </row>
    <row r="394" spans="1:3" customFormat="1">
      <c r="A394" s="58"/>
      <c r="C394" s="59"/>
    </row>
    <row r="395" spans="1:3" customFormat="1">
      <c r="A395" s="58"/>
      <c r="C395" s="59"/>
    </row>
    <row r="396" spans="1:3" customFormat="1">
      <c r="A396" s="58"/>
      <c r="C396" s="59"/>
    </row>
    <row r="397" spans="1:3" customFormat="1">
      <c r="A397" s="58"/>
      <c r="C397" s="59"/>
    </row>
    <row r="398" spans="1:3" customFormat="1">
      <c r="A398" s="58"/>
      <c r="C398" s="59"/>
    </row>
    <row r="399" spans="1:3" customFormat="1">
      <c r="A399" s="58"/>
      <c r="C399" s="59"/>
    </row>
    <row r="400" spans="1:3" customFormat="1">
      <c r="A400" s="58"/>
      <c r="C400" s="59"/>
    </row>
    <row r="401" spans="1:3" customFormat="1">
      <c r="A401" s="58"/>
      <c r="C401" s="59"/>
    </row>
    <row r="402" spans="1:3" customFormat="1">
      <c r="A402" s="58"/>
      <c r="C402" s="59"/>
    </row>
    <row r="403" spans="1:3" customFormat="1">
      <c r="A403" s="58"/>
      <c r="C403" s="59"/>
    </row>
    <row r="404" spans="1:3" customFormat="1">
      <c r="A404" s="58"/>
      <c r="C404" s="59"/>
    </row>
    <row r="405" spans="1:3" customFormat="1">
      <c r="A405" s="58"/>
      <c r="C405" s="59"/>
    </row>
    <row r="406" spans="1:3" customFormat="1">
      <c r="A406" s="58"/>
      <c r="C406" s="59"/>
    </row>
    <row r="407" spans="1:3" customFormat="1">
      <c r="A407" s="58"/>
      <c r="C407" s="59"/>
    </row>
    <row r="408" spans="1:3" customFormat="1">
      <c r="A408" s="58"/>
      <c r="C408" s="59"/>
    </row>
    <row r="409" spans="1:3" customFormat="1">
      <c r="A409" s="58"/>
      <c r="C409" s="59"/>
    </row>
    <row r="410" spans="1:3" customFormat="1">
      <c r="A410" s="58"/>
      <c r="C410" s="59"/>
    </row>
    <row r="411" spans="1:3" customFormat="1">
      <c r="A411" s="58"/>
      <c r="C411" s="59"/>
    </row>
    <row r="412" spans="1:3" customFormat="1">
      <c r="A412" s="58"/>
      <c r="C412" s="59"/>
    </row>
    <row r="413" spans="1:3" customFormat="1">
      <c r="A413" s="58"/>
      <c r="C413" s="59"/>
    </row>
    <row r="414" spans="1:3" customFormat="1">
      <c r="A414" s="58"/>
      <c r="C414" s="59"/>
    </row>
    <row r="415" spans="1:3" customFormat="1">
      <c r="A415" s="58"/>
      <c r="C415" s="59"/>
    </row>
    <row r="416" spans="1:3" customFormat="1">
      <c r="A416" s="58"/>
      <c r="C416" s="59"/>
    </row>
    <row r="417" spans="1:3" customFormat="1">
      <c r="A417" s="58"/>
      <c r="C417" s="59"/>
    </row>
    <row r="418" spans="1:3" customFormat="1">
      <c r="A418" s="58"/>
      <c r="C418" s="59"/>
    </row>
    <row r="419" spans="1:3" customFormat="1">
      <c r="A419" s="58"/>
      <c r="C419" s="59"/>
    </row>
    <row r="420" spans="1:3" customFormat="1">
      <c r="A420" s="58"/>
      <c r="C420" s="59"/>
    </row>
    <row r="421" spans="1:3" customFormat="1">
      <c r="A421" s="58"/>
      <c r="C421" s="59"/>
    </row>
    <row r="422" spans="1:3" customFormat="1">
      <c r="A422" s="58"/>
      <c r="C422" s="59"/>
    </row>
    <row r="423" spans="1:3" customFormat="1">
      <c r="A423" s="58"/>
      <c r="C423" s="59"/>
    </row>
    <row r="424" spans="1:3" customFormat="1">
      <c r="A424" s="58"/>
      <c r="C424" s="59"/>
    </row>
    <row r="425" spans="1:3" customFormat="1">
      <c r="A425" s="58"/>
      <c r="C425" s="59"/>
    </row>
    <row r="426" spans="1:3" customFormat="1">
      <c r="A426" s="58"/>
      <c r="C426" s="59"/>
    </row>
    <row r="427" spans="1:3" customFormat="1">
      <c r="A427" s="58"/>
      <c r="C427" s="59"/>
    </row>
    <row r="428" spans="1:3" customFormat="1">
      <c r="A428" s="58"/>
      <c r="C428" s="59"/>
    </row>
    <row r="429" spans="1:3" customFormat="1">
      <c r="A429" s="58"/>
      <c r="C429" s="59"/>
    </row>
    <row r="430" spans="1:3" customFormat="1">
      <c r="A430" s="58"/>
      <c r="C430" s="59"/>
    </row>
    <row r="431" spans="1:3" customFormat="1">
      <c r="A431" s="58"/>
      <c r="C431" s="59"/>
    </row>
    <row r="432" spans="1:3" customFormat="1">
      <c r="A432" s="58"/>
      <c r="C432" s="59"/>
    </row>
    <row r="433" spans="1:3" customFormat="1">
      <c r="A433" s="58"/>
      <c r="C433" s="59"/>
    </row>
    <row r="434" spans="1:3" customFormat="1">
      <c r="A434" s="58"/>
      <c r="C434" s="59"/>
    </row>
    <row r="435" spans="1:3" customFormat="1">
      <c r="A435" s="58"/>
      <c r="C435" s="59"/>
    </row>
    <row r="436" spans="1:3" customFormat="1">
      <c r="A436" s="58"/>
      <c r="C436" s="59"/>
    </row>
    <row r="437" spans="1:3" customFormat="1">
      <c r="A437" s="58"/>
      <c r="C437" s="59"/>
    </row>
    <row r="438" spans="1:3" customFormat="1">
      <c r="A438" s="58"/>
      <c r="C438" s="59"/>
    </row>
    <row r="439" spans="1:3" customFormat="1">
      <c r="A439" s="58"/>
      <c r="C439" s="59"/>
    </row>
    <row r="440" spans="1:3" customFormat="1">
      <c r="A440" s="58"/>
      <c r="C440" s="59"/>
    </row>
    <row r="441" spans="1:3" customFormat="1">
      <c r="A441" s="58"/>
      <c r="C441" s="59"/>
    </row>
    <row r="442" spans="1:3" customFormat="1">
      <c r="A442" s="58"/>
      <c r="C442" s="59"/>
    </row>
    <row r="443" spans="1:3" customFormat="1">
      <c r="A443" s="58"/>
      <c r="C443" s="59"/>
    </row>
    <row r="444" spans="1:3" customFormat="1">
      <c r="A444" s="58"/>
      <c r="C444" s="59"/>
    </row>
    <row r="445" spans="1:3" customFormat="1">
      <c r="A445" s="58"/>
      <c r="C445" s="59"/>
    </row>
    <row r="446" spans="1:3" customFormat="1">
      <c r="A446" s="58"/>
      <c r="C446" s="59"/>
    </row>
    <row r="447" spans="1:3" customFormat="1">
      <c r="A447" s="58"/>
      <c r="C447" s="59"/>
    </row>
    <row r="448" spans="1:3" customFormat="1">
      <c r="A448" s="58"/>
      <c r="C448" s="59"/>
    </row>
    <row r="449" spans="1:3" customFormat="1">
      <c r="A449" s="58"/>
      <c r="C449" s="59"/>
    </row>
    <row r="450" spans="1:3" customFormat="1">
      <c r="A450" s="58"/>
      <c r="C450" s="59"/>
    </row>
    <row r="451" spans="1:3" customFormat="1">
      <c r="A451" s="58"/>
      <c r="C451" s="59"/>
    </row>
    <row r="452" spans="1:3" customFormat="1">
      <c r="A452" s="58"/>
      <c r="C452" s="59"/>
    </row>
    <row r="453" spans="1:3" customFormat="1">
      <c r="A453" s="58"/>
      <c r="C453" s="59"/>
    </row>
    <row r="454" spans="1:3" customFormat="1">
      <c r="A454" s="58"/>
      <c r="C454" s="59"/>
    </row>
    <row r="455" spans="1:3" customFormat="1">
      <c r="A455" s="58"/>
      <c r="C455" s="59"/>
    </row>
    <row r="456" spans="1:3" customFormat="1">
      <c r="A456" s="58"/>
      <c r="C456" s="59"/>
    </row>
    <row r="457" spans="1:3" customFormat="1">
      <c r="A457" s="58"/>
      <c r="C457" s="59"/>
    </row>
    <row r="458" spans="1:3" customFormat="1">
      <c r="A458" s="58"/>
      <c r="C458" s="59"/>
    </row>
    <row r="459" spans="1:3" customFormat="1">
      <c r="A459" s="58"/>
      <c r="C459" s="59"/>
    </row>
    <row r="460" spans="1:3" customFormat="1">
      <c r="A460" s="58"/>
      <c r="C460" s="59"/>
    </row>
    <row r="461" spans="1:3" customFormat="1">
      <c r="A461" s="58"/>
      <c r="C461" s="59"/>
    </row>
    <row r="462" spans="1:3" customFormat="1">
      <c r="A462" s="58"/>
      <c r="C462" s="59"/>
    </row>
    <row r="463" spans="1:3" customFormat="1">
      <c r="A463" s="58"/>
      <c r="C463" s="59"/>
    </row>
    <row r="464" spans="1:3" customFormat="1">
      <c r="A464" s="58"/>
      <c r="C464" s="59"/>
    </row>
    <row r="465" spans="1:3" customFormat="1">
      <c r="A465" s="58"/>
      <c r="C465" s="59"/>
    </row>
    <row r="466" spans="1:3" customFormat="1">
      <c r="A466" s="58"/>
      <c r="C466" s="59"/>
    </row>
    <row r="467" spans="1:3" customFormat="1">
      <c r="A467" s="58"/>
      <c r="C467" s="59"/>
    </row>
    <row r="468" spans="1:3" customFormat="1">
      <c r="A468" s="58"/>
      <c r="C468" s="59"/>
    </row>
    <row r="469" spans="1:3" customFormat="1">
      <c r="A469" s="58"/>
      <c r="C469" s="59"/>
    </row>
    <row r="470" spans="1:3" customFormat="1">
      <c r="A470" s="58"/>
      <c r="C470" s="59"/>
    </row>
    <row r="471" spans="1:3" customFormat="1">
      <c r="A471" s="58"/>
      <c r="C471" s="59"/>
    </row>
    <row r="472" spans="1:3" customFormat="1">
      <c r="A472" s="58"/>
      <c r="C472" s="59"/>
    </row>
    <row r="473" spans="1:3" customFormat="1">
      <c r="A473" s="58"/>
      <c r="C473" s="59"/>
    </row>
    <row r="474" spans="1:3" customFormat="1">
      <c r="A474" s="58"/>
      <c r="C474" s="59"/>
    </row>
    <row r="475" spans="1:3" customFormat="1">
      <c r="A475" s="58"/>
      <c r="C475" s="59"/>
    </row>
    <row r="476" spans="1:3" customFormat="1">
      <c r="A476" s="58"/>
      <c r="C476" s="59"/>
    </row>
    <row r="477" spans="1:3" customFormat="1">
      <c r="A477" s="58"/>
      <c r="C477" s="59"/>
    </row>
    <row r="478" spans="1:3" customFormat="1">
      <c r="A478" s="58"/>
      <c r="C478" s="59"/>
    </row>
    <row r="479" spans="1:3" customFormat="1">
      <c r="A479" s="58"/>
      <c r="C479" s="59"/>
    </row>
    <row r="480" spans="1:3" customFormat="1">
      <c r="A480" s="58"/>
      <c r="C480" s="59"/>
    </row>
    <row r="481" spans="1:3" customFormat="1">
      <c r="A481" s="58"/>
      <c r="C481" s="59"/>
    </row>
    <row r="482" spans="1:3" customFormat="1">
      <c r="A482" s="58"/>
      <c r="C482" s="59"/>
    </row>
    <row r="483" spans="1:3" customFormat="1">
      <c r="A483" s="58"/>
      <c r="C483" s="59"/>
    </row>
    <row r="484" spans="1:3" customFormat="1">
      <c r="A484" s="58"/>
      <c r="C484" s="59"/>
    </row>
    <row r="485" spans="1:3" customFormat="1">
      <c r="A485" s="58"/>
      <c r="C485" s="59"/>
    </row>
    <row r="486" spans="1:3" customFormat="1">
      <c r="A486" s="58"/>
      <c r="C486" s="59"/>
    </row>
    <row r="487" spans="1:3" customFormat="1">
      <c r="A487" s="58"/>
      <c r="C487" s="59"/>
    </row>
    <row r="488" spans="1:3" customFormat="1">
      <c r="A488" s="58"/>
      <c r="C488" s="59"/>
    </row>
    <row r="489" spans="1:3" customFormat="1">
      <c r="A489" s="58"/>
      <c r="C489" s="59"/>
    </row>
    <row r="490" spans="1:3" customFormat="1">
      <c r="A490" s="58"/>
      <c r="C490" s="59"/>
    </row>
    <row r="491" spans="1:3" customFormat="1">
      <c r="A491" s="58"/>
      <c r="C491" s="59"/>
    </row>
    <row r="492" spans="1:3" customFormat="1">
      <c r="A492" s="58"/>
      <c r="C492" s="59"/>
    </row>
    <row r="493" spans="1:3" customFormat="1">
      <c r="A493" s="58"/>
      <c r="C493" s="59"/>
    </row>
    <row r="494" spans="1:3" customFormat="1">
      <c r="A494" s="58"/>
      <c r="C494" s="59"/>
    </row>
    <row r="495" spans="1:3" customFormat="1">
      <c r="A495" s="58"/>
      <c r="C495" s="59"/>
    </row>
    <row r="496" spans="1:3" customFormat="1">
      <c r="A496" s="58"/>
      <c r="C496" s="59"/>
    </row>
    <row r="497" spans="1:3" customFormat="1">
      <c r="A497" s="58"/>
      <c r="C497" s="59"/>
    </row>
    <row r="498" spans="1:3" customFormat="1">
      <c r="A498" s="58"/>
      <c r="C498" s="59"/>
    </row>
    <row r="499" spans="1:3" customFormat="1">
      <c r="A499" s="58"/>
      <c r="C499" s="59"/>
    </row>
    <row r="500" spans="1:3" customFormat="1">
      <c r="A500" s="58"/>
      <c r="C500" s="59"/>
    </row>
    <row r="501" spans="1:3" customFormat="1">
      <c r="A501" s="58"/>
      <c r="C501" s="59"/>
    </row>
    <row r="502" spans="1:3" customFormat="1">
      <c r="A502" s="58"/>
      <c r="C502" s="59"/>
    </row>
    <row r="503" spans="1:3" customFormat="1">
      <c r="A503" s="58"/>
      <c r="C503" s="59"/>
    </row>
    <row r="504" spans="1:3" customFormat="1">
      <c r="A504" s="58"/>
      <c r="C504" s="59"/>
    </row>
    <row r="505" spans="1:3" customFormat="1">
      <c r="A505" s="58"/>
      <c r="C505" s="59"/>
    </row>
    <row r="506" spans="1:3" customFormat="1">
      <c r="A506" s="58"/>
      <c r="C506" s="59"/>
    </row>
    <row r="507" spans="1:3" customFormat="1">
      <c r="A507" s="58"/>
      <c r="C507" s="59"/>
    </row>
    <row r="508" spans="1:3" customFormat="1">
      <c r="A508" s="58"/>
      <c r="C508" s="59"/>
    </row>
    <row r="509" spans="1:3" customFormat="1">
      <c r="A509" s="58"/>
      <c r="C509" s="59"/>
    </row>
    <row r="510" spans="1:3" customFormat="1">
      <c r="A510" s="58"/>
      <c r="C510" s="59"/>
    </row>
    <row r="511" spans="1:3" customFormat="1">
      <c r="A511" s="58"/>
      <c r="C511" s="59"/>
    </row>
    <row r="512" spans="1:3" customFormat="1">
      <c r="A512" s="58"/>
      <c r="C512" s="59"/>
    </row>
    <row r="513" spans="1:3" customFormat="1">
      <c r="A513" s="58"/>
      <c r="C513" s="59"/>
    </row>
    <row r="514" spans="1:3" customFormat="1">
      <c r="A514" s="58"/>
      <c r="C514" s="59"/>
    </row>
    <row r="515" spans="1:3" customFormat="1">
      <c r="A515" s="58"/>
      <c r="C515" s="59"/>
    </row>
    <row r="516" spans="1:3" customFormat="1">
      <c r="A516" s="58"/>
      <c r="C516" s="59"/>
    </row>
    <row r="517" spans="1:3" customFormat="1">
      <c r="A517" s="58"/>
      <c r="C517" s="59"/>
    </row>
    <row r="518" spans="1:3" customFormat="1">
      <c r="A518" s="58"/>
      <c r="C518" s="59"/>
    </row>
    <row r="519" spans="1:3" customFormat="1">
      <c r="A519" s="58"/>
      <c r="C519" s="59"/>
    </row>
    <row r="520" spans="1:3" customFormat="1">
      <c r="A520" s="58"/>
      <c r="C520" s="59"/>
    </row>
    <row r="521" spans="1:3" customFormat="1">
      <c r="A521" s="58"/>
      <c r="C521" s="59"/>
    </row>
    <row r="522" spans="1:3" customFormat="1">
      <c r="A522" s="58"/>
      <c r="C522" s="59"/>
    </row>
    <row r="523" spans="1:3" customFormat="1">
      <c r="A523" s="58"/>
      <c r="C523" s="59"/>
    </row>
    <row r="524" spans="1:3" customFormat="1">
      <c r="A524" s="58"/>
      <c r="C524" s="59"/>
    </row>
    <row r="525" spans="1:3" customFormat="1">
      <c r="A525" s="58"/>
      <c r="C525" s="59"/>
    </row>
    <row r="526" spans="1:3" customFormat="1">
      <c r="A526" s="58"/>
      <c r="C526" s="59"/>
    </row>
    <row r="527" spans="1:3" customFormat="1">
      <c r="A527" s="58"/>
      <c r="C527" s="59"/>
    </row>
    <row r="528" spans="1:3" customFormat="1">
      <c r="A528" s="58"/>
      <c r="C528" s="59"/>
    </row>
    <row r="529" spans="1:3" customFormat="1">
      <c r="A529" s="58"/>
      <c r="C529" s="59"/>
    </row>
    <row r="530" spans="1:3" customFormat="1">
      <c r="A530" s="58"/>
      <c r="C530" s="59"/>
    </row>
    <row r="531" spans="1:3" customFormat="1">
      <c r="A531" s="58"/>
      <c r="C531" s="59"/>
    </row>
    <row r="532" spans="1:3" customFormat="1">
      <c r="A532" s="58"/>
      <c r="C532" s="59"/>
    </row>
    <row r="533" spans="1:3" customFormat="1">
      <c r="A533" s="58"/>
      <c r="C533" s="59"/>
    </row>
    <row r="534" spans="1:3" customFormat="1">
      <c r="A534" s="58"/>
      <c r="C534" s="59"/>
    </row>
    <row r="535" spans="1:3" customFormat="1">
      <c r="A535" s="58"/>
      <c r="C535" s="59"/>
    </row>
    <row r="536" spans="1:3" customFormat="1">
      <c r="A536" s="58"/>
      <c r="C536" s="59"/>
    </row>
    <row r="537" spans="1:3" customFormat="1">
      <c r="A537" s="58"/>
      <c r="C537" s="59"/>
    </row>
    <row r="538" spans="1:3" customFormat="1">
      <c r="A538" s="58"/>
      <c r="C538" s="59"/>
    </row>
    <row r="539" spans="1:3" customFormat="1">
      <c r="A539" s="58"/>
      <c r="C539" s="59"/>
    </row>
    <row r="540" spans="1:3" customFormat="1">
      <c r="A540" s="58"/>
      <c r="C540" s="59"/>
    </row>
    <row r="541" spans="1:3" customFormat="1">
      <c r="A541" s="58"/>
      <c r="C541" s="59"/>
    </row>
    <row r="542" spans="1:3" customFormat="1">
      <c r="A542" s="58"/>
      <c r="C542" s="59"/>
    </row>
    <row r="543" spans="1:3" customFormat="1">
      <c r="A543" s="58"/>
      <c r="C543" s="59"/>
    </row>
    <row r="544" spans="1:3" customFormat="1">
      <c r="A544" s="58"/>
      <c r="C544" s="59"/>
    </row>
    <row r="545" spans="1:3" customFormat="1">
      <c r="A545" s="58"/>
      <c r="C545" s="59"/>
    </row>
    <row r="546" spans="1:3" customFormat="1">
      <c r="A546" s="58"/>
      <c r="C546" s="59"/>
    </row>
    <row r="547" spans="1:3" customFormat="1">
      <c r="A547" s="58"/>
      <c r="C547" s="59"/>
    </row>
    <row r="548" spans="1:3" customFormat="1">
      <c r="A548" s="58"/>
      <c r="C548" s="59"/>
    </row>
    <row r="549" spans="1:3" customFormat="1">
      <c r="A549" s="58"/>
      <c r="C549" s="59"/>
    </row>
    <row r="550" spans="1:3" customFormat="1">
      <c r="A550" s="58"/>
      <c r="C550" s="59"/>
    </row>
    <row r="551" spans="1:3" customFormat="1">
      <c r="A551" s="58"/>
      <c r="C551" s="59"/>
    </row>
    <row r="552" spans="1:3" customFormat="1">
      <c r="A552" s="58"/>
      <c r="C552" s="59"/>
    </row>
    <row r="553" spans="1:3" customFormat="1">
      <c r="A553" s="58"/>
      <c r="C553" s="59"/>
    </row>
    <row r="554" spans="1:3" customFormat="1">
      <c r="A554" s="58"/>
      <c r="C554" s="59"/>
    </row>
    <row r="555" spans="1:3" customFormat="1">
      <c r="A555" s="58"/>
      <c r="C555" s="59"/>
    </row>
    <row r="556" spans="1:3" customFormat="1">
      <c r="A556" s="58"/>
      <c r="C556" s="59"/>
    </row>
    <row r="557" spans="1:3" customFormat="1">
      <c r="A557" s="58"/>
      <c r="C557" s="59"/>
    </row>
    <row r="558" spans="1:3" customFormat="1">
      <c r="A558" s="58"/>
      <c r="C558" s="59"/>
    </row>
    <row r="559" spans="1:3" customFormat="1">
      <c r="A559" s="58"/>
      <c r="C559" s="59"/>
    </row>
    <row r="560" spans="1:3" customFormat="1">
      <c r="A560" s="58"/>
      <c r="C560" s="59"/>
    </row>
    <row r="561" spans="1:3" customFormat="1">
      <c r="A561" s="58"/>
      <c r="C561" s="59"/>
    </row>
    <row r="562" spans="1:3" customFormat="1">
      <c r="A562" s="58"/>
      <c r="C562" s="59"/>
    </row>
    <row r="563" spans="1:3" customFormat="1">
      <c r="A563" s="58"/>
      <c r="C563" s="59"/>
    </row>
    <row r="564" spans="1:3" customFormat="1">
      <c r="A564" s="58"/>
      <c r="C564" s="59"/>
    </row>
    <row r="565" spans="1:3" customFormat="1">
      <c r="A565" s="58"/>
      <c r="C565" s="59"/>
    </row>
    <row r="566" spans="1:3" customFormat="1">
      <c r="A566" s="58"/>
      <c r="C566" s="59"/>
    </row>
    <row r="567" spans="1:3" customFormat="1">
      <c r="A567" s="58"/>
      <c r="C567" s="59"/>
    </row>
    <row r="568" spans="1:3" customFormat="1">
      <c r="A568" s="58"/>
      <c r="C568" s="59"/>
    </row>
    <row r="569" spans="1:3" customFormat="1">
      <c r="A569" s="58"/>
      <c r="C569" s="59"/>
    </row>
    <row r="570" spans="1:3" customFormat="1">
      <c r="A570" s="58"/>
      <c r="C570" s="59"/>
    </row>
    <row r="571" spans="1:3" customFormat="1">
      <c r="A571" s="58"/>
      <c r="C571" s="59"/>
    </row>
    <row r="572" spans="1:3" customFormat="1">
      <c r="A572" s="58"/>
      <c r="C572" s="59"/>
    </row>
    <row r="573" spans="1:3" customFormat="1">
      <c r="A573" s="58"/>
      <c r="C573" s="59"/>
    </row>
    <row r="574" spans="1:3" customFormat="1">
      <c r="A574" s="58"/>
      <c r="C574" s="59"/>
    </row>
    <row r="575" spans="1:3" customFormat="1">
      <c r="A575" s="58"/>
      <c r="C575" s="59"/>
    </row>
    <row r="576" spans="1:3" customFormat="1">
      <c r="A576" s="58"/>
      <c r="C576" s="59"/>
    </row>
    <row r="577" spans="1:3" customFormat="1">
      <c r="A577" s="58"/>
      <c r="C577" s="59"/>
    </row>
    <row r="578" spans="1:3" customFormat="1">
      <c r="A578" s="58"/>
      <c r="C578" s="59"/>
    </row>
    <row r="579" spans="1:3" customFormat="1">
      <c r="A579" s="58"/>
      <c r="C579" s="59"/>
    </row>
    <row r="580" spans="1:3" customFormat="1">
      <c r="A580" s="58"/>
      <c r="C580" s="59"/>
    </row>
    <row r="581" spans="1:3" customFormat="1">
      <c r="A581" s="58"/>
      <c r="C581" s="59"/>
    </row>
    <row r="582" spans="1:3" customFormat="1">
      <c r="A582" s="58"/>
      <c r="C582" s="59"/>
    </row>
    <row r="583" spans="1:3" customFormat="1">
      <c r="A583" s="58"/>
      <c r="C583" s="59"/>
    </row>
    <row r="584" spans="1:3" customFormat="1">
      <c r="A584" s="58"/>
      <c r="C584" s="59"/>
    </row>
    <row r="585" spans="1:3" customFormat="1">
      <c r="A585" s="58"/>
      <c r="C585" s="59"/>
    </row>
    <row r="586" spans="1:3" customFormat="1">
      <c r="A586" s="58"/>
      <c r="C586" s="59"/>
    </row>
    <row r="587" spans="1:3" customFormat="1">
      <c r="A587" s="58"/>
      <c r="C587" s="59"/>
    </row>
    <row r="588" spans="1:3" customFormat="1">
      <c r="A588" s="58"/>
      <c r="C588" s="59"/>
    </row>
    <row r="589" spans="1:3" customFormat="1">
      <c r="A589" s="58"/>
      <c r="C589" s="59"/>
    </row>
    <row r="590" spans="1:3" customFormat="1">
      <c r="A590" s="58"/>
      <c r="C590" s="59"/>
    </row>
    <row r="591" spans="1:3" customFormat="1">
      <c r="A591" s="58"/>
      <c r="C591" s="59"/>
    </row>
    <row r="592" spans="1:3" customFormat="1">
      <c r="A592" s="58"/>
      <c r="C592" s="59"/>
    </row>
    <row r="593" spans="1:3" customFormat="1">
      <c r="A593" s="58"/>
      <c r="C593" s="59"/>
    </row>
    <row r="594" spans="1:3" customFormat="1">
      <c r="A594" s="58"/>
      <c r="C594" s="59"/>
    </row>
    <row r="595" spans="1:3" customFormat="1">
      <c r="A595" s="58"/>
      <c r="C595" s="59"/>
    </row>
    <row r="596" spans="1:3" customFormat="1">
      <c r="A596" s="58"/>
      <c r="C596" s="59"/>
    </row>
    <row r="597" spans="1:3" customFormat="1">
      <c r="A597" s="58"/>
      <c r="C597" s="59"/>
    </row>
    <row r="598" spans="1:3" customFormat="1">
      <c r="A598" s="58"/>
      <c r="C598" s="59"/>
    </row>
    <row r="599" spans="1:3" customFormat="1">
      <c r="A599" s="58"/>
      <c r="C599" s="59"/>
    </row>
    <row r="600" spans="1:3" customFormat="1">
      <c r="A600" s="58"/>
      <c r="C600" s="59"/>
    </row>
    <row r="601" spans="1:3" customFormat="1">
      <c r="A601" s="58"/>
      <c r="C601" s="59"/>
    </row>
    <row r="602" spans="1:3" customFormat="1">
      <c r="A602" s="58"/>
      <c r="C602" s="59"/>
    </row>
    <row r="603" spans="1:3" customFormat="1">
      <c r="A603" s="58"/>
      <c r="C603" s="59"/>
    </row>
    <row r="604" spans="1:3" customFormat="1">
      <c r="A604" s="58"/>
      <c r="C604" s="59"/>
    </row>
    <row r="605" spans="1:3" customFormat="1">
      <c r="A605" s="58"/>
      <c r="C605" s="59"/>
    </row>
    <row r="606" spans="1:3" customFormat="1">
      <c r="A606" s="58"/>
      <c r="C606" s="59"/>
    </row>
    <row r="607" spans="1:3" customFormat="1">
      <c r="A607" s="58"/>
      <c r="C607" s="59"/>
    </row>
    <row r="608" spans="1:3" customFormat="1">
      <c r="A608" s="58"/>
      <c r="C608" s="59"/>
    </row>
    <row r="609" spans="1:3" customFormat="1">
      <c r="A609" s="58"/>
      <c r="C609" s="59"/>
    </row>
    <row r="610" spans="1:3" customFormat="1">
      <c r="A610" s="58"/>
      <c r="C610" s="59"/>
    </row>
    <row r="611" spans="1:3" customFormat="1">
      <c r="A611" s="58"/>
      <c r="C611" s="59"/>
    </row>
    <row r="612" spans="1:3" customFormat="1">
      <c r="A612" s="58"/>
      <c r="C612" s="59"/>
    </row>
    <row r="613" spans="1:3" customFormat="1">
      <c r="A613" s="58"/>
      <c r="C613" s="59"/>
    </row>
    <row r="614" spans="1:3" customFormat="1">
      <c r="A614" s="58"/>
      <c r="C614" s="59"/>
    </row>
    <row r="615" spans="1:3" customFormat="1">
      <c r="A615" s="58"/>
      <c r="C615" s="59"/>
    </row>
    <row r="616" spans="1:3" customFormat="1">
      <c r="A616" s="58"/>
      <c r="C616" s="59"/>
    </row>
    <row r="617" spans="1:3" customFormat="1">
      <c r="A617" s="58"/>
      <c r="C617" s="59"/>
    </row>
    <row r="618" spans="1:3" customFormat="1">
      <c r="A618" s="58"/>
      <c r="C618" s="59"/>
    </row>
    <row r="619" spans="1:3" customFormat="1">
      <c r="A619" s="58"/>
      <c r="C619" s="59"/>
    </row>
    <row r="620" spans="1:3" customFormat="1">
      <c r="A620" s="58"/>
      <c r="C620" s="59"/>
    </row>
    <row r="621" spans="1:3" customFormat="1">
      <c r="A621" s="58"/>
      <c r="C621" s="59"/>
    </row>
    <row r="622" spans="1:3" customFormat="1">
      <c r="A622" s="58"/>
      <c r="C622" s="59"/>
    </row>
    <row r="623" spans="1:3" customFormat="1">
      <c r="A623" s="58"/>
      <c r="C623" s="59"/>
    </row>
    <row r="624" spans="1:3" customFormat="1">
      <c r="A624" s="58"/>
      <c r="C624" s="59"/>
    </row>
    <row r="625" spans="1:3" customFormat="1">
      <c r="A625" s="58"/>
      <c r="C625" s="59"/>
    </row>
    <row r="626" spans="1:3" customFormat="1">
      <c r="A626" s="58"/>
      <c r="C626" s="59"/>
    </row>
    <row r="627" spans="1:3" customFormat="1">
      <c r="A627" s="58"/>
      <c r="C627" s="59"/>
    </row>
    <row r="628" spans="1:3" customFormat="1">
      <c r="A628" s="58"/>
      <c r="C628" s="59"/>
    </row>
    <row r="629" spans="1:3" customFormat="1">
      <c r="A629" s="58"/>
      <c r="C629" s="59"/>
    </row>
    <row r="630" spans="1:3" customFormat="1">
      <c r="A630" s="58"/>
      <c r="C630" s="59"/>
    </row>
    <row r="631" spans="1:3" customFormat="1">
      <c r="A631" s="58"/>
      <c r="C631" s="59"/>
    </row>
    <row r="632" spans="1:3" customFormat="1">
      <c r="A632" s="58"/>
      <c r="C632" s="59"/>
    </row>
    <row r="633" spans="1:3" customFormat="1">
      <c r="A633" s="58"/>
      <c r="C633" s="59"/>
    </row>
    <row r="634" spans="1:3" customFormat="1">
      <c r="A634" s="58"/>
      <c r="C634" s="59"/>
    </row>
    <row r="635" spans="1:3" customFormat="1">
      <c r="A635" s="58"/>
      <c r="C635" s="59"/>
    </row>
    <row r="636" spans="1:3" customFormat="1">
      <c r="A636" s="58"/>
      <c r="C636" s="59"/>
    </row>
    <row r="637" spans="1:3" customFormat="1">
      <c r="A637" s="58"/>
      <c r="C637" s="59"/>
    </row>
    <row r="638" spans="1:3" customFormat="1">
      <c r="A638" s="58"/>
      <c r="C638" s="59"/>
    </row>
    <row r="639" spans="1:3" customFormat="1">
      <c r="A639" s="58"/>
      <c r="C639" s="59"/>
    </row>
    <row r="640" spans="1:3" customFormat="1">
      <c r="A640" s="58"/>
      <c r="C640" s="59"/>
    </row>
    <row r="641" spans="1:3" customFormat="1">
      <c r="A641" s="58"/>
      <c r="C641" s="59"/>
    </row>
    <row r="642" spans="1:3" customFormat="1">
      <c r="A642" s="58"/>
      <c r="C642" s="59"/>
    </row>
    <row r="643" spans="1:3" customFormat="1">
      <c r="A643" s="58"/>
      <c r="C643" s="59"/>
    </row>
    <row r="644" spans="1:3" customFormat="1">
      <c r="A644" s="58"/>
      <c r="C644" s="59"/>
    </row>
    <row r="645" spans="1:3" customFormat="1">
      <c r="A645" s="58"/>
      <c r="C645" s="59"/>
    </row>
    <row r="646" spans="1:3" customFormat="1">
      <c r="A646" s="58"/>
      <c r="C646" s="59"/>
    </row>
    <row r="647" spans="1:3" customFormat="1">
      <c r="A647" s="58"/>
      <c r="C647" s="59"/>
    </row>
    <row r="648" spans="1:3" customFormat="1">
      <c r="A648" s="58"/>
      <c r="C648" s="59"/>
    </row>
    <row r="649" spans="1:3" customFormat="1">
      <c r="A649" s="58"/>
      <c r="C649" s="59"/>
    </row>
    <row r="650" spans="1:3" customFormat="1">
      <c r="A650" s="58"/>
      <c r="C650" s="59"/>
    </row>
    <row r="651" spans="1:3" customFormat="1">
      <c r="A651" s="58"/>
      <c r="C651" s="59"/>
    </row>
    <row r="652" spans="1:3" customFormat="1">
      <c r="A652" s="58"/>
      <c r="C652" s="59"/>
    </row>
    <row r="653" spans="1:3" customFormat="1">
      <c r="A653" s="58"/>
      <c r="C653" s="59"/>
    </row>
    <row r="654" spans="1:3" customFormat="1">
      <c r="A654" s="58"/>
      <c r="C654" s="59"/>
    </row>
    <row r="655" spans="1:3" customFormat="1">
      <c r="A655" s="58"/>
      <c r="C655" s="59"/>
    </row>
    <row r="656" spans="1:3" customFormat="1">
      <c r="A656" s="58"/>
      <c r="C656" s="59"/>
    </row>
    <row r="657" spans="1:3" customFormat="1">
      <c r="A657" s="58"/>
      <c r="C657" s="59"/>
    </row>
    <row r="658" spans="1:3" customFormat="1">
      <c r="A658" s="58"/>
      <c r="C658" s="59"/>
    </row>
    <row r="659" spans="1:3" customFormat="1">
      <c r="A659" s="58"/>
      <c r="C659" s="59"/>
    </row>
    <row r="660" spans="1:3" customFormat="1">
      <c r="A660" s="58"/>
      <c r="C660" s="59"/>
    </row>
    <row r="661" spans="1:3" customFormat="1">
      <c r="A661" s="58"/>
      <c r="C661" s="59"/>
    </row>
    <row r="662" spans="1:3" customFormat="1">
      <c r="A662" s="58"/>
      <c r="C662" s="59"/>
    </row>
    <row r="663" spans="1:3" customFormat="1">
      <c r="A663" s="58"/>
      <c r="C663" s="59"/>
    </row>
    <row r="664" spans="1:3" customFormat="1">
      <c r="A664" s="58"/>
      <c r="C664" s="59"/>
    </row>
    <row r="665" spans="1:3" customFormat="1">
      <c r="A665" s="58"/>
      <c r="C665" s="59"/>
    </row>
    <row r="666" spans="1:3" customFormat="1">
      <c r="A666" s="58"/>
      <c r="C666" s="59"/>
    </row>
    <row r="667" spans="1:3" customFormat="1">
      <c r="A667" s="58"/>
      <c r="C667" s="59"/>
    </row>
    <row r="668" spans="1:3" customFormat="1">
      <c r="A668" s="58"/>
      <c r="C668" s="59"/>
    </row>
    <row r="669" spans="1:3" customFormat="1">
      <c r="A669" s="58"/>
      <c r="C669" s="59"/>
    </row>
    <row r="670" spans="1:3" customFormat="1">
      <c r="A670" s="58"/>
      <c r="C670" s="59"/>
    </row>
    <row r="671" spans="1:3" customFormat="1">
      <c r="A671" s="58"/>
      <c r="C671" s="59"/>
    </row>
    <row r="672" spans="1:3" customFormat="1">
      <c r="A672" s="58"/>
      <c r="C672" s="59"/>
    </row>
    <row r="673" spans="1:3" customFormat="1">
      <c r="A673" s="58"/>
      <c r="C673" s="59"/>
    </row>
    <row r="674" spans="1:3" customFormat="1">
      <c r="A674" s="58"/>
      <c r="C674" s="59"/>
    </row>
    <row r="675" spans="1:3" customFormat="1">
      <c r="A675" s="58"/>
      <c r="C675" s="59"/>
    </row>
    <row r="676" spans="1:3" customFormat="1">
      <c r="A676" s="58"/>
      <c r="C676" s="59"/>
    </row>
    <row r="677" spans="1:3" customFormat="1">
      <c r="A677" s="58"/>
      <c r="C677" s="59"/>
    </row>
    <row r="678" spans="1:3" customFormat="1">
      <c r="A678" s="58"/>
      <c r="C678" s="59"/>
    </row>
    <row r="679" spans="1:3" customFormat="1">
      <c r="A679" s="58"/>
      <c r="C679" s="59"/>
    </row>
    <row r="680" spans="1:3" customFormat="1">
      <c r="A680" s="58"/>
      <c r="C680" s="59"/>
    </row>
    <row r="681" spans="1:3" customFormat="1">
      <c r="A681" s="58"/>
      <c r="C681" s="59"/>
    </row>
    <row r="682" spans="1:3" customFormat="1">
      <c r="A682" s="58"/>
      <c r="C682" s="59"/>
    </row>
    <row r="683" spans="1:3" customFormat="1">
      <c r="A683" s="58"/>
      <c r="C683" s="59"/>
    </row>
    <row r="684" spans="1:3" customFormat="1">
      <c r="A684" s="58"/>
      <c r="C684" s="59"/>
    </row>
    <row r="685" spans="1:3" customFormat="1">
      <c r="A685" s="58"/>
      <c r="C685" s="59"/>
    </row>
    <row r="686" spans="1:3" customFormat="1">
      <c r="A686" s="58"/>
      <c r="C686" s="59"/>
    </row>
    <row r="687" spans="1:3" customFormat="1">
      <c r="A687" s="58"/>
      <c r="C687" s="59"/>
    </row>
    <row r="688" spans="1:3" customFormat="1">
      <c r="A688" s="58"/>
      <c r="C688" s="59"/>
    </row>
    <row r="689" spans="1:3" customFormat="1">
      <c r="A689" s="58"/>
      <c r="C689" s="59"/>
    </row>
    <row r="690" spans="1:3" customFormat="1">
      <c r="A690" s="58"/>
      <c r="C690" s="59"/>
    </row>
    <row r="691" spans="1:3" customFormat="1">
      <c r="A691" s="58"/>
      <c r="C691" s="59"/>
    </row>
    <row r="692" spans="1:3" customFormat="1">
      <c r="A692" s="58"/>
      <c r="C692" s="59"/>
    </row>
    <row r="693" spans="1:3" customFormat="1">
      <c r="A693" s="58"/>
      <c r="C693" s="59"/>
    </row>
    <row r="694" spans="1:3" customFormat="1">
      <c r="A694" s="58"/>
      <c r="C694" s="59"/>
    </row>
    <row r="695" spans="1:3" customFormat="1">
      <c r="A695" s="58"/>
      <c r="C695" s="59"/>
    </row>
    <row r="696" spans="1:3" customFormat="1">
      <c r="A696" s="58"/>
      <c r="C696" s="59"/>
    </row>
    <row r="697" spans="1:3" customFormat="1">
      <c r="A697" s="58"/>
      <c r="C697" s="59"/>
    </row>
    <row r="698" spans="1:3" customFormat="1">
      <c r="A698" s="58"/>
      <c r="C698" s="59"/>
    </row>
    <row r="699" spans="1:3" customFormat="1">
      <c r="A699" s="58"/>
      <c r="C699" s="59"/>
    </row>
    <row r="700" spans="1:3" customFormat="1">
      <c r="A700" s="58"/>
      <c r="C700" s="59"/>
    </row>
    <row r="701" spans="1:3" customFormat="1">
      <c r="A701" s="58"/>
      <c r="C701" s="59"/>
    </row>
    <row r="702" spans="1:3" customFormat="1">
      <c r="A702" s="58"/>
      <c r="C702" s="59"/>
    </row>
    <row r="703" spans="1:3" customFormat="1">
      <c r="A703" s="58"/>
      <c r="C703" s="59"/>
    </row>
    <row r="704" spans="1:3" customFormat="1">
      <c r="A704" s="58"/>
      <c r="C704" s="59"/>
    </row>
    <row r="705" spans="1:3" customFormat="1">
      <c r="A705" s="58"/>
      <c r="C705" s="59"/>
    </row>
    <row r="706" spans="1:3" customFormat="1">
      <c r="A706" s="58"/>
      <c r="C706" s="59"/>
    </row>
    <row r="707" spans="1:3" customFormat="1">
      <c r="A707" s="58"/>
      <c r="C707" s="59"/>
    </row>
    <row r="708" spans="1:3" customFormat="1">
      <c r="A708" s="58"/>
      <c r="C708" s="59"/>
    </row>
    <row r="709" spans="1:3" customFormat="1">
      <c r="A709" s="58"/>
      <c r="C709" s="59"/>
    </row>
    <row r="710" spans="1:3" customFormat="1">
      <c r="A710" s="58"/>
      <c r="C710" s="59"/>
    </row>
    <row r="711" spans="1:3" customFormat="1">
      <c r="A711" s="58"/>
      <c r="C711" s="59"/>
    </row>
    <row r="712" spans="1:3" customFormat="1">
      <c r="A712" s="58"/>
      <c r="C712" s="59"/>
    </row>
    <row r="713" spans="1:3" customFormat="1">
      <c r="A713" s="58"/>
      <c r="C713" s="59"/>
    </row>
    <row r="714" spans="1:3" customFormat="1">
      <c r="A714" s="58"/>
      <c r="C714" s="59"/>
    </row>
    <row r="715" spans="1:3" customFormat="1">
      <c r="A715" s="58"/>
      <c r="C715" s="59"/>
    </row>
    <row r="716" spans="1:3" customFormat="1">
      <c r="A716" s="58"/>
      <c r="C716" s="59"/>
    </row>
    <row r="717" spans="1:3" customFormat="1">
      <c r="A717" s="58"/>
      <c r="C717" s="59"/>
    </row>
    <row r="718" spans="1:3" customFormat="1">
      <c r="A718" s="58"/>
      <c r="C718" s="59"/>
    </row>
    <row r="719" spans="1:3" customFormat="1">
      <c r="A719" s="58"/>
      <c r="C719" s="59"/>
    </row>
    <row r="720" spans="1:3" customFormat="1">
      <c r="A720" s="58"/>
      <c r="C720" s="59"/>
    </row>
    <row r="721" spans="1:3" customFormat="1">
      <c r="A721" s="58"/>
      <c r="C721" s="59"/>
    </row>
    <row r="722" spans="1:3" customFormat="1">
      <c r="A722" s="58"/>
      <c r="C722" s="59"/>
    </row>
    <row r="723" spans="1:3" customFormat="1">
      <c r="A723" s="58"/>
      <c r="C723" s="59"/>
    </row>
    <row r="724" spans="1:3" customFormat="1">
      <c r="A724" s="58"/>
      <c r="C724" s="59"/>
    </row>
    <row r="725" spans="1:3" customFormat="1">
      <c r="A725" s="58"/>
      <c r="C725" s="59"/>
    </row>
    <row r="726" spans="1:3" customFormat="1">
      <c r="A726" s="58"/>
      <c r="C726" s="59"/>
    </row>
    <row r="727" spans="1:3" customFormat="1">
      <c r="A727" s="58"/>
      <c r="C727" s="59"/>
    </row>
    <row r="728" spans="1:3" customFormat="1">
      <c r="A728" s="58"/>
      <c r="C728" s="59"/>
    </row>
    <row r="729" spans="1:3" customFormat="1">
      <c r="A729" s="58"/>
      <c r="C729" s="59"/>
    </row>
    <row r="730" spans="1:3" customFormat="1">
      <c r="A730" s="58"/>
      <c r="C730" s="59"/>
    </row>
    <row r="731" spans="1:3" customFormat="1">
      <c r="A731" s="58"/>
      <c r="C731" s="59"/>
    </row>
    <row r="732" spans="1:3" customFormat="1">
      <c r="A732" s="58"/>
      <c r="C732" s="59"/>
    </row>
    <row r="733" spans="1:3" customFormat="1">
      <c r="A733" s="58"/>
      <c r="C733" s="59"/>
    </row>
    <row r="734" spans="1:3" customFormat="1">
      <c r="A734" s="58"/>
      <c r="C734" s="59"/>
    </row>
    <row r="735" spans="1:3" customFormat="1">
      <c r="A735" s="58"/>
      <c r="C735" s="59"/>
    </row>
    <row r="736" spans="1:3" customFormat="1">
      <c r="A736" s="58"/>
      <c r="C736" s="59"/>
    </row>
    <row r="737" spans="1:3" customFormat="1">
      <c r="A737" s="58"/>
      <c r="C737" s="59"/>
    </row>
    <row r="738" spans="1:3" customFormat="1">
      <c r="A738" s="58"/>
      <c r="C738" s="59"/>
    </row>
    <row r="739" spans="1:3" customFormat="1">
      <c r="A739" s="58"/>
      <c r="C739" s="59"/>
    </row>
    <row r="740" spans="1:3" customFormat="1">
      <c r="A740" s="58"/>
      <c r="C740" s="59"/>
    </row>
    <row r="741" spans="1:3" customFormat="1">
      <c r="A741" s="58"/>
      <c r="C741" s="59"/>
    </row>
    <row r="742" spans="1:3" customFormat="1">
      <c r="A742" s="58"/>
      <c r="C742" s="59"/>
    </row>
    <row r="743" spans="1:3" customFormat="1">
      <c r="A743" s="58"/>
      <c r="C743" s="59"/>
    </row>
    <row r="744" spans="1:3" customFormat="1">
      <c r="A744" s="58"/>
      <c r="C744" s="59"/>
    </row>
    <row r="745" spans="1:3" customFormat="1">
      <c r="A745" s="58"/>
      <c r="C745" s="59"/>
    </row>
    <row r="746" spans="1:3" customFormat="1">
      <c r="A746" s="58"/>
      <c r="C746" s="59"/>
    </row>
    <row r="747" spans="1:3" customFormat="1">
      <c r="A747" s="58"/>
      <c r="C747" s="59"/>
    </row>
    <row r="748" spans="1:3" customFormat="1">
      <c r="A748" s="58"/>
      <c r="C748" s="59"/>
    </row>
    <row r="749" spans="1:3" customFormat="1">
      <c r="A749" s="58"/>
      <c r="C749" s="59"/>
    </row>
    <row r="750" spans="1:3" customFormat="1">
      <c r="A750" s="58"/>
      <c r="C750" s="59"/>
    </row>
    <row r="751" spans="1:3" customFormat="1">
      <c r="A751" s="58"/>
      <c r="C751" s="59"/>
    </row>
    <row r="752" spans="1:3" customFormat="1">
      <c r="A752" s="58"/>
      <c r="C752" s="59"/>
    </row>
    <row r="753" spans="1:3" customFormat="1">
      <c r="A753" s="58"/>
      <c r="C753" s="59"/>
    </row>
    <row r="754" spans="1:3" customFormat="1">
      <c r="A754" s="58"/>
      <c r="C754" s="59"/>
    </row>
    <row r="755" spans="1:3" customFormat="1">
      <c r="A755" s="58"/>
      <c r="C755" s="59"/>
    </row>
    <row r="756" spans="1:3" customFormat="1">
      <c r="A756" s="58"/>
      <c r="C756" s="59"/>
    </row>
    <row r="757" spans="1:3" customFormat="1">
      <c r="A757" s="58"/>
      <c r="C757" s="59"/>
    </row>
    <row r="758" spans="1:3" customFormat="1">
      <c r="A758" s="58"/>
      <c r="C758" s="59"/>
    </row>
    <row r="759" spans="1:3" customFormat="1">
      <c r="A759" s="58"/>
      <c r="C759" s="59"/>
    </row>
    <row r="760" spans="1:3" customFormat="1">
      <c r="A760" s="58"/>
      <c r="C760" s="59"/>
    </row>
    <row r="761" spans="1:3" customFormat="1">
      <c r="A761" s="58"/>
      <c r="C761" s="59"/>
    </row>
    <row r="762" spans="1:3" customFormat="1">
      <c r="A762" s="58"/>
      <c r="C762" s="59"/>
    </row>
    <row r="763" spans="1:3" customFormat="1">
      <c r="A763" s="58"/>
      <c r="C763" s="59"/>
    </row>
    <row r="764" spans="1:3" customFormat="1">
      <c r="A764" s="58"/>
      <c r="C764" s="59"/>
    </row>
    <row r="765" spans="1:3" customFormat="1">
      <c r="A765" s="58"/>
      <c r="C765" s="59"/>
    </row>
    <row r="766" spans="1:3" customFormat="1">
      <c r="A766" s="58"/>
      <c r="C766" s="59"/>
    </row>
    <row r="767" spans="1:3" customFormat="1">
      <c r="A767" s="58"/>
      <c r="C767" s="59"/>
    </row>
    <row r="768" spans="1:3" customFormat="1">
      <c r="A768" s="58"/>
      <c r="C768" s="59"/>
    </row>
    <row r="769" spans="1:3" customFormat="1">
      <c r="A769" s="58"/>
      <c r="C769" s="59"/>
    </row>
    <row r="770" spans="1:3" customFormat="1">
      <c r="A770" s="58"/>
      <c r="C770" s="59"/>
    </row>
    <row r="771" spans="1:3" customFormat="1">
      <c r="A771" s="58"/>
      <c r="C771" s="59"/>
    </row>
    <row r="772" spans="1:3" customFormat="1">
      <c r="A772" s="58"/>
      <c r="C772" s="59"/>
    </row>
    <row r="773" spans="1:3" customFormat="1">
      <c r="A773" s="58"/>
      <c r="C773" s="59"/>
    </row>
    <row r="774" spans="1:3" customFormat="1">
      <c r="A774" s="58"/>
      <c r="C774" s="59"/>
    </row>
    <row r="775" spans="1:3" customFormat="1">
      <c r="A775" s="58"/>
      <c r="C775" s="59"/>
    </row>
    <row r="776" spans="1:3" customFormat="1">
      <c r="A776" s="58"/>
      <c r="C776" s="59"/>
    </row>
    <row r="777" spans="1:3" customFormat="1">
      <c r="A777" s="58"/>
      <c r="C777" s="59"/>
    </row>
    <row r="778" spans="1:3" customFormat="1">
      <c r="A778" s="58"/>
      <c r="C778" s="59"/>
    </row>
    <row r="779" spans="1:3" customFormat="1">
      <c r="A779" s="58"/>
      <c r="C779" s="59"/>
    </row>
    <row r="780" spans="1:3" customFormat="1">
      <c r="A780" s="58"/>
      <c r="C780" s="59"/>
    </row>
    <row r="781" spans="1:3" customFormat="1">
      <c r="A781" s="58"/>
      <c r="C781" s="59"/>
    </row>
    <row r="782" spans="1:3" customFormat="1">
      <c r="A782" s="58"/>
      <c r="C782" s="59"/>
    </row>
    <row r="783" spans="1:3" customFormat="1">
      <c r="A783" s="58"/>
      <c r="C783" s="59"/>
    </row>
    <row r="784" spans="1:3" customFormat="1">
      <c r="A784" s="58"/>
      <c r="C784" s="59"/>
    </row>
    <row r="785" spans="1:3" customFormat="1">
      <c r="A785" s="58"/>
      <c r="C785" s="59"/>
    </row>
    <row r="786" spans="1:3" customFormat="1">
      <c r="A786" s="58"/>
      <c r="C786" s="59"/>
    </row>
    <row r="787" spans="1:3" customFormat="1">
      <c r="A787" s="58"/>
      <c r="C787" s="59"/>
    </row>
    <row r="788" spans="1:3" customFormat="1">
      <c r="A788" s="58"/>
      <c r="C788" s="59"/>
    </row>
    <row r="789" spans="1:3" customFormat="1">
      <c r="A789" s="58"/>
      <c r="C789" s="59"/>
    </row>
    <row r="790" spans="1:3" customFormat="1">
      <c r="A790" s="58"/>
      <c r="C790" s="59"/>
    </row>
    <row r="791" spans="1:3" customFormat="1">
      <c r="A791" s="58"/>
      <c r="C791" s="59"/>
    </row>
    <row r="792" spans="1:3" customFormat="1">
      <c r="A792" s="58"/>
      <c r="C792" s="59"/>
    </row>
    <row r="793" spans="1:3" customFormat="1">
      <c r="A793" s="58"/>
      <c r="C793" s="59"/>
    </row>
    <row r="794" spans="1:3" customFormat="1">
      <c r="A794" s="58"/>
      <c r="C794" s="59"/>
    </row>
    <row r="795" spans="1:3" customFormat="1">
      <c r="A795" s="58"/>
      <c r="C795" s="59"/>
    </row>
    <row r="796" spans="1:3" customFormat="1">
      <c r="A796" s="58"/>
      <c r="C796" s="59"/>
    </row>
    <row r="797" spans="1:3" customFormat="1">
      <c r="A797" s="58"/>
      <c r="C797" s="59"/>
    </row>
    <row r="798" spans="1:3" customFormat="1">
      <c r="A798" s="58"/>
      <c r="C798" s="59"/>
    </row>
    <row r="799" spans="1:3" customFormat="1">
      <c r="A799" s="58"/>
      <c r="C799" s="59"/>
    </row>
    <row r="800" spans="1:3" customFormat="1">
      <c r="A800" s="58"/>
      <c r="C800" s="59"/>
    </row>
    <row r="801" spans="1:3" customFormat="1">
      <c r="A801" s="58"/>
      <c r="C801" s="59"/>
    </row>
    <row r="802" spans="1:3" customFormat="1">
      <c r="A802" s="58"/>
      <c r="C802" s="59"/>
    </row>
    <row r="803" spans="1:3" customFormat="1">
      <c r="A803" s="58"/>
      <c r="C803" s="59"/>
    </row>
    <row r="804" spans="1:3" customFormat="1">
      <c r="A804" s="58"/>
      <c r="C804" s="59"/>
    </row>
    <row r="805" spans="1:3" customFormat="1">
      <c r="A805" s="58"/>
      <c r="C805" s="59"/>
    </row>
    <row r="806" spans="1:3" customFormat="1">
      <c r="A806" s="58"/>
      <c r="C806" s="59"/>
    </row>
    <row r="807" spans="1:3" customFormat="1">
      <c r="A807" s="58"/>
      <c r="C807" s="59"/>
    </row>
    <row r="808" spans="1:3" customFormat="1">
      <c r="A808" s="58"/>
      <c r="C808" s="59"/>
    </row>
    <row r="809" spans="1:3" customFormat="1">
      <c r="A809" s="58"/>
      <c r="C809" s="59"/>
    </row>
    <row r="810" spans="1:3" customFormat="1">
      <c r="A810" s="58"/>
      <c r="C810" s="59"/>
    </row>
    <row r="811" spans="1:3" customFormat="1">
      <c r="A811" s="58"/>
      <c r="C811" s="59"/>
    </row>
    <row r="812" spans="1:3" customFormat="1">
      <c r="A812" s="58"/>
      <c r="C812" s="59"/>
    </row>
    <row r="813" spans="1:3" customFormat="1">
      <c r="A813" s="58"/>
      <c r="C813" s="59"/>
    </row>
    <row r="814" spans="1:3" customFormat="1">
      <c r="A814" s="58"/>
      <c r="C814" s="59"/>
    </row>
    <row r="815" spans="1:3" customFormat="1">
      <c r="A815" s="58"/>
      <c r="C815" s="59"/>
    </row>
    <row r="816" spans="1:3" customFormat="1">
      <c r="A816" s="58"/>
      <c r="C816" s="59"/>
    </row>
    <row r="817" spans="1:3" customFormat="1">
      <c r="A817" s="58"/>
      <c r="C817" s="59"/>
    </row>
    <row r="818" spans="1:3" customFormat="1">
      <c r="A818" s="58"/>
      <c r="C818" s="59"/>
    </row>
    <row r="819" spans="1:3" customFormat="1">
      <c r="A819" s="58"/>
      <c r="C819" s="59"/>
    </row>
    <row r="820" spans="1:3" customFormat="1">
      <c r="A820" s="58"/>
      <c r="C820" s="59"/>
    </row>
    <row r="821" spans="1:3" customFormat="1">
      <c r="A821" s="58"/>
      <c r="C821" s="59"/>
    </row>
    <row r="822" spans="1:3" customFormat="1">
      <c r="A822" s="58"/>
      <c r="C822" s="59"/>
    </row>
    <row r="823" spans="1:3" customFormat="1">
      <c r="A823" s="58"/>
      <c r="C823" s="59"/>
    </row>
    <row r="824" spans="1:3" customFormat="1">
      <c r="A824" s="58"/>
      <c r="C824" s="59"/>
    </row>
    <row r="825" spans="1:3" customFormat="1">
      <c r="A825" s="58"/>
      <c r="C825" s="59"/>
    </row>
    <row r="826" spans="1:3" customFormat="1">
      <c r="A826" s="58"/>
      <c r="C826" s="59"/>
    </row>
    <row r="827" spans="1:3" customFormat="1">
      <c r="A827" s="58"/>
      <c r="C827" s="59"/>
    </row>
    <row r="828" spans="1:3" customFormat="1">
      <c r="A828" s="58"/>
      <c r="C828" s="59"/>
    </row>
    <row r="829" spans="1:3" customFormat="1">
      <c r="A829" s="58"/>
      <c r="C829" s="59"/>
    </row>
    <row r="830" spans="1:3" customFormat="1">
      <c r="A830" s="58"/>
      <c r="C830" s="59"/>
    </row>
    <row r="831" spans="1:3" customFormat="1">
      <c r="A831" s="58"/>
      <c r="C831" s="59"/>
    </row>
    <row r="832" spans="1:3" customFormat="1">
      <c r="A832" s="58"/>
      <c r="C832" s="59"/>
    </row>
    <row r="833" spans="1:3" customFormat="1">
      <c r="A833" s="58"/>
      <c r="C833" s="59"/>
    </row>
    <row r="834" spans="1:3" customFormat="1">
      <c r="A834" s="58"/>
      <c r="C834" s="59"/>
    </row>
    <row r="835" spans="1:3" customFormat="1">
      <c r="A835" s="58"/>
      <c r="C835" s="59"/>
    </row>
    <row r="836" spans="1:3" customFormat="1">
      <c r="A836" s="58"/>
      <c r="C836" s="59"/>
    </row>
    <row r="837" spans="1:3" customFormat="1">
      <c r="A837" s="58"/>
      <c r="C837" s="59"/>
    </row>
    <row r="838" spans="1:3" customFormat="1">
      <c r="A838" s="58"/>
      <c r="C838" s="59"/>
    </row>
    <row r="839" spans="1:3" customFormat="1">
      <c r="A839" s="58"/>
      <c r="C839" s="59"/>
    </row>
    <row r="840" spans="1:3" customFormat="1">
      <c r="A840" s="58"/>
      <c r="C840" s="59"/>
    </row>
    <row r="841" spans="1:3" customFormat="1">
      <c r="A841" s="58"/>
      <c r="C841" s="59"/>
    </row>
    <row r="842" spans="1:3" customFormat="1">
      <c r="A842" s="58"/>
      <c r="C842" s="59"/>
    </row>
    <row r="843" spans="1:3" customFormat="1">
      <c r="A843" s="58"/>
      <c r="C843" s="59"/>
    </row>
    <row r="844" spans="1:3" customFormat="1">
      <c r="A844" s="58"/>
      <c r="C844" s="59"/>
    </row>
    <row r="845" spans="1:3" customFormat="1">
      <c r="A845" s="58"/>
      <c r="C845" s="59"/>
    </row>
    <row r="846" spans="1:3" customFormat="1">
      <c r="A846" s="58"/>
      <c r="C846" s="59"/>
    </row>
    <row r="847" spans="1:3" customFormat="1">
      <c r="A847" s="58"/>
      <c r="C847" s="59"/>
    </row>
    <row r="848" spans="1:3" customFormat="1">
      <c r="A848" s="58"/>
      <c r="C848" s="59"/>
    </row>
    <row r="849" spans="1:3" customFormat="1">
      <c r="A849" s="58"/>
      <c r="C849" s="59"/>
    </row>
    <row r="850" spans="1:3" customFormat="1">
      <c r="A850" s="58"/>
      <c r="C850" s="59"/>
    </row>
    <row r="851" spans="1:3" customFormat="1">
      <c r="A851" s="58"/>
      <c r="C851" s="59"/>
    </row>
    <row r="852" spans="1:3" customFormat="1">
      <c r="A852" s="58"/>
      <c r="C852" s="59"/>
    </row>
    <row r="853" spans="1:3" customFormat="1">
      <c r="A853" s="58"/>
      <c r="C853" s="59"/>
    </row>
    <row r="854" spans="1:3" customFormat="1">
      <c r="A854" s="58"/>
      <c r="C854" s="59"/>
    </row>
    <row r="855" spans="1:3" customFormat="1">
      <c r="A855" s="58"/>
      <c r="C855" s="59"/>
    </row>
    <row r="856" spans="1:3" customFormat="1">
      <c r="A856" s="58"/>
      <c r="C856" s="59"/>
    </row>
    <row r="857" spans="1:3" customFormat="1">
      <c r="A857" s="58"/>
      <c r="C857" s="59"/>
    </row>
    <row r="858" spans="1:3" customFormat="1">
      <c r="A858" s="58"/>
      <c r="C858" s="59"/>
    </row>
    <row r="859" spans="1:3" customFormat="1">
      <c r="A859" s="58"/>
      <c r="C859" s="59"/>
    </row>
    <row r="860" spans="1:3" customFormat="1">
      <c r="A860" s="58"/>
      <c r="C860" s="59"/>
    </row>
    <row r="861" spans="1:3" customFormat="1">
      <c r="A861" s="58"/>
      <c r="C861" s="59"/>
    </row>
    <row r="862" spans="1:3" customFormat="1">
      <c r="A862" s="58"/>
      <c r="C862" s="59"/>
    </row>
    <row r="863" spans="1:3" customFormat="1">
      <c r="A863" s="58"/>
      <c r="C863" s="59"/>
    </row>
    <row r="864" spans="1:3" customFormat="1">
      <c r="A864" s="58"/>
      <c r="C864" s="59"/>
    </row>
    <row r="865" spans="1:3" customFormat="1">
      <c r="A865" s="58"/>
      <c r="C865" s="59"/>
    </row>
    <row r="866" spans="1:3" customFormat="1">
      <c r="A866" s="58"/>
      <c r="C866" s="59"/>
    </row>
    <row r="867" spans="1:3" customFormat="1">
      <c r="A867" s="58"/>
      <c r="C867" s="59"/>
    </row>
    <row r="868" spans="1:3" customFormat="1">
      <c r="A868" s="58"/>
      <c r="C868" s="59"/>
    </row>
    <row r="869" spans="1:3" customFormat="1">
      <c r="A869" s="58"/>
      <c r="C869" s="59"/>
    </row>
    <row r="870" spans="1:3" customFormat="1">
      <c r="A870" s="58"/>
      <c r="C870" s="59"/>
    </row>
    <row r="871" spans="1:3" customFormat="1">
      <c r="A871" s="58"/>
      <c r="C871" s="59"/>
    </row>
    <row r="872" spans="1:3" customFormat="1">
      <c r="A872" s="58"/>
      <c r="C872" s="59"/>
    </row>
    <row r="873" spans="1:3" customFormat="1">
      <c r="A873" s="58"/>
      <c r="C873" s="59"/>
    </row>
    <row r="874" spans="1:3" customFormat="1">
      <c r="A874" s="58"/>
      <c r="C874" s="59"/>
    </row>
    <row r="875" spans="1:3" customFormat="1">
      <c r="A875" s="58"/>
      <c r="C875" s="59"/>
    </row>
    <row r="876" spans="1:3" customFormat="1">
      <c r="A876" s="58"/>
      <c r="C876" s="59"/>
    </row>
    <row r="877" spans="1:3" customFormat="1">
      <c r="A877" s="58"/>
      <c r="C877" s="59"/>
    </row>
    <row r="878" spans="1:3" customFormat="1">
      <c r="A878" s="58"/>
      <c r="C878" s="59"/>
    </row>
    <row r="879" spans="1:3" customFormat="1">
      <c r="A879" s="58"/>
      <c r="C879" s="59"/>
    </row>
    <row r="880" spans="1:3" customFormat="1">
      <c r="A880" s="58"/>
      <c r="C880" s="59"/>
    </row>
    <row r="881" spans="1:3" customFormat="1">
      <c r="A881" s="58"/>
      <c r="C881" s="59"/>
    </row>
    <row r="882" spans="1:3" customFormat="1">
      <c r="A882" s="58"/>
      <c r="C882" s="59"/>
    </row>
    <row r="883" spans="1:3" customFormat="1">
      <c r="A883" s="58"/>
      <c r="C883" s="59"/>
    </row>
    <row r="884" spans="1:3" customFormat="1">
      <c r="A884" s="58"/>
      <c r="C884" s="59"/>
    </row>
    <row r="885" spans="1:3" customFormat="1">
      <c r="A885" s="58"/>
      <c r="C885" s="59"/>
    </row>
    <row r="886" spans="1:3" customFormat="1">
      <c r="A886" s="58"/>
      <c r="C886" s="59"/>
    </row>
    <row r="887" spans="1:3" customFormat="1">
      <c r="A887" s="58"/>
      <c r="C887" s="59"/>
    </row>
    <row r="888" spans="1:3" customFormat="1">
      <c r="A888" s="58"/>
      <c r="C888" s="59"/>
    </row>
    <row r="889" spans="1:3" customFormat="1">
      <c r="A889" s="58"/>
      <c r="C889" s="59"/>
    </row>
    <row r="890" spans="1:3" customFormat="1">
      <c r="A890" s="58"/>
      <c r="C890" s="59"/>
    </row>
    <row r="891" spans="1:3" customFormat="1">
      <c r="A891" s="58"/>
      <c r="C891" s="59"/>
    </row>
    <row r="892" spans="1:3" customFormat="1">
      <c r="A892" s="58"/>
      <c r="C892" s="59"/>
    </row>
    <row r="893" spans="1:3" customFormat="1">
      <c r="A893" s="58"/>
      <c r="C893" s="59"/>
    </row>
    <row r="894" spans="1:3" customFormat="1">
      <c r="A894" s="58"/>
      <c r="C894" s="59"/>
    </row>
    <row r="895" spans="1:3" customFormat="1">
      <c r="A895" s="58"/>
      <c r="C895" s="59"/>
    </row>
    <row r="896" spans="1:3" customFormat="1">
      <c r="A896" s="58"/>
      <c r="C896" s="59"/>
    </row>
    <row r="897" spans="1:3" customFormat="1">
      <c r="A897" s="58"/>
      <c r="C897" s="59"/>
    </row>
    <row r="898" spans="1:3" customFormat="1">
      <c r="A898" s="58"/>
      <c r="C898" s="59"/>
    </row>
    <row r="899" spans="1:3" customFormat="1">
      <c r="A899" s="58"/>
      <c r="C899" s="59"/>
    </row>
    <row r="900" spans="1:3" customFormat="1">
      <c r="A900" s="58"/>
      <c r="C900" s="59"/>
    </row>
    <row r="901" spans="1:3" customFormat="1">
      <c r="A901" s="58"/>
      <c r="C901" s="59"/>
    </row>
    <row r="902" spans="1:3" customFormat="1">
      <c r="A902" s="58"/>
      <c r="C902" s="59"/>
    </row>
    <row r="903" spans="1:3" customFormat="1">
      <c r="A903" s="58"/>
      <c r="C903" s="59"/>
    </row>
    <row r="904" spans="1:3" customFormat="1">
      <c r="A904" s="58"/>
      <c r="C904" s="59"/>
    </row>
    <row r="905" spans="1:3" customFormat="1">
      <c r="A905" s="58"/>
      <c r="C905" s="59"/>
    </row>
    <row r="906" spans="1:3" customFormat="1">
      <c r="A906" s="58"/>
      <c r="C906" s="59"/>
    </row>
    <row r="907" spans="1:3" customFormat="1">
      <c r="A907" s="58"/>
      <c r="C907" s="59"/>
    </row>
    <row r="908" spans="1:3" customFormat="1">
      <c r="A908" s="58"/>
      <c r="C908" s="59"/>
    </row>
    <row r="909" spans="1:3" customFormat="1">
      <c r="A909" s="58"/>
      <c r="C909" s="59"/>
    </row>
    <row r="910" spans="1:3" customFormat="1">
      <c r="A910" s="58"/>
      <c r="C910" s="59"/>
    </row>
    <row r="911" spans="1:3" customFormat="1">
      <c r="A911" s="58"/>
      <c r="C911" s="59"/>
    </row>
    <row r="912" spans="1:3" customFormat="1">
      <c r="A912" s="58"/>
      <c r="C912" s="59"/>
    </row>
    <row r="913" spans="1:3" customFormat="1">
      <c r="A913" s="58"/>
      <c r="C913" s="59"/>
    </row>
    <row r="914" spans="1:3" customFormat="1">
      <c r="A914" s="58"/>
      <c r="C914" s="59"/>
    </row>
    <row r="915" spans="1:3" customFormat="1">
      <c r="A915" s="58"/>
      <c r="C915" s="59"/>
    </row>
    <row r="916" spans="1:3" customFormat="1">
      <c r="A916" s="58"/>
      <c r="C916" s="59"/>
    </row>
    <row r="917" spans="1:3" customFormat="1">
      <c r="A917" s="58"/>
      <c r="C917" s="59"/>
    </row>
    <row r="918" spans="1:3" customFormat="1">
      <c r="A918" s="58"/>
      <c r="C918" s="59"/>
    </row>
    <row r="919" spans="1:3" customFormat="1">
      <c r="A919" s="58"/>
      <c r="C919" s="59"/>
    </row>
    <row r="920" spans="1:3" customFormat="1">
      <c r="A920" s="58"/>
      <c r="C920" s="59"/>
    </row>
    <row r="921" spans="1:3" customFormat="1">
      <c r="A921" s="58"/>
      <c r="C921" s="59"/>
    </row>
    <row r="922" spans="1:3" customFormat="1">
      <c r="A922" s="58"/>
      <c r="C922" s="59"/>
    </row>
    <row r="923" spans="1:3" customFormat="1">
      <c r="A923" s="58"/>
      <c r="C923" s="59"/>
    </row>
    <row r="924" spans="1:3" customFormat="1">
      <c r="A924" s="58"/>
      <c r="C924" s="59"/>
    </row>
    <row r="925" spans="1:3" customFormat="1">
      <c r="A925" s="58"/>
      <c r="C925" s="59"/>
    </row>
    <row r="926" spans="1:3" customFormat="1">
      <c r="A926" s="58"/>
      <c r="C926" s="59"/>
    </row>
    <row r="927" spans="1:3" customFormat="1">
      <c r="A927" s="58"/>
      <c r="C927" s="59"/>
    </row>
    <row r="928" spans="1:3" customFormat="1">
      <c r="A928" s="58"/>
      <c r="C928" s="59"/>
    </row>
    <row r="929" spans="1:3" customFormat="1">
      <c r="A929" s="58"/>
      <c r="C929" s="59"/>
    </row>
    <row r="930" spans="1:3" customFormat="1">
      <c r="A930" s="58"/>
      <c r="C930" s="59"/>
    </row>
    <row r="931" spans="1:3" customFormat="1">
      <c r="A931" s="58"/>
      <c r="C931" s="59"/>
    </row>
    <row r="932" spans="1:3" customFormat="1">
      <c r="A932" s="58"/>
      <c r="C932" s="59"/>
    </row>
    <row r="933" spans="1:3" customFormat="1">
      <c r="A933" s="58"/>
      <c r="C933" s="59"/>
    </row>
    <row r="934" spans="1:3" customFormat="1">
      <c r="A934" s="58"/>
      <c r="C934" s="59"/>
    </row>
    <row r="935" spans="1:3" customFormat="1">
      <c r="A935" s="58"/>
      <c r="C935" s="59"/>
    </row>
    <row r="936" spans="1:3" customFormat="1">
      <c r="A936" s="58"/>
      <c r="C936" s="59"/>
    </row>
    <row r="937" spans="1:3" customFormat="1">
      <c r="A937" s="58"/>
      <c r="C937" s="59"/>
    </row>
    <row r="938" spans="1:3" customFormat="1">
      <c r="A938" s="58"/>
      <c r="C938" s="59"/>
    </row>
    <row r="939" spans="1:3" customFormat="1">
      <c r="A939" s="58"/>
      <c r="C939" s="59"/>
    </row>
    <row r="940" spans="1:3" customFormat="1">
      <c r="A940" s="58"/>
      <c r="C940" s="59"/>
    </row>
    <row r="941" spans="1:3" customFormat="1">
      <c r="A941" s="58"/>
      <c r="C941" s="59"/>
    </row>
    <row r="942" spans="1:3" customFormat="1">
      <c r="A942" s="58"/>
      <c r="C942" s="59"/>
    </row>
    <row r="943" spans="1:3" customFormat="1">
      <c r="A943" s="58"/>
      <c r="C943" s="59"/>
    </row>
    <row r="944" spans="1:3" customFormat="1">
      <c r="A944" s="58"/>
      <c r="C944" s="59"/>
    </row>
    <row r="945" spans="1:3" customFormat="1">
      <c r="A945" s="58"/>
      <c r="C945" s="59"/>
    </row>
    <row r="946" spans="1:3" customFormat="1">
      <c r="A946" s="58"/>
      <c r="C946" s="59"/>
    </row>
    <row r="947" spans="1:3" customFormat="1">
      <c r="A947" s="58"/>
      <c r="C947" s="59"/>
    </row>
    <row r="948" spans="1:3" customFormat="1">
      <c r="A948" s="58"/>
      <c r="C948" s="59"/>
    </row>
    <row r="949" spans="1:3" customFormat="1">
      <c r="A949" s="58"/>
      <c r="C949" s="59"/>
    </row>
    <row r="950" spans="1:3" customFormat="1">
      <c r="A950" s="58"/>
      <c r="C950" s="59"/>
    </row>
    <row r="951" spans="1:3" customFormat="1">
      <c r="A951" s="58"/>
      <c r="C951" s="59"/>
    </row>
    <row r="952" spans="1:3" customFormat="1">
      <c r="A952" s="58"/>
      <c r="C952" s="59"/>
    </row>
    <row r="953" spans="1:3" customFormat="1">
      <c r="A953" s="58"/>
      <c r="C953" s="59"/>
    </row>
    <row r="954" spans="1:3" customFormat="1">
      <c r="A954" s="58"/>
      <c r="C954" s="59"/>
    </row>
    <row r="955" spans="1:3" customFormat="1">
      <c r="A955" s="58"/>
      <c r="C955" s="59"/>
    </row>
    <row r="956" spans="1:3" customFormat="1">
      <c r="A956" s="58"/>
      <c r="C956" s="59"/>
    </row>
    <row r="957" spans="1:3" customFormat="1">
      <c r="A957" s="58"/>
      <c r="C957" s="59"/>
    </row>
    <row r="958" spans="1:3" customFormat="1">
      <c r="A958" s="58"/>
      <c r="C958" s="59"/>
    </row>
    <row r="959" spans="1:3" customFormat="1">
      <c r="A959" s="58"/>
      <c r="C959" s="59"/>
    </row>
    <row r="960" spans="1:3" customFormat="1">
      <c r="A960" s="58"/>
      <c r="C960" s="59"/>
    </row>
    <row r="961" spans="1:3" customFormat="1">
      <c r="A961" s="58"/>
      <c r="C961" s="59"/>
    </row>
    <row r="962" spans="1:3" customFormat="1">
      <c r="A962" s="58"/>
      <c r="C962" s="59"/>
    </row>
    <row r="963" spans="1:3" customFormat="1">
      <c r="A963" s="58"/>
      <c r="C963" s="59"/>
    </row>
    <row r="964" spans="1:3" customFormat="1">
      <c r="A964" s="58"/>
      <c r="C964" s="59"/>
    </row>
    <row r="965" spans="1:3" customFormat="1">
      <c r="A965" s="58"/>
      <c r="C965" s="59"/>
    </row>
    <row r="966" spans="1:3" customFormat="1">
      <c r="A966" s="58"/>
      <c r="C966" s="59"/>
    </row>
    <row r="967" spans="1:3" customFormat="1">
      <c r="A967" s="58"/>
      <c r="C967" s="59"/>
    </row>
    <row r="968" spans="1:3" customFormat="1">
      <c r="A968" s="58"/>
      <c r="C968" s="59"/>
    </row>
    <row r="969" spans="1:3" customFormat="1">
      <c r="A969" s="58"/>
      <c r="C969" s="59"/>
    </row>
    <row r="970" spans="1:3" customFormat="1">
      <c r="A970" s="58"/>
      <c r="C970" s="59"/>
    </row>
    <row r="971" spans="1:3" customFormat="1">
      <c r="A971" s="58"/>
      <c r="C971" s="59"/>
    </row>
    <row r="972" spans="1:3" customFormat="1">
      <c r="A972" s="58"/>
      <c r="C972" s="59"/>
    </row>
    <row r="973" spans="1:3" customFormat="1">
      <c r="A973" s="58"/>
      <c r="C973" s="59"/>
    </row>
    <row r="974" spans="1:3" customFormat="1">
      <c r="A974" s="58"/>
      <c r="C974" s="59"/>
    </row>
    <row r="975" spans="1:3" customFormat="1">
      <c r="A975" s="58"/>
      <c r="C975" s="59"/>
    </row>
    <row r="976" spans="1:3" customFormat="1">
      <c r="A976" s="58"/>
      <c r="C976" s="59"/>
    </row>
    <row r="977" spans="1:3" customFormat="1">
      <c r="A977" s="58"/>
      <c r="C977" s="59"/>
    </row>
    <row r="978" spans="1:3" customFormat="1">
      <c r="A978" s="58"/>
      <c r="C978" s="59"/>
    </row>
    <row r="979" spans="1:3" customFormat="1">
      <c r="A979" s="58"/>
      <c r="C979" s="59"/>
    </row>
    <row r="980" spans="1:3" customFormat="1">
      <c r="A980" s="58"/>
      <c r="C980" s="59"/>
    </row>
    <row r="981" spans="1:3" customFormat="1">
      <c r="A981" s="58"/>
      <c r="C981" s="59"/>
    </row>
    <row r="982" spans="1:3" customFormat="1">
      <c r="A982" s="58"/>
      <c r="C982" s="59"/>
    </row>
    <row r="983" spans="1:3" customFormat="1">
      <c r="A983" s="58"/>
      <c r="C983" s="59"/>
    </row>
    <row r="984" spans="1:3" customFormat="1">
      <c r="A984" s="58"/>
      <c r="C984" s="59"/>
    </row>
    <row r="985" spans="1:3" customFormat="1">
      <c r="A985" s="58"/>
      <c r="C985" s="59"/>
    </row>
    <row r="986" spans="1:3" customFormat="1">
      <c r="A986" s="58"/>
      <c r="C986" s="59"/>
    </row>
    <row r="987" spans="1:3" customFormat="1">
      <c r="A987" s="58"/>
      <c r="C987" s="59"/>
    </row>
    <row r="988" spans="1:3" customFormat="1">
      <c r="A988" s="58"/>
      <c r="C988" s="59"/>
    </row>
    <row r="989" spans="1:3" customFormat="1">
      <c r="A989" s="58"/>
      <c r="C989" s="59"/>
    </row>
    <row r="990" spans="1:3" customFormat="1">
      <c r="A990" s="58"/>
      <c r="C990" s="59"/>
    </row>
    <row r="991" spans="1:3" customFormat="1">
      <c r="A991" s="58"/>
      <c r="C991" s="59"/>
    </row>
    <row r="992" spans="1:3" customFormat="1">
      <c r="A992" s="58"/>
      <c r="C992" s="59"/>
    </row>
    <row r="993" spans="1:3" customFormat="1">
      <c r="A993" s="58"/>
      <c r="C993" s="59"/>
    </row>
    <row r="994" spans="1:3" customFormat="1">
      <c r="A994" s="58"/>
      <c r="C994" s="59"/>
    </row>
    <row r="995" spans="1:3" customFormat="1">
      <c r="A995" s="58"/>
      <c r="C995" s="59"/>
    </row>
    <row r="996" spans="1:3" customFormat="1">
      <c r="A996" s="58"/>
      <c r="C996" s="59"/>
    </row>
    <row r="997" spans="1:3" customFormat="1">
      <c r="A997" s="58"/>
      <c r="C997" s="59"/>
    </row>
    <row r="998" spans="1:3" customFormat="1">
      <c r="A998" s="58"/>
      <c r="C998" s="59"/>
    </row>
    <row r="999" spans="1:3" customFormat="1">
      <c r="A999" s="58"/>
      <c r="C999" s="59"/>
    </row>
    <row r="1000" spans="1:3" customFormat="1">
      <c r="A1000" s="58"/>
      <c r="C1000" s="59"/>
    </row>
  </sheetData>
  <sheetProtection selectLockedCells="1" sort="0" autoFilter="0"/>
  <autoFilter ref="A5:E505">
    <filterColumn colId="2"/>
    <filterColumn colId="4"/>
  </autoFilter>
  <sortState ref="B6:E505">
    <sortCondition ref="C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998"/>
  <sheetViews>
    <sheetView tabSelected="1" topLeftCell="A17" workbookViewId="0">
      <selection activeCell="A53" sqref="A53:E997"/>
    </sheetView>
  </sheetViews>
  <sheetFormatPr baseColWidth="10" defaultRowHeight="15"/>
  <cols>
    <col min="1" max="1" width="23.85546875" customWidth="1"/>
    <col min="2" max="2" width="57.85546875" customWidth="1"/>
    <col min="3" max="3" width="27" customWidth="1"/>
    <col min="257" max="257" width="23.85546875" customWidth="1"/>
    <col min="258" max="258" width="57.85546875" customWidth="1"/>
    <col min="259" max="259" width="27" customWidth="1"/>
    <col min="513" max="513" width="23.85546875" customWidth="1"/>
    <col min="514" max="514" width="57.85546875" customWidth="1"/>
    <col min="515" max="515" width="27" customWidth="1"/>
    <col min="769" max="769" width="23.85546875" customWidth="1"/>
    <col min="770" max="770" width="57.85546875" customWidth="1"/>
    <col min="771" max="771" width="27" customWidth="1"/>
    <col min="1025" max="1025" width="23.85546875" customWidth="1"/>
    <col min="1026" max="1026" width="57.85546875" customWidth="1"/>
    <col min="1027" max="1027" width="27" customWidth="1"/>
    <col min="1281" max="1281" width="23.85546875" customWidth="1"/>
    <col min="1282" max="1282" width="57.85546875" customWidth="1"/>
    <col min="1283" max="1283" width="27" customWidth="1"/>
    <col min="1537" max="1537" width="23.85546875" customWidth="1"/>
    <col min="1538" max="1538" width="57.85546875" customWidth="1"/>
    <col min="1539" max="1539" width="27" customWidth="1"/>
    <col min="1793" max="1793" width="23.85546875" customWidth="1"/>
    <col min="1794" max="1794" width="57.85546875" customWidth="1"/>
    <col min="1795" max="1795" width="27" customWidth="1"/>
    <col min="2049" max="2049" width="23.85546875" customWidth="1"/>
    <col min="2050" max="2050" width="57.85546875" customWidth="1"/>
    <col min="2051" max="2051" width="27" customWidth="1"/>
    <col min="2305" max="2305" width="23.85546875" customWidth="1"/>
    <col min="2306" max="2306" width="57.85546875" customWidth="1"/>
    <col min="2307" max="2307" width="27" customWidth="1"/>
    <col min="2561" max="2561" width="23.85546875" customWidth="1"/>
    <col min="2562" max="2562" width="57.85546875" customWidth="1"/>
    <col min="2563" max="2563" width="27" customWidth="1"/>
    <col min="2817" max="2817" width="23.85546875" customWidth="1"/>
    <col min="2818" max="2818" width="57.85546875" customWidth="1"/>
    <col min="2819" max="2819" width="27" customWidth="1"/>
    <col min="3073" max="3073" width="23.85546875" customWidth="1"/>
    <col min="3074" max="3074" width="57.85546875" customWidth="1"/>
    <col min="3075" max="3075" width="27" customWidth="1"/>
    <col min="3329" max="3329" width="23.85546875" customWidth="1"/>
    <col min="3330" max="3330" width="57.85546875" customWidth="1"/>
    <col min="3331" max="3331" width="27" customWidth="1"/>
    <col min="3585" max="3585" width="23.85546875" customWidth="1"/>
    <col min="3586" max="3586" width="57.85546875" customWidth="1"/>
    <col min="3587" max="3587" width="27" customWidth="1"/>
    <col min="3841" max="3841" width="23.85546875" customWidth="1"/>
    <col min="3842" max="3842" width="57.85546875" customWidth="1"/>
    <col min="3843" max="3843" width="27" customWidth="1"/>
    <col min="4097" max="4097" width="23.85546875" customWidth="1"/>
    <col min="4098" max="4098" width="57.85546875" customWidth="1"/>
    <col min="4099" max="4099" width="27" customWidth="1"/>
    <col min="4353" max="4353" width="23.85546875" customWidth="1"/>
    <col min="4354" max="4354" width="57.85546875" customWidth="1"/>
    <col min="4355" max="4355" width="27" customWidth="1"/>
    <col min="4609" max="4609" width="23.85546875" customWidth="1"/>
    <col min="4610" max="4610" width="57.85546875" customWidth="1"/>
    <col min="4611" max="4611" width="27" customWidth="1"/>
    <col min="4865" max="4865" width="23.85546875" customWidth="1"/>
    <col min="4866" max="4866" width="57.85546875" customWidth="1"/>
    <col min="4867" max="4867" width="27" customWidth="1"/>
    <col min="5121" max="5121" width="23.85546875" customWidth="1"/>
    <col min="5122" max="5122" width="57.85546875" customWidth="1"/>
    <col min="5123" max="5123" width="27" customWidth="1"/>
    <col min="5377" max="5377" width="23.85546875" customWidth="1"/>
    <col min="5378" max="5378" width="57.85546875" customWidth="1"/>
    <col min="5379" max="5379" width="27" customWidth="1"/>
    <col min="5633" max="5633" width="23.85546875" customWidth="1"/>
    <col min="5634" max="5634" width="57.85546875" customWidth="1"/>
    <col min="5635" max="5635" width="27" customWidth="1"/>
    <col min="5889" max="5889" width="23.85546875" customWidth="1"/>
    <col min="5890" max="5890" width="57.85546875" customWidth="1"/>
    <col min="5891" max="5891" width="27" customWidth="1"/>
    <col min="6145" max="6145" width="23.85546875" customWidth="1"/>
    <col min="6146" max="6146" width="57.85546875" customWidth="1"/>
    <col min="6147" max="6147" width="27" customWidth="1"/>
    <col min="6401" max="6401" width="23.85546875" customWidth="1"/>
    <col min="6402" max="6402" width="57.85546875" customWidth="1"/>
    <col min="6403" max="6403" width="27" customWidth="1"/>
    <col min="6657" max="6657" width="23.85546875" customWidth="1"/>
    <col min="6658" max="6658" width="57.85546875" customWidth="1"/>
    <col min="6659" max="6659" width="27" customWidth="1"/>
    <col min="6913" max="6913" width="23.85546875" customWidth="1"/>
    <col min="6914" max="6914" width="57.85546875" customWidth="1"/>
    <col min="6915" max="6915" width="27" customWidth="1"/>
    <col min="7169" max="7169" width="23.85546875" customWidth="1"/>
    <col min="7170" max="7170" width="57.85546875" customWidth="1"/>
    <col min="7171" max="7171" width="27" customWidth="1"/>
    <col min="7425" max="7425" width="23.85546875" customWidth="1"/>
    <col min="7426" max="7426" width="57.85546875" customWidth="1"/>
    <col min="7427" max="7427" width="27" customWidth="1"/>
    <col min="7681" max="7681" width="23.85546875" customWidth="1"/>
    <col min="7682" max="7682" width="57.85546875" customWidth="1"/>
    <col min="7683" max="7683" width="27" customWidth="1"/>
    <col min="7937" max="7937" width="23.85546875" customWidth="1"/>
    <col min="7938" max="7938" width="57.85546875" customWidth="1"/>
    <col min="7939" max="7939" width="27" customWidth="1"/>
    <col min="8193" max="8193" width="23.85546875" customWidth="1"/>
    <col min="8194" max="8194" width="57.85546875" customWidth="1"/>
    <col min="8195" max="8195" width="27" customWidth="1"/>
    <col min="8449" max="8449" width="23.85546875" customWidth="1"/>
    <col min="8450" max="8450" width="57.85546875" customWidth="1"/>
    <col min="8451" max="8451" width="27" customWidth="1"/>
    <col min="8705" max="8705" width="23.85546875" customWidth="1"/>
    <col min="8706" max="8706" width="57.85546875" customWidth="1"/>
    <col min="8707" max="8707" width="27" customWidth="1"/>
    <col min="8961" max="8961" width="23.85546875" customWidth="1"/>
    <col min="8962" max="8962" width="57.85546875" customWidth="1"/>
    <col min="8963" max="8963" width="27" customWidth="1"/>
    <col min="9217" max="9217" width="23.85546875" customWidth="1"/>
    <col min="9218" max="9218" width="57.85546875" customWidth="1"/>
    <col min="9219" max="9219" width="27" customWidth="1"/>
    <col min="9473" max="9473" width="23.85546875" customWidth="1"/>
    <col min="9474" max="9474" width="57.85546875" customWidth="1"/>
    <col min="9475" max="9475" width="27" customWidth="1"/>
    <col min="9729" max="9729" width="23.85546875" customWidth="1"/>
    <col min="9730" max="9730" width="57.85546875" customWidth="1"/>
    <col min="9731" max="9731" width="27" customWidth="1"/>
    <col min="9985" max="9985" width="23.85546875" customWidth="1"/>
    <col min="9986" max="9986" width="57.85546875" customWidth="1"/>
    <col min="9987" max="9987" width="27" customWidth="1"/>
    <col min="10241" max="10241" width="23.85546875" customWidth="1"/>
    <col min="10242" max="10242" width="57.85546875" customWidth="1"/>
    <col min="10243" max="10243" width="27" customWidth="1"/>
    <col min="10497" max="10497" width="23.85546875" customWidth="1"/>
    <col min="10498" max="10498" width="57.85546875" customWidth="1"/>
    <col min="10499" max="10499" width="27" customWidth="1"/>
    <col min="10753" max="10753" width="23.85546875" customWidth="1"/>
    <col min="10754" max="10754" width="57.85546875" customWidth="1"/>
    <col min="10755" max="10755" width="27" customWidth="1"/>
    <col min="11009" max="11009" width="23.85546875" customWidth="1"/>
    <col min="11010" max="11010" width="57.85546875" customWidth="1"/>
    <col min="11011" max="11011" width="27" customWidth="1"/>
    <col min="11265" max="11265" width="23.85546875" customWidth="1"/>
    <col min="11266" max="11266" width="57.85546875" customWidth="1"/>
    <col min="11267" max="11267" width="27" customWidth="1"/>
    <col min="11521" max="11521" width="23.85546875" customWidth="1"/>
    <col min="11522" max="11522" width="57.85546875" customWidth="1"/>
    <col min="11523" max="11523" width="27" customWidth="1"/>
    <col min="11777" max="11777" width="23.85546875" customWidth="1"/>
    <col min="11778" max="11778" width="57.85546875" customWidth="1"/>
    <col min="11779" max="11779" width="27" customWidth="1"/>
    <col min="12033" max="12033" width="23.85546875" customWidth="1"/>
    <col min="12034" max="12034" width="57.85546875" customWidth="1"/>
    <col min="12035" max="12035" width="27" customWidth="1"/>
    <col min="12289" max="12289" width="23.85546875" customWidth="1"/>
    <col min="12290" max="12290" width="57.85546875" customWidth="1"/>
    <col min="12291" max="12291" width="27" customWidth="1"/>
    <col min="12545" max="12545" width="23.85546875" customWidth="1"/>
    <col min="12546" max="12546" width="57.85546875" customWidth="1"/>
    <col min="12547" max="12547" width="27" customWidth="1"/>
    <col min="12801" max="12801" width="23.85546875" customWidth="1"/>
    <col min="12802" max="12802" width="57.85546875" customWidth="1"/>
    <col min="12803" max="12803" width="27" customWidth="1"/>
    <col min="13057" max="13057" width="23.85546875" customWidth="1"/>
    <col min="13058" max="13058" width="57.85546875" customWidth="1"/>
    <col min="13059" max="13059" width="27" customWidth="1"/>
    <col min="13313" max="13313" width="23.85546875" customWidth="1"/>
    <col min="13314" max="13314" width="57.85546875" customWidth="1"/>
    <col min="13315" max="13315" width="27" customWidth="1"/>
    <col min="13569" max="13569" width="23.85546875" customWidth="1"/>
    <col min="13570" max="13570" width="57.85546875" customWidth="1"/>
    <col min="13571" max="13571" width="27" customWidth="1"/>
    <col min="13825" max="13825" width="23.85546875" customWidth="1"/>
    <col min="13826" max="13826" width="57.85546875" customWidth="1"/>
    <col min="13827" max="13827" width="27" customWidth="1"/>
    <col min="14081" max="14081" width="23.85546875" customWidth="1"/>
    <col min="14082" max="14082" width="57.85546875" customWidth="1"/>
    <col min="14083" max="14083" width="27" customWidth="1"/>
    <col min="14337" max="14337" width="23.85546875" customWidth="1"/>
    <col min="14338" max="14338" width="57.85546875" customWidth="1"/>
    <col min="14339" max="14339" width="27" customWidth="1"/>
    <col min="14593" max="14593" width="23.85546875" customWidth="1"/>
    <col min="14594" max="14594" width="57.85546875" customWidth="1"/>
    <col min="14595" max="14595" width="27" customWidth="1"/>
    <col min="14849" max="14849" width="23.85546875" customWidth="1"/>
    <col min="14850" max="14850" width="57.85546875" customWidth="1"/>
    <col min="14851" max="14851" width="27" customWidth="1"/>
    <col min="15105" max="15105" width="23.85546875" customWidth="1"/>
    <col min="15106" max="15106" width="57.85546875" customWidth="1"/>
    <col min="15107" max="15107" width="27" customWidth="1"/>
    <col min="15361" max="15361" width="23.85546875" customWidth="1"/>
    <col min="15362" max="15362" width="57.85546875" customWidth="1"/>
    <col min="15363" max="15363" width="27" customWidth="1"/>
    <col min="15617" max="15617" width="23.85546875" customWidth="1"/>
    <col min="15618" max="15618" width="57.85546875" customWidth="1"/>
    <col min="15619" max="15619" width="27" customWidth="1"/>
    <col min="15873" max="15873" width="23.85546875" customWidth="1"/>
    <col min="15874" max="15874" width="57.85546875" customWidth="1"/>
    <col min="15875" max="15875" width="27" customWidth="1"/>
    <col min="16129" max="16129" width="23.85546875" customWidth="1"/>
    <col min="16130" max="16130" width="57.85546875" customWidth="1"/>
    <col min="16131" max="16131" width="27" customWidth="1"/>
  </cols>
  <sheetData>
    <row r="1" spans="1:6">
      <c r="A1" t="s">
        <v>41</v>
      </c>
    </row>
    <row r="2" spans="1:6">
      <c r="F2" t="s">
        <v>42</v>
      </c>
    </row>
    <row r="3" spans="1:6">
      <c r="A3" s="61" t="s">
        <v>38</v>
      </c>
      <c r="B3" s="61" t="s">
        <v>34</v>
      </c>
      <c r="C3" s="61" t="s">
        <v>35</v>
      </c>
    </row>
    <row r="4" spans="1:6">
      <c r="A4" s="58">
        <f ca="1">IF(A3="","",IF(SUBTOTAL(5,OFFSET(BdD!$A$6:$A$505,N(A3),0))&gt;N(A3),SUBTOTAL(5,OFFSET(BdD!$A$6:$A$505,N(A3),0)),""))</f>
        <v>1</v>
      </c>
      <c r="B4" t="str">
        <f ca="1">IF($A4&lt;&gt;"",INDEX(BdD!B$6:B$505,$A4),"NO")</f>
        <v xml:space="preserve"> Audi A3 - dupont / blabla</v>
      </c>
      <c r="C4" s="59">
        <f ca="1">IF($A4&lt;&gt;"",INDEX(BdD!C$6:C$505,$A4),"")</f>
        <v>40884</v>
      </c>
      <c r="D4">
        <f ca="1">$A$4+39999</f>
        <v>40000</v>
      </c>
      <c r="E4" t="str">
        <f ca="1">IF(A4&lt;&gt;"",REPT(D4,1)&amp;" "&amp;"-"&amp;" "&amp;REPT(B4,1),"")</f>
        <v>40000 -  Audi A3 - dupont / blabla</v>
      </c>
    </row>
    <row r="5" spans="1:6">
      <c r="A5" s="58">
        <f ca="1">IF(A4="","",IF(SUBTOTAL(5,OFFSET(BdD!$A$6:$A$505,N(A4),0))&gt;N(A4),SUBTOTAL(5,OFFSET(BdD!$A$6:$A$505,N(A4),0)),""))</f>
        <v>2</v>
      </c>
      <c r="B5" t="str">
        <f ca="1">IF($A5&lt;&gt;"",INDEX(BdD!B$6:B$505,$A5),"NO")</f>
        <v xml:space="preserve"> BMW Série 1 - durant / bloblo</v>
      </c>
      <c r="C5" s="59">
        <f ca="1">IF($A5&lt;&gt;"",INDEX(BdD!C$6:C$505,$A5),"")</f>
        <v>40981</v>
      </c>
      <c r="D5">
        <f t="shared" ref="D5:D68" ca="1" si="0">A5+39999</f>
        <v>40001</v>
      </c>
      <c r="E5" t="str">
        <f t="shared" ref="E5:E68" ca="1" si="1">IF(A5&lt;&gt;"",REPT(D5,1)&amp;" "&amp;"-"&amp;" "&amp;REPT(B5,1),"")</f>
        <v>40001 -  BMW Série 1 - durant / bloblo</v>
      </c>
    </row>
    <row r="6" spans="1:6">
      <c r="A6" s="58">
        <f ca="1">IF(A5="","",IF(SUBTOTAL(5,OFFSET(BdD!$A$6:$A$505,N(A5),0))&gt;N(A5),SUBTOTAL(5,OFFSET(BdD!$A$6:$A$505,N(A5),0)),""))</f>
        <v>3</v>
      </c>
      <c r="B6" t="str">
        <f ca="1">IF($A6&lt;&gt;"",INDEX(BdD!B$6:B$505,$A6),"NO")</f>
        <v xml:space="preserve"> Fiat 500 - martin / blibli</v>
      </c>
      <c r="C6" s="59">
        <f ca="1">IF($A6&lt;&gt;"",INDEX(BdD!C$6:C$505,$A6),"")</f>
        <v>41094</v>
      </c>
      <c r="D6">
        <f t="shared" ca="1" si="0"/>
        <v>40002</v>
      </c>
      <c r="E6" t="str">
        <f t="shared" ca="1" si="1"/>
        <v>40002 -  Fiat 500 - martin / blibli</v>
      </c>
    </row>
    <row r="7" spans="1:6">
      <c r="A7" s="58">
        <f ca="1">IF(A6="","",IF(SUBTOTAL(5,OFFSET(BdD!$A$6:$A$505,N(A6),0))&gt;N(A6),SUBTOTAL(5,OFFSET(BdD!$A$6:$A$505,N(A6),0)),""))</f>
        <v>4</v>
      </c>
      <c r="B7" t="str">
        <f ca="1">IF($A7&lt;&gt;"",INDEX(BdD!B$6:B$505,$A7),"NO")</f>
        <v xml:space="preserve"> Volkswagen golf 4 - plif / blublu</v>
      </c>
      <c r="C7" s="59">
        <f ca="1">IF($A7&lt;&gt;"",INDEX(BdD!C$6:C$505,$A7),"")</f>
        <v>41154</v>
      </c>
      <c r="D7">
        <f t="shared" ca="1" si="0"/>
        <v>40003</v>
      </c>
      <c r="E7" t="str">
        <f t="shared" ca="1" si="1"/>
        <v>40003 -  Volkswagen golf 4 - plif / blublu</v>
      </c>
    </row>
    <row r="8" spans="1:6">
      <c r="A8" s="58">
        <f ca="1">IF(A7="","",IF(SUBTOTAL(5,OFFSET(BdD!$A$6:$A$505,N(A7),0))&gt;N(A7),SUBTOTAL(5,OFFSET(BdD!$A$6:$A$505,N(A7),0)),""))</f>
        <v>5</v>
      </c>
      <c r="B8" t="str">
        <f ca="1">IF($A8&lt;&gt;"",INDEX(BdD!B$6:B$505,$A8),"NO")</f>
        <v xml:space="preserve"> Audi A5 - plaf / fafa</v>
      </c>
      <c r="C8" s="59">
        <f ca="1">IF($A8&lt;&gt;"",INDEX(BdD!C$6:C$505,$A8),"")</f>
        <v>41158</v>
      </c>
      <c r="D8">
        <f t="shared" ca="1" si="0"/>
        <v>40004</v>
      </c>
      <c r="E8" t="str">
        <f t="shared" ca="1" si="1"/>
        <v>40004 -  Audi A5 - plaf / fafa</v>
      </c>
    </row>
    <row r="9" spans="1:6">
      <c r="A9" s="58">
        <f ca="1">IF(A8="","",IF(SUBTOTAL(5,OFFSET(BdD!$A$6:$A$505,N(A8),0))&gt;N(A8),SUBTOTAL(5,OFFSET(BdD!$A$6:$A$505,N(A8),0)),""))</f>
        <v>6</v>
      </c>
      <c r="B9" t="str">
        <f ca="1">IF($A9&lt;&gt;"",INDEX(BdD!B$6:B$505,$A9),"NO")</f>
        <v xml:space="preserve"> Citroen C3 - blabla / fofo</v>
      </c>
      <c r="C9" s="59">
        <f ca="1">IF($A9&lt;&gt;"",INDEX(BdD!C$6:C$505,$A9),"")</f>
        <v>41173</v>
      </c>
      <c r="D9">
        <f t="shared" ca="1" si="0"/>
        <v>40005</v>
      </c>
      <c r="E9" t="str">
        <f t="shared" ca="1" si="1"/>
        <v>40005 -  Citroen C3 - blabla / fofo</v>
      </c>
    </row>
    <row r="10" spans="1:6">
      <c r="A10" s="58">
        <f ca="1">IF(A9="","",IF(SUBTOTAL(5,OFFSET(BdD!$A$6:$A$505,N(A9),0))&gt;N(A9),SUBTOTAL(5,OFFSET(BdD!$A$6:$A$505,N(A9),0)),""))</f>
        <v>7</v>
      </c>
      <c r="B10" t="str">
        <f ca="1">IF($A10&lt;&gt;"",INDEX(BdD!B$6:B$505,$A10),"NO")</f>
        <v xml:space="preserve"> Mini Cooper - plouf / fifi</v>
      </c>
      <c r="C10" s="59">
        <f ca="1">IF($A10&lt;&gt;"",INDEX(BdD!C$6:C$505,$A10),"")</f>
        <v>41199</v>
      </c>
      <c r="D10">
        <f t="shared" ca="1" si="0"/>
        <v>40006</v>
      </c>
      <c r="E10" t="str">
        <f t="shared" ca="1" si="1"/>
        <v>40006 -  Mini Cooper - plouf / fifi</v>
      </c>
    </row>
    <row r="11" spans="1:6">
      <c r="A11" s="58">
        <f ca="1">IF(A10="","",IF(SUBTOTAL(5,OFFSET(BdD!$A$6:$A$505,N(A10),0))&gt;N(A10),SUBTOTAL(5,OFFSET(BdD!$A$6:$A$505,N(A10),0)),""))</f>
        <v>8</v>
      </c>
      <c r="B11" t="str">
        <f ca="1">IF($A11&lt;&gt;"",INDEX(BdD!B$6:B$505,$A11),"NO")</f>
        <v xml:space="preserve"> Volkswagen Touran - fuik / fufu</v>
      </c>
      <c r="C11" s="59">
        <f ca="1">IF($A11&lt;&gt;"",INDEX(BdD!C$6:C$505,$A11),"")</f>
        <v>41356</v>
      </c>
      <c r="D11">
        <f t="shared" ca="1" si="0"/>
        <v>40007</v>
      </c>
      <c r="E11" t="str">
        <f t="shared" ca="1" si="1"/>
        <v>40007 -  Volkswagen Touran - fuik / fufu</v>
      </c>
    </row>
    <row r="12" spans="1:6">
      <c r="A12" s="58">
        <f ca="1">IF(A11="","",IF(SUBTOTAL(5,OFFSET(BdD!$A$6:$A$505,N(A11),0))&gt;N(A11),SUBTOTAL(5,OFFSET(BdD!$A$6:$A$505,N(A11),0)),""))</f>
        <v>9</v>
      </c>
      <c r="B12" t="str">
        <f ca="1">IF($A12&lt;&gt;"",INDEX(BdD!B$6:B$505,$A12),"NO")</f>
        <v xml:space="preserve"> Renault mégane - martines / tata</v>
      </c>
      <c r="C12" s="59">
        <f ca="1">IF($A12&lt;&gt;"",INDEX(BdD!C$6:C$505,$A12),"")</f>
        <v>41398</v>
      </c>
      <c r="D12">
        <f t="shared" ca="1" si="0"/>
        <v>40008</v>
      </c>
      <c r="E12" t="str">
        <f t="shared" ca="1" si="1"/>
        <v>40008 -  Renault mégane - martines / tata</v>
      </c>
    </row>
    <row r="13" spans="1:6">
      <c r="A13" s="58">
        <f ca="1">IF(A12="","",IF(SUBTOTAL(5,OFFSET(BdD!$A$6:$A$505,N(A12),0))&gt;N(A12),SUBTOTAL(5,OFFSET(BdD!$A$6:$A$505,N(A12),0)),""))</f>
        <v>10</v>
      </c>
      <c r="B13" t="str">
        <f ca="1">IF($A13&lt;&gt;"",INDEX(BdD!B$6:B$505,$A13),"NO")</f>
        <v/>
      </c>
      <c r="C13" s="59" t="str">
        <f ca="1">IF($A13&lt;&gt;"",INDEX(BdD!C$6:C$505,$A13),"")</f>
        <v/>
      </c>
      <c r="D13">
        <f t="shared" ca="1" si="0"/>
        <v>40009</v>
      </c>
      <c r="E13" t="str">
        <f t="shared" ca="1" si="1"/>
        <v xml:space="preserve">40009 - </v>
      </c>
    </row>
    <row r="14" spans="1:6">
      <c r="A14" s="58">
        <f ca="1">IF(A13="","",IF(SUBTOTAL(5,OFFSET(BdD!$A$6:$A$505,N(A13),0))&gt;N(A13),SUBTOTAL(5,OFFSET(BdD!$A$6:$A$505,N(A13),0)),""))</f>
        <v>11</v>
      </c>
      <c r="B14" t="str">
        <f ca="1">IF($A14&lt;&gt;"",INDEX(BdD!B$6:B$505,$A14),"NO")</f>
        <v/>
      </c>
      <c r="C14" s="59" t="str">
        <f ca="1">IF($A14&lt;&gt;"",INDEX(BdD!C$6:C$505,$A14),"")</f>
        <v/>
      </c>
      <c r="D14">
        <f t="shared" ca="1" si="0"/>
        <v>40010</v>
      </c>
      <c r="E14" t="str">
        <f t="shared" ca="1" si="1"/>
        <v xml:space="preserve">40010 - </v>
      </c>
    </row>
    <row r="15" spans="1:6">
      <c r="A15" s="58">
        <f ca="1">IF(A14="","",IF(SUBTOTAL(5,OFFSET(BdD!$A$6:$A$505,N(A14),0))&gt;N(A14),SUBTOTAL(5,OFFSET(BdD!$A$6:$A$505,N(A14),0)),""))</f>
        <v>12</v>
      </c>
      <c r="B15" t="str">
        <f ca="1">IF($A15&lt;&gt;"",INDEX(BdD!B$6:B$505,$A15),"NO")</f>
        <v/>
      </c>
      <c r="C15" s="59" t="str">
        <f ca="1">IF($A15&lt;&gt;"",INDEX(BdD!C$6:C$505,$A15),"")</f>
        <v/>
      </c>
      <c r="D15">
        <f t="shared" ca="1" si="0"/>
        <v>40011</v>
      </c>
      <c r="E15" t="str">
        <f t="shared" ca="1" si="1"/>
        <v xml:space="preserve">40011 - </v>
      </c>
    </row>
    <row r="16" spans="1:6">
      <c r="A16" s="58">
        <f ca="1">IF(A15="","",IF(SUBTOTAL(5,OFFSET(BdD!$A$6:$A$505,N(A15),0))&gt;N(A15),SUBTOTAL(5,OFFSET(BdD!$A$6:$A$505,N(A15),0)),""))</f>
        <v>13</v>
      </c>
      <c r="B16" t="str">
        <f ca="1">IF($A16&lt;&gt;"",INDEX(BdD!B$6:B$505,$A16),"NO")</f>
        <v/>
      </c>
      <c r="C16" s="59" t="str">
        <f ca="1">IF($A16&lt;&gt;"",INDEX(BdD!C$6:C$505,$A16),"")</f>
        <v/>
      </c>
      <c r="D16">
        <f t="shared" ca="1" si="0"/>
        <v>40012</v>
      </c>
      <c r="E16" t="str">
        <f t="shared" ca="1" si="1"/>
        <v xml:space="preserve">40012 - </v>
      </c>
    </row>
    <row r="17" spans="1:5">
      <c r="A17" s="58">
        <f ca="1">IF(A16="","",IF(SUBTOTAL(5,OFFSET(BdD!$A$6:$A$505,N(A16),0))&gt;N(A16),SUBTOTAL(5,OFFSET(BdD!$A$6:$A$505,N(A16),0)),""))</f>
        <v>14</v>
      </c>
      <c r="B17" t="str">
        <f ca="1">IF($A17&lt;&gt;"",INDEX(BdD!B$6:B$505,$A17),"NO")</f>
        <v/>
      </c>
      <c r="C17" s="59" t="str">
        <f ca="1">IF($A17&lt;&gt;"",INDEX(BdD!C$6:C$505,$A17),"")</f>
        <v/>
      </c>
      <c r="D17">
        <f t="shared" ca="1" si="0"/>
        <v>40013</v>
      </c>
      <c r="E17" t="str">
        <f t="shared" ca="1" si="1"/>
        <v xml:space="preserve">40013 - </v>
      </c>
    </row>
    <row r="18" spans="1:5">
      <c r="A18" s="58">
        <f ca="1">IF(A17="","",IF(SUBTOTAL(5,OFFSET(BdD!$A$6:$A$505,N(A17),0))&gt;N(A17),SUBTOTAL(5,OFFSET(BdD!$A$6:$A$505,N(A17),0)),""))</f>
        <v>15</v>
      </c>
      <c r="B18" t="str">
        <f ca="1">IF($A18&lt;&gt;"",INDEX(BdD!B$6:B$505,$A18),"NO")</f>
        <v/>
      </c>
      <c r="C18" s="59" t="str">
        <f ca="1">IF($A18&lt;&gt;"",INDEX(BdD!C$6:C$505,$A18),"")</f>
        <v/>
      </c>
      <c r="D18">
        <f t="shared" ca="1" si="0"/>
        <v>40014</v>
      </c>
      <c r="E18" t="str">
        <f t="shared" ca="1" si="1"/>
        <v xml:space="preserve">40014 - </v>
      </c>
    </row>
    <row r="19" spans="1:5">
      <c r="A19" s="58">
        <f ca="1">IF(A18="","",IF(SUBTOTAL(5,OFFSET(BdD!$A$6:$A$505,N(A18),0))&gt;N(A18),SUBTOTAL(5,OFFSET(BdD!$A$6:$A$505,N(A18),0)),""))</f>
        <v>16</v>
      </c>
      <c r="B19" t="str">
        <f ca="1">IF($A19&lt;&gt;"",INDEX(BdD!B$6:B$505,$A19),"NO")</f>
        <v/>
      </c>
      <c r="C19" s="59" t="str">
        <f ca="1">IF($A19&lt;&gt;"",INDEX(BdD!C$6:C$505,$A19),"")</f>
        <v/>
      </c>
      <c r="D19">
        <f t="shared" ca="1" si="0"/>
        <v>40015</v>
      </c>
      <c r="E19" t="str">
        <f t="shared" ca="1" si="1"/>
        <v xml:space="preserve">40015 - </v>
      </c>
    </row>
    <row r="20" spans="1:5">
      <c r="A20" s="58">
        <f ca="1">IF(A19="","",IF(SUBTOTAL(5,OFFSET(BdD!$A$6:$A$505,N(A19),0))&gt;N(A19),SUBTOTAL(5,OFFSET(BdD!$A$6:$A$505,N(A19),0)),""))</f>
        <v>17</v>
      </c>
      <c r="B20" t="str">
        <f ca="1">IF($A20&lt;&gt;"",INDEX(BdD!B$6:B$505,$A20),"NO")</f>
        <v/>
      </c>
      <c r="C20" s="59" t="str">
        <f ca="1">IF($A20&lt;&gt;"",INDEX(BdD!C$6:C$505,$A20),"")</f>
        <v/>
      </c>
      <c r="D20">
        <f t="shared" ca="1" si="0"/>
        <v>40016</v>
      </c>
      <c r="E20" t="str">
        <f t="shared" ca="1" si="1"/>
        <v xml:space="preserve">40016 - </v>
      </c>
    </row>
    <row r="21" spans="1:5">
      <c r="A21" s="58">
        <f ca="1">IF(A20="","",IF(SUBTOTAL(5,OFFSET(BdD!$A$6:$A$505,N(A20),0))&gt;N(A20),SUBTOTAL(5,OFFSET(BdD!$A$6:$A$505,N(A20),0)),""))</f>
        <v>18</v>
      </c>
      <c r="B21" t="str">
        <f ca="1">IF($A21&lt;&gt;"",INDEX(BdD!B$6:B$505,$A21),"NO")</f>
        <v/>
      </c>
      <c r="C21" s="59" t="str">
        <f ca="1">IF($A21&lt;&gt;"",INDEX(BdD!C$6:C$505,$A21),"")</f>
        <v/>
      </c>
      <c r="D21">
        <f t="shared" ca="1" si="0"/>
        <v>40017</v>
      </c>
      <c r="E21" t="str">
        <f t="shared" ca="1" si="1"/>
        <v xml:space="preserve">40017 - </v>
      </c>
    </row>
    <row r="22" spans="1:5">
      <c r="A22" s="58">
        <f ca="1">IF(A21="","",IF(SUBTOTAL(5,OFFSET(BdD!$A$6:$A$505,N(A21),0))&gt;N(A21),SUBTOTAL(5,OFFSET(BdD!$A$6:$A$505,N(A21),0)),""))</f>
        <v>19</v>
      </c>
      <c r="B22" t="str">
        <f ca="1">IF($A22&lt;&gt;"",INDEX(BdD!B$6:B$505,$A22),"NO")</f>
        <v/>
      </c>
      <c r="C22" s="59" t="str">
        <f ca="1">IF($A22&lt;&gt;"",INDEX(BdD!C$6:C$505,$A22),"")</f>
        <v/>
      </c>
      <c r="D22">
        <f t="shared" ca="1" si="0"/>
        <v>40018</v>
      </c>
      <c r="E22" t="str">
        <f t="shared" ca="1" si="1"/>
        <v xml:space="preserve">40018 - </v>
      </c>
    </row>
    <row r="23" spans="1:5">
      <c r="A23" s="58">
        <f ca="1">IF(A22="","",IF(SUBTOTAL(5,OFFSET(BdD!$A$6:$A$505,N(A22),0))&gt;N(A22),SUBTOTAL(5,OFFSET(BdD!$A$6:$A$505,N(A22),0)),""))</f>
        <v>20</v>
      </c>
      <c r="B23" t="str">
        <f ca="1">IF($A23&lt;&gt;"",INDEX(BdD!B$6:B$505,$A23),"NO")</f>
        <v/>
      </c>
      <c r="C23" s="59" t="str">
        <f ca="1">IF($A23&lt;&gt;"",INDEX(BdD!C$6:C$505,$A23),"")</f>
        <v/>
      </c>
      <c r="D23">
        <f t="shared" ca="1" si="0"/>
        <v>40019</v>
      </c>
      <c r="E23" t="str">
        <f t="shared" ca="1" si="1"/>
        <v xml:space="preserve">40019 - </v>
      </c>
    </row>
    <row r="24" spans="1:5">
      <c r="A24" s="58">
        <f ca="1">IF(A23="","",IF(SUBTOTAL(5,OFFSET(BdD!$A$6:$A$505,N(A23),0))&gt;N(A23),SUBTOTAL(5,OFFSET(BdD!$A$6:$A$505,N(A23),0)),""))</f>
        <v>21</v>
      </c>
      <c r="B24" t="str">
        <f ca="1">IF($A24&lt;&gt;"",INDEX(BdD!B$6:B$505,$A24),"NO")</f>
        <v/>
      </c>
      <c r="C24" s="59" t="str">
        <f ca="1">IF($A24&lt;&gt;"",INDEX(BdD!C$6:C$505,$A24),"")</f>
        <v/>
      </c>
      <c r="D24">
        <f t="shared" ca="1" si="0"/>
        <v>40020</v>
      </c>
      <c r="E24" t="str">
        <f t="shared" ca="1" si="1"/>
        <v xml:space="preserve">40020 - </v>
      </c>
    </row>
    <row r="25" spans="1:5">
      <c r="A25" s="58">
        <f ca="1">IF(A24="","",IF(SUBTOTAL(5,OFFSET(BdD!$A$6:$A$505,N(A24),0))&gt;N(A24),SUBTOTAL(5,OFFSET(BdD!$A$6:$A$505,N(A24),0)),""))</f>
        <v>22</v>
      </c>
      <c r="B25" t="str">
        <f ca="1">IF($A25&lt;&gt;"",INDEX(BdD!B$6:B$505,$A25),"NO")</f>
        <v/>
      </c>
      <c r="C25" s="59" t="str">
        <f ca="1">IF($A25&lt;&gt;"",INDEX(BdD!C$6:C$505,$A25),"")</f>
        <v/>
      </c>
      <c r="D25">
        <f t="shared" ca="1" si="0"/>
        <v>40021</v>
      </c>
      <c r="E25" t="str">
        <f t="shared" ca="1" si="1"/>
        <v xml:space="preserve">40021 - </v>
      </c>
    </row>
    <row r="26" spans="1:5">
      <c r="A26" s="58">
        <f ca="1">IF(A25="","",IF(SUBTOTAL(5,OFFSET(BdD!$A$6:$A$505,N(A25),0))&gt;N(A25),SUBTOTAL(5,OFFSET(BdD!$A$6:$A$505,N(A25),0)),""))</f>
        <v>23</v>
      </c>
      <c r="B26" t="str">
        <f ca="1">IF($A26&lt;&gt;"",INDEX(BdD!B$6:B$505,$A26),"NO")</f>
        <v/>
      </c>
      <c r="C26" s="59" t="str">
        <f ca="1">IF($A26&lt;&gt;"",INDEX(BdD!C$6:C$505,$A26),"")</f>
        <v/>
      </c>
      <c r="D26">
        <f t="shared" ca="1" si="0"/>
        <v>40022</v>
      </c>
      <c r="E26" t="str">
        <f t="shared" ca="1" si="1"/>
        <v xml:space="preserve">40022 - </v>
      </c>
    </row>
    <row r="27" spans="1:5">
      <c r="A27" s="58">
        <f ca="1">IF(A26="","",IF(SUBTOTAL(5,OFFSET(BdD!$A$6:$A$505,N(A26),0))&gt;N(A26),SUBTOTAL(5,OFFSET(BdD!$A$6:$A$505,N(A26),0)),""))</f>
        <v>24</v>
      </c>
      <c r="B27" t="str">
        <f ca="1">IF($A27&lt;&gt;"",INDEX(BdD!B$6:B$505,$A27),"NO")</f>
        <v/>
      </c>
      <c r="C27" s="59" t="str">
        <f ca="1">IF($A27&lt;&gt;"",INDEX(BdD!C$6:C$505,$A27),"")</f>
        <v/>
      </c>
      <c r="D27">
        <f t="shared" ca="1" si="0"/>
        <v>40023</v>
      </c>
      <c r="E27" t="str">
        <f t="shared" ca="1" si="1"/>
        <v xml:space="preserve">40023 - </v>
      </c>
    </row>
    <row r="28" spans="1:5">
      <c r="A28" s="58">
        <f ca="1">IF(A27="","",IF(SUBTOTAL(5,OFFSET(BdD!$A$6:$A$505,N(A27),0))&gt;N(A27),SUBTOTAL(5,OFFSET(BdD!$A$6:$A$505,N(A27),0)),""))</f>
        <v>25</v>
      </c>
      <c r="B28" t="str">
        <f ca="1">IF($A28&lt;&gt;"",INDEX(BdD!B$6:B$505,$A28),"NO")</f>
        <v/>
      </c>
      <c r="C28" s="59" t="str">
        <f ca="1">IF($A28&lt;&gt;"",INDEX(BdD!C$6:C$505,$A28),"")</f>
        <v/>
      </c>
      <c r="D28">
        <f t="shared" ca="1" si="0"/>
        <v>40024</v>
      </c>
      <c r="E28" t="str">
        <f t="shared" ca="1" si="1"/>
        <v xml:space="preserve">40024 - </v>
      </c>
    </row>
    <row r="29" spans="1:5">
      <c r="A29" s="58">
        <f ca="1">IF(A28="","",IF(SUBTOTAL(5,OFFSET(BdD!$A$6:$A$505,N(A28),0))&gt;N(A28),SUBTOTAL(5,OFFSET(BdD!$A$6:$A$505,N(A28),0)),""))</f>
        <v>26</v>
      </c>
      <c r="B29" t="str">
        <f ca="1">IF($A29&lt;&gt;"",INDEX(BdD!B$6:B$505,$A29),"NO")</f>
        <v/>
      </c>
      <c r="C29" s="59" t="str">
        <f ca="1">IF($A29&lt;&gt;"",INDEX(BdD!C$6:C$505,$A29),"")</f>
        <v/>
      </c>
      <c r="D29">
        <f t="shared" ca="1" si="0"/>
        <v>40025</v>
      </c>
      <c r="E29" t="str">
        <f t="shared" ca="1" si="1"/>
        <v xml:space="preserve">40025 - </v>
      </c>
    </row>
    <row r="30" spans="1:5">
      <c r="A30" s="58">
        <f ca="1">IF(A29="","",IF(SUBTOTAL(5,OFFSET(BdD!$A$6:$A$505,N(A29),0))&gt;N(A29),SUBTOTAL(5,OFFSET(BdD!$A$6:$A$505,N(A29),0)),""))</f>
        <v>27</v>
      </c>
      <c r="B30" t="str">
        <f ca="1">IF($A30&lt;&gt;"",INDEX(BdD!B$6:B$505,$A30),"NO")</f>
        <v/>
      </c>
      <c r="C30" s="59" t="str">
        <f ca="1">IF($A30&lt;&gt;"",INDEX(BdD!C$6:C$505,$A30),"")</f>
        <v/>
      </c>
      <c r="D30">
        <f t="shared" ca="1" si="0"/>
        <v>40026</v>
      </c>
      <c r="E30" t="str">
        <f t="shared" ca="1" si="1"/>
        <v xml:space="preserve">40026 - </v>
      </c>
    </row>
    <row r="31" spans="1:5">
      <c r="A31" s="58">
        <f ca="1">IF(A30="","",IF(SUBTOTAL(5,OFFSET(BdD!$A$6:$A$505,N(A30),0))&gt;N(A30),SUBTOTAL(5,OFFSET(BdD!$A$6:$A$505,N(A30),0)),""))</f>
        <v>28</v>
      </c>
      <c r="B31" t="str">
        <f ca="1">IF($A31&lt;&gt;"",INDEX(BdD!B$6:B$505,$A31),"NO")</f>
        <v/>
      </c>
      <c r="C31" s="59" t="str">
        <f ca="1">IF($A31&lt;&gt;"",INDEX(BdD!C$6:C$505,$A31),"")</f>
        <v/>
      </c>
      <c r="D31">
        <f t="shared" ca="1" si="0"/>
        <v>40027</v>
      </c>
      <c r="E31" t="str">
        <f t="shared" ca="1" si="1"/>
        <v xml:space="preserve">40027 - </v>
      </c>
    </row>
    <row r="32" spans="1:5">
      <c r="A32" s="58">
        <f ca="1">IF(A31="","",IF(SUBTOTAL(5,OFFSET(BdD!$A$6:$A$505,N(A31),0))&gt;N(A31),SUBTOTAL(5,OFFSET(BdD!$A$6:$A$505,N(A31),0)),""))</f>
        <v>29</v>
      </c>
      <c r="B32" t="str">
        <f ca="1">IF($A32&lt;&gt;"",INDEX(BdD!B$6:B$505,$A32),"NO")</f>
        <v/>
      </c>
      <c r="C32" s="59" t="str">
        <f ca="1">IF($A32&lt;&gt;"",INDEX(BdD!C$6:C$505,$A32),"")</f>
        <v/>
      </c>
      <c r="D32">
        <f t="shared" ca="1" si="0"/>
        <v>40028</v>
      </c>
      <c r="E32" t="str">
        <f t="shared" ca="1" si="1"/>
        <v xml:space="preserve">40028 - </v>
      </c>
    </row>
    <row r="33" spans="1:5">
      <c r="A33" s="58">
        <f ca="1">IF(A32="","",IF(SUBTOTAL(5,OFFSET(BdD!$A$6:$A$505,N(A32),0))&gt;N(A32),SUBTOTAL(5,OFFSET(BdD!$A$6:$A$505,N(A32),0)),""))</f>
        <v>30</v>
      </c>
      <c r="B33" t="str">
        <f ca="1">IF($A33&lt;&gt;"",INDEX(BdD!B$6:B$505,$A33),"NO")</f>
        <v/>
      </c>
      <c r="C33" s="59" t="str">
        <f ca="1">IF($A33&lt;&gt;"",INDEX(BdD!C$6:C$505,$A33),"")</f>
        <v/>
      </c>
      <c r="D33">
        <f t="shared" ca="1" si="0"/>
        <v>40029</v>
      </c>
      <c r="E33" t="str">
        <f t="shared" ca="1" si="1"/>
        <v xml:space="preserve">40029 - </v>
      </c>
    </row>
    <row r="34" spans="1:5">
      <c r="A34" s="58">
        <f ca="1">IF(A33="","",IF(SUBTOTAL(5,OFFSET(BdD!$A$6:$A$505,N(A33),0))&gt;N(A33),SUBTOTAL(5,OFFSET(BdD!$A$6:$A$505,N(A33),0)),""))</f>
        <v>31</v>
      </c>
      <c r="B34" t="str">
        <f ca="1">IF($A34&lt;&gt;"",INDEX(BdD!B$6:B$505,$A34),"NO")</f>
        <v/>
      </c>
      <c r="C34" s="59" t="str">
        <f ca="1">IF($A34&lt;&gt;"",INDEX(BdD!C$6:C$505,$A34),"")</f>
        <v/>
      </c>
      <c r="D34">
        <f t="shared" ca="1" si="0"/>
        <v>40030</v>
      </c>
      <c r="E34" t="str">
        <f t="shared" ca="1" si="1"/>
        <v xml:space="preserve">40030 - </v>
      </c>
    </row>
    <row r="35" spans="1:5">
      <c r="A35" s="58">
        <f ca="1">IF(A34="","",IF(SUBTOTAL(5,OFFSET(BdD!$A$6:$A$505,N(A34),0))&gt;N(A34),SUBTOTAL(5,OFFSET(BdD!$A$6:$A$505,N(A34),0)),""))</f>
        <v>32</v>
      </c>
      <c r="B35" t="str">
        <f ca="1">IF($A35&lt;&gt;"",INDEX(BdD!B$6:B$505,$A35),"NO")</f>
        <v/>
      </c>
      <c r="C35" s="59" t="str">
        <f ca="1">IF($A35&lt;&gt;"",INDEX(BdD!C$6:C$505,$A35),"")</f>
        <v/>
      </c>
      <c r="D35">
        <f t="shared" ca="1" si="0"/>
        <v>40031</v>
      </c>
      <c r="E35" t="str">
        <f t="shared" ca="1" si="1"/>
        <v xml:space="preserve">40031 - </v>
      </c>
    </row>
    <row r="36" spans="1:5">
      <c r="A36" s="58">
        <f ca="1">IF(A35="","",IF(SUBTOTAL(5,OFFSET(BdD!$A$6:$A$505,N(A35),0))&gt;N(A35),SUBTOTAL(5,OFFSET(BdD!$A$6:$A$505,N(A35),0)),""))</f>
        <v>33</v>
      </c>
      <c r="B36" t="str">
        <f ca="1">IF($A36&lt;&gt;"",INDEX(BdD!B$6:B$505,$A36),"NO")</f>
        <v/>
      </c>
      <c r="C36" s="59" t="str">
        <f ca="1">IF($A36&lt;&gt;"",INDEX(BdD!C$6:C$505,$A36),"")</f>
        <v/>
      </c>
      <c r="D36">
        <f t="shared" ca="1" si="0"/>
        <v>40032</v>
      </c>
      <c r="E36" t="str">
        <f t="shared" ca="1" si="1"/>
        <v xml:space="preserve">40032 - </v>
      </c>
    </row>
    <row r="37" spans="1:5">
      <c r="A37" s="58">
        <f ca="1">IF(A36="","",IF(SUBTOTAL(5,OFFSET(BdD!$A$6:$A$505,N(A36),0))&gt;N(A36),SUBTOTAL(5,OFFSET(BdD!$A$6:$A$505,N(A36),0)),""))</f>
        <v>34</v>
      </c>
      <c r="B37" t="str">
        <f ca="1">IF($A37&lt;&gt;"",INDEX(BdD!B$6:B$505,$A37),"NO")</f>
        <v/>
      </c>
      <c r="C37" s="59" t="str">
        <f ca="1">IF($A37&lt;&gt;"",INDEX(BdD!C$6:C$505,$A37),"")</f>
        <v/>
      </c>
      <c r="D37">
        <f t="shared" ca="1" si="0"/>
        <v>40033</v>
      </c>
      <c r="E37" t="str">
        <f t="shared" ca="1" si="1"/>
        <v xml:space="preserve">40033 - </v>
      </c>
    </row>
    <row r="38" spans="1:5">
      <c r="A38" s="58">
        <f ca="1">IF(A37="","",IF(SUBTOTAL(5,OFFSET(BdD!$A$6:$A$505,N(A37),0))&gt;N(A37),SUBTOTAL(5,OFFSET(BdD!$A$6:$A$505,N(A37),0)),""))</f>
        <v>35</v>
      </c>
      <c r="B38" t="str">
        <f ca="1">IF($A38&lt;&gt;"",INDEX(BdD!B$6:B$505,$A38),"NO")</f>
        <v/>
      </c>
      <c r="C38" s="59" t="str">
        <f ca="1">IF($A38&lt;&gt;"",INDEX(BdD!C$6:C$505,$A38),"")</f>
        <v/>
      </c>
      <c r="D38">
        <f t="shared" ca="1" si="0"/>
        <v>40034</v>
      </c>
      <c r="E38" t="str">
        <f t="shared" ca="1" si="1"/>
        <v xml:space="preserve">40034 - </v>
      </c>
    </row>
    <row r="39" spans="1:5">
      <c r="A39" s="58">
        <f ca="1">IF(A38="","",IF(SUBTOTAL(5,OFFSET(BdD!$A$6:$A$505,N(A38),0))&gt;N(A38),SUBTOTAL(5,OFFSET(BdD!$A$6:$A$505,N(A38),0)),""))</f>
        <v>36</v>
      </c>
      <c r="B39" t="str">
        <f ca="1">IF($A39&lt;&gt;"",INDEX(BdD!B$6:B$505,$A39),"NO")</f>
        <v/>
      </c>
      <c r="C39" s="59" t="str">
        <f ca="1">IF($A39&lt;&gt;"",INDEX(BdD!C$6:C$505,$A39),"")</f>
        <v/>
      </c>
      <c r="D39">
        <f t="shared" ca="1" si="0"/>
        <v>40035</v>
      </c>
      <c r="E39" t="str">
        <f t="shared" ca="1" si="1"/>
        <v xml:space="preserve">40035 - </v>
      </c>
    </row>
    <row r="40" spans="1:5">
      <c r="A40" s="58">
        <f ca="1">IF(A39="","",IF(SUBTOTAL(5,OFFSET(BdD!$A$6:$A$505,N(A39),0))&gt;N(A39),SUBTOTAL(5,OFFSET(BdD!$A$6:$A$505,N(A39),0)),""))</f>
        <v>37</v>
      </c>
      <c r="B40" t="str">
        <f ca="1">IF($A40&lt;&gt;"",INDEX(BdD!B$6:B$505,$A40),"NO")</f>
        <v/>
      </c>
      <c r="C40" s="59" t="str">
        <f ca="1">IF($A40&lt;&gt;"",INDEX(BdD!C$6:C$505,$A40),"")</f>
        <v/>
      </c>
      <c r="D40">
        <f t="shared" ca="1" si="0"/>
        <v>40036</v>
      </c>
      <c r="E40" t="str">
        <f t="shared" ca="1" si="1"/>
        <v xml:space="preserve">40036 - </v>
      </c>
    </row>
    <row r="41" spans="1:5">
      <c r="A41" s="58">
        <f ca="1">IF(A40="","",IF(SUBTOTAL(5,OFFSET(BdD!$A$6:$A$505,N(A40),0))&gt;N(A40),SUBTOTAL(5,OFFSET(BdD!$A$6:$A$505,N(A40),0)),""))</f>
        <v>38</v>
      </c>
      <c r="B41" t="str">
        <f ca="1">IF($A41&lt;&gt;"",INDEX(BdD!B$6:B$505,$A41),"NO")</f>
        <v/>
      </c>
      <c r="C41" s="59" t="str">
        <f ca="1">IF($A41&lt;&gt;"",INDEX(BdD!C$6:C$505,$A41),"")</f>
        <v/>
      </c>
      <c r="D41">
        <f t="shared" ca="1" si="0"/>
        <v>40037</v>
      </c>
      <c r="E41" t="str">
        <f t="shared" ca="1" si="1"/>
        <v xml:space="preserve">40037 - </v>
      </c>
    </row>
    <row r="42" spans="1:5">
      <c r="A42" s="58">
        <f ca="1">IF(A41="","",IF(SUBTOTAL(5,OFFSET(BdD!$A$6:$A$505,N(A41),0))&gt;N(A41),SUBTOTAL(5,OFFSET(BdD!$A$6:$A$505,N(A41),0)),""))</f>
        <v>39</v>
      </c>
      <c r="B42" t="str">
        <f ca="1">IF($A42&lt;&gt;"",INDEX(BdD!B$6:B$505,$A42),"NO")</f>
        <v/>
      </c>
      <c r="C42" s="59" t="str">
        <f ca="1">IF($A42&lt;&gt;"",INDEX(BdD!C$6:C$505,$A42),"")</f>
        <v/>
      </c>
      <c r="D42">
        <f t="shared" ca="1" si="0"/>
        <v>40038</v>
      </c>
      <c r="E42" t="str">
        <f t="shared" ca="1" si="1"/>
        <v xml:space="preserve">40038 - </v>
      </c>
    </row>
    <row r="43" spans="1:5">
      <c r="A43" s="58" t="str">
        <f ca="1">IF(A42="","",IF(SUBTOTAL(5,OFFSET(BdD!$A$6:$A$505,N(A42),0))&gt;N(A42),SUBTOTAL(5,OFFSET(BdD!$A$6:$A$505,N(A42),0)),""))</f>
        <v/>
      </c>
      <c r="B43" t="str">
        <f ca="1">IF($A43&lt;&gt;"",INDEX(BdD!B$6:B$505,$A43),"NO")</f>
        <v>NO</v>
      </c>
      <c r="C43" s="59" t="str">
        <f ca="1">IF($A43&lt;&gt;"",INDEX(BdD!C$6:C$505,$A43),"")</f>
        <v/>
      </c>
      <c r="D43" t="e">
        <f t="shared" ca="1" si="0"/>
        <v>#VALUE!</v>
      </c>
      <c r="E43" t="str">
        <f t="shared" ca="1" si="1"/>
        <v/>
      </c>
    </row>
    <row r="44" spans="1:5">
      <c r="A44" s="58" t="str">
        <f ca="1">IF(A43="","",IF(SUBTOTAL(5,OFFSET(BdD!$A$6:$A$505,N(A43),0))&gt;N(A43),SUBTOTAL(5,OFFSET(BdD!$A$6:$A$505,N(A43),0)),""))</f>
        <v/>
      </c>
      <c r="B44" t="str">
        <f ca="1">IF($A44&lt;&gt;"",INDEX(BdD!B$6:B$505,$A44),"NO")</f>
        <v>NO</v>
      </c>
      <c r="C44" s="59" t="str">
        <f ca="1">IF($A44&lt;&gt;"",INDEX(BdD!C$6:C$505,$A44),"")</f>
        <v/>
      </c>
      <c r="D44" t="e">
        <f t="shared" ca="1" si="0"/>
        <v>#VALUE!</v>
      </c>
      <c r="E44" t="str">
        <f t="shared" ca="1" si="1"/>
        <v/>
      </c>
    </row>
    <row r="45" spans="1:5">
      <c r="A45" s="58" t="str">
        <f ca="1">IF(A44="","",IF(SUBTOTAL(5,OFFSET(BdD!$A$6:$A$505,N(A44),0))&gt;N(A44),SUBTOTAL(5,OFFSET(BdD!$A$6:$A$505,N(A44),0)),""))</f>
        <v/>
      </c>
      <c r="B45" t="str">
        <f ca="1">IF($A45&lt;&gt;"",INDEX(BdD!B$6:B$505,$A45),"NO")</f>
        <v>NO</v>
      </c>
      <c r="C45" s="59" t="str">
        <f ca="1">IF($A45&lt;&gt;"",INDEX(BdD!C$6:C$505,$A45),"")</f>
        <v/>
      </c>
      <c r="D45" t="e">
        <f t="shared" ca="1" si="0"/>
        <v>#VALUE!</v>
      </c>
      <c r="E45" t="str">
        <f t="shared" ca="1" si="1"/>
        <v/>
      </c>
    </row>
    <row r="46" spans="1:5">
      <c r="A46" s="58" t="str">
        <f ca="1">IF(A45="","",IF(SUBTOTAL(5,OFFSET(BdD!$A$6:$A$505,N(A45),0))&gt;N(A45),SUBTOTAL(5,OFFSET(BdD!$A$6:$A$505,N(A45),0)),""))</f>
        <v/>
      </c>
      <c r="B46" t="str">
        <f ca="1">IF($A46&lt;&gt;"",INDEX(BdD!B$6:B$505,$A46),"NO")</f>
        <v>NO</v>
      </c>
      <c r="C46" s="59" t="str">
        <f ca="1">IF($A46&lt;&gt;"",INDEX(BdD!C$6:C$505,$A46),"")</f>
        <v/>
      </c>
      <c r="D46" t="e">
        <f t="shared" ca="1" si="0"/>
        <v>#VALUE!</v>
      </c>
      <c r="E46" t="str">
        <f t="shared" ca="1" si="1"/>
        <v/>
      </c>
    </row>
    <row r="47" spans="1:5">
      <c r="A47" s="58" t="str">
        <f ca="1">IF(A46="","",IF(SUBTOTAL(5,OFFSET(BdD!$A$6:$A$505,N(A46),0))&gt;N(A46),SUBTOTAL(5,OFFSET(BdD!$A$6:$A$505,N(A46),0)),""))</f>
        <v/>
      </c>
      <c r="B47" t="str">
        <f ca="1">IF($A47&lt;&gt;"",INDEX(BdD!B$6:B$505,$A47),"NO")</f>
        <v>NO</v>
      </c>
      <c r="C47" s="59" t="str">
        <f ca="1">IF($A47&lt;&gt;"",INDEX(BdD!C$6:C$505,$A47),"")</f>
        <v/>
      </c>
      <c r="D47" t="e">
        <f t="shared" ca="1" si="0"/>
        <v>#VALUE!</v>
      </c>
      <c r="E47" t="str">
        <f t="shared" ca="1" si="1"/>
        <v/>
      </c>
    </row>
    <row r="48" spans="1:5">
      <c r="A48" s="58" t="str">
        <f ca="1">IF(A47="","",IF(SUBTOTAL(5,OFFSET(BdD!$A$6:$A$505,N(A47),0))&gt;N(A47),SUBTOTAL(5,OFFSET(BdD!$A$6:$A$505,N(A47),0)),""))</f>
        <v/>
      </c>
      <c r="B48" t="str">
        <f ca="1">IF($A48&lt;&gt;"",INDEX(BdD!B$6:B$505,$A48),"NO")</f>
        <v>NO</v>
      </c>
      <c r="C48" s="59" t="str">
        <f ca="1">IF($A48&lt;&gt;"",INDEX(BdD!C$6:C$505,$A48),"")</f>
        <v/>
      </c>
      <c r="D48" t="e">
        <f t="shared" ca="1" si="0"/>
        <v>#VALUE!</v>
      </c>
      <c r="E48" t="str">
        <f t="shared" ca="1" si="1"/>
        <v/>
      </c>
    </row>
    <row r="49" spans="1:5">
      <c r="A49" s="58" t="str">
        <f ca="1">IF(A48="","",IF(SUBTOTAL(5,OFFSET(BdD!$A$6:$A$505,N(A48),0))&gt;N(A48),SUBTOTAL(5,OFFSET(BdD!$A$6:$A$505,N(A48),0)),""))</f>
        <v/>
      </c>
      <c r="B49" t="str">
        <f ca="1">IF($A49&lt;&gt;"",INDEX(BdD!B$6:B$505,$A49),"NO")</f>
        <v>NO</v>
      </c>
      <c r="C49" s="59" t="str">
        <f ca="1">IF($A49&lt;&gt;"",INDEX(BdD!C$6:C$505,$A49),"")</f>
        <v/>
      </c>
      <c r="D49" t="e">
        <f t="shared" ca="1" si="0"/>
        <v>#VALUE!</v>
      </c>
      <c r="E49" t="str">
        <f t="shared" ca="1" si="1"/>
        <v/>
      </c>
    </row>
    <row r="50" spans="1:5">
      <c r="A50" s="58" t="str">
        <f ca="1">IF(A49="","",IF(SUBTOTAL(5,OFFSET(BdD!$A$6:$A$505,N(A49),0))&gt;N(A49),SUBTOTAL(5,OFFSET(BdD!$A$6:$A$505,N(A49),0)),""))</f>
        <v/>
      </c>
      <c r="B50" t="str">
        <f ca="1">IF($A50&lt;&gt;"",INDEX(BdD!B$6:B$505,$A50),"NO")</f>
        <v>NO</v>
      </c>
      <c r="C50" s="59" t="str">
        <f ca="1">IF($A50&lt;&gt;"",INDEX(BdD!C$6:C$505,$A50),"")</f>
        <v/>
      </c>
      <c r="D50" t="e">
        <f t="shared" ca="1" si="0"/>
        <v>#VALUE!</v>
      </c>
      <c r="E50" t="str">
        <f t="shared" ca="1" si="1"/>
        <v/>
      </c>
    </row>
    <row r="51" spans="1:5">
      <c r="A51" s="58" t="str">
        <f ca="1">IF(A50="","",IF(SUBTOTAL(5,OFFSET(BdD!$A$6:$A$505,N(A50),0))&gt;N(A50),SUBTOTAL(5,OFFSET(BdD!$A$6:$A$505,N(A50),0)),""))</f>
        <v/>
      </c>
      <c r="B51" t="str">
        <f ca="1">IF($A51&lt;&gt;"",INDEX(BdD!B$6:B$505,$A51),"NO")</f>
        <v>NO</v>
      </c>
      <c r="C51" s="59" t="str">
        <f ca="1">IF($A51&lt;&gt;"",INDEX(BdD!C$6:C$505,$A51),"")</f>
        <v/>
      </c>
      <c r="D51" t="e">
        <f t="shared" ca="1" si="0"/>
        <v>#VALUE!</v>
      </c>
      <c r="E51" t="str">
        <f t="shared" ca="1" si="1"/>
        <v/>
      </c>
    </row>
    <row r="52" spans="1:5">
      <c r="A52" s="58" t="str">
        <f ca="1">IF(A51="","",IF(SUBTOTAL(5,OFFSET(BdD!$A$6:$A$505,N(A51),0))&gt;N(A51),SUBTOTAL(5,OFFSET(BdD!$A$6:$A$505,N(A51),0)),""))</f>
        <v/>
      </c>
      <c r="B52" t="str">
        <f ca="1">IF($A52&lt;&gt;"",INDEX(BdD!B$6:B$505,$A52),"NO")</f>
        <v>NO</v>
      </c>
      <c r="C52" s="59" t="str">
        <f ca="1">IF($A52&lt;&gt;"",INDEX(BdD!C$6:C$505,$A52),"")</f>
        <v/>
      </c>
      <c r="D52" t="e">
        <f t="shared" ca="1" si="0"/>
        <v>#VALUE!</v>
      </c>
      <c r="E52" t="str">
        <f t="shared" ca="1" si="1"/>
        <v/>
      </c>
    </row>
    <row r="53" spans="1:5">
      <c r="A53" s="58"/>
      <c r="C53" s="59"/>
    </row>
    <row r="54" spans="1:5">
      <c r="A54" s="58"/>
      <c r="C54" s="59"/>
    </row>
    <row r="55" spans="1:5">
      <c r="A55" s="58"/>
      <c r="C55" s="59"/>
    </row>
    <row r="56" spans="1:5">
      <c r="A56" s="58"/>
      <c r="C56" s="59"/>
    </row>
    <row r="57" spans="1:5">
      <c r="A57" s="58"/>
      <c r="C57" s="59"/>
    </row>
    <row r="58" spans="1:5">
      <c r="A58" s="58"/>
      <c r="C58" s="59"/>
    </row>
    <row r="59" spans="1:5">
      <c r="A59" s="58"/>
      <c r="C59" s="59"/>
    </row>
    <row r="60" spans="1:5">
      <c r="A60" s="58"/>
      <c r="C60" s="59"/>
    </row>
    <row r="61" spans="1:5">
      <c r="A61" s="58"/>
      <c r="C61" s="59"/>
    </row>
    <row r="62" spans="1:5">
      <c r="A62" s="58"/>
      <c r="C62" s="59"/>
    </row>
    <row r="63" spans="1:5">
      <c r="A63" s="58"/>
      <c r="C63" s="59"/>
    </row>
    <row r="64" spans="1:5">
      <c r="A64" s="58"/>
      <c r="C64" s="59"/>
    </row>
    <row r="65" spans="1:3">
      <c r="A65" s="58"/>
      <c r="C65" s="59"/>
    </row>
    <row r="66" spans="1:3">
      <c r="A66" s="58"/>
      <c r="C66" s="59"/>
    </row>
    <row r="67" spans="1:3">
      <c r="A67" s="58"/>
      <c r="C67" s="59"/>
    </row>
    <row r="68" spans="1:3">
      <c r="A68" s="58"/>
      <c r="C68" s="59"/>
    </row>
    <row r="69" spans="1:3">
      <c r="A69" s="58"/>
      <c r="C69" s="59"/>
    </row>
    <row r="70" spans="1:3">
      <c r="A70" s="58"/>
      <c r="C70" s="59"/>
    </row>
    <row r="71" spans="1:3">
      <c r="A71" s="58"/>
      <c r="C71" s="59"/>
    </row>
    <row r="72" spans="1:3">
      <c r="A72" s="58"/>
      <c r="C72" s="59"/>
    </row>
    <row r="73" spans="1:3">
      <c r="A73" s="58"/>
      <c r="C73" s="59"/>
    </row>
    <row r="74" spans="1:3">
      <c r="A74" s="58"/>
      <c r="C74" s="59"/>
    </row>
    <row r="75" spans="1:3">
      <c r="A75" s="58"/>
      <c r="C75" s="59"/>
    </row>
    <row r="76" spans="1:3">
      <c r="A76" s="58"/>
      <c r="C76" s="59"/>
    </row>
    <row r="77" spans="1:3">
      <c r="A77" s="58"/>
      <c r="C77" s="59"/>
    </row>
    <row r="78" spans="1:3">
      <c r="A78" s="58"/>
      <c r="C78" s="59"/>
    </row>
    <row r="79" spans="1:3">
      <c r="A79" s="58"/>
      <c r="C79" s="59"/>
    </row>
    <row r="80" spans="1:3">
      <c r="A80" s="58"/>
      <c r="C80" s="59"/>
    </row>
    <row r="81" spans="1:3">
      <c r="A81" s="58"/>
      <c r="C81" s="59"/>
    </row>
    <row r="82" spans="1:3">
      <c r="A82" s="58"/>
      <c r="C82" s="59"/>
    </row>
    <row r="83" spans="1:3">
      <c r="A83" s="58"/>
      <c r="C83" s="59"/>
    </row>
    <row r="84" spans="1:3">
      <c r="A84" s="58"/>
      <c r="C84" s="59"/>
    </row>
    <row r="85" spans="1:3">
      <c r="A85" s="58"/>
      <c r="C85" s="59"/>
    </row>
    <row r="86" spans="1:3">
      <c r="A86" s="58"/>
      <c r="C86" s="59"/>
    </row>
    <row r="87" spans="1:3">
      <c r="A87" s="58"/>
      <c r="C87" s="59"/>
    </row>
    <row r="88" spans="1:3">
      <c r="A88" s="58"/>
      <c r="C88" s="59"/>
    </row>
    <row r="89" spans="1:3">
      <c r="A89" s="58"/>
      <c r="C89" s="59"/>
    </row>
    <row r="90" spans="1:3">
      <c r="A90" s="58"/>
      <c r="C90" s="59"/>
    </row>
    <row r="91" spans="1:3">
      <c r="A91" s="58"/>
      <c r="C91" s="59"/>
    </row>
    <row r="92" spans="1:3">
      <c r="A92" s="58"/>
      <c r="C92" s="59"/>
    </row>
    <row r="93" spans="1:3">
      <c r="A93" s="58"/>
      <c r="C93" s="59"/>
    </row>
    <row r="94" spans="1:3">
      <c r="A94" s="58"/>
      <c r="C94" s="59"/>
    </row>
    <row r="95" spans="1:3">
      <c r="A95" s="58"/>
      <c r="C95" s="59"/>
    </row>
    <row r="96" spans="1:3">
      <c r="A96" s="58"/>
      <c r="C96" s="59"/>
    </row>
    <row r="97" spans="1:3">
      <c r="A97" s="58"/>
      <c r="C97" s="59"/>
    </row>
    <row r="98" spans="1:3">
      <c r="A98" s="58"/>
      <c r="C98" s="59"/>
    </row>
    <row r="99" spans="1:3">
      <c r="A99" s="58"/>
      <c r="C99" s="59"/>
    </row>
    <row r="100" spans="1:3">
      <c r="A100" s="58"/>
      <c r="C100" s="59"/>
    </row>
    <row r="101" spans="1:3">
      <c r="A101" s="58"/>
      <c r="C101" s="59"/>
    </row>
    <row r="102" spans="1:3">
      <c r="A102" s="58"/>
      <c r="C102" s="59"/>
    </row>
    <row r="103" spans="1:3">
      <c r="A103" s="58"/>
      <c r="C103" s="59"/>
    </row>
    <row r="104" spans="1:3">
      <c r="A104" s="58"/>
      <c r="C104" s="59"/>
    </row>
    <row r="105" spans="1:3">
      <c r="A105" s="58"/>
      <c r="C105" s="59"/>
    </row>
    <row r="106" spans="1:3">
      <c r="A106" s="58"/>
      <c r="C106" s="59"/>
    </row>
    <row r="107" spans="1:3">
      <c r="A107" s="58"/>
      <c r="C107" s="59"/>
    </row>
    <row r="108" spans="1:3">
      <c r="A108" s="58"/>
      <c r="C108" s="59"/>
    </row>
    <row r="109" spans="1:3">
      <c r="A109" s="58"/>
      <c r="C109" s="59"/>
    </row>
    <row r="110" spans="1:3">
      <c r="A110" s="58"/>
      <c r="C110" s="59"/>
    </row>
    <row r="111" spans="1:3">
      <c r="A111" s="58"/>
      <c r="C111" s="59"/>
    </row>
    <row r="112" spans="1:3">
      <c r="A112" s="58"/>
      <c r="C112" s="59"/>
    </row>
    <row r="113" spans="1:3">
      <c r="A113" s="58"/>
      <c r="C113" s="59"/>
    </row>
    <row r="114" spans="1:3">
      <c r="A114" s="58"/>
      <c r="C114" s="59"/>
    </row>
    <row r="115" spans="1:3">
      <c r="A115" s="58"/>
      <c r="C115" s="59"/>
    </row>
    <row r="116" spans="1:3">
      <c r="A116" s="58"/>
      <c r="C116" s="59"/>
    </row>
    <row r="117" spans="1:3">
      <c r="A117" s="58"/>
      <c r="C117" s="59"/>
    </row>
    <row r="118" spans="1:3">
      <c r="A118" s="58"/>
      <c r="C118" s="59"/>
    </row>
    <row r="119" spans="1:3">
      <c r="A119" s="58"/>
      <c r="C119" s="59"/>
    </row>
    <row r="120" spans="1:3">
      <c r="A120" s="58"/>
      <c r="C120" s="59"/>
    </row>
    <row r="121" spans="1:3">
      <c r="A121" s="58"/>
      <c r="C121" s="59"/>
    </row>
    <row r="122" spans="1:3">
      <c r="A122" s="58"/>
      <c r="C122" s="59"/>
    </row>
    <row r="123" spans="1:3">
      <c r="A123" s="58"/>
      <c r="C123" s="59"/>
    </row>
    <row r="124" spans="1:3">
      <c r="A124" s="58"/>
      <c r="C124" s="59"/>
    </row>
    <row r="125" spans="1:3">
      <c r="A125" s="58"/>
      <c r="C125" s="59"/>
    </row>
    <row r="126" spans="1:3">
      <c r="A126" s="58"/>
      <c r="C126" s="59"/>
    </row>
    <row r="127" spans="1:3">
      <c r="A127" s="58"/>
      <c r="C127" s="59"/>
    </row>
    <row r="128" spans="1:3">
      <c r="A128" s="58"/>
      <c r="C128" s="59"/>
    </row>
    <row r="129" spans="1:3">
      <c r="A129" s="58"/>
      <c r="C129" s="59"/>
    </row>
    <row r="130" spans="1:3">
      <c r="A130" s="58"/>
      <c r="C130" s="59"/>
    </row>
    <row r="131" spans="1:3">
      <c r="A131" s="58"/>
      <c r="C131" s="59"/>
    </row>
    <row r="132" spans="1:3">
      <c r="A132" s="58"/>
      <c r="C132" s="59"/>
    </row>
    <row r="133" spans="1:3">
      <c r="A133" s="58"/>
      <c r="C133" s="59"/>
    </row>
    <row r="134" spans="1:3">
      <c r="A134" s="58"/>
      <c r="C134" s="59"/>
    </row>
    <row r="135" spans="1:3">
      <c r="A135" s="58"/>
      <c r="C135" s="59"/>
    </row>
    <row r="136" spans="1:3">
      <c r="A136" s="58"/>
      <c r="C136" s="59"/>
    </row>
    <row r="137" spans="1:3">
      <c r="A137" s="58"/>
      <c r="C137" s="59"/>
    </row>
    <row r="138" spans="1:3">
      <c r="A138" s="58"/>
      <c r="C138" s="59"/>
    </row>
    <row r="139" spans="1:3">
      <c r="A139" s="58"/>
      <c r="C139" s="59"/>
    </row>
    <row r="140" spans="1:3">
      <c r="A140" s="58"/>
      <c r="C140" s="59"/>
    </row>
    <row r="141" spans="1:3">
      <c r="A141" s="58"/>
      <c r="C141" s="59"/>
    </row>
    <row r="142" spans="1:3">
      <c r="A142" s="58"/>
      <c r="C142" s="59"/>
    </row>
    <row r="143" spans="1:3">
      <c r="A143" s="58"/>
      <c r="C143" s="59"/>
    </row>
    <row r="144" spans="1:3">
      <c r="A144" s="58"/>
      <c r="C144" s="59"/>
    </row>
    <row r="145" spans="1:3">
      <c r="A145" s="58"/>
      <c r="C145" s="59"/>
    </row>
    <row r="146" spans="1:3">
      <c r="A146" s="58"/>
      <c r="C146" s="59"/>
    </row>
    <row r="147" spans="1:3">
      <c r="A147" s="58"/>
      <c r="C147" s="59"/>
    </row>
    <row r="148" spans="1:3">
      <c r="A148" s="58"/>
      <c r="C148" s="59"/>
    </row>
    <row r="149" spans="1:3">
      <c r="A149" s="58"/>
      <c r="C149" s="59"/>
    </row>
    <row r="150" spans="1:3">
      <c r="A150" s="58"/>
      <c r="C150" s="59"/>
    </row>
    <row r="151" spans="1:3">
      <c r="A151" s="58"/>
      <c r="C151" s="59"/>
    </row>
    <row r="152" spans="1:3">
      <c r="A152" s="58"/>
      <c r="C152" s="59"/>
    </row>
    <row r="153" spans="1:3">
      <c r="A153" s="58"/>
      <c r="C153" s="59"/>
    </row>
    <row r="154" spans="1:3">
      <c r="A154" s="58"/>
      <c r="C154" s="59"/>
    </row>
    <row r="155" spans="1:3">
      <c r="A155" s="58"/>
      <c r="C155" s="59"/>
    </row>
    <row r="156" spans="1:3">
      <c r="A156" s="58"/>
      <c r="C156" s="59"/>
    </row>
    <row r="157" spans="1:3">
      <c r="A157" s="58"/>
      <c r="C157" s="59"/>
    </row>
    <row r="158" spans="1:3">
      <c r="A158" s="58"/>
      <c r="C158" s="59"/>
    </row>
    <row r="159" spans="1:3">
      <c r="A159" s="58"/>
      <c r="C159" s="59"/>
    </row>
    <row r="160" spans="1:3">
      <c r="A160" s="58"/>
      <c r="C160" s="59"/>
    </row>
    <row r="161" spans="1:3">
      <c r="A161" s="58"/>
      <c r="C161" s="59"/>
    </row>
    <row r="162" spans="1:3">
      <c r="A162" s="58"/>
      <c r="C162" s="59"/>
    </row>
    <row r="163" spans="1:3">
      <c r="A163" s="58"/>
      <c r="C163" s="59"/>
    </row>
    <row r="164" spans="1:3">
      <c r="A164" s="58"/>
      <c r="C164" s="59"/>
    </row>
    <row r="165" spans="1:3">
      <c r="A165" s="58"/>
      <c r="C165" s="59"/>
    </row>
    <row r="166" spans="1:3">
      <c r="A166" s="58"/>
      <c r="C166" s="59"/>
    </row>
    <row r="167" spans="1:3">
      <c r="A167" s="58"/>
      <c r="C167" s="59"/>
    </row>
    <row r="168" spans="1:3">
      <c r="A168" s="58"/>
      <c r="C168" s="59"/>
    </row>
    <row r="169" spans="1:3">
      <c r="A169" s="58"/>
      <c r="C169" s="59"/>
    </row>
    <row r="170" spans="1:3">
      <c r="A170" s="58"/>
      <c r="C170" s="59"/>
    </row>
    <row r="171" spans="1:3">
      <c r="A171" s="58"/>
      <c r="C171" s="59"/>
    </row>
    <row r="172" spans="1:3">
      <c r="A172" s="58"/>
      <c r="C172" s="59"/>
    </row>
    <row r="173" spans="1:3">
      <c r="A173" s="58"/>
      <c r="C173" s="59"/>
    </row>
    <row r="174" spans="1:3">
      <c r="A174" s="58"/>
      <c r="C174" s="59"/>
    </row>
    <row r="175" spans="1:3">
      <c r="A175" s="58"/>
      <c r="C175" s="59"/>
    </row>
    <row r="176" spans="1:3">
      <c r="A176" s="58"/>
      <c r="C176" s="59"/>
    </row>
    <row r="177" spans="1:3">
      <c r="A177" s="58"/>
      <c r="C177" s="59"/>
    </row>
    <row r="178" spans="1:3">
      <c r="A178" s="58"/>
      <c r="C178" s="59"/>
    </row>
    <row r="179" spans="1:3">
      <c r="A179" s="58"/>
      <c r="C179" s="59"/>
    </row>
    <row r="180" spans="1:3">
      <c r="A180" s="58"/>
      <c r="C180" s="59"/>
    </row>
    <row r="181" spans="1:3">
      <c r="A181" s="58"/>
      <c r="C181" s="59"/>
    </row>
    <row r="182" spans="1:3">
      <c r="A182" s="58"/>
      <c r="C182" s="59"/>
    </row>
    <row r="183" spans="1:3">
      <c r="A183" s="58"/>
      <c r="C183" s="59"/>
    </row>
    <row r="184" spans="1:3">
      <c r="A184" s="58"/>
      <c r="C184" s="59"/>
    </row>
    <row r="185" spans="1:3">
      <c r="A185" s="58"/>
      <c r="C185" s="59"/>
    </row>
    <row r="186" spans="1:3">
      <c r="A186" s="58"/>
      <c r="C186" s="59"/>
    </row>
    <row r="187" spans="1:3">
      <c r="A187" s="58"/>
      <c r="C187" s="59"/>
    </row>
    <row r="188" spans="1:3">
      <c r="A188" s="58"/>
      <c r="C188" s="59"/>
    </row>
    <row r="189" spans="1:3">
      <c r="A189" s="58"/>
      <c r="C189" s="59"/>
    </row>
    <row r="190" spans="1:3">
      <c r="A190" s="58"/>
      <c r="C190" s="59"/>
    </row>
    <row r="191" spans="1:3">
      <c r="A191" s="58"/>
      <c r="C191" s="59"/>
    </row>
    <row r="192" spans="1:3">
      <c r="A192" s="58"/>
      <c r="C192" s="59"/>
    </row>
    <row r="193" spans="1:3">
      <c r="A193" s="58"/>
      <c r="C193" s="59"/>
    </row>
    <row r="194" spans="1:3">
      <c r="A194" s="58"/>
      <c r="C194" s="59"/>
    </row>
    <row r="195" spans="1:3">
      <c r="A195" s="58"/>
      <c r="C195" s="59"/>
    </row>
    <row r="196" spans="1:3">
      <c r="A196" s="58"/>
      <c r="C196" s="59"/>
    </row>
    <row r="197" spans="1:3">
      <c r="A197" s="58"/>
      <c r="C197" s="59"/>
    </row>
    <row r="198" spans="1:3">
      <c r="A198" s="58"/>
      <c r="C198" s="59"/>
    </row>
    <row r="199" spans="1:3">
      <c r="A199" s="58"/>
      <c r="C199" s="59"/>
    </row>
    <row r="200" spans="1:3">
      <c r="A200" s="58"/>
      <c r="C200" s="59"/>
    </row>
    <row r="201" spans="1:3">
      <c r="A201" s="58"/>
      <c r="C201" s="59"/>
    </row>
    <row r="202" spans="1:3">
      <c r="A202" s="58"/>
      <c r="C202" s="59"/>
    </row>
    <row r="203" spans="1:3">
      <c r="A203" s="58"/>
      <c r="C203" s="59"/>
    </row>
    <row r="204" spans="1:3">
      <c r="A204" s="58"/>
      <c r="C204" s="59"/>
    </row>
    <row r="205" spans="1:3">
      <c r="A205" s="58"/>
      <c r="C205" s="59"/>
    </row>
    <row r="206" spans="1:3">
      <c r="A206" s="58"/>
      <c r="C206" s="59"/>
    </row>
    <row r="207" spans="1:3">
      <c r="A207" s="58"/>
      <c r="C207" s="59"/>
    </row>
    <row r="208" spans="1:3">
      <c r="A208" s="58"/>
      <c r="C208" s="59"/>
    </row>
    <row r="209" spans="1:3">
      <c r="A209" s="58"/>
      <c r="C209" s="59"/>
    </row>
    <row r="210" spans="1:3">
      <c r="A210" s="58"/>
      <c r="C210" s="59"/>
    </row>
    <row r="211" spans="1:3">
      <c r="A211" s="58"/>
      <c r="C211" s="59"/>
    </row>
    <row r="212" spans="1:3">
      <c r="A212" s="58"/>
      <c r="C212" s="59"/>
    </row>
    <row r="213" spans="1:3">
      <c r="A213" s="58"/>
      <c r="C213" s="59"/>
    </row>
    <row r="214" spans="1:3">
      <c r="A214" s="58"/>
      <c r="C214" s="59"/>
    </row>
    <row r="215" spans="1:3">
      <c r="A215" s="58"/>
      <c r="C215" s="59"/>
    </row>
    <row r="216" spans="1:3">
      <c r="A216" s="58"/>
      <c r="C216" s="59"/>
    </row>
    <row r="217" spans="1:3">
      <c r="A217" s="58"/>
      <c r="C217" s="59"/>
    </row>
    <row r="218" spans="1:3">
      <c r="A218" s="58"/>
      <c r="C218" s="59"/>
    </row>
    <row r="219" spans="1:3">
      <c r="A219" s="58"/>
      <c r="C219" s="59"/>
    </row>
    <row r="220" spans="1:3">
      <c r="A220" s="58"/>
      <c r="C220" s="59"/>
    </row>
    <row r="221" spans="1:3">
      <c r="A221" s="58"/>
      <c r="C221" s="59"/>
    </row>
    <row r="222" spans="1:3">
      <c r="A222" s="58"/>
      <c r="C222" s="59"/>
    </row>
    <row r="223" spans="1:3">
      <c r="A223" s="58"/>
      <c r="C223" s="59"/>
    </row>
    <row r="224" spans="1:3">
      <c r="A224" s="58"/>
      <c r="C224" s="59"/>
    </row>
    <row r="225" spans="1:3">
      <c r="A225" s="58"/>
      <c r="C225" s="59"/>
    </row>
    <row r="226" spans="1:3">
      <c r="A226" s="58"/>
      <c r="C226" s="59"/>
    </row>
    <row r="227" spans="1:3">
      <c r="A227" s="58"/>
      <c r="C227" s="59"/>
    </row>
    <row r="228" spans="1:3">
      <c r="A228" s="58"/>
      <c r="C228" s="59"/>
    </row>
    <row r="229" spans="1:3">
      <c r="A229" s="58"/>
      <c r="C229" s="59"/>
    </row>
    <row r="230" spans="1:3">
      <c r="A230" s="58"/>
      <c r="C230" s="59"/>
    </row>
    <row r="231" spans="1:3">
      <c r="A231" s="58"/>
      <c r="C231" s="59"/>
    </row>
    <row r="232" spans="1:3">
      <c r="A232" s="58"/>
      <c r="C232" s="59"/>
    </row>
    <row r="233" spans="1:3">
      <c r="A233" s="58"/>
      <c r="C233" s="59"/>
    </row>
    <row r="234" spans="1:3">
      <c r="A234" s="58"/>
      <c r="C234" s="59"/>
    </row>
    <row r="235" spans="1:3">
      <c r="A235" s="58"/>
      <c r="C235" s="59"/>
    </row>
    <row r="236" spans="1:3">
      <c r="A236" s="58"/>
      <c r="C236" s="59"/>
    </row>
    <row r="237" spans="1:3">
      <c r="A237" s="58"/>
      <c r="C237" s="59"/>
    </row>
    <row r="238" spans="1:3">
      <c r="A238" s="58"/>
      <c r="C238" s="59"/>
    </row>
    <row r="239" spans="1:3">
      <c r="A239" s="58"/>
      <c r="C239" s="59"/>
    </row>
    <row r="240" spans="1:3">
      <c r="A240" s="58"/>
      <c r="C240" s="59"/>
    </row>
    <row r="241" spans="1:3">
      <c r="A241" s="58"/>
      <c r="C241" s="59"/>
    </row>
    <row r="242" spans="1:3">
      <c r="A242" s="58"/>
      <c r="C242" s="59"/>
    </row>
    <row r="243" spans="1:3">
      <c r="A243" s="58"/>
      <c r="C243" s="59"/>
    </row>
    <row r="244" spans="1:3">
      <c r="A244" s="58"/>
      <c r="C244" s="59"/>
    </row>
    <row r="245" spans="1:3">
      <c r="A245" s="58"/>
      <c r="C245" s="59"/>
    </row>
    <row r="246" spans="1:3">
      <c r="A246" s="58"/>
      <c r="C246" s="59"/>
    </row>
    <row r="247" spans="1:3">
      <c r="A247" s="58"/>
      <c r="C247" s="59"/>
    </row>
    <row r="248" spans="1:3">
      <c r="A248" s="58"/>
      <c r="C248" s="59"/>
    </row>
    <row r="249" spans="1:3">
      <c r="A249" s="58"/>
      <c r="C249" s="59"/>
    </row>
    <row r="250" spans="1:3">
      <c r="A250" s="58"/>
      <c r="C250" s="59"/>
    </row>
    <row r="251" spans="1:3">
      <c r="A251" s="58"/>
      <c r="C251" s="59"/>
    </row>
    <row r="252" spans="1:3">
      <c r="A252" s="58"/>
      <c r="C252" s="59"/>
    </row>
    <row r="253" spans="1:3">
      <c r="A253" s="58"/>
      <c r="C253" s="59"/>
    </row>
    <row r="254" spans="1:3">
      <c r="A254" s="58"/>
      <c r="C254" s="59"/>
    </row>
    <row r="255" spans="1:3">
      <c r="A255" s="58"/>
      <c r="C255" s="59"/>
    </row>
    <row r="256" spans="1:3">
      <c r="A256" s="58"/>
      <c r="C256" s="59"/>
    </row>
    <row r="257" spans="1:3">
      <c r="A257" s="58"/>
      <c r="C257" s="59"/>
    </row>
    <row r="258" spans="1:3">
      <c r="A258" s="58"/>
      <c r="C258" s="59"/>
    </row>
    <row r="259" spans="1:3">
      <c r="A259" s="58"/>
      <c r="C259" s="59"/>
    </row>
    <row r="260" spans="1:3">
      <c r="A260" s="58"/>
      <c r="C260" s="59"/>
    </row>
    <row r="261" spans="1:3">
      <c r="A261" s="58"/>
      <c r="C261" s="59"/>
    </row>
    <row r="262" spans="1:3">
      <c r="A262" s="58"/>
      <c r="C262" s="59"/>
    </row>
    <row r="263" spans="1:3">
      <c r="A263" s="58"/>
      <c r="C263" s="59"/>
    </row>
    <row r="264" spans="1:3">
      <c r="A264" s="58"/>
      <c r="C264" s="59"/>
    </row>
    <row r="265" spans="1:3">
      <c r="A265" s="58"/>
      <c r="C265" s="59"/>
    </row>
    <row r="266" spans="1:3">
      <c r="A266" s="58"/>
      <c r="C266" s="59"/>
    </row>
    <row r="267" spans="1:3">
      <c r="A267" s="58"/>
      <c r="C267" s="59"/>
    </row>
    <row r="268" spans="1:3">
      <c r="A268" s="58"/>
      <c r="C268" s="59"/>
    </row>
    <row r="269" spans="1:3">
      <c r="A269" s="58"/>
      <c r="C269" s="59"/>
    </row>
    <row r="270" spans="1:3">
      <c r="A270" s="58"/>
      <c r="C270" s="59"/>
    </row>
    <row r="271" spans="1:3">
      <c r="A271" s="58"/>
      <c r="C271" s="59"/>
    </row>
    <row r="272" spans="1:3">
      <c r="A272" s="58"/>
      <c r="C272" s="59"/>
    </row>
    <row r="273" spans="1:3">
      <c r="A273" s="58"/>
      <c r="C273" s="59"/>
    </row>
    <row r="274" spans="1:3">
      <c r="A274" s="58"/>
      <c r="C274" s="59"/>
    </row>
    <row r="275" spans="1:3">
      <c r="A275" s="58"/>
      <c r="C275" s="59"/>
    </row>
    <row r="276" spans="1:3">
      <c r="A276" s="58"/>
      <c r="C276" s="59"/>
    </row>
    <row r="277" spans="1:3">
      <c r="A277" s="58"/>
      <c r="C277" s="59"/>
    </row>
    <row r="278" spans="1:3">
      <c r="A278" s="58"/>
      <c r="C278" s="59"/>
    </row>
    <row r="279" spans="1:3">
      <c r="A279" s="58"/>
      <c r="C279" s="59"/>
    </row>
    <row r="280" spans="1:3">
      <c r="A280" s="58"/>
      <c r="C280" s="59"/>
    </row>
    <row r="281" spans="1:3">
      <c r="A281" s="58"/>
      <c r="C281" s="59"/>
    </row>
    <row r="282" spans="1:3">
      <c r="A282" s="58"/>
      <c r="C282" s="59"/>
    </row>
    <row r="283" spans="1:3">
      <c r="A283" s="58"/>
      <c r="C283" s="59"/>
    </row>
    <row r="284" spans="1:3">
      <c r="A284" s="58"/>
      <c r="C284" s="59"/>
    </row>
    <row r="285" spans="1:3">
      <c r="A285" s="58"/>
      <c r="C285" s="59"/>
    </row>
    <row r="286" spans="1:3">
      <c r="A286" s="58"/>
      <c r="C286" s="59"/>
    </row>
    <row r="287" spans="1:3">
      <c r="A287" s="58"/>
      <c r="C287" s="59"/>
    </row>
    <row r="288" spans="1:3">
      <c r="A288" s="58"/>
      <c r="C288" s="59"/>
    </row>
    <row r="289" spans="1:3">
      <c r="A289" s="58"/>
      <c r="C289" s="59"/>
    </row>
    <row r="290" spans="1:3">
      <c r="A290" s="58"/>
      <c r="C290" s="59"/>
    </row>
    <row r="291" spans="1:3">
      <c r="A291" s="58"/>
      <c r="C291" s="59"/>
    </row>
    <row r="292" spans="1:3">
      <c r="A292" s="58"/>
      <c r="C292" s="59"/>
    </row>
    <row r="293" spans="1:3">
      <c r="A293" s="58"/>
      <c r="C293" s="59"/>
    </row>
    <row r="294" spans="1:3">
      <c r="A294" s="58"/>
      <c r="C294" s="59"/>
    </row>
    <row r="295" spans="1:3">
      <c r="A295" s="58"/>
      <c r="C295" s="59"/>
    </row>
    <row r="296" spans="1:3">
      <c r="A296" s="58"/>
      <c r="C296" s="59"/>
    </row>
    <row r="297" spans="1:3">
      <c r="A297" s="58"/>
      <c r="C297" s="59"/>
    </row>
    <row r="298" spans="1:3">
      <c r="A298" s="58"/>
      <c r="C298" s="59"/>
    </row>
    <row r="299" spans="1:3">
      <c r="A299" s="58"/>
      <c r="C299" s="59"/>
    </row>
    <row r="300" spans="1:3">
      <c r="A300" s="58"/>
      <c r="C300" s="59"/>
    </row>
    <row r="301" spans="1:3">
      <c r="A301" s="58"/>
      <c r="C301" s="59"/>
    </row>
    <row r="302" spans="1:3">
      <c r="A302" s="58"/>
      <c r="C302" s="59"/>
    </row>
    <row r="303" spans="1:3">
      <c r="A303" s="58"/>
      <c r="C303" s="59"/>
    </row>
    <row r="304" spans="1:3">
      <c r="A304" s="58"/>
      <c r="C304" s="59"/>
    </row>
    <row r="305" spans="1:3">
      <c r="A305" s="58"/>
      <c r="C305" s="59"/>
    </row>
    <row r="306" spans="1:3">
      <c r="A306" s="58"/>
      <c r="C306" s="59"/>
    </row>
    <row r="307" spans="1:3">
      <c r="A307" s="58"/>
      <c r="C307" s="59"/>
    </row>
    <row r="308" spans="1:3">
      <c r="A308" s="58"/>
      <c r="C308" s="59"/>
    </row>
    <row r="309" spans="1:3">
      <c r="A309" s="58"/>
      <c r="C309" s="59"/>
    </row>
    <row r="310" spans="1:3">
      <c r="A310" s="58"/>
      <c r="C310" s="59"/>
    </row>
    <row r="311" spans="1:3">
      <c r="A311" s="58"/>
      <c r="C311" s="59"/>
    </row>
    <row r="312" spans="1:3">
      <c r="A312" s="58"/>
      <c r="C312" s="59"/>
    </row>
    <row r="313" spans="1:3">
      <c r="A313" s="58"/>
      <c r="C313" s="59"/>
    </row>
    <row r="314" spans="1:3">
      <c r="A314" s="58"/>
      <c r="C314" s="59"/>
    </row>
    <row r="315" spans="1:3">
      <c r="A315" s="58"/>
      <c r="C315" s="59"/>
    </row>
    <row r="316" spans="1:3">
      <c r="A316" s="58"/>
      <c r="C316" s="59"/>
    </row>
    <row r="317" spans="1:3">
      <c r="A317" s="58"/>
      <c r="C317" s="59"/>
    </row>
    <row r="318" spans="1:3">
      <c r="A318" s="58"/>
      <c r="C318" s="59"/>
    </row>
    <row r="319" spans="1:3">
      <c r="A319" s="58"/>
      <c r="C319" s="59"/>
    </row>
    <row r="320" spans="1:3">
      <c r="A320" s="58"/>
      <c r="C320" s="59"/>
    </row>
    <row r="321" spans="1:3">
      <c r="A321" s="58"/>
      <c r="C321" s="59"/>
    </row>
    <row r="322" spans="1:3">
      <c r="A322" s="58"/>
      <c r="C322" s="59"/>
    </row>
    <row r="323" spans="1:3">
      <c r="A323" s="58"/>
      <c r="C323" s="59"/>
    </row>
    <row r="324" spans="1:3">
      <c r="A324" s="58"/>
      <c r="C324" s="59"/>
    </row>
    <row r="325" spans="1:3">
      <c r="A325" s="58"/>
      <c r="C325" s="59"/>
    </row>
    <row r="326" spans="1:3">
      <c r="A326" s="58"/>
      <c r="C326" s="59"/>
    </row>
    <row r="327" spans="1:3">
      <c r="A327" s="58"/>
      <c r="C327" s="59"/>
    </row>
    <row r="328" spans="1:3">
      <c r="A328" s="58"/>
      <c r="C328" s="59"/>
    </row>
    <row r="329" spans="1:3">
      <c r="A329" s="58"/>
      <c r="C329" s="59"/>
    </row>
    <row r="330" spans="1:3">
      <c r="A330" s="58"/>
      <c r="C330" s="59"/>
    </row>
    <row r="331" spans="1:3">
      <c r="A331" s="58"/>
      <c r="C331" s="59"/>
    </row>
    <row r="332" spans="1:3">
      <c r="A332" s="58"/>
      <c r="C332" s="59"/>
    </row>
    <row r="333" spans="1:3">
      <c r="A333" s="58"/>
      <c r="C333" s="59"/>
    </row>
    <row r="334" spans="1:3">
      <c r="A334" s="58"/>
      <c r="C334" s="59"/>
    </row>
    <row r="335" spans="1:3">
      <c r="A335" s="58"/>
      <c r="C335" s="59"/>
    </row>
    <row r="336" spans="1:3">
      <c r="A336" s="58"/>
      <c r="C336" s="59"/>
    </row>
    <row r="337" spans="1:3">
      <c r="A337" s="58"/>
      <c r="C337" s="59"/>
    </row>
    <row r="338" spans="1:3">
      <c r="A338" s="58"/>
      <c r="C338" s="59"/>
    </row>
    <row r="339" spans="1:3">
      <c r="A339" s="58"/>
      <c r="C339" s="59"/>
    </row>
    <row r="340" spans="1:3">
      <c r="A340" s="58"/>
      <c r="C340" s="59"/>
    </row>
    <row r="341" spans="1:3">
      <c r="A341" s="58"/>
      <c r="C341" s="59"/>
    </row>
    <row r="342" spans="1:3">
      <c r="A342" s="58"/>
      <c r="C342" s="59"/>
    </row>
    <row r="343" spans="1:3">
      <c r="A343" s="58"/>
      <c r="C343" s="59"/>
    </row>
    <row r="344" spans="1:3">
      <c r="A344" s="58"/>
      <c r="C344" s="59"/>
    </row>
    <row r="345" spans="1:3">
      <c r="A345" s="58"/>
      <c r="C345" s="59"/>
    </row>
    <row r="346" spans="1:3">
      <c r="A346" s="58"/>
      <c r="C346" s="59"/>
    </row>
    <row r="347" spans="1:3">
      <c r="A347" s="58"/>
      <c r="C347" s="59"/>
    </row>
    <row r="348" spans="1:3">
      <c r="A348" s="58"/>
      <c r="C348" s="59"/>
    </row>
    <row r="349" spans="1:3">
      <c r="A349" s="58"/>
      <c r="C349" s="59"/>
    </row>
    <row r="350" spans="1:3">
      <c r="A350" s="58"/>
      <c r="C350" s="59"/>
    </row>
    <row r="351" spans="1:3">
      <c r="A351" s="58"/>
      <c r="C351" s="59"/>
    </row>
    <row r="352" spans="1:3">
      <c r="A352" s="58"/>
      <c r="C352" s="59"/>
    </row>
    <row r="353" spans="1:3">
      <c r="A353" s="58"/>
      <c r="C353" s="59"/>
    </row>
    <row r="354" spans="1:3">
      <c r="A354" s="58"/>
      <c r="C354" s="59"/>
    </row>
    <row r="355" spans="1:3">
      <c r="A355" s="58"/>
      <c r="C355" s="59"/>
    </row>
    <row r="356" spans="1:3">
      <c r="A356" s="58"/>
      <c r="C356" s="59"/>
    </row>
    <row r="357" spans="1:3">
      <c r="A357" s="58"/>
      <c r="C357" s="59"/>
    </row>
    <row r="358" spans="1:3">
      <c r="A358" s="58"/>
      <c r="C358" s="59"/>
    </row>
    <row r="359" spans="1:3">
      <c r="A359" s="58"/>
      <c r="C359" s="59"/>
    </row>
    <row r="360" spans="1:3">
      <c r="A360" s="58"/>
      <c r="C360" s="59"/>
    </row>
    <row r="361" spans="1:3">
      <c r="A361" s="58"/>
      <c r="C361" s="59"/>
    </row>
    <row r="362" spans="1:3">
      <c r="A362" s="58"/>
      <c r="C362" s="59"/>
    </row>
    <row r="363" spans="1:3">
      <c r="A363" s="58"/>
      <c r="C363" s="59"/>
    </row>
    <row r="364" spans="1:3">
      <c r="A364" s="58"/>
      <c r="C364" s="59"/>
    </row>
    <row r="365" spans="1:3">
      <c r="A365" s="58"/>
      <c r="C365" s="59"/>
    </row>
    <row r="366" spans="1:3">
      <c r="A366" s="58"/>
      <c r="C366" s="59"/>
    </row>
    <row r="367" spans="1:3">
      <c r="A367" s="58"/>
      <c r="C367" s="59"/>
    </row>
    <row r="368" spans="1:3">
      <c r="A368" s="58"/>
      <c r="C368" s="59"/>
    </row>
    <row r="369" spans="1:3">
      <c r="A369" s="58"/>
      <c r="C369" s="59"/>
    </row>
    <row r="370" spans="1:3">
      <c r="A370" s="58"/>
      <c r="C370" s="59"/>
    </row>
    <row r="371" spans="1:3">
      <c r="A371" s="58"/>
      <c r="C371" s="59"/>
    </row>
    <row r="372" spans="1:3">
      <c r="A372" s="58"/>
      <c r="C372" s="59"/>
    </row>
    <row r="373" spans="1:3">
      <c r="A373" s="58"/>
      <c r="C373" s="59"/>
    </row>
    <row r="374" spans="1:3">
      <c r="A374" s="58"/>
      <c r="C374" s="59"/>
    </row>
    <row r="375" spans="1:3">
      <c r="A375" s="58"/>
      <c r="C375" s="59"/>
    </row>
    <row r="376" spans="1:3">
      <c r="A376" s="58"/>
      <c r="C376" s="59"/>
    </row>
    <row r="377" spans="1:3">
      <c r="A377" s="58"/>
      <c r="C377" s="59"/>
    </row>
    <row r="378" spans="1:3">
      <c r="A378" s="58"/>
      <c r="C378" s="59"/>
    </row>
    <row r="379" spans="1:3">
      <c r="A379" s="58"/>
      <c r="C379" s="59"/>
    </row>
    <row r="380" spans="1:3">
      <c r="A380" s="58"/>
      <c r="C380" s="59"/>
    </row>
    <row r="381" spans="1:3">
      <c r="A381" s="58"/>
      <c r="C381" s="59"/>
    </row>
    <row r="382" spans="1:3">
      <c r="A382" s="58"/>
      <c r="C382" s="59"/>
    </row>
    <row r="383" spans="1:3">
      <c r="A383" s="58"/>
      <c r="C383" s="59"/>
    </row>
    <row r="384" spans="1:3">
      <c r="A384" s="58"/>
      <c r="C384" s="59"/>
    </row>
    <row r="385" spans="1:3">
      <c r="A385" s="58"/>
      <c r="C385" s="59"/>
    </row>
    <row r="386" spans="1:3">
      <c r="A386" s="58"/>
      <c r="C386" s="59"/>
    </row>
    <row r="387" spans="1:3">
      <c r="A387" s="58"/>
      <c r="C387" s="59"/>
    </row>
    <row r="388" spans="1:3">
      <c r="A388" s="58"/>
      <c r="C388" s="59"/>
    </row>
    <row r="389" spans="1:3">
      <c r="A389" s="58"/>
      <c r="C389" s="59"/>
    </row>
    <row r="390" spans="1:3">
      <c r="A390" s="58"/>
      <c r="C390" s="59"/>
    </row>
    <row r="391" spans="1:3">
      <c r="A391" s="58"/>
      <c r="C391" s="59"/>
    </row>
    <row r="392" spans="1:3">
      <c r="A392" s="58"/>
      <c r="C392" s="59"/>
    </row>
    <row r="393" spans="1:3">
      <c r="A393" s="58"/>
      <c r="C393" s="59"/>
    </row>
    <row r="394" spans="1:3">
      <c r="A394" s="58"/>
      <c r="C394" s="59"/>
    </row>
    <row r="395" spans="1:3">
      <c r="A395" s="58"/>
      <c r="C395" s="59"/>
    </row>
    <row r="396" spans="1:3">
      <c r="A396" s="58"/>
      <c r="C396" s="59"/>
    </row>
    <row r="397" spans="1:3">
      <c r="A397" s="58"/>
      <c r="C397" s="59"/>
    </row>
    <row r="398" spans="1:3">
      <c r="A398" s="58"/>
      <c r="C398" s="59"/>
    </row>
    <row r="399" spans="1:3">
      <c r="A399" s="58"/>
      <c r="C399" s="59"/>
    </row>
    <row r="400" spans="1:3">
      <c r="A400" s="58"/>
      <c r="C400" s="59"/>
    </row>
    <row r="401" spans="1:3">
      <c r="A401" s="58"/>
      <c r="C401" s="59"/>
    </row>
    <row r="402" spans="1:3">
      <c r="A402" s="58"/>
      <c r="C402" s="59"/>
    </row>
    <row r="403" spans="1:3">
      <c r="A403" s="58"/>
      <c r="C403" s="59"/>
    </row>
    <row r="404" spans="1:3">
      <c r="A404" s="58"/>
      <c r="C404" s="59"/>
    </row>
    <row r="405" spans="1:3">
      <c r="A405" s="58"/>
      <c r="C405" s="59"/>
    </row>
    <row r="406" spans="1:3">
      <c r="A406" s="58"/>
      <c r="C406" s="59"/>
    </row>
    <row r="407" spans="1:3">
      <c r="A407" s="58"/>
      <c r="C407" s="59"/>
    </row>
    <row r="408" spans="1:3">
      <c r="A408" s="58"/>
      <c r="C408" s="59"/>
    </row>
    <row r="409" spans="1:3">
      <c r="A409" s="58"/>
      <c r="C409" s="59"/>
    </row>
    <row r="410" spans="1:3">
      <c r="A410" s="58"/>
      <c r="C410" s="59"/>
    </row>
    <row r="411" spans="1:3">
      <c r="A411" s="58"/>
      <c r="C411" s="59"/>
    </row>
    <row r="412" spans="1:3">
      <c r="A412" s="58"/>
      <c r="C412" s="59"/>
    </row>
    <row r="413" spans="1:3">
      <c r="A413" s="58"/>
      <c r="C413" s="59"/>
    </row>
    <row r="414" spans="1:3">
      <c r="A414" s="58"/>
      <c r="C414" s="59"/>
    </row>
    <row r="415" spans="1:3">
      <c r="A415" s="58"/>
      <c r="C415" s="59"/>
    </row>
    <row r="416" spans="1:3">
      <c r="A416" s="58"/>
      <c r="C416" s="59"/>
    </row>
    <row r="417" spans="1:3">
      <c r="A417" s="58"/>
      <c r="C417" s="59"/>
    </row>
    <row r="418" spans="1:3">
      <c r="A418" s="58"/>
      <c r="C418" s="59"/>
    </row>
    <row r="419" spans="1:3">
      <c r="A419" s="58"/>
      <c r="C419" s="59"/>
    </row>
    <row r="420" spans="1:3">
      <c r="A420" s="58"/>
      <c r="C420" s="59"/>
    </row>
    <row r="421" spans="1:3">
      <c r="A421" s="58"/>
      <c r="C421" s="59"/>
    </row>
    <row r="422" spans="1:3">
      <c r="A422" s="58"/>
      <c r="C422" s="59"/>
    </row>
    <row r="423" spans="1:3">
      <c r="A423" s="58"/>
      <c r="C423" s="59"/>
    </row>
    <row r="424" spans="1:3">
      <c r="A424" s="58"/>
      <c r="C424" s="59"/>
    </row>
    <row r="425" spans="1:3">
      <c r="A425" s="58"/>
      <c r="C425" s="59"/>
    </row>
    <row r="426" spans="1:3">
      <c r="A426" s="58"/>
      <c r="C426" s="59"/>
    </row>
    <row r="427" spans="1:3">
      <c r="A427" s="58"/>
      <c r="C427" s="59"/>
    </row>
    <row r="428" spans="1:3">
      <c r="A428" s="58"/>
      <c r="C428" s="59"/>
    </row>
    <row r="429" spans="1:3">
      <c r="A429" s="58"/>
      <c r="C429" s="59"/>
    </row>
    <row r="430" spans="1:3">
      <c r="A430" s="58"/>
      <c r="C430" s="59"/>
    </row>
    <row r="431" spans="1:3">
      <c r="A431" s="58"/>
      <c r="C431" s="59"/>
    </row>
    <row r="432" spans="1:3">
      <c r="A432" s="58"/>
      <c r="C432" s="59"/>
    </row>
    <row r="433" spans="1:3">
      <c r="A433" s="58"/>
      <c r="C433" s="59"/>
    </row>
    <row r="434" spans="1:3">
      <c r="A434" s="58"/>
      <c r="C434" s="59"/>
    </row>
    <row r="435" spans="1:3">
      <c r="A435" s="58"/>
      <c r="C435" s="59"/>
    </row>
    <row r="436" spans="1:3">
      <c r="A436" s="58"/>
      <c r="C436" s="59"/>
    </row>
    <row r="437" spans="1:3">
      <c r="A437" s="58"/>
      <c r="C437" s="59"/>
    </row>
    <row r="438" spans="1:3">
      <c r="A438" s="58"/>
      <c r="C438" s="59"/>
    </row>
    <row r="439" spans="1:3">
      <c r="A439" s="58"/>
      <c r="C439" s="59"/>
    </row>
    <row r="440" spans="1:3">
      <c r="A440" s="58"/>
      <c r="C440" s="59"/>
    </row>
    <row r="441" spans="1:3">
      <c r="A441" s="58"/>
      <c r="C441" s="59"/>
    </row>
    <row r="442" spans="1:3">
      <c r="A442" s="58"/>
      <c r="C442" s="59"/>
    </row>
    <row r="443" spans="1:3">
      <c r="A443" s="58"/>
      <c r="C443" s="59"/>
    </row>
    <row r="444" spans="1:3">
      <c r="A444" s="58"/>
      <c r="C444" s="59"/>
    </row>
    <row r="445" spans="1:3">
      <c r="A445" s="58"/>
      <c r="C445" s="59"/>
    </row>
    <row r="446" spans="1:3">
      <c r="A446" s="58"/>
      <c r="C446" s="59"/>
    </row>
    <row r="447" spans="1:3">
      <c r="A447" s="58"/>
      <c r="C447" s="59"/>
    </row>
    <row r="448" spans="1:3">
      <c r="A448" s="58"/>
      <c r="C448" s="59"/>
    </row>
    <row r="449" spans="1:3">
      <c r="A449" s="58"/>
      <c r="C449" s="59"/>
    </row>
    <row r="450" spans="1:3">
      <c r="A450" s="58"/>
      <c r="C450" s="59"/>
    </row>
    <row r="451" spans="1:3">
      <c r="A451" s="58"/>
      <c r="C451" s="59"/>
    </row>
    <row r="452" spans="1:3">
      <c r="A452" s="58"/>
      <c r="C452" s="59"/>
    </row>
    <row r="453" spans="1:3">
      <c r="A453" s="58"/>
      <c r="C453" s="59"/>
    </row>
    <row r="454" spans="1:3">
      <c r="A454" s="58"/>
      <c r="C454" s="59"/>
    </row>
    <row r="455" spans="1:3">
      <c r="A455" s="58"/>
      <c r="C455" s="59"/>
    </row>
    <row r="456" spans="1:3">
      <c r="A456" s="58"/>
      <c r="C456" s="59"/>
    </row>
    <row r="457" spans="1:3">
      <c r="A457" s="58"/>
      <c r="C457" s="59"/>
    </row>
    <row r="458" spans="1:3">
      <c r="A458" s="58"/>
      <c r="C458" s="59"/>
    </row>
    <row r="459" spans="1:3">
      <c r="A459" s="58"/>
      <c r="C459" s="59"/>
    </row>
    <row r="460" spans="1:3">
      <c r="A460" s="58"/>
      <c r="C460" s="59"/>
    </row>
    <row r="461" spans="1:3">
      <c r="A461" s="58"/>
      <c r="C461" s="59"/>
    </row>
    <row r="462" spans="1:3">
      <c r="A462" s="58"/>
      <c r="C462" s="59"/>
    </row>
    <row r="463" spans="1:3">
      <c r="A463" s="58"/>
      <c r="C463" s="59"/>
    </row>
    <row r="464" spans="1:3">
      <c r="A464" s="58"/>
      <c r="C464" s="59"/>
    </row>
    <row r="465" spans="1:3">
      <c r="A465" s="58"/>
      <c r="C465" s="59"/>
    </row>
    <row r="466" spans="1:3">
      <c r="A466" s="58"/>
      <c r="C466" s="59"/>
    </row>
    <row r="467" spans="1:3">
      <c r="A467" s="58"/>
      <c r="C467" s="59"/>
    </row>
    <row r="468" spans="1:3">
      <c r="A468" s="58"/>
      <c r="C468" s="59"/>
    </row>
    <row r="469" spans="1:3">
      <c r="A469" s="58"/>
      <c r="C469" s="59"/>
    </row>
    <row r="470" spans="1:3">
      <c r="A470" s="58"/>
      <c r="C470" s="59"/>
    </row>
    <row r="471" spans="1:3">
      <c r="A471" s="58"/>
      <c r="C471" s="59"/>
    </row>
    <row r="472" spans="1:3">
      <c r="A472" s="58"/>
      <c r="C472" s="59"/>
    </row>
    <row r="473" spans="1:3">
      <c r="A473" s="58"/>
      <c r="C473" s="59"/>
    </row>
    <row r="474" spans="1:3">
      <c r="A474" s="58"/>
      <c r="C474" s="59"/>
    </row>
    <row r="475" spans="1:3">
      <c r="A475" s="58"/>
      <c r="C475" s="59"/>
    </row>
    <row r="476" spans="1:3">
      <c r="A476" s="58"/>
      <c r="C476" s="59"/>
    </row>
    <row r="477" spans="1:3">
      <c r="A477" s="58"/>
      <c r="C477" s="59"/>
    </row>
    <row r="478" spans="1:3">
      <c r="A478" s="58"/>
      <c r="C478" s="59"/>
    </row>
    <row r="479" spans="1:3">
      <c r="A479" s="58"/>
      <c r="C479" s="59"/>
    </row>
    <row r="480" spans="1:3">
      <c r="A480" s="58"/>
      <c r="C480" s="59"/>
    </row>
    <row r="481" spans="1:3">
      <c r="A481" s="58"/>
      <c r="C481" s="59"/>
    </row>
    <row r="482" spans="1:3">
      <c r="A482" s="58"/>
      <c r="C482" s="59"/>
    </row>
    <row r="483" spans="1:3">
      <c r="A483" s="58"/>
      <c r="C483" s="59"/>
    </row>
    <row r="484" spans="1:3">
      <c r="A484" s="58"/>
      <c r="C484" s="59"/>
    </row>
    <row r="485" spans="1:3">
      <c r="A485" s="58"/>
      <c r="C485" s="59"/>
    </row>
    <row r="486" spans="1:3">
      <c r="A486" s="58"/>
      <c r="C486" s="59"/>
    </row>
    <row r="487" spans="1:3">
      <c r="A487" s="58"/>
      <c r="C487" s="59"/>
    </row>
    <row r="488" spans="1:3">
      <c r="A488" s="58"/>
      <c r="C488" s="59"/>
    </row>
    <row r="489" spans="1:3">
      <c r="A489" s="58"/>
      <c r="C489" s="59"/>
    </row>
    <row r="490" spans="1:3">
      <c r="A490" s="58"/>
      <c r="C490" s="59"/>
    </row>
    <row r="491" spans="1:3">
      <c r="A491" s="58"/>
      <c r="C491" s="59"/>
    </row>
    <row r="492" spans="1:3">
      <c r="A492" s="58"/>
      <c r="C492" s="59"/>
    </row>
    <row r="493" spans="1:3">
      <c r="A493" s="58"/>
      <c r="C493" s="59"/>
    </row>
    <row r="494" spans="1:3">
      <c r="A494" s="58"/>
      <c r="C494" s="59"/>
    </row>
    <row r="495" spans="1:3">
      <c r="A495" s="58"/>
      <c r="C495" s="59"/>
    </row>
    <row r="496" spans="1:3">
      <c r="A496" s="58"/>
      <c r="C496" s="59"/>
    </row>
    <row r="497" spans="1:3">
      <c r="A497" s="58"/>
      <c r="C497" s="59"/>
    </row>
    <row r="498" spans="1:3">
      <c r="A498" s="58"/>
      <c r="C498" s="59"/>
    </row>
    <row r="499" spans="1:3">
      <c r="A499" s="58"/>
      <c r="C499" s="59"/>
    </row>
    <row r="500" spans="1:3">
      <c r="A500" s="58"/>
      <c r="C500" s="59"/>
    </row>
    <row r="501" spans="1:3">
      <c r="A501" s="58"/>
      <c r="C501" s="59"/>
    </row>
    <row r="502" spans="1:3">
      <c r="A502" s="58"/>
      <c r="C502" s="59"/>
    </row>
    <row r="503" spans="1:3">
      <c r="A503" s="58"/>
      <c r="C503" s="59"/>
    </row>
    <row r="504" spans="1:3">
      <c r="A504" s="58"/>
      <c r="C504" s="59"/>
    </row>
    <row r="505" spans="1:3">
      <c r="A505" s="58"/>
      <c r="C505" s="59"/>
    </row>
    <row r="506" spans="1:3">
      <c r="A506" s="58"/>
      <c r="C506" s="59"/>
    </row>
    <row r="507" spans="1:3">
      <c r="A507" s="58"/>
      <c r="C507" s="59"/>
    </row>
    <row r="508" spans="1:3">
      <c r="A508" s="58"/>
      <c r="C508" s="59"/>
    </row>
    <row r="509" spans="1:3">
      <c r="A509" s="58"/>
      <c r="C509" s="59"/>
    </row>
    <row r="510" spans="1:3">
      <c r="A510" s="58"/>
      <c r="C510" s="59"/>
    </row>
    <row r="511" spans="1:3">
      <c r="A511" s="58"/>
      <c r="C511" s="59"/>
    </row>
    <row r="512" spans="1:3">
      <c r="A512" s="58"/>
      <c r="C512" s="59"/>
    </row>
    <row r="513" spans="1:3">
      <c r="A513" s="58"/>
      <c r="C513" s="59"/>
    </row>
    <row r="514" spans="1:3">
      <c r="A514" s="58"/>
      <c r="C514" s="59"/>
    </row>
    <row r="515" spans="1:3">
      <c r="A515" s="58"/>
      <c r="C515" s="59"/>
    </row>
    <row r="516" spans="1:3">
      <c r="A516" s="58"/>
      <c r="C516" s="59"/>
    </row>
    <row r="517" spans="1:3">
      <c r="A517" s="58"/>
      <c r="C517" s="59"/>
    </row>
    <row r="518" spans="1:3">
      <c r="A518" s="58"/>
      <c r="C518" s="59"/>
    </row>
    <row r="519" spans="1:3">
      <c r="A519" s="58"/>
      <c r="C519" s="59"/>
    </row>
    <row r="520" spans="1:3">
      <c r="A520" s="58"/>
      <c r="C520" s="59"/>
    </row>
    <row r="521" spans="1:3">
      <c r="A521" s="58"/>
      <c r="C521" s="59"/>
    </row>
    <row r="522" spans="1:3">
      <c r="A522" s="58"/>
      <c r="C522" s="59"/>
    </row>
    <row r="523" spans="1:3">
      <c r="A523" s="58"/>
      <c r="C523" s="59"/>
    </row>
    <row r="524" spans="1:3">
      <c r="A524" s="58"/>
      <c r="C524" s="59"/>
    </row>
    <row r="525" spans="1:3">
      <c r="A525" s="58"/>
      <c r="C525" s="59"/>
    </row>
    <row r="526" spans="1:3">
      <c r="A526" s="58"/>
      <c r="C526" s="59"/>
    </row>
    <row r="527" spans="1:3">
      <c r="A527" s="58"/>
      <c r="C527" s="59"/>
    </row>
    <row r="528" spans="1:3">
      <c r="A528" s="58"/>
      <c r="C528" s="59"/>
    </row>
    <row r="529" spans="1:3">
      <c r="A529" s="58"/>
      <c r="C529" s="59"/>
    </row>
    <row r="530" spans="1:3">
      <c r="A530" s="58"/>
      <c r="C530" s="59"/>
    </row>
    <row r="531" spans="1:3">
      <c r="A531" s="58"/>
      <c r="C531" s="59"/>
    </row>
    <row r="532" spans="1:3">
      <c r="A532" s="58"/>
      <c r="C532" s="59"/>
    </row>
    <row r="533" spans="1:3">
      <c r="A533" s="58"/>
      <c r="C533" s="59"/>
    </row>
    <row r="534" spans="1:3">
      <c r="A534" s="58"/>
      <c r="C534" s="59"/>
    </row>
    <row r="535" spans="1:3">
      <c r="A535" s="58"/>
      <c r="C535" s="59"/>
    </row>
    <row r="536" spans="1:3">
      <c r="A536" s="58"/>
      <c r="C536" s="59"/>
    </row>
    <row r="537" spans="1:3">
      <c r="A537" s="58"/>
      <c r="C537" s="59"/>
    </row>
    <row r="538" spans="1:3">
      <c r="A538" s="58"/>
      <c r="C538" s="59"/>
    </row>
    <row r="539" spans="1:3">
      <c r="A539" s="58"/>
      <c r="C539" s="59"/>
    </row>
    <row r="540" spans="1:3">
      <c r="A540" s="58"/>
      <c r="C540" s="59"/>
    </row>
    <row r="541" spans="1:3">
      <c r="A541" s="58"/>
      <c r="C541" s="59"/>
    </row>
    <row r="542" spans="1:3">
      <c r="A542" s="58"/>
      <c r="C542" s="59"/>
    </row>
    <row r="543" spans="1:3">
      <c r="A543" s="58"/>
      <c r="C543" s="59"/>
    </row>
    <row r="544" spans="1:3">
      <c r="A544" s="58"/>
      <c r="C544" s="59"/>
    </row>
    <row r="545" spans="1:3">
      <c r="A545" s="58"/>
      <c r="C545" s="59"/>
    </row>
    <row r="546" spans="1:3">
      <c r="A546" s="58"/>
      <c r="C546" s="59"/>
    </row>
    <row r="547" spans="1:3">
      <c r="A547" s="58"/>
      <c r="C547" s="59"/>
    </row>
    <row r="548" spans="1:3">
      <c r="A548" s="58"/>
      <c r="C548" s="59"/>
    </row>
    <row r="549" spans="1:3">
      <c r="A549" s="58"/>
      <c r="C549" s="59"/>
    </row>
    <row r="550" spans="1:3">
      <c r="A550" s="58"/>
      <c r="C550" s="59"/>
    </row>
    <row r="551" spans="1:3">
      <c r="A551" s="58"/>
      <c r="C551" s="59"/>
    </row>
    <row r="552" spans="1:3">
      <c r="A552" s="58"/>
      <c r="C552" s="59"/>
    </row>
    <row r="553" spans="1:3">
      <c r="A553" s="58"/>
      <c r="C553" s="59"/>
    </row>
    <row r="554" spans="1:3">
      <c r="A554" s="58"/>
      <c r="C554" s="59"/>
    </row>
    <row r="555" spans="1:3">
      <c r="A555" s="58"/>
      <c r="C555" s="59"/>
    </row>
    <row r="556" spans="1:3">
      <c r="A556" s="58"/>
      <c r="C556" s="59"/>
    </row>
    <row r="557" spans="1:3">
      <c r="A557" s="58"/>
      <c r="C557" s="59"/>
    </row>
    <row r="558" spans="1:3">
      <c r="A558" s="58"/>
      <c r="C558" s="59"/>
    </row>
    <row r="559" spans="1:3">
      <c r="A559" s="58"/>
      <c r="C559" s="59"/>
    </row>
    <row r="560" spans="1:3">
      <c r="A560" s="58"/>
      <c r="C560" s="59"/>
    </row>
    <row r="561" spans="1:3">
      <c r="A561" s="58"/>
      <c r="C561" s="59"/>
    </row>
    <row r="562" spans="1:3">
      <c r="A562" s="58"/>
      <c r="C562" s="59"/>
    </row>
    <row r="563" spans="1:3">
      <c r="A563" s="58"/>
      <c r="C563" s="59"/>
    </row>
    <row r="564" spans="1:3">
      <c r="A564" s="58"/>
      <c r="C564" s="59"/>
    </row>
    <row r="565" spans="1:3">
      <c r="A565" s="58"/>
      <c r="C565" s="59"/>
    </row>
    <row r="566" spans="1:3">
      <c r="A566" s="58"/>
      <c r="C566" s="59"/>
    </row>
    <row r="567" spans="1:3">
      <c r="A567" s="58"/>
      <c r="C567" s="59"/>
    </row>
    <row r="568" spans="1:3">
      <c r="A568" s="58"/>
      <c r="C568" s="59"/>
    </row>
    <row r="569" spans="1:3">
      <c r="A569" s="58"/>
      <c r="C569" s="59"/>
    </row>
    <row r="570" spans="1:3">
      <c r="A570" s="58"/>
      <c r="C570" s="59"/>
    </row>
    <row r="571" spans="1:3">
      <c r="A571" s="58"/>
      <c r="C571" s="59"/>
    </row>
    <row r="572" spans="1:3">
      <c r="A572" s="58"/>
      <c r="C572" s="59"/>
    </row>
    <row r="573" spans="1:3">
      <c r="A573" s="58"/>
      <c r="C573" s="59"/>
    </row>
    <row r="574" spans="1:3">
      <c r="A574" s="58"/>
      <c r="C574" s="59"/>
    </row>
    <row r="575" spans="1:3">
      <c r="A575" s="58"/>
      <c r="C575" s="59"/>
    </row>
    <row r="576" spans="1:3">
      <c r="A576" s="58"/>
      <c r="C576" s="59"/>
    </row>
    <row r="577" spans="1:3">
      <c r="A577" s="58"/>
      <c r="C577" s="59"/>
    </row>
    <row r="578" spans="1:3">
      <c r="A578" s="58"/>
      <c r="C578" s="59"/>
    </row>
    <row r="579" spans="1:3">
      <c r="A579" s="58"/>
      <c r="C579" s="59"/>
    </row>
    <row r="580" spans="1:3">
      <c r="A580" s="58"/>
      <c r="C580" s="59"/>
    </row>
    <row r="581" spans="1:3">
      <c r="A581" s="58"/>
      <c r="C581" s="59"/>
    </row>
    <row r="582" spans="1:3">
      <c r="A582" s="58"/>
      <c r="C582" s="59"/>
    </row>
    <row r="583" spans="1:3">
      <c r="A583" s="58"/>
      <c r="C583" s="59"/>
    </row>
    <row r="584" spans="1:3">
      <c r="A584" s="58"/>
      <c r="C584" s="59"/>
    </row>
    <row r="585" spans="1:3">
      <c r="A585" s="58"/>
      <c r="C585" s="59"/>
    </row>
    <row r="586" spans="1:3">
      <c r="A586" s="58"/>
      <c r="C586" s="59"/>
    </row>
    <row r="587" spans="1:3">
      <c r="A587" s="58"/>
      <c r="C587" s="59"/>
    </row>
    <row r="588" spans="1:3">
      <c r="A588" s="58"/>
      <c r="C588" s="59"/>
    </row>
    <row r="589" spans="1:3">
      <c r="A589" s="58"/>
      <c r="C589" s="59"/>
    </row>
    <row r="590" spans="1:3">
      <c r="A590" s="58"/>
      <c r="C590" s="59"/>
    </row>
    <row r="591" spans="1:3">
      <c r="A591" s="58"/>
      <c r="C591" s="59"/>
    </row>
    <row r="592" spans="1:3">
      <c r="A592" s="58"/>
      <c r="C592" s="59"/>
    </row>
    <row r="593" spans="1:3">
      <c r="A593" s="58"/>
      <c r="C593" s="59"/>
    </row>
    <row r="594" spans="1:3">
      <c r="A594" s="58"/>
      <c r="C594" s="59"/>
    </row>
    <row r="595" spans="1:3">
      <c r="A595" s="58"/>
      <c r="C595" s="59"/>
    </row>
    <row r="596" spans="1:3">
      <c r="A596" s="58"/>
      <c r="C596" s="59"/>
    </row>
    <row r="597" spans="1:3">
      <c r="A597" s="58"/>
      <c r="C597" s="59"/>
    </row>
    <row r="598" spans="1:3">
      <c r="A598" s="58"/>
      <c r="C598" s="59"/>
    </row>
    <row r="599" spans="1:3">
      <c r="A599" s="58"/>
      <c r="C599" s="59"/>
    </row>
    <row r="600" spans="1:3">
      <c r="A600" s="58"/>
      <c r="C600" s="59"/>
    </row>
    <row r="601" spans="1:3">
      <c r="A601" s="58"/>
      <c r="C601" s="59"/>
    </row>
    <row r="602" spans="1:3">
      <c r="A602" s="58"/>
      <c r="C602" s="59"/>
    </row>
    <row r="603" spans="1:3">
      <c r="A603" s="58"/>
      <c r="C603" s="59"/>
    </row>
    <row r="604" spans="1:3">
      <c r="A604" s="58"/>
      <c r="C604" s="59"/>
    </row>
    <row r="605" spans="1:3">
      <c r="A605" s="58"/>
      <c r="C605" s="59"/>
    </row>
    <row r="606" spans="1:3">
      <c r="A606" s="58"/>
      <c r="C606" s="59"/>
    </row>
    <row r="607" spans="1:3">
      <c r="A607" s="58"/>
      <c r="C607" s="59"/>
    </row>
    <row r="608" spans="1:3">
      <c r="A608" s="58"/>
      <c r="C608" s="59"/>
    </row>
    <row r="609" spans="1:3">
      <c r="A609" s="58"/>
      <c r="C609" s="59"/>
    </row>
    <row r="610" spans="1:3">
      <c r="A610" s="58"/>
      <c r="C610" s="59"/>
    </row>
    <row r="611" spans="1:3">
      <c r="A611" s="58"/>
      <c r="C611" s="59"/>
    </row>
    <row r="612" spans="1:3">
      <c r="A612" s="58"/>
      <c r="C612" s="59"/>
    </row>
    <row r="613" spans="1:3">
      <c r="A613" s="58"/>
      <c r="C613" s="59"/>
    </row>
    <row r="614" spans="1:3">
      <c r="A614" s="58"/>
      <c r="C614" s="59"/>
    </row>
    <row r="615" spans="1:3">
      <c r="A615" s="58"/>
      <c r="C615" s="59"/>
    </row>
    <row r="616" spans="1:3">
      <c r="A616" s="58"/>
      <c r="C616" s="59"/>
    </row>
    <row r="617" spans="1:3">
      <c r="A617" s="58"/>
      <c r="C617" s="59"/>
    </row>
    <row r="618" spans="1:3">
      <c r="A618" s="58"/>
      <c r="C618" s="59"/>
    </row>
    <row r="619" spans="1:3">
      <c r="A619" s="58"/>
      <c r="C619" s="59"/>
    </row>
    <row r="620" spans="1:3">
      <c r="A620" s="58"/>
      <c r="C620" s="59"/>
    </row>
    <row r="621" spans="1:3">
      <c r="A621" s="58"/>
      <c r="C621" s="59"/>
    </row>
    <row r="622" spans="1:3">
      <c r="A622" s="58"/>
      <c r="C622" s="59"/>
    </row>
    <row r="623" spans="1:3">
      <c r="A623" s="58"/>
      <c r="C623" s="59"/>
    </row>
    <row r="624" spans="1:3">
      <c r="A624" s="58"/>
      <c r="C624" s="59"/>
    </row>
    <row r="625" spans="1:3">
      <c r="A625" s="58"/>
      <c r="C625" s="59"/>
    </row>
    <row r="626" spans="1:3">
      <c r="A626" s="58"/>
      <c r="C626" s="59"/>
    </row>
    <row r="627" spans="1:3">
      <c r="A627" s="58"/>
      <c r="C627" s="59"/>
    </row>
    <row r="628" spans="1:3">
      <c r="A628" s="58"/>
      <c r="C628" s="59"/>
    </row>
    <row r="629" spans="1:3">
      <c r="A629" s="58"/>
      <c r="C629" s="59"/>
    </row>
    <row r="630" spans="1:3">
      <c r="A630" s="58"/>
      <c r="C630" s="59"/>
    </row>
    <row r="631" spans="1:3">
      <c r="A631" s="58"/>
      <c r="C631" s="59"/>
    </row>
    <row r="632" spans="1:3">
      <c r="A632" s="58"/>
      <c r="C632" s="59"/>
    </row>
    <row r="633" spans="1:3">
      <c r="A633" s="58"/>
      <c r="C633" s="59"/>
    </row>
    <row r="634" spans="1:3">
      <c r="A634" s="58"/>
      <c r="C634" s="59"/>
    </row>
    <row r="635" spans="1:3">
      <c r="A635" s="58"/>
      <c r="C635" s="59"/>
    </row>
    <row r="636" spans="1:3">
      <c r="A636" s="58"/>
      <c r="C636" s="59"/>
    </row>
    <row r="637" spans="1:3">
      <c r="A637" s="58"/>
      <c r="C637" s="59"/>
    </row>
    <row r="638" spans="1:3">
      <c r="A638" s="58"/>
      <c r="C638" s="59"/>
    </row>
    <row r="639" spans="1:3">
      <c r="A639" s="58"/>
      <c r="C639" s="59"/>
    </row>
    <row r="640" spans="1:3">
      <c r="A640" s="58"/>
      <c r="C640" s="59"/>
    </row>
    <row r="641" spans="1:3">
      <c r="A641" s="58"/>
      <c r="C641" s="59"/>
    </row>
    <row r="642" spans="1:3">
      <c r="A642" s="58"/>
      <c r="C642" s="59"/>
    </row>
    <row r="643" spans="1:3">
      <c r="A643" s="58"/>
      <c r="C643" s="59"/>
    </row>
    <row r="644" spans="1:3">
      <c r="A644" s="58"/>
      <c r="C644" s="59"/>
    </row>
    <row r="645" spans="1:3">
      <c r="A645" s="58"/>
      <c r="C645" s="59"/>
    </row>
    <row r="646" spans="1:3">
      <c r="A646" s="58"/>
      <c r="C646" s="59"/>
    </row>
    <row r="647" spans="1:3">
      <c r="A647" s="58"/>
      <c r="C647" s="59"/>
    </row>
    <row r="648" spans="1:3">
      <c r="A648" s="58"/>
      <c r="C648" s="59"/>
    </row>
    <row r="649" spans="1:3">
      <c r="A649" s="58"/>
      <c r="C649" s="59"/>
    </row>
    <row r="650" spans="1:3">
      <c r="A650" s="58"/>
      <c r="C650" s="59"/>
    </row>
    <row r="651" spans="1:3">
      <c r="A651" s="58"/>
      <c r="C651" s="59"/>
    </row>
    <row r="652" spans="1:3">
      <c r="A652" s="58"/>
      <c r="C652" s="59"/>
    </row>
    <row r="653" spans="1:3">
      <c r="A653" s="58"/>
      <c r="C653" s="59"/>
    </row>
    <row r="654" spans="1:3">
      <c r="A654" s="58"/>
      <c r="C654" s="59"/>
    </row>
    <row r="655" spans="1:3">
      <c r="A655" s="58"/>
      <c r="C655" s="59"/>
    </row>
    <row r="656" spans="1:3">
      <c r="A656" s="58"/>
      <c r="C656" s="59"/>
    </row>
    <row r="657" spans="1:3">
      <c r="A657" s="58"/>
      <c r="C657" s="59"/>
    </row>
    <row r="658" spans="1:3">
      <c r="A658" s="58"/>
      <c r="C658" s="59"/>
    </row>
    <row r="659" spans="1:3">
      <c r="A659" s="58"/>
      <c r="C659" s="59"/>
    </row>
    <row r="660" spans="1:3">
      <c r="A660" s="58"/>
      <c r="C660" s="59"/>
    </row>
    <row r="661" spans="1:3">
      <c r="A661" s="58"/>
      <c r="C661" s="59"/>
    </row>
    <row r="662" spans="1:3">
      <c r="A662" s="58"/>
      <c r="C662" s="59"/>
    </row>
    <row r="663" spans="1:3">
      <c r="A663" s="58"/>
      <c r="C663" s="59"/>
    </row>
    <row r="664" spans="1:3">
      <c r="A664" s="58"/>
      <c r="C664" s="59"/>
    </row>
    <row r="665" spans="1:3">
      <c r="A665" s="58"/>
      <c r="C665" s="59"/>
    </row>
    <row r="666" spans="1:3">
      <c r="A666" s="58"/>
      <c r="C666" s="59"/>
    </row>
    <row r="667" spans="1:3">
      <c r="A667" s="58"/>
      <c r="C667" s="59"/>
    </row>
    <row r="668" spans="1:3">
      <c r="A668" s="58"/>
      <c r="C668" s="59"/>
    </row>
    <row r="669" spans="1:3">
      <c r="A669" s="58"/>
      <c r="C669" s="59"/>
    </row>
    <row r="670" spans="1:3">
      <c r="A670" s="58"/>
      <c r="C670" s="59"/>
    </row>
    <row r="671" spans="1:3">
      <c r="A671" s="58"/>
      <c r="C671" s="59"/>
    </row>
    <row r="672" spans="1:3">
      <c r="A672" s="58"/>
      <c r="C672" s="59"/>
    </row>
    <row r="673" spans="1:3">
      <c r="A673" s="58"/>
      <c r="C673" s="59"/>
    </row>
    <row r="674" spans="1:3">
      <c r="A674" s="58"/>
      <c r="C674" s="59"/>
    </row>
    <row r="675" spans="1:3">
      <c r="A675" s="58"/>
      <c r="C675" s="59"/>
    </row>
    <row r="676" spans="1:3">
      <c r="A676" s="58"/>
      <c r="C676" s="59"/>
    </row>
    <row r="677" spans="1:3">
      <c r="A677" s="58"/>
      <c r="C677" s="59"/>
    </row>
    <row r="678" spans="1:3">
      <c r="A678" s="58"/>
      <c r="C678" s="59"/>
    </row>
    <row r="679" spans="1:3">
      <c r="A679" s="58"/>
      <c r="C679" s="59"/>
    </row>
    <row r="680" spans="1:3">
      <c r="A680" s="58"/>
      <c r="C680" s="59"/>
    </row>
    <row r="681" spans="1:3">
      <c r="A681" s="58"/>
      <c r="C681" s="59"/>
    </row>
    <row r="682" spans="1:3">
      <c r="A682" s="58"/>
      <c r="C682" s="59"/>
    </row>
    <row r="683" spans="1:3">
      <c r="A683" s="58"/>
      <c r="C683" s="59"/>
    </row>
    <row r="684" spans="1:3">
      <c r="A684" s="58"/>
      <c r="C684" s="59"/>
    </row>
    <row r="685" spans="1:3">
      <c r="A685" s="58"/>
      <c r="C685" s="59"/>
    </row>
    <row r="686" spans="1:3">
      <c r="A686" s="58"/>
      <c r="C686" s="59"/>
    </row>
    <row r="687" spans="1:3">
      <c r="A687" s="58"/>
      <c r="C687" s="59"/>
    </row>
    <row r="688" spans="1:3">
      <c r="A688" s="58"/>
      <c r="C688" s="59"/>
    </row>
    <row r="689" spans="1:3">
      <c r="A689" s="58"/>
      <c r="C689" s="59"/>
    </row>
    <row r="690" spans="1:3">
      <c r="A690" s="58"/>
      <c r="C690" s="59"/>
    </row>
    <row r="691" spans="1:3">
      <c r="A691" s="58"/>
      <c r="C691" s="59"/>
    </row>
    <row r="692" spans="1:3">
      <c r="A692" s="58"/>
      <c r="C692" s="59"/>
    </row>
    <row r="693" spans="1:3">
      <c r="A693" s="58"/>
      <c r="C693" s="59"/>
    </row>
    <row r="694" spans="1:3">
      <c r="A694" s="58"/>
      <c r="C694" s="59"/>
    </row>
    <row r="695" spans="1:3">
      <c r="A695" s="58"/>
      <c r="C695" s="59"/>
    </row>
    <row r="696" spans="1:3">
      <c r="A696" s="58"/>
      <c r="C696" s="59"/>
    </row>
    <row r="697" spans="1:3">
      <c r="A697" s="58"/>
      <c r="C697" s="59"/>
    </row>
    <row r="698" spans="1:3">
      <c r="A698" s="58"/>
      <c r="C698" s="59"/>
    </row>
    <row r="699" spans="1:3">
      <c r="A699" s="58"/>
      <c r="C699" s="59"/>
    </row>
    <row r="700" spans="1:3">
      <c r="A700" s="58"/>
      <c r="C700" s="59"/>
    </row>
    <row r="701" spans="1:3">
      <c r="A701" s="58"/>
      <c r="C701" s="59"/>
    </row>
    <row r="702" spans="1:3">
      <c r="A702" s="58"/>
      <c r="C702" s="59"/>
    </row>
    <row r="703" spans="1:3">
      <c r="A703" s="58"/>
      <c r="C703" s="59"/>
    </row>
    <row r="704" spans="1:3">
      <c r="A704" s="58"/>
      <c r="C704" s="59"/>
    </row>
    <row r="705" spans="1:3">
      <c r="A705" s="58"/>
      <c r="C705" s="59"/>
    </row>
    <row r="706" spans="1:3">
      <c r="A706" s="58"/>
      <c r="C706" s="59"/>
    </row>
    <row r="707" spans="1:3">
      <c r="A707" s="58"/>
      <c r="C707" s="59"/>
    </row>
    <row r="708" spans="1:3">
      <c r="A708" s="58"/>
      <c r="C708" s="59"/>
    </row>
    <row r="709" spans="1:3">
      <c r="A709" s="58"/>
      <c r="C709" s="59"/>
    </row>
    <row r="710" spans="1:3">
      <c r="A710" s="58"/>
      <c r="C710" s="59"/>
    </row>
    <row r="711" spans="1:3">
      <c r="A711" s="58"/>
      <c r="C711" s="59"/>
    </row>
    <row r="712" spans="1:3">
      <c r="A712" s="58"/>
      <c r="C712" s="59"/>
    </row>
    <row r="713" spans="1:3">
      <c r="A713" s="58"/>
      <c r="C713" s="59"/>
    </row>
    <row r="714" spans="1:3">
      <c r="A714" s="58"/>
      <c r="C714" s="59"/>
    </row>
    <row r="715" spans="1:3">
      <c r="A715" s="58"/>
      <c r="C715" s="59"/>
    </row>
    <row r="716" spans="1:3">
      <c r="A716" s="58"/>
      <c r="C716" s="59"/>
    </row>
    <row r="717" spans="1:3">
      <c r="A717" s="58"/>
      <c r="C717" s="59"/>
    </row>
    <row r="718" spans="1:3">
      <c r="A718" s="58"/>
      <c r="C718" s="59"/>
    </row>
    <row r="719" spans="1:3">
      <c r="A719" s="58"/>
      <c r="C719" s="59"/>
    </row>
    <row r="720" spans="1:3">
      <c r="A720" s="58"/>
      <c r="C720" s="59"/>
    </row>
    <row r="721" spans="1:3">
      <c r="A721" s="58"/>
      <c r="C721" s="59"/>
    </row>
    <row r="722" spans="1:3">
      <c r="A722" s="58"/>
      <c r="C722" s="59"/>
    </row>
    <row r="723" spans="1:3">
      <c r="A723" s="58"/>
      <c r="C723" s="59"/>
    </row>
    <row r="724" spans="1:3">
      <c r="A724" s="58"/>
      <c r="C724" s="59"/>
    </row>
    <row r="725" spans="1:3">
      <c r="A725" s="58"/>
      <c r="C725" s="59"/>
    </row>
    <row r="726" spans="1:3">
      <c r="A726" s="58"/>
      <c r="C726" s="59"/>
    </row>
    <row r="727" spans="1:3">
      <c r="A727" s="58"/>
      <c r="C727" s="59"/>
    </row>
    <row r="728" spans="1:3">
      <c r="A728" s="58"/>
      <c r="C728" s="59"/>
    </row>
    <row r="729" spans="1:3">
      <c r="A729" s="58"/>
      <c r="C729" s="59"/>
    </row>
    <row r="730" spans="1:3">
      <c r="A730" s="58"/>
      <c r="C730" s="59"/>
    </row>
    <row r="731" spans="1:3">
      <c r="A731" s="58"/>
      <c r="C731" s="59"/>
    </row>
    <row r="732" spans="1:3">
      <c r="A732" s="58"/>
      <c r="C732" s="59"/>
    </row>
    <row r="733" spans="1:3">
      <c r="A733" s="58"/>
      <c r="C733" s="59"/>
    </row>
    <row r="734" spans="1:3">
      <c r="A734" s="58"/>
      <c r="C734" s="59"/>
    </row>
    <row r="735" spans="1:3">
      <c r="A735" s="58"/>
      <c r="C735" s="59"/>
    </row>
    <row r="736" spans="1:3">
      <c r="A736" s="58"/>
      <c r="C736" s="59"/>
    </row>
    <row r="737" spans="1:3">
      <c r="A737" s="58"/>
      <c r="C737" s="59"/>
    </row>
    <row r="738" spans="1:3">
      <c r="A738" s="58"/>
      <c r="C738" s="59"/>
    </row>
    <row r="739" spans="1:3">
      <c r="A739" s="58"/>
      <c r="C739" s="59"/>
    </row>
    <row r="740" spans="1:3">
      <c r="A740" s="58"/>
      <c r="C740" s="59"/>
    </row>
    <row r="741" spans="1:3">
      <c r="A741" s="58"/>
      <c r="C741" s="59"/>
    </row>
    <row r="742" spans="1:3">
      <c r="A742" s="58"/>
      <c r="C742" s="59"/>
    </row>
    <row r="743" spans="1:3">
      <c r="A743" s="58"/>
      <c r="C743" s="59"/>
    </row>
    <row r="744" spans="1:3">
      <c r="A744" s="58"/>
      <c r="C744" s="59"/>
    </row>
    <row r="745" spans="1:3">
      <c r="A745" s="58"/>
      <c r="C745" s="59"/>
    </row>
    <row r="746" spans="1:3">
      <c r="A746" s="58"/>
      <c r="C746" s="59"/>
    </row>
    <row r="747" spans="1:3">
      <c r="A747" s="58"/>
      <c r="C747" s="59"/>
    </row>
    <row r="748" spans="1:3">
      <c r="A748" s="58"/>
      <c r="C748" s="59"/>
    </row>
    <row r="749" spans="1:3">
      <c r="A749" s="58"/>
      <c r="C749" s="59"/>
    </row>
    <row r="750" spans="1:3">
      <c r="A750" s="58"/>
      <c r="C750" s="59"/>
    </row>
    <row r="751" spans="1:3">
      <c r="A751" s="58"/>
      <c r="C751" s="59"/>
    </row>
    <row r="752" spans="1:3">
      <c r="A752" s="58"/>
      <c r="C752" s="59"/>
    </row>
    <row r="753" spans="1:3">
      <c r="A753" s="58"/>
      <c r="C753" s="59"/>
    </row>
    <row r="754" spans="1:3">
      <c r="A754" s="58"/>
      <c r="C754" s="59"/>
    </row>
    <row r="755" spans="1:3">
      <c r="A755" s="58"/>
      <c r="C755" s="59"/>
    </row>
    <row r="756" spans="1:3">
      <c r="A756" s="58"/>
      <c r="C756" s="59"/>
    </row>
    <row r="757" spans="1:3">
      <c r="A757" s="58"/>
      <c r="C757" s="59"/>
    </row>
    <row r="758" spans="1:3">
      <c r="A758" s="58"/>
      <c r="C758" s="59"/>
    </row>
    <row r="759" spans="1:3">
      <c r="A759" s="58"/>
      <c r="C759" s="59"/>
    </row>
    <row r="760" spans="1:3">
      <c r="A760" s="58"/>
      <c r="C760" s="59"/>
    </row>
    <row r="761" spans="1:3">
      <c r="A761" s="58"/>
      <c r="C761" s="59"/>
    </row>
    <row r="762" spans="1:3">
      <c r="A762" s="58"/>
      <c r="C762" s="59"/>
    </row>
    <row r="763" spans="1:3">
      <c r="A763" s="58"/>
      <c r="C763" s="59"/>
    </row>
    <row r="764" spans="1:3">
      <c r="A764" s="58"/>
      <c r="C764" s="59"/>
    </row>
    <row r="765" spans="1:3">
      <c r="A765" s="58"/>
      <c r="C765" s="59"/>
    </row>
    <row r="766" spans="1:3">
      <c r="A766" s="58"/>
      <c r="C766" s="59"/>
    </row>
    <row r="767" spans="1:3">
      <c r="A767" s="58"/>
      <c r="C767" s="59"/>
    </row>
    <row r="768" spans="1:3">
      <c r="A768" s="58"/>
      <c r="C768" s="59"/>
    </row>
    <row r="769" spans="1:3">
      <c r="A769" s="58"/>
      <c r="C769" s="59"/>
    </row>
    <row r="770" spans="1:3">
      <c r="A770" s="58"/>
      <c r="C770" s="59"/>
    </row>
    <row r="771" spans="1:3">
      <c r="A771" s="58"/>
      <c r="C771" s="59"/>
    </row>
    <row r="772" spans="1:3">
      <c r="A772" s="58"/>
      <c r="C772" s="59"/>
    </row>
    <row r="773" spans="1:3">
      <c r="A773" s="58"/>
      <c r="C773" s="59"/>
    </row>
    <row r="774" spans="1:3">
      <c r="A774" s="58"/>
      <c r="C774" s="59"/>
    </row>
    <row r="775" spans="1:3">
      <c r="A775" s="58"/>
      <c r="C775" s="59"/>
    </row>
    <row r="776" spans="1:3">
      <c r="A776" s="58"/>
      <c r="C776" s="59"/>
    </row>
    <row r="777" spans="1:3">
      <c r="A777" s="58"/>
      <c r="C777" s="59"/>
    </row>
    <row r="778" spans="1:3">
      <c r="A778" s="58"/>
      <c r="C778" s="59"/>
    </row>
    <row r="779" spans="1:3">
      <c r="A779" s="58"/>
      <c r="C779" s="59"/>
    </row>
    <row r="780" spans="1:3">
      <c r="A780" s="58"/>
      <c r="C780" s="59"/>
    </row>
    <row r="781" spans="1:3">
      <c r="A781" s="58"/>
      <c r="C781" s="59"/>
    </row>
    <row r="782" spans="1:3">
      <c r="A782" s="58"/>
      <c r="C782" s="59"/>
    </row>
    <row r="783" spans="1:3">
      <c r="A783" s="58"/>
      <c r="C783" s="59"/>
    </row>
    <row r="784" spans="1:3">
      <c r="A784" s="58"/>
      <c r="C784" s="59"/>
    </row>
    <row r="785" spans="1:3">
      <c r="A785" s="58"/>
      <c r="C785" s="59"/>
    </row>
    <row r="786" spans="1:3">
      <c r="A786" s="58"/>
      <c r="C786" s="59"/>
    </row>
    <row r="787" spans="1:3">
      <c r="A787" s="58"/>
      <c r="C787" s="59"/>
    </row>
    <row r="788" spans="1:3">
      <c r="A788" s="58"/>
      <c r="C788" s="59"/>
    </row>
    <row r="789" spans="1:3">
      <c r="A789" s="58"/>
      <c r="C789" s="59"/>
    </row>
    <row r="790" spans="1:3">
      <c r="A790" s="58"/>
      <c r="C790" s="59"/>
    </row>
    <row r="791" spans="1:3">
      <c r="A791" s="58"/>
      <c r="C791" s="59"/>
    </row>
    <row r="792" spans="1:3">
      <c r="A792" s="58"/>
      <c r="C792" s="59"/>
    </row>
    <row r="793" spans="1:3">
      <c r="A793" s="58"/>
      <c r="C793" s="59"/>
    </row>
    <row r="794" spans="1:3">
      <c r="A794" s="58"/>
      <c r="C794" s="59"/>
    </row>
    <row r="795" spans="1:3">
      <c r="A795" s="58"/>
      <c r="C795" s="59"/>
    </row>
    <row r="796" spans="1:3">
      <c r="A796" s="58"/>
      <c r="C796" s="59"/>
    </row>
    <row r="797" spans="1:3">
      <c r="A797" s="58"/>
      <c r="C797" s="59"/>
    </row>
    <row r="798" spans="1:3">
      <c r="A798" s="58"/>
      <c r="C798" s="59"/>
    </row>
    <row r="799" spans="1:3">
      <c r="A799" s="58"/>
      <c r="C799" s="59"/>
    </row>
    <row r="800" spans="1:3">
      <c r="A800" s="58"/>
      <c r="C800" s="59"/>
    </row>
    <row r="801" spans="1:3">
      <c r="A801" s="58"/>
      <c r="C801" s="59"/>
    </row>
    <row r="802" spans="1:3">
      <c r="A802" s="58"/>
      <c r="C802" s="59"/>
    </row>
    <row r="803" spans="1:3">
      <c r="A803" s="58"/>
      <c r="C803" s="59"/>
    </row>
    <row r="804" spans="1:3">
      <c r="A804" s="58"/>
      <c r="C804" s="59"/>
    </row>
    <row r="805" spans="1:3">
      <c r="A805" s="58"/>
      <c r="C805" s="59"/>
    </row>
    <row r="806" spans="1:3">
      <c r="A806" s="58"/>
      <c r="C806" s="59"/>
    </row>
    <row r="807" spans="1:3">
      <c r="A807" s="58"/>
      <c r="C807" s="59"/>
    </row>
    <row r="808" spans="1:3">
      <c r="A808" s="58"/>
      <c r="C808" s="59"/>
    </row>
    <row r="809" spans="1:3">
      <c r="A809" s="58"/>
      <c r="C809" s="59"/>
    </row>
    <row r="810" spans="1:3">
      <c r="A810" s="58"/>
      <c r="C810" s="59"/>
    </row>
    <row r="811" spans="1:3">
      <c r="A811" s="58"/>
      <c r="C811" s="59"/>
    </row>
    <row r="812" spans="1:3">
      <c r="A812" s="58"/>
      <c r="C812" s="59"/>
    </row>
    <row r="813" spans="1:3">
      <c r="A813" s="58"/>
      <c r="C813" s="59"/>
    </row>
    <row r="814" spans="1:3">
      <c r="A814" s="58"/>
      <c r="C814" s="59"/>
    </row>
    <row r="815" spans="1:3">
      <c r="A815" s="58"/>
      <c r="C815" s="59"/>
    </row>
    <row r="816" spans="1:3">
      <c r="A816" s="58"/>
      <c r="C816" s="59"/>
    </row>
    <row r="817" spans="1:3">
      <c r="A817" s="58"/>
      <c r="C817" s="59"/>
    </row>
    <row r="818" spans="1:3">
      <c r="A818" s="58"/>
      <c r="C818" s="59"/>
    </row>
    <row r="819" spans="1:3">
      <c r="A819" s="58"/>
      <c r="C819" s="59"/>
    </row>
    <row r="820" spans="1:3">
      <c r="A820" s="58"/>
      <c r="C820" s="59"/>
    </row>
    <row r="821" spans="1:3">
      <c r="A821" s="58"/>
      <c r="C821" s="59"/>
    </row>
    <row r="822" spans="1:3">
      <c r="A822" s="58"/>
      <c r="C822" s="59"/>
    </row>
    <row r="823" spans="1:3">
      <c r="A823" s="58"/>
      <c r="C823" s="59"/>
    </row>
    <row r="824" spans="1:3">
      <c r="A824" s="58"/>
      <c r="C824" s="59"/>
    </row>
    <row r="825" spans="1:3">
      <c r="A825" s="58"/>
      <c r="C825" s="59"/>
    </row>
    <row r="826" spans="1:3">
      <c r="A826" s="58"/>
      <c r="C826" s="59"/>
    </row>
    <row r="827" spans="1:3">
      <c r="A827" s="58"/>
      <c r="C827" s="59"/>
    </row>
    <row r="828" spans="1:3">
      <c r="A828" s="58"/>
      <c r="C828" s="59"/>
    </row>
    <row r="829" spans="1:3">
      <c r="A829" s="58"/>
      <c r="C829" s="59"/>
    </row>
    <row r="830" spans="1:3">
      <c r="A830" s="58"/>
      <c r="C830" s="59"/>
    </row>
    <row r="831" spans="1:3">
      <c r="A831" s="58"/>
      <c r="C831" s="59"/>
    </row>
    <row r="832" spans="1:3">
      <c r="A832" s="58"/>
      <c r="C832" s="59"/>
    </row>
    <row r="833" spans="1:3">
      <c r="A833" s="58"/>
      <c r="C833" s="59"/>
    </row>
    <row r="834" spans="1:3">
      <c r="A834" s="58"/>
      <c r="C834" s="59"/>
    </row>
    <row r="835" spans="1:3">
      <c r="A835" s="58"/>
      <c r="C835" s="59"/>
    </row>
    <row r="836" spans="1:3">
      <c r="A836" s="58"/>
      <c r="C836" s="59"/>
    </row>
    <row r="837" spans="1:3">
      <c r="A837" s="58"/>
      <c r="C837" s="59"/>
    </row>
    <row r="838" spans="1:3">
      <c r="A838" s="58"/>
      <c r="C838" s="59"/>
    </row>
    <row r="839" spans="1:3">
      <c r="A839" s="58"/>
      <c r="C839" s="59"/>
    </row>
    <row r="840" spans="1:3">
      <c r="A840" s="58"/>
      <c r="C840" s="59"/>
    </row>
    <row r="841" spans="1:3">
      <c r="A841" s="58"/>
      <c r="C841" s="59"/>
    </row>
    <row r="842" spans="1:3">
      <c r="A842" s="58"/>
      <c r="C842" s="59"/>
    </row>
    <row r="843" spans="1:3">
      <c r="A843" s="58"/>
      <c r="C843" s="59"/>
    </row>
    <row r="844" spans="1:3">
      <c r="A844" s="58"/>
      <c r="C844" s="59"/>
    </row>
    <row r="845" spans="1:3">
      <c r="A845" s="58"/>
      <c r="C845" s="59"/>
    </row>
    <row r="846" spans="1:3">
      <c r="A846" s="58"/>
      <c r="C846" s="59"/>
    </row>
    <row r="847" spans="1:3">
      <c r="A847" s="58"/>
      <c r="C847" s="59"/>
    </row>
    <row r="848" spans="1:3">
      <c r="A848" s="58"/>
      <c r="C848" s="59"/>
    </row>
    <row r="849" spans="1:3">
      <c r="A849" s="58"/>
      <c r="C849" s="59"/>
    </row>
    <row r="850" spans="1:3">
      <c r="A850" s="58"/>
      <c r="C850" s="59"/>
    </row>
    <row r="851" spans="1:3">
      <c r="A851" s="58"/>
      <c r="C851" s="59"/>
    </row>
    <row r="852" spans="1:3">
      <c r="A852" s="58"/>
      <c r="C852" s="59"/>
    </row>
    <row r="853" spans="1:3">
      <c r="A853" s="58"/>
      <c r="C853" s="59"/>
    </row>
    <row r="854" spans="1:3">
      <c r="A854" s="58"/>
      <c r="C854" s="59"/>
    </row>
    <row r="855" spans="1:3">
      <c r="A855" s="58"/>
      <c r="C855" s="59"/>
    </row>
    <row r="856" spans="1:3">
      <c r="A856" s="58"/>
      <c r="C856" s="59"/>
    </row>
    <row r="857" spans="1:3">
      <c r="A857" s="58"/>
      <c r="C857" s="59"/>
    </row>
    <row r="858" spans="1:3">
      <c r="A858" s="58"/>
      <c r="C858" s="59"/>
    </row>
    <row r="859" spans="1:3">
      <c r="A859" s="58"/>
      <c r="C859" s="59"/>
    </row>
    <row r="860" spans="1:3">
      <c r="A860" s="58"/>
      <c r="C860" s="59"/>
    </row>
    <row r="861" spans="1:3">
      <c r="A861" s="58"/>
      <c r="C861" s="59"/>
    </row>
    <row r="862" spans="1:3">
      <c r="A862" s="58"/>
      <c r="C862" s="59"/>
    </row>
    <row r="863" spans="1:3">
      <c r="A863" s="58"/>
      <c r="C863" s="59"/>
    </row>
    <row r="864" spans="1:3">
      <c r="A864" s="58"/>
      <c r="C864" s="59"/>
    </row>
    <row r="865" spans="1:3">
      <c r="A865" s="58"/>
      <c r="C865" s="59"/>
    </row>
    <row r="866" spans="1:3">
      <c r="A866" s="58"/>
      <c r="C866" s="59"/>
    </row>
    <row r="867" spans="1:3">
      <c r="A867" s="58"/>
      <c r="C867" s="59"/>
    </row>
    <row r="868" spans="1:3">
      <c r="A868" s="58"/>
      <c r="C868" s="59"/>
    </row>
    <row r="869" spans="1:3">
      <c r="A869" s="58"/>
      <c r="C869" s="59"/>
    </row>
    <row r="870" spans="1:3">
      <c r="A870" s="58"/>
      <c r="C870" s="59"/>
    </row>
    <row r="871" spans="1:3">
      <c r="A871" s="58"/>
      <c r="C871" s="59"/>
    </row>
    <row r="872" spans="1:3">
      <c r="A872" s="58"/>
      <c r="C872" s="59"/>
    </row>
    <row r="873" spans="1:3">
      <c r="A873" s="58"/>
      <c r="C873" s="59"/>
    </row>
    <row r="874" spans="1:3">
      <c r="A874" s="58"/>
      <c r="C874" s="59"/>
    </row>
    <row r="875" spans="1:3">
      <c r="A875" s="58"/>
      <c r="C875" s="59"/>
    </row>
    <row r="876" spans="1:3">
      <c r="A876" s="58"/>
      <c r="C876" s="59"/>
    </row>
    <row r="877" spans="1:3">
      <c r="A877" s="58"/>
      <c r="C877" s="59"/>
    </row>
    <row r="878" spans="1:3">
      <c r="A878" s="58"/>
      <c r="C878" s="59"/>
    </row>
    <row r="879" spans="1:3">
      <c r="A879" s="58"/>
      <c r="C879" s="59"/>
    </row>
    <row r="880" spans="1:3">
      <c r="A880" s="58"/>
      <c r="C880" s="59"/>
    </row>
    <row r="881" spans="1:3">
      <c r="A881" s="58"/>
      <c r="C881" s="59"/>
    </row>
    <row r="882" spans="1:3">
      <c r="A882" s="58"/>
      <c r="C882" s="59"/>
    </row>
    <row r="883" spans="1:3">
      <c r="A883" s="58"/>
      <c r="C883" s="59"/>
    </row>
    <row r="884" spans="1:3">
      <c r="A884" s="58"/>
      <c r="C884" s="59"/>
    </row>
    <row r="885" spans="1:3">
      <c r="A885" s="58"/>
      <c r="C885" s="59"/>
    </row>
    <row r="886" spans="1:3">
      <c r="A886" s="58"/>
      <c r="C886" s="59"/>
    </row>
    <row r="887" spans="1:3">
      <c r="A887" s="58"/>
      <c r="C887" s="59"/>
    </row>
    <row r="888" spans="1:3">
      <c r="A888" s="58"/>
      <c r="C888" s="59"/>
    </row>
    <row r="889" spans="1:3">
      <c r="A889" s="58"/>
      <c r="C889" s="59"/>
    </row>
    <row r="890" spans="1:3">
      <c r="A890" s="58"/>
      <c r="C890" s="59"/>
    </row>
    <row r="891" spans="1:3">
      <c r="A891" s="58"/>
      <c r="C891" s="59"/>
    </row>
    <row r="892" spans="1:3">
      <c r="A892" s="58"/>
      <c r="C892" s="59"/>
    </row>
    <row r="893" spans="1:3">
      <c r="A893" s="58"/>
      <c r="C893" s="59"/>
    </row>
    <row r="894" spans="1:3">
      <c r="A894" s="58"/>
      <c r="C894" s="59"/>
    </row>
    <row r="895" spans="1:3">
      <c r="A895" s="58"/>
      <c r="C895" s="59"/>
    </row>
    <row r="896" spans="1:3">
      <c r="A896" s="58"/>
      <c r="C896" s="59"/>
    </row>
    <row r="897" spans="1:3">
      <c r="A897" s="58"/>
      <c r="C897" s="59"/>
    </row>
    <row r="898" spans="1:3">
      <c r="A898" s="58"/>
      <c r="C898" s="59"/>
    </row>
    <row r="899" spans="1:3">
      <c r="A899" s="58"/>
      <c r="C899" s="59"/>
    </row>
    <row r="900" spans="1:3">
      <c r="A900" s="58"/>
      <c r="C900" s="59"/>
    </row>
    <row r="901" spans="1:3">
      <c r="A901" s="58"/>
      <c r="C901" s="59"/>
    </row>
    <row r="902" spans="1:3">
      <c r="A902" s="58"/>
      <c r="C902" s="59"/>
    </row>
    <row r="903" spans="1:3">
      <c r="A903" s="58"/>
      <c r="C903" s="59"/>
    </row>
    <row r="904" spans="1:3">
      <c r="A904" s="58"/>
      <c r="C904" s="59"/>
    </row>
    <row r="905" spans="1:3">
      <c r="A905" s="58"/>
      <c r="C905" s="59"/>
    </row>
    <row r="906" spans="1:3">
      <c r="A906" s="58"/>
      <c r="C906" s="59"/>
    </row>
    <row r="907" spans="1:3">
      <c r="A907" s="58"/>
      <c r="C907" s="59"/>
    </row>
    <row r="908" spans="1:3">
      <c r="A908" s="58"/>
      <c r="C908" s="59"/>
    </row>
    <row r="909" spans="1:3">
      <c r="A909" s="58"/>
      <c r="C909" s="59"/>
    </row>
    <row r="910" spans="1:3">
      <c r="A910" s="58"/>
      <c r="C910" s="59"/>
    </row>
    <row r="911" spans="1:3">
      <c r="A911" s="58"/>
      <c r="C911" s="59"/>
    </row>
    <row r="912" spans="1:3">
      <c r="A912" s="58"/>
      <c r="C912" s="59"/>
    </row>
    <row r="913" spans="1:3">
      <c r="A913" s="58"/>
      <c r="C913" s="59"/>
    </row>
    <row r="914" spans="1:3">
      <c r="A914" s="58"/>
      <c r="C914" s="59"/>
    </row>
    <row r="915" spans="1:3">
      <c r="A915" s="58"/>
      <c r="C915" s="59"/>
    </row>
    <row r="916" spans="1:3">
      <c r="A916" s="58"/>
      <c r="C916" s="59"/>
    </row>
    <row r="917" spans="1:3">
      <c r="A917" s="58"/>
      <c r="C917" s="59"/>
    </row>
    <row r="918" spans="1:3">
      <c r="A918" s="58"/>
      <c r="C918" s="59"/>
    </row>
    <row r="919" spans="1:3">
      <c r="A919" s="58"/>
      <c r="C919" s="59"/>
    </row>
    <row r="920" spans="1:3">
      <c r="A920" s="58"/>
      <c r="C920" s="59"/>
    </row>
    <row r="921" spans="1:3">
      <c r="A921" s="58"/>
      <c r="C921" s="59"/>
    </row>
    <row r="922" spans="1:3">
      <c r="A922" s="58"/>
      <c r="C922" s="59"/>
    </row>
    <row r="923" spans="1:3">
      <c r="A923" s="58"/>
      <c r="C923" s="59"/>
    </row>
    <row r="924" spans="1:3">
      <c r="A924" s="58"/>
      <c r="C924" s="59"/>
    </row>
    <row r="925" spans="1:3">
      <c r="A925" s="58"/>
      <c r="C925" s="59"/>
    </row>
    <row r="926" spans="1:3">
      <c r="A926" s="58"/>
      <c r="C926" s="59"/>
    </row>
    <row r="927" spans="1:3">
      <c r="A927" s="58"/>
      <c r="C927" s="59"/>
    </row>
    <row r="928" spans="1:3">
      <c r="A928" s="58"/>
      <c r="C928" s="59"/>
    </row>
    <row r="929" spans="1:3">
      <c r="A929" s="58"/>
      <c r="C929" s="59"/>
    </row>
    <row r="930" spans="1:3">
      <c r="A930" s="58"/>
      <c r="C930" s="59"/>
    </row>
    <row r="931" spans="1:3">
      <c r="A931" s="58"/>
      <c r="C931" s="59"/>
    </row>
    <row r="932" spans="1:3">
      <c r="A932" s="58"/>
      <c r="C932" s="59"/>
    </row>
    <row r="933" spans="1:3">
      <c r="A933" s="58"/>
      <c r="C933" s="59"/>
    </row>
    <row r="934" spans="1:3">
      <c r="A934" s="58"/>
      <c r="C934" s="59"/>
    </row>
    <row r="935" spans="1:3">
      <c r="A935" s="58"/>
      <c r="C935" s="59"/>
    </row>
    <row r="936" spans="1:3">
      <c r="A936" s="58"/>
      <c r="C936" s="59"/>
    </row>
    <row r="937" spans="1:3">
      <c r="A937" s="58"/>
      <c r="C937" s="59"/>
    </row>
    <row r="938" spans="1:3">
      <c r="A938" s="58"/>
      <c r="C938" s="59"/>
    </row>
    <row r="939" spans="1:3">
      <c r="A939" s="58"/>
      <c r="C939" s="59"/>
    </row>
    <row r="940" spans="1:3">
      <c r="A940" s="58"/>
      <c r="C940" s="59"/>
    </row>
    <row r="941" spans="1:3">
      <c r="A941" s="58"/>
      <c r="C941" s="59"/>
    </row>
    <row r="942" spans="1:3">
      <c r="A942" s="58"/>
      <c r="C942" s="59"/>
    </row>
    <row r="943" spans="1:3">
      <c r="A943" s="58"/>
      <c r="C943" s="59"/>
    </row>
    <row r="944" spans="1:3">
      <c r="A944" s="58"/>
      <c r="C944" s="59"/>
    </row>
    <row r="945" spans="1:3">
      <c r="A945" s="58"/>
      <c r="C945" s="59"/>
    </row>
    <row r="946" spans="1:3">
      <c r="A946" s="58"/>
      <c r="C946" s="59"/>
    </row>
    <row r="947" spans="1:3">
      <c r="A947" s="58"/>
      <c r="C947" s="59"/>
    </row>
    <row r="948" spans="1:3">
      <c r="A948" s="58"/>
      <c r="C948" s="59"/>
    </row>
    <row r="949" spans="1:3">
      <c r="A949" s="58"/>
      <c r="C949" s="59"/>
    </row>
    <row r="950" spans="1:3">
      <c r="A950" s="58"/>
      <c r="C950" s="59"/>
    </row>
    <row r="951" spans="1:3">
      <c r="A951" s="58"/>
      <c r="C951" s="59"/>
    </row>
    <row r="952" spans="1:3">
      <c r="A952" s="58"/>
      <c r="C952" s="59"/>
    </row>
    <row r="953" spans="1:3">
      <c r="A953" s="58"/>
      <c r="C953" s="59"/>
    </row>
    <row r="954" spans="1:3">
      <c r="A954" s="58"/>
      <c r="C954" s="59"/>
    </row>
    <row r="955" spans="1:3">
      <c r="A955" s="58"/>
      <c r="C955" s="59"/>
    </row>
    <row r="956" spans="1:3">
      <c r="A956" s="58"/>
      <c r="C956" s="59"/>
    </row>
    <row r="957" spans="1:3">
      <c r="A957" s="58"/>
      <c r="C957" s="59"/>
    </row>
    <row r="958" spans="1:3">
      <c r="A958" s="58"/>
      <c r="C958" s="59"/>
    </row>
    <row r="959" spans="1:3">
      <c r="A959" s="58"/>
      <c r="C959" s="59"/>
    </row>
    <row r="960" spans="1:3">
      <c r="A960" s="58"/>
      <c r="C960" s="59"/>
    </row>
    <row r="961" spans="1:3">
      <c r="A961" s="58"/>
      <c r="C961" s="59"/>
    </row>
    <row r="962" spans="1:3">
      <c r="A962" s="58"/>
      <c r="C962" s="59"/>
    </row>
    <row r="963" spans="1:3">
      <c r="A963" s="58"/>
      <c r="C963" s="59"/>
    </row>
    <row r="964" spans="1:3">
      <c r="A964" s="58"/>
      <c r="C964" s="59"/>
    </row>
    <row r="965" spans="1:3">
      <c r="A965" s="58"/>
      <c r="C965" s="59"/>
    </row>
    <row r="966" spans="1:3">
      <c r="A966" s="58"/>
      <c r="C966" s="59"/>
    </row>
    <row r="967" spans="1:3">
      <c r="A967" s="58"/>
      <c r="C967" s="59"/>
    </row>
    <row r="968" spans="1:3">
      <c r="A968" s="58"/>
      <c r="C968" s="59"/>
    </row>
    <row r="969" spans="1:3">
      <c r="A969" s="58"/>
      <c r="C969" s="59"/>
    </row>
    <row r="970" spans="1:3">
      <c r="A970" s="58"/>
      <c r="C970" s="59"/>
    </row>
    <row r="971" spans="1:3">
      <c r="A971" s="58"/>
      <c r="C971" s="59"/>
    </row>
    <row r="972" spans="1:3">
      <c r="A972" s="58"/>
      <c r="C972" s="59"/>
    </row>
    <row r="973" spans="1:3">
      <c r="A973" s="58"/>
      <c r="C973" s="59"/>
    </row>
    <row r="974" spans="1:3">
      <c r="A974" s="58"/>
      <c r="C974" s="59"/>
    </row>
    <row r="975" spans="1:3">
      <c r="A975" s="58"/>
      <c r="C975" s="59"/>
    </row>
    <row r="976" spans="1:3">
      <c r="A976" s="58"/>
      <c r="C976" s="59"/>
    </row>
    <row r="977" spans="1:3">
      <c r="A977" s="58"/>
      <c r="C977" s="59"/>
    </row>
    <row r="978" spans="1:3">
      <c r="A978" s="58"/>
      <c r="C978" s="59"/>
    </row>
    <row r="979" spans="1:3">
      <c r="A979" s="58"/>
      <c r="C979" s="59"/>
    </row>
    <row r="980" spans="1:3">
      <c r="A980" s="58"/>
      <c r="C980" s="59"/>
    </row>
    <row r="981" spans="1:3">
      <c r="A981" s="58"/>
      <c r="C981" s="59"/>
    </row>
    <row r="982" spans="1:3">
      <c r="A982" s="58"/>
      <c r="C982" s="59"/>
    </row>
    <row r="983" spans="1:3">
      <c r="A983" s="58"/>
      <c r="C983" s="59"/>
    </row>
    <row r="984" spans="1:3">
      <c r="A984" s="58"/>
      <c r="C984" s="59"/>
    </row>
    <row r="985" spans="1:3">
      <c r="A985" s="58"/>
      <c r="C985" s="59"/>
    </row>
    <row r="986" spans="1:3">
      <c r="A986" s="58"/>
      <c r="C986" s="59"/>
    </row>
    <row r="987" spans="1:3">
      <c r="A987" s="58"/>
      <c r="C987" s="59"/>
    </row>
    <row r="988" spans="1:3">
      <c r="A988" s="58"/>
      <c r="C988" s="59"/>
    </row>
    <row r="989" spans="1:3">
      <c r="A989" s="58"/>
      <c r="C989" s="59"/>
    </row>
    <row r="990" spans="1:3">
      <c r="A990" s="58"/>
      <c r="C990" s="59"/>
    </row>
    <row r="991" spans="1:3">
      <c r="A991" s="58"/>
      <c r="C991" s="59"/>
    </row>
    <row r="992" spans="1:3">
      <c r="A992" s="58"/>
      <c r="C992" s="59"/>
    </row>
    <row r="993" spans="1:3">
      <c r="A993" s="58"/>
      <c r="C993" s="59"/>
    </row>
    <row r="994" spans="1:3">
      <c r="A994" s="58"/>
      <c r="C994" s="59"/>
    </row>
    <row r="995" spans="1:3">
      <c r="A995" s="58"/>
      <c r="C995" s="59"/>
    </row>
    <row r="996" spans="1:3">
      <c r="A996" s="58"/>
      <c r="C996" s="59"/>
    </row>
    <row r="997" spans="1:3">
      <c r="A997" s="58"/>
      <c r="C997" s="59"/>
    </row>
    <row r="998" spans="1:3">
      <c r="A998" s="58" t="s">
        <v>154</v>
      </c>
      <c r="B998" t="str">
        <f>IF($A998&lt;&gt;"",INDEX(BdD!B$6:B$505,$A998),"")</f>
        <v/>
      </c>
      <c r="C998" s="59" t="str">
        <f>IF($A998&lt;&gt;"",INDEX(BdD!C$6:C$505,$A998),"")</f>
        <v/>
      </c>
    </row>
  </sheetData>
  <dataValidations count="1">
    <dataValidation type="list" allowBlank="1" showInputMessage="1" showErrorMessage="1" sqref="F2">
      <formula1>Codes_dynamiques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B30"/>
  <sheetViews>
    <sheetView workbookViewId="0">
      <selection activeCell="A17" sqref="A17"/>
    </sheetView>
  </sheetViews>
  <sheetFormatPr baseColWidth="10" defaultRowHeight="15"/>
  <cols>
    <col min="1" max="1" width="30.7109375" customWidth="1"/>
    <col min="24" max="24" width="12.7109375" customWidth="1"/>
    <col min="28" max="28" width="22.28515625" customWidth="1"/>
  </cols>
  <sheetData>
    <row r="2" spans="1:28" ht="18" thickBot="1">
      <c r="A2" s="190"/>
      <c r="B2" s="191"/>
      <c r="C2" s="192" t="s">
        <v>43</v>
      </c>
      <c r="D2" s="193"/>
      <c r="E2" s="193"/>
      <c r="F2" s="194"/>
      <c r="G2" s="194"/>
      <c r="H2" s="194"/>
      <c r="I2" s="194"/>
      <c r="J2" s="194"/>
      <c r="K2" s="194"/>
      <c r="L2" s="195"/>
      <c r="M2" s="196" t="s">
        <v>44</v>
      </c>
      <c r="N2" s="197"/>
      <c r="O2" s="197"/>
      <c r="P2" s="197"/>
      <c r="Q2" s="197"/>
      <c r="R2" s="197"/>
      <c r="S2" s="197"/>
      <c r="T2" s="197"/>
      <c r="U2" s="198"/>
      <c r="V2" s="199" t="s">
        <v>20</v>
      </c>
      <c r="W2" s="200"/>
      <c r="X2" s="200"/>
      <c r="Y2" s="200"/>
      <c r="Z2" s="201"/>
      <c r="AA2" s="188" t="s">
        <v>45</v>
      </c>
      <c r="AB2" s="189"/>
    </row>
    <row r="3" spans="1:28" ht="45.75" thickBot="1">
      <c r="A3" s="62" t="s">
        <v>46</v>
      </c>
      <c r="B3" s="63" t="s">
        <v>47</v>
      </c>
      <c r="C3" s="64" t="s">
        <v>48</v>
      </c>
      <c r="D3" s="65" t="s">
        <v>49</v>
      </c>
      <c r="E3" s="65" t="s">
        <v>50</v>
      </c>
      <c r="F3" s="65" t="s">
        <v>57</v>
      </c>
      <c r="G3" s="65" t="s">
        <v>58</v>
      </c>
      <c r="H3" s="65" t="s">
        <v>59</v>
      </c>
      <c r="I3" s="65" t="s">
        <v>60</v>
      </c>
      <c r="J3" s="65" t="s">
        <v>61</v>
      </c>
      <c r="K3" s="65" t="s">
        <v>62</v>
      </c>
      <c r="L3" s="65" t="s">
        <v>63</v>
      </c>
      <c r="M3" s="65" t="s">
        <v>48</v>
      </c>
      <c r="N3" s="65" t="s">
        <v>49</v>
      </c>
      <c r="O3" s="65" t="s">
        <v>50</v>
      </c>
      <c r="P3" s="65" t="s">
        <v>51</v>
      </c>
      <c r="Q3" s="65" t="s">
        <v>52</v>
      </c>
      <c r="R3" s="65" t="s">
        <v>53</v>
      </c>
      <c r="S3" s="65" t="s">
        <v>54</v>
      </c>
      <c r="T3" s="65" t="s">
        <v>55</v>
      </c>
      <c r="U3" s="65" t="s">
        <v>56</v>
      </c>
      <c r="V3" s="65" t="s">
        <v>64</v>
      </c>
      <c r="W3" s="65" t="s">
        <v>65</v>
      </c>
      <c r="X3" s="65" t="s">
        <v>70</v>
      </c>
      <c r="Y3" s="65" t="s">
        <v>66</v>
      </c>
      <c r="Z3" s="66" t="s">
        <v>67</v>
      </c>
      <c r="AA3" s="65" t="s">
        <v>68</v>
      </c>
      <c r="AB3" s="65" t="s">
        <v>69</v>
      </c>
    </row>
    <row r="4" spans="1:28">
      <c r="A4" t="str">
        <f>IF(N4&lt;&gt;"",REPT(F338,1)&amp;" "&amp;REPT(F4,1)&amp;" "&amp;REPT(G4,1)&amp;" "&amp;"-"&amp;" "&amp;REPT(D4,1)&amp;" "&amp;"/"&amp;" "&amp;REPT(N4,1),"")</f>
        <v xml:space="preserve"> Audi A3 - dupont / blabla</v>
      </c>
      <c r="B4">
        <v>100</v>
      </c>
      <c r="C4" t="s">
        <v>87</v>
      </c>
      <c r="D4" t="s">
        <v>99</v>
      </c>
      <c r="E4" t="s">
        <v>88</v>
      </c>
      <c r="F4" t="s">
        <v>71</v>
      </c>
      <c r="G4" t="s">
        <v>72</v>
      </c>
      <c r="H4" t="s">
        <v>108</v>
      </c>
      <c r="I4" t="s">
        <v>118</v>
      </c>
      <c r="J4" s="59">
        <v>39569</v>
      </c>
      <c r="K4" s="59">
        <v>40880</v>
      </c>
      <c r="L4">
        <v>14000</v>
      </c>
      <c r="M4" t="s">
        <v>87</v>
      </c>
      <c r="N4" t="s">
        <v>105</v>
      </c>
      <c r="O4" t="s">
        <v>129</v>
      </c>
      <c r="P4" t="s">
        <v>139</v>
      </c>
      <c r="Q4">
        <v>75000</v>
      </c>
      <c r="R4" t="s">
        <v>149</v>
      </c>
      <c r="S4">
        <v>123456987</v>
      </c>
      <c r="T4">
        <v>612345678</v>
      </c>
      <c r="U4" s="67" t="s">
        <v>119</v>
      </c>
      <c r="V4" s="59">
        <v>40882</v>
      </c>
      <c r="W4">
        <v>3000</v>
      </c>
      <c r="X4">
        <v>9000</v>
      </c>
      <c r="Y4">
        <v>4000</v>
      </c>
      <c r="Z4">
        <f>SUM(W4:Y4)</f>
        <v>16000</v>
      </c>
      <c r="AA4" s="59">
        <v>40884</v>
      </c>
      <c r="AB4" t="s">
        <v>150</v>
      </c>
    </row>
    <row r="5" spans="1:28">
      <c r="A5" t="str">
        <f t="shared" ref="A5:A30" si="0">IF(N5&lt;&gt;"",REPT(F339,1)&amp;" "&amp;REPT(F5,1)&amp;" "&amp;REPT(G5,1)&amp;" "&amp;"-"&amp;" "&amp;REPT(D5,1)&amp;" "&amp;"/"&amp;" "&amp;REPT(N5,1),"")</f>
        <v xml:space="preserve"> Fiat 500 - martin / blibli</v>
      </c>
      <c r="B5">
        <v>101</v>
      </c>
      <c r="C5" t="s">
        <v>87</v>
      </c>
      <c r="D5" t="s">
        <v>91</v>
      </c>
      <c r="E5" t="s">
        <v>89</v>
      </c>
      <c r="F5" t="s">
        <v>73</v>
      </c>
      <c r="G5">
        <v>500</v>
      </c>
      <c r="H5" t="s">
        <v>109</v>
      </c>
      <c r="I5" t="s">
        <v>118</v>
      </c>
      <c r="J5" s="59">
        <v>39570</v>
      </c>
      <c r="K5" s="59">
        <v>40929</v>
      </c>
      <c r="L5">
        <v>14000</v>
      </c>
      <c r="M5" t="s">
        <v>87</v>
      </c>
      <c r="N5" t="s">
        <v>120</v>
      </c>
      <c r="O5" t="s">
        <v>130</v>
      </c>
      <c r="P5" t="s">
        <v>140</v>
      </c>
      <c r="Q5">
        <v>75001</v>
      </c>
      <c r="R5" t="s">
        <v>149</v>
      </c>
      <c r="S5">
        <v>123456987</v>
      </c>
      <c r="T5">
        <v>612345678</v>
      </c>
      <c r="U5" s="67" t="s">
        <v>119</v>
      </c>
      <c r="V5" s="59">
        <v>41092</v>
      </c>
      <c r="W5">
        <v>3000</v>
      </c>
      <c r="X5">
        <v>9000</v>
      </c>
      <c r="Y5">
        <v>4000</v>
      </c>
      <c r="Z5">
        <f t="shared" ref="Z5:Z13" si="1">SUM(W5:Y5)</f>
        <v>16000</v>
      </c>
      <c r="AA5" s="59">
        <v>41094</v>
      </c>
      <c r="AB5" t="s">
        <v>150</v>
      </c>
    </row>
    <row r="6" spans="1:28">
      <c r="A6" t="str">
        <f t="shared" si="0"/>
        <v xml:space="preserve"> BMW Série 1 - durant / bloblo</v>
      </c>
      <c r="B6">
        <v>102</v>
      </c>
      <c r="C6" t="s">
        <v>87</v>
      </c>
      <c r="D6" t="s">
        <v>100</v>
      </c>
      <c r="E6" t="s">
        <v>90</v>
      </c>
      <c r="F6" t="s">
        <v>74</v>
      </c>
      <c r="G6" t="s">
        <v>75</v>
      </c>
      <c r="H6" t="s">
        <v>110</v>
      </c>
      <c r="I6" t="s">
        <v>118</v>
      </c>
      <c r="J6" s="59">
        <v>39571</v>
      </c>
      <c r="K6" s="59">
        <v>40931</v>
      </c>
      <c r="L6">
        <v>14000</v>
      </c>
      <c r="M6" t="s">
        <v>87</v>
      </c>
      <c r="N6" t="s">
        <v>121</v>
      </c>
      <c r="O6" t="s">
        <v>131</v>
      </c>
      <c r="P6" t="s">
        <v>141</v>
      </c>
      <c r="Q6">
        <v>75002</v>
      </c>
      <c r="R6" t="s">
        <v>149</v>
      </c>
      <c r="S6">
        <v>123456987</v>
      </c>
      <c r="T6">
        <v>612345678</v>
      </c>
      <c r="U6" s="67" t="s">
        <v>119</v>
      </c>
      <c r="V6" s="59">
        <v>40979</v>
      </c>
      <c r="W6">
        <v>3000</v>
      </c>
      <c r="X6">
        <v>9000</v>
      </c>
      <c r="Y6">
        <v>4000</v>
      </c>
      <c r="Z6">
        <f t="shared" si="1"/>
        <v>16000</v>
      </c>
      <c r="AA6" s="59">
        <v>40981</v>
      </c>
      <c r="AB6" t="s">
        <v>150</v>
      </c>
    </row>
    <row r="7" spans="1:28">
      <c r="A7" t="str">
        <f t="shared" si="0"/>
        <v xml:space="preserve"> Volkswagen golf 4 - plif / blublu</v>
      </c>
      <c r="B7">
        <v>103</v>
      </c>
      <c r="C7" t="s">
        <v>87</v>
      </c>
      <c r="D7" t="s">
        <v>102</v>
      </c>
      <c r="E7" t="s">
        <v>91</v>
      </c>
      <c r="F7" t="s">
        <v>76</v>
      </c>
      <c r="G7" t="s">
        <v>77</v>
      </c>
      <c r="H7" t="s">
        <v>111</v>
      </c>
      <c r="I7" t="s">
        <v>118</v>
      </c>
      <c r="J7" s="59">
        <v>39572</v>
      </c>
      <c r="K7" s="59">
        <v>40948</v>
      </c>
      <c r="L7">
        <v>14000</v>
      </c>
      <c r="M7" t="s">
        <v>87</v>
      </c>
      <c r="N7" t="s">
        <v>122</v>
      </c>
      <c r="O7" t="s">
        <v>132</v>
      </c>
      <c r="P7" t="s">
        <v>142</v>
      </c>
      <c r="Q7">
        <v>75003</v>
      </c>
      <c r="R7" t="s">
        <v>149</v>
      </c>
      <c r="S7">
        <v>123456987</v>
      </c>
      <c r="T7">
        <v>612345678</v>
      </c>
      <c r="U7" s="67" t="s">
        <v>119</v>
      </c>
      <c r="V7" s="59">
        <v>41151</v>
      </c>
      <c r="W7">
        <v>3000</v>
      </c>
      <c r="X7">
        <v>9000</v>
      </c>
      <c r="Y7">
        <v>4000</v>
      </c>
      <c r="Z7">
        <f t="shared" si="1"/>
        <v>16000</v>
      </c>
      <c r="AA7" s="59">
        <v>41154</v>
      </c>
      <c r="AB7" t="s">
        <v>150</v>
      </c>
    </row>
    <row r="8" spans="1:28">
      <c r="A8" t="str">
        <f t="shared" si="0"/>
        <v xml:space="preserve"> Audi A5 - plaf / fafa</v>
      </c>
      <c r="B8">
        <v>104</v>
      </c>
      <c r="C8" t="s">
        <v>87</v>
      </c>
      <c r="D8" t="s">
        <v>103</v>
      </c>
      <c r="E8" t="s">
        <v>92</v>
      </c>
      <c r="F8" t="s">
        <v>71</v>
      </c>
      <c r="G8" t="s">
        <v>78</v>
      </c>
      <c r="H8" t="s">
        <v>112</v>
      </c>
      <c r="I8" t="s">
        <v>118</v>
      </c>
      <c r="J8" s="59">
        <v>39573</v>
      </c>
      <c r="K8" s="59">
        <v>40949</v>
      </c>
      <c r="L8">
        <v>14000</v>
      </c>
      <c r="M8" t="s">
        <v>87</v>
      </c>
      <c r="N8" t="s">
        <v>123</v>
      </c>
      <c r="O8" t="s">
        <v>133</v>
      </c>
      <c r="P8" t="s">
        <v>143</v>
      </c>
      <c r="Q8">
        <v>75004</v>
      </c>
      <c r="R8" t="s">
        <v>149</v>
      </c>
      <c r="S8">
        <v>123456987</v>
      </c>
      <c r="T8">
        <v>612345678</v>
      </c>
      <c r="U8" s="67" t="s">
        <v>119</v>
      </c>
      <c r="V8" s="59">
        <v>41156</v>
      </c>
      <c r="W8">
        <v>3000</v>
      </c>
      <c r="X8">
        <v>9000</v>
      </c>
      <c r="Y8">
        <v>4000</v>
      </c>
      <c r="Z8">
        <f t="shared" si="1"/>
        <v>16000</v>
      </c>
      <c r="AA8" s="59">
        <v>41158</v>
      </c>
      <c r="AB8" t="s">
        <v>150</v>
      </c>
    </row>
    <row r="9" spans="1:28">
      <c r="A9" t="str">
        <f t="shared" si="0"/>
        <v xml:space="preserve"> Mini Cooper - plouf / fifi</v>
      </c>
      <c r="B9">
        <v>105</v>
      </c>
      <c r="C9" t="s">
        <v>87</v>
      </c>
      <c r="D9" t="s">
        <v>104</v>
      </c>
      <c r="E9" t="s">
        <v>93</v>
      </c>
      <c r="F9" t="s">
        <v>79</v>
      </c>
      <c r="G9" t="s">
        <v>80</v>
      </c>
      <c r="H9" t="s">
        <v>113</v>
      </c>
      <c r="I9" t="s">
        <v>118</v>
      </c>
      <c r="J9" s="59">
        <v>39574</v>
      </c>
      <c r="K9" s="59">
        <v>41115</v>
      </c>
      <c r="L9">
        <v>14000</v>
      </c>
      <c r="M9" t="s">
        <v>87</v>
      </c>
      <c r="N9" t="s">
        <v>124</v>
      </c>
      <c r="O9" t="s">
        <v>134</v>
      </c>
      <c r="P9" t="s">
        <v>144</v>
      </c>
      <c r="Q9">
        <v>75005</v>
      </c>
      <c r="R9" t="s">
        <v>149</v>
      </c>
      <c r="S9">
        <v>123456987</v>
      </c>
      <c r="T9">
        <v>612345678</v>
      </c>
      <c r="U9" s="67" t="s">
        <v>119</v>
      </c>
      <c r="V9" s="59">
        <v>41197</v>
      </c>
      <c r="W9">
        <v>3000</v>
      </c>
      <c r="X9">
        <v>9000</v>
      </c>
      <c r="Y9">
        <v>4000</v>
      </c>
      <c r="Z9">
        <f t="shared" si="1"/>
        <v>16000</v>
      </c>
      <c r="AA9" s="59">
        <v>41199</v>
      </c>
      <c r="AB9" t="s">
        <v>150</v>
      </c>
    </row>
    <row r="10" spans="1:28">
      <c r="A10" t="str">
        <f t="shared" si="0"/>
        <v xml:space="preserve"> Citroen C3 - blabla / fofo</v>
      </c>
      <c r="B10">
        <v>106</v>
      </c>
      <c r="C10" t="s">
        <v>95</v>
      </c>
      <c r="D10" t="s">
        <v>105</v>
      </c>
      <c r="E10" t="s">
        <v>94</v>
      </c>
      <c r="F10" t="s">
        <v>84</v>
      </c>
      <c r="G10" t="s">
        <v>81</v>
      </c>
      <c r="H10" t="s">
        <v>114</v>
      </c>
      <c r="I10" t="s">
        <v>118</v>
      </c>
      <c r="J10" s="59">
        <v>39575</v>
      </c>
      <c r="K10" s="59">
        <v>41166</v>
      </c>
      <c r="L10">
        <v>14000</v>
      </c>
      <c r="M10" t="s">
        <v>87</v>
      </c>
      <c r="N10" t="s">
        <v>125</v>
      </c>
      <c r="O10" t="s">
        <v>135</v>
      </c>
      <c r="P10" t="s">
        <v>145</v>
      </c>
      <c r="Q10">
        <v>75006</v>
      </c>
      <c r="R10" t="s">
        <v>149</v>
      </c>
      <c r="S10">
        <v>123456987</v>
      </c>
      <c r="T10">
        <v>612345678</v>
      </c>
      <c r="U10" s="67" t="s">
        <v>119</v>
      </c>
      <c r="V10" s="59">
        <v>41171</v>
      </c>
      <c r="W10">
        <v>3000</v>
      </c>
      <c r="X10">
        <v>9000</v>
      </c>
      <c r="Y10">
        <v>4000</v>
      </c>
      <c r="Z10">
        <f t="shared" si="1"/>
        <v>16000</v>
      </c>
      <c r="AA10" s="59">
        <v>41173</v>
      </c>
      <c r="AB10" t="s">
        <v>150</v>
      </c>
    </row>
    <row r="11" spans="1:28">
      <c r="A11" t="str">
        <f t="shared" si="0"/>
        <v xml:space="preserve"> Volkswagen Touran - fuik / fufu</v>
      </c>
      <c r="B11">
        <v>107</v>
      </c>
      <c r="C11" t="s">
        <v>87</v>
      </c>
      <c r="D11" t="s">
        <v>106</v>
      </c>
      <c r="E11" t="s">
        <v>96</v>
      </c>
      <c r="F11" t="s">
        <v>76</v>
      </c>
      <c r="G11" t="s">
        <v>82</v>
      </c>
      <c r="H11" t="s">
        <v>115</v>
      </c>
      <c r="I11" t="s">
        <v>118</v>
      </c>
      <c r="J11" s="59">
        <v>39576</v>
      </c>
      <c r="K11" s="59">
        <v>41246</v>
      </c>
      <c r="L11">
        <v>14000</v>
      </c>
      <c r="M11" t="s">
        <v>87</v>
      </c>
      <c r="N11" t="s">
        <v>126</v>
      </c>
      <c r="O11" t="s">
        <v>136</v>
      </c>
      <c r="P11" t="s">
        <v>146</v>
      </c>
      <c r="Q11">
        <v>75007</v>
      </c>
      <c r="R11" t="s">
        <v>149</v>
      </c>
      <c r="S11">
        <v>123456987</v>
      </c>
      <c r="T11">
        <v>612345678</v>
      </c>
      <c r="U11" s="67" t="s">
        <v>119</v>
      </c>
      <c r="V11" s="59">
        <v>41354</v>
      </c>
      <c r="W11">
        <v>3000</v>
      </c>
      <c r="X11">
        <v>9000</v>
      </c>
      <c r="Y11">
        <v>4000</v>
      </c>
      <c r="Z11">
        <f t="shared" si="1"/>
        <v>16000</v>
      </c>
      <c r="AA11" s="59">
        <v>41356</v>
      </c>
      <c r="AB11" t="s">
        <v>150</v>
      </c>
    </row>
    <row r="12" spans="1:28">
      <c r="A12" t="str">
        <f t="shared" si="0"/>
        <v xml:space="preserve"> Renault mégane - martines / tata</v>
      </c>
      <c r="B12">
        <v>108</v>
      </c>
      <c r="C12" t="s">
        <v>87</v>
      </c>
      <c r="D12" t="s">
        <v>101</v>
      </c>
      <c r="E12" t="s">
        <v>97</v>
      </c>
      <c r="F12" t="s">
        <v>85</v>
      </c>
      <c r="G12" t="s">
        <v>83</v>
      </c>
      <c r="H12" t="s">
        <v>116</v>
      </c>
      <c r="I12" t="s">
        <v>118</v>
      </c>
      <c r="J12" s="59">
        <v>39577</v>
      </c>
      <c r="K12" s="59">
        <v>41279</v>
      </c>
      <c r="L12">
        <v>14000</v>
      </c>
      <c r="M12" t="s">
        <v>87</v>
      </c>
      <c r="N12" t="s">
        <v>127</v>
      </c>
      <c r="O12" t="s">
        <v>137</v>
      </c>
      <c r="P12" t="s">
        <v>147</v>
      </c>
      <c r="Q12">
        <v>75008</v>
      </c>
      <c r="R12" t="s">
        <v>149</v>
      </c>
      <c r="S12">
        <v>123456987</v>
      </c>
      <c r="T12">
        <v>612345678</v>
      </c>
      <c r="U12" s="67" t="s">
        <v>119</v>
      </c>
      <c r="V12" s="59">
        <v>41396</v>
      </c>
      <c r="W12">
        <v>3000</v>
      </c>
      <c r="X12">
        <v>9000</v>
      </c>
      <c r="Y12">
        <v>4000</v>
      </c>
      <c r="Z12">
        <f t="shared" si="1"/>
        <v>16000</v>
      </c>
      <c r="AA12" s="59">
        <v>41398</v>
      </c>
      <c r="AB12" t="s">
        <v>150</v>
      </c>
    </row>
    <row r="13" spans="1:28">
      <c r="A13" t="str">
        <f t="shared" si="0"/>
        <v xml:space="preserve"> Peugeot 207 - gshns / tutu</v>
      </c>
      <c r="B13">
        <v>109</v>
      </c>
      <c r="C13" t="s">
        <v>87</v>
      </c>
      <c r="D13" t="s">
        <v>107</v>
      </c>
      <c r="E13" t="s">
        <v>98</v>
      </c>
      <c r="F13" t="s">
        <v>86</v>
      </c>
      <c r="G13">
        <v>207</v>
      </c>
      <c r="H13" t="s">
        <v>117</v>
      </c>
      <c r="I13" t="s">
        <v>118</v>
      </c>
      <c r="J13" s="59">
        <v>39578</v>
      </c>
      <c r="K13" s="59">
        <v>41320</v>
      </c>
      <c r="L13">
        <v>14000</v>
      </c>
      <c r="M13" t="s">
        <v>87</v>
      </c>
      <c r="N13" t="s">
        <v>128</v>
      </c>
      <c r="O13" t="s">
        <v>138</v>
      </c>
      <c r="P13" t="s">
        <v>148</v>
      </c>
      <c r="Q13">
        <v>75009</v>
      </c>
      <c r="R13" t="s">
        <v>149</v>
      </c>
      <c r="S13">
        <v>123456987</v>
      </c>
      <c r="T13">
        <v>612345678</v>
      </c>
      <c r="U13" s="67" t="s">
        <v>119</v>
      </c>
      <c r="V13" s="59">
        <v>41322</v>
      </c>
      <c r="W13">
        <v>3000</v>
      </c>
      <c r="X13">
        <v>9000</v>
      </c>
      <c r="Y13">
        <v>4000</v>
      </c>
      <c r="Z13">
        <f t="shared" si="1"/>
        <v>16000</v>
      </c>
      <c r="AA13" s="59">
        <v>41587</v>
      </c>
      <c r="AB13" t="s">
        <v>151</v>
      </c>
    </row>
    <row r="14" spans="1:28">
      <c r="A14" t="str">
        <f t="shared" si="0"/>
        <v/>
      </c>
    </row>
    <row r="15" spans="1:28">
      <c r="A15" t="str">
        <f t="shared" si="0"/>
        <v/>
      </c>
    </row>
    <row r="16" spans="1:28">
      <c r="A16" t="str">
        <f t="shared" si="0"/>
        <v/>
      </c>
    </row>
    <row r="17" spans="1:1">
      <c r="A17" t="str">
        <f t="shared" si="0"/>
        <v/>
      </c>
    </row>
    <row r="18" spans="1:1">
      <c r="A18" t="str">
        <f t="shared" si="0"/>
        <v/>
      </c>
    </row>
    <row r="19" spans="1:1">
      <c r="A19" t="str">
        <f t="shared" si="0"/>
        <v/>
      </c>
    </row>
    <row r="20" spans="1:1">
      <c r="A20" t="str">
        <f t="shared" si="0"/>
        <v/>
      </c>
    </row>
    <row r="21" spans="1:1">
      <c r="A21" t="str">
        <f t="shared" si="0"/>
        <v/>
      </c>
    </row>
    <row r="22" spans="1:1">
      <c r="A22" t="str">
        <f t="shared" si="0"/>
        <v/>
      </c>
    </row>
    <row r="23" spans="1:1">
      <c r="A23" t="str">
        <f t="shared" si="0"/>
        <v/>
      </c>
    </row>
    <row r="24" spans="1:1">
      <c r="A24" t="str">
        <f t="shared" si="0"/>
        <v/>
      </c>
    </row>
    <row r="25" spans="1:1">
      <c r="A25" t="str">
        <f t="shared" si="0"/>
        <v/>
      </c>
    </row>
    <row r="26" spans="1:1">
      <c r="A26" t="str">
        <f t="shared" si="0"/>
        <v/>
      </c>
    </row>
    <row r="27" spans="1:1">
      <c r="A27" t="str">
        <f t="shared" si="0"/>
        <v/>
      </c>
    </row>
    <row r="28" spans="1:1">
      <c r="A28" t="str">
        <f t="shared" si="0"/>
        <v/>
      </c>
    </row>
    <row r="29" spans="1:1">
      <c r="A29" t="str">
        <f t="shared" si="0"/>
        <v/>
      </c>
    </row>
    <row r="30" spans="1:1">
      <c r="A30" t="str">
        <f t="shared" si="0"/>
        <v/>
      </c>
    </row>
  </sheetData>
  <mergeCells count="6">
    <mergeCell ref="AA2:AB2"/>
    <mergeCell ref="A2:B2"/>
    <mergeCell ref="C2:E2"/>
    <mergeCell ref="F2:L2"/>
    <mergeCell ref="M2:U2"/>
    <mergeCell ref="V2:Z2"/>
  </mergeCells>
  <hyperlinks>
    <hyperlink ref="U4" r:id="rId1"/>
    <hyperlink ref="U5:U13" r:id="rId2" display="contact@mail.com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Note d'honoraires</vt:lpstr>
      <vt:lpstr>BdD</vt:lpstr>
      <vt:lpstr>Extrait</vt:lpstr>
      <vt:lpstr>base mandats</vt:lpstr>
      <vt:lpstr>codes_facture_compta</vt:lpstr>
      <vt:lpstr>'Note d''honoraires'!Criteres</vt:lpstr>
      <vt:lpstr>dates_2012</vt:lpstr>
      <vt:lpstr>facture_compta</vt:lpstr>
      <vt:lpstr>Let</vt:lpstr>
      <vt:lpstr>mandats</vt:lpstr>
      <vt:lpstr>Nb</vt:lpstr>
      <vt:lpstr>Prim</vt:lpstr>
      <vt:lpstr>'Note d''honoraires'!Zone_d_impression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PERRIN</dc:creator>
  <cp:lastModifiedBy>Ophélie PERRIN</cp:lastModifiedBy>
  <dcterms:created xsi:type="dcterms:W3CDTF">2013-11-07T15:27:22Z</dcterms:created>
  <dcterms:modified xsi:type="dcterms:W3CDTF">2013-11-07T17:19:33Z</dcterms:modified>
</cp:coreProperties>
</file>