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8380" windowHeight="1266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  <pivotCaches>
    <pivotCache cacheId="123" r:id="rId5"/>
  </pivotCaches>
</workbook>
</file>

<file path=xl/calcChain.xml><?xml version="1.0" encoding="utf-8"?>
<calcChain xmlns="http://schemas.openxmlformats.org/spreadsheetml/2006/main">
  <c r="AG12" i="1" l="1"/>
  <c r="AA12" i="1"/>
  <c r="Z12" i="1"/>
  <c r="Y12" i="1"/>
  <c r="S12" i="1"/>
  <c r="R12" i="1"/>
  <c r="Q12" i="1"/>
  <c r="AD12" i="1"/>
  <c r="AD11" i="1"/>
  <c r="AC11" i="1"/>
  <c r="V11" i="1"/>
  <c r="U11" i="1"/>
  <c r="Z11" i="1"/>
  <c r="AG10" i="1"/>
  <c r="Z10" i="1"/>
  <c r="Y10" i="1"/>
  <c r="R10" i="1"/>
  <c r="Q10" i="1"/>
  <c r="AD10" i="1"/>
  <c r="AD9" i="1"/>
  <c r="AC9" i="1"/>
  <c r="V9" i="1"/>
  <c r="U9" i="1"/>
  <c r="Z9" i="1"/>
  <c r="AG8" i="1"/>
  <c r="Z8" i="1"/>
  <c r="Y8" i="1"/>
  <c r="R8" i="1"/>
  <c r="Q8" i="1"/>
  <c r="AD8" i="1"/>
  <c r="AD13" i="1" s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Z13" i="1" l="1"/>
  <c r="W8" i="1"/>
  <c r="AE8" i="1"/>
  <c r="S9" i="1"/>
  <c r="AA9" i="1"/>
  <c r="W10" i="1"/>
  <c r="AE10" i="1"/>
  <c r="S11" i="1"/>
  <c r="AA11" i="1"/>
  <c r="W12" i="1"/>
  <c r="AE12" i="1"/>
  <c r="P8" i="1"/>
  <c r="X8" i="1"/>
  <c r="AF8" i="1"/>
  <c r="T9" i="1"/>
  <c r="AB9" i="1"/>
  <c r="P10" i="1"/>
  <c r="X10" i="1"/>
  <c r="AF10" i="1"/>
  <c r="T11" i="1"/>
  <c r="AB11" i="1"/>
  <c r="P12" i="1"/>
  <c r="X12" i="1"/>
  <c r="AF12" i="1"/>
  <c r="W11" i="1"/>
  <c r="AE11" i="1"/>
  <c r="T8" i="1"/>
  <c r="AB8" i="1"/>
  <c r="P9" i="1"/>
  <c r="X9" i="1"/>
  <c r="AF9" i="1"/>
  <c r="T10" i="1"/>
  <c r="AB10" i="1"/>
  <c r="P11" i="1"/>
  <c r="X11" i="1"/>
  <c r="AF11" i="1"/>
  <c r="T12" i="1"/>
  <c r="AB12" i="1"/>
  <c r="W9" i="1"/>
  <c r="AE9" i="1"/>
  <c r="AA10" i="1"/>
  <c r="O13" i="1"/>
  <c r="U8" i="1"/>
  <c r="AC8" i="1"/>
  <c r="Q9" i="1"/>
  <c r="Q13" i="1" s="1"/>
  <c r="Y9" i="1"/>
  <c r="AG9" i="1"/>
  <c r="U10" i="1"/>
  <c r="AC10" i="1"/>
  <c r="Q11" i="1"/>
  <c r="Y11" i="1"/>
  <c r="AG11" i="1"/>
  <c r="AG13" i="1" s="1"/>
  <c r="U12" i="1"/>
  <c r="AC12" i="1"/>
  <c r="S8" i="1"/>
  <c r="AA8" i="1"/>
  <c r="S10" i="1"/>
  <c r="V8" i="1"/>
  <c r="R9" i="1"/>
  <c r="V10" i="1"/>
  <c r="R11" i="1"/>
  <c r="V12" i="1"/>
  <c r="AC13" i="1" l="1"/>
  <c r="R13" i="1"/>
  <c r="Y13" i="1"/>
  <c r="V13" i="1"/>
  <c r="AB13" i="1"/>
  <c r="AH8" i="1"/>
  <c r="P13" i="1"/>
  <c r="U13" i="1"/>
  <c r="T13" i="1"/>
  <c r="AE13" i="1"/>
  <c r="AA13" i="1"/>
  <c r="AH11" i="1"/>
  <c r="W13" i="1"/>
  <c r="AH10" i="1"/>
  <c r="S13" i="1"/>
  <c r="AH12" i="1"/>
  <c r="AF13" i="1"/>
  <c r="AH9" i="1"/>
  <c r="X13" i="1"/>
  <c r="AH13" i="1" l="1"/>
</calcChain>
</file>

<file path=xl/sharedStrings.xml><?xml version="1.0" encoding="utf-8"?>
<sst xmlns="http://schemas.openxmlformats.org/spreadsheetml/2006/main" count="57" uniqueCount="35">
  <si>
    <t>FEUILLE MENSUELLE D'AFFECTATION DES TEMPS</t>
  </si>
  <si>
    <t>Matricule</t>
  </si>
  <si>
    <t>SALARIE :</t>
  </si>
  <si>
    <t>Mois :</t>
  </si>
  <si>
    <t>JOUR</t>
  </si>
  <si>
    <t>TYPE</t>
  </si>
  <si>
    <t>Nb H</t>
  </si>
  <si>
    <t>A0001</t>
  </si>
  <si>
    <t>Étiquettes de colonnes</t>
  </si>
  <si>
    <t>MDET</t>
  </si>
  <si>
    <t>ADMG</t>
  </si>
  <si>
    <t>FORM</t>
  </si>
  <si>
    <t>JUG</t>
  </si>
  <si>
    <t>MADM</t>
  </si>
  <si>
    <t>MJU</t>
  </si>
  <si>
    <t>PDET</t>
  </si>
  <si>
    <t>(vide)</t>
  </si>
  <si>
    <t>PADM</t>
  </si>
  <si>
    <t>MPI</t>
  </si>
  <si>
    <t>PPI</t>
  </si>
  <si>
    <t>PJU</t>
  </si>
  <si>
    <t>PIG</t>
  </si>
  <si>
    <t>CPRT</t>
  </si>
  <si>
    <t>C1245</t>
  </si>
  <si>
    <t>F2569</t>
  </si>
  <si>
    <t>D9874</t>
  </si>
  <si>
    <t>Total général</t>
  </si>
  <si>
    <t xml:space="preserve">Nb H </t>
  </si>
  <si>
    <t>Taxes</t>
  </si>
  <si>
    <t>FC</t>
  </si>
  <si>
    <t>Sal</t>
  </si>
  <si>
    <t>Ch soc</t>
  </si>
  <si>
    <t>Reduc Ch</t>
  </si>
  <si>
    <t>Total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</si>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</sst>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164" fontId="0" fillId="0" borderId="0" xfId="1" applyNumberFormat="1" applyFont="1"/>
    <xf numFmtId="43" fontId="0" fillId="0" borderId="0" xfId="1" applyFon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3" borderId="4" xfId="0" applyFill="1" applyBorder="1"/>
    <xf numFmtId="164" fontId="0" fillId="3" borderId="4" xfId="1" applyNumberFormat="1" applyFont="1" applyFill="1" applyBorder="1"/>
    <xf numFmtId="0" fontId="2" fillId="2" borderId="4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2" borderId="0" xfId="0" applyFill="1"/>
    <xf numFmtId="0" fontId="0" fillId="4" borderId="3" xfId="0" applyFill="1" applyBorder="1" applyAlignment="1">
      <alignment horizontal="center"/>
    </xf>
    <xf numFmtId="0" fontId="0" fillId="4" borderId="5" xfId="0" applyFill="1" applyBorder="1" applyAlignment="1">
      <alignment horizontal="left"/>
    </xf>
    <xf numFmtId="0" fontId="0" fillId="4" borderId="6" xfId="0" applyFill="1" applyBorder="1" applyAlignment="1">
      <alignment horizontal="left"/>
    </xf>
    <xf numFmtId="0" fontId="2" fillId="2" borderId="7" xfId="0" applyFont="1" applyFill="1" applyBorder="1" applyAlignment="1">
      <alignment horizontal="center"/>
    </xf>
    <xf numFmtId="164" fontId="2" fillId="2" borderId="7" xfId="1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43" fontId="0" fillId="0" borderId="0" xfId="1" applyFont="1" applyAlignment="1">
      <alignment horizontal="center"/>
    </xf>
    <xf numFmtId="0" fontId="0" fillId="4" borderId="5" xfId="0" applyFill="1" applyBorder="1"/>
    <xf numFmtId="0" fontId="0" fillId="4" borderId="8" xfId="0" applyFill="1" applyBorder="1"/>
    <xf numFmtId="164" fontId="0" fillId="4" borderId="9" xfId="1" applyNumberFormat="1" applyFont="1" applyFill="1" applyBorder="1"/>
    <xf numFmtId="0" fontId="0" fillId="0" borderId="6" xfId="0" applyBorder="1"/>
    <xf numFmtId="0" fontId="0" fillId="0" borderId="9" xfId="0" applyBorder="1"/>
    <xf numFmtId="0" fontId="0" fillId="4" borderId="10" xfId="0" applyFill="1" applyBorder="1"/>
    <xf numFmtId="0" fontId="0" fillId="4" borderId="11" xfId="0" applyFill="1" applyBorder="1"/>
    <xf numFmtId="164" fontId="0" fillId="4" borderId="12" xfId="1" applyNumberFormat="1" applyFont="1" applyFill="1" applyBorder="1"/>
    <xf numFmtId="0" fontId="0" fillId="0" borderId="0" xfId="0" applyBorder="1"/>
    <xf numFmtId="0" fontId="0" fillId="0" borderId="12" xfId="0" applyBorder="1"/>
    <xf numFmtId="0" fontId="0" fillId="0" borderId="10" xfId="0" applyBorder="1"/>
    <xf numFmtId="0" fontId="0" fillId="3" borderId="0" xfId="0" applyFill="1" applyBorder="1"/>
    <xf numFmtId="0" fontId="0" fillId="0" borderId="4" xfId="0" applyBorder="1"/>
    <xf numFmtId="164" fontId="0" fillId="3" borderId="1" xfId="0" applyNumberFormat="1" applyFill="1" applyBorder="1" applyAlignment="1">
      <alignment horizontal="right"/>
    </xf>
    <xf numFmtId="164" fontId="0" fillId="3" borderId="2" xfId="0" applyNumberFormat="1" applyFill="1" applyBorder="1" applyAlignment="1">
      <alignment horizontal="right"/>
    </xf>
    <xf numFmtId="164" fontId="0" fillId="0" borderId="3" xfId="0" applyNumberFormat="1" applyBorder="1" applyAlignment="1">
      <alignment horizontal="right"/>
    </xf>
    <xf numFmtId="0" fontId="0" fillId="5" borderId="0" xfId="0" applyFill="1"/>
    <xf numFmtId="43" fontId="0" fillId="5" borderId="0" xfId="1" applyFont="1" applyFill="1"/>
    <xf numFmtId="43" fontId="0" fillId="0" borderId="0" xfId="0" applyNumberFormat="1"/>
    <xf numFmtId="0" fontId="0" fillId="4" borderId="13" xfId="0" applyFill="1" applyBorder="1"/>
    <xf numFmtId="0" fontId="0" fillId="4" borderId="14" xfId="0" applyFill="1" applyBorder="1"/>
    <xf numFmtId="164" fontId="0" fillId="4" borderId="15" xfId="1" applyNumberFormat="1" applyFont="1" applyFill="1" applyBorder="1"/>
    <xf numFmtId="0" fontId="0" fillId="0" borderId="16" xfId="0" applyBorder="1"/>
    <xf numFmtId="0" fontId="0" fillId="0" borderId="15" xfId="0" applyBorder="1"/>
    <xf numFmtId="0" fontId="0" fillId="0" borderId="6" xfId="0" pivotButton="1" applyBorder="1"/>
    <xf numFmtId="0" fontId="0" fillId="0" borderId="5" xfId="0" pivotButton="1" applyBorder="1"/>
  </cellXfs>
  <cellStyles count="2">
    <cellStyle name="Milliers" xfId="1" builtinId="3"/>
    <cellStyle name="Normal" xfId="0" builtinId="0"/>
  </cellStyles>
  <dxfs count="15">
    <dxf>
      <alignment horizont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</border>
    </dxf>
    <dxf>
      <alignment horizontal="right" readingOrder="0"/>
    </dxf>
    <dxf>
      <numFmt numFmtId="164" formatCode="_-* #,##0\ _€_-;\-* #,##0\ _€_-;_-* &quot;-&quot;??\ _€_-;_-@_-"/>
    </dxf>
    <dxf>
      <border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</border>
    </dxf>
    <dxf>
      <fill>
        <patternFill patternType="solid">
          <bgColor rgb="FF99FF99"/>
        </patternFill>
      </fill>
    </dxf>
    <dxf>
      <fill>
        <patternFill patternType="solid">
          <bgColor rgb="FF99FF99"/>
        </patternFill>
      </fill>
    </dxf>
    <dxf>
      <numFmt numFmtId="164" formatCode="_-* #,##0\ _€_-;\-* #,##0\ _€_-;_-* &quot;-&quot;??\ _€_-;_-@_-"/>
    </dxf>
    <dxf>
      <border>
        <right style="medium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AF\R%20H\Paie\2013\R&#233;partition%20analytique\Repartition%20analytique%20des%20co&#251;ts%20du%20personnel%20SATT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édure"/>
      <sheetName val="Liste pers + clés"/>
      <sheetName val="Import Ecr Paie"/>
      <sheetName val="MAD"/>
      <sheetName val="Couts du mois"/>
      <sheetName val="Liste affaires"/>
      <sheetName val="Recap H &amp;Cts"/>
      <sheetName val="FDT H Ansanay"/>
      <sheetName val="FDT N Azzi"/>
      <sheetName val="FDT L Beitone"/>
      <sheetName val="FDT R Borgi"/>
      <sheetName val="FDT C Bulot"/>
      <sheetName val="FDT Y Campion"/>
      <sheetName val="FDT N Cluchague"/>
      <sheetName val="FDT B Delcourt"/>
      <sheetName val="FDT A Demarbaix"/>
      <sheetName val="FDT FX Denimal"/>
      <sheetName val="FDT M Desmedt"/>
      <sheetName val="FDT S Dhellin"/>
      <sheetName val="FDT S Duez"/>
      <sheetName val="FDT M Fisichella"/>
      <sheetName val="FDT F Grimbert"/>
      <sheetName val="FDT B Molle"/>
      <sheetName val="FDT S Mony"/>
      <sheetName val="FDT L Pujol"/>
      <sheetName val="FDT E Raynal"/>
      <sheetName val="FDT E Rollet"/>
      <sheetName val="FDT C Trecherel"/>
      <sheetName val="FDT M Turin"/>
      <sheetName val="FDT C Useille"/>
      <sheetName val="FDT P Viste"/>
    </sheetNames>
    <sheetDataSet>
      <sheetData sheetId="0"/>
      <sheetData sheetId="1"/>
      <sheetData sheetId="2"/>
      <sheetData sheetId="3"/>
      <sheetData sheetId="4"/>
      <sheetData sheetId="5">
        <row r="4">
          <cell r="B4" t="str">
            <v>A0001</v>
          </cell>
          <cell r="C4" t="str">
            <v>M</v>
          </cell>
        </row>
        <row r="5">
          <cell r="B5" t="str">
            <v>R2345</v>
          </cell>
          <cell r="C5" t="str">
            <v>P</v>
          </cell>
        </row>
        <row r="6">
          <cell r="B6" t="str">
            <v>C1245</v>
          </cell>
          <cell r="C6" t="str">
            <v>M</v>
          </cell>
        </row>
        <row r="7">
          <cell r="B7" t="str">
            <v>F2569</v>
          </cell>
          <cell r="C7" t="str">
            <v>M</v>
          </cell>
        </row>
        <row r="8">
          <cell r="B8" t="str">
            <v>T9273</v>
          </cell>
          <cell r="C8" t="str">
            <v>P</v>
          </cell>
        </row>
        <row r="9">
          <cell r="B9" t="str">
            <v>D9874</v>
          </cell>
          <cell r="C9" t="str">
            <v>P</v>
          </cell>
        </row>
        <row r="10">
          <cell r="B10" t="str">
            <v>F3333</v>
          </cell>
          <cell r="C10" t="str">
            <v>M</v>
          </cell>
        </row>
        <row r="11">
          <cell r="B11" t="str">
            <v>D5465</v>
          </cell>
          <cell r="C11" t="str">
            <v>P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DAF\R%20H\Paie\2013\R&#233;partition%20analytique\Repartition%20analytique%20des%20co&#251;ts%20du%20personnel%20SATT%20V2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rnard Delcourt" refreshedDate="41319.758248842591" createdVersion="4" refreshedVersion="4" minRefreshableVersion="3" recordCount="489">
  <cacheSource type="worksheet">
    <worksheetSource ref="C4:D500" sheet="FDT H Ansanay" r:id="rId2"/>
  </cacheSource>
  <cacheFields count="2">
    <cacheField name="TYPE" numFmtId="0">
      <sharedItems containsBlank="1" count="18">
        <s v="A0001"/>
        <s v="MDET"/>
        <s v="C1245"/>
        <s v="F2569"/>
        <m/>
        <s v="D9874"/>
        <s v="PDET"/>
        <s v="PADM"/>
        <s v="FORM"/>
        <s v="ADMG"/>
        <s v="MPI"/>
        <s v="MJU"/>
        <s v="MADM"/>
        <s v="PPI"/>
        <s v="PJU"/>
        <s v="PIG"/>
        <s v="JUG"/>
        <s v="CPRT"/>
      </sharedItems>
    </cacheField>
    <cacheField name="Nb H" numFmtId="0">
      <sharedItems containsString="0" containsBlank="1" containsNumber="1" containsInteger="1" minValue="2" maxValue="1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9">
  <r>
    <x v="0"/>
    <n v="7"/>
  </r>
  <r>
    <x v="1"/>
    <n v="9"/>
  </r>
  <r>
    <x v="2"/>
    <n v="6"/>
  </r>
  <r>
    <x v="3"/>
    <n v="12"/>
  </r>
  <r>
    <x v="4"/>
    <m/>
  </r>
  <r>
    <x v="4"/>
    <m/>
  </r>
  <r>
    <x v="5"/>
    <n v="8"/>
  </r>
  <r>
    <x v="6"/>
    <n v="9"/>
  </r>
  <r>
    <x v="4"/>
    <m/>
  </r>
  <r>
    <x v="4"/>
    <m/>
  </r>
  <r>
    <x v="7"/>
    <n v="2"/>
  </r>
  <r>
    <x v="4"/>
    <m/>
  </r>
  <r>
    <x v="8"/>
    <n v="2"/>
  </r>
  <r>
    <x v="9"/>
    <n v="3"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4"/>
    <m/>
  </r>
  <r>
    <x v="1"/>
    <m/>
  </r>
  <r>
    <x v="10"/>
    <m/>
  </r>
  <r>
    <x v="11"/>
    <m/>
  </r>
  <r>
    <x v="12"/>
    <m/>
  </r>
  <r>
    <x v="4"/>
    <m/>
  </r>
  <r>
    <x v="4"/>
    <m/>
  </r>
  <r>
    <x v="6"/>
    <m/>
  </r>
  <r>
    <x v="13"/>
    <m/>
  </r>
  <r>
    <x v="14"/>
    <m/>
  </r>
  <r>
    <x v="7"/>
    <m/>
  </r>
  <r>
    <x v="4"/>
    <m/>
  </r>
  <r>
    <x v="8"/>
    <m/>
  </r>
  <r>
    <x v="9"/>
    <m/>
  </r>
  <r>
    <x v="15"/>
    <m/>
  </r>
  <r>
    <x v="16"/>
    <m/>
  </r>
  <r>
    <x v="17"/>
    <m/>
  </r>
  <r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3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 rowHeaderCaption="TYPE">
  <location ref="O5:AH7" firstHeaderRow="1" firstDataRow="2" firstDataCol="1"/>
  <pivotFields count="2">
    <pivotField axis="axisCol" showAll="0" defaultSubtotal="0">
      <items count="18">
        <item x="9"/>
        <item x="8"/>
        <item x="16"/>
        <item x="12"/>
        <item x="1"/>
        <item x="11"/>
        <item x="6"/>
        <item x="4"/>
        <item x="7"/>
        <item x="10"/>
        <item x="13"/>
        <item x="14"/>
        <item x="15"/>
        <item x="17"/>
        <item x="0"/>
        <item x="2"/>
        <item x="3"/>
        <item x="5"/>
      </items>
    </pivotField>
    <pivotField dataField="1" showAll="0" defaultSubtotal="0"/>
  </pivotFields>
  <rowItems count="1">
    <i/>
  </rowItems>
  <colFields count="1">
    <field x="0"/>
  </colFields>
  <col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colItems>
  <dataFields count="1">
    <dataField name="Nb H " fld="1" baseField="0" baseItem="7"/>
  </dataFields>
  <formats count="15">
    <format dxfId="0">
      <pivotArea grandRow="1" outline="0" collapsedLevelsAreSubtotals="1" fieldPosition="0"/>
    </format>
    <format dxfId="1">
      <pivotArea dataOnly="0" labelOnly="1" grandRow="1" outline="0" fieldPosition="0"/>
    </format>
    <format dxfId="2">
      <pivotArea outline="0" collapsedLevelsAreSubtotals="1" fieldPosition="0"/>
    </format>
    <format dxfId="3">
      <pivotArea dataOnly="0" labelOnly="1" outline="0" axis="axisValues" fieldPosition="0"/>
    </format>
    <format dxfId="4">
      <pivotArea dataOnly="0" labelOnly="1" outline="0" axis="axisValues" fieldPosition="0"/>
    </format>
    <format dxfId="5">
      <pivotArea grandRow="1" outline="0" collapsedLevelsAreSubtotals="1" fieldPosition="0"/>
    </format>
    <format dxfId="6">
      <pivotArea dataOnly="0" labelOnly="1" grandRow="1" outline="0" fieldPosition="0"/>
    </format>
    <format dxfId="7">
      <pivotArea grandRow="1" outline="0" collapsedLevelsAreSubtotals="1" fieldPosition="0"/>
    </format>
    <format dxfId="8">
      <pivotArea grandRow="1" outline="0" collapsedLevelsAreSubtotals="1" fieldPosition="0"/>
    </format>
    <format dxfId="9">
      <pivotArea type="all" dataOnly="0" outline="0" fieldPosition="0"/>
    </format>
    <format dxfId="10">
      <pivotArea type="all" dataOnly="0" outline="0" fieldPosition="0"/>
    </format>
    <format dxfId="11">
      <pivotArea collapsedLevelsAreSubtotals="1" fieldPosition="0">
        <references count="1">
          <reference field="0" count="0"/>
        </references>
      </pivotArea>
    </format>
    <format dxfId="12">
      <pivotArea dataOnly="0" labelOnly="1" fieldPosition="0">
        <references count="1">
          <reference field="0" count="0"/>
        </references>
      </pivotArea>
    </format>
    <format dxfId="13">
      <pivotArea collapsedLevelsAreSubtotals="1" fieldPosition="0">
        <references count="1">
          <reference field="0" count="0"/>
        </references>
      </pivotArea>
    </format>
    <format dxfId="14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H492"/>
  <sheetViews>
    <sheetView tabSelected="1" topLeftCell="L1" workbookViewId="0">
      <selection activeCell="P8" sqref="P8"/>
    </sheetView>
  </sheetViews>
  <sheetFormatPr baseColWidth="10" defaultRowHeight="15" x14ac:dyDescent="0.25"/>
  <cols>
    <col min="1" max="1" width="2.7109375" customWidth="1"/>
    <col min="2" max="2" width="10.28515625" customWidth="1"/>
    <col min="3" max="3" width="9.5703125" customWidth="1"/>
    <col min="4" max="4" width="9.140625" style="1" customWidth="1"/>
    <col min="5" max="5" width="3.42578125" customWidth="1"/>
    <col min="6" max="6" width="9.85546875" customWidth="1"/>
    <col min="7" max="7" width="12.140625" customWidth="1"/>
    <col min="8" max="8" width="11" customWidth="1"/>
    <col min="9" max="9" width="6.42578125" customWidth="1"/>
    <col min="10" max="10" width="8" customWidth="1"/>
    <col min="11" max="11" width="2.7109375" customWidth="1"/>
    <col min="12" max="12" width="3.140625" customWidth="1"/>
    <col min="13" max="13" width="4" bestFit="1" customWidth="1"/>
    <col min="14" max="14" width="12.85546875" customWidth="1"/>
    <col min="27" max="27" width="12.5703125" bestFit="1" customWidth="1"/>
    <col min="32" max="32" width="13.42578125" customWidth="1"/>
    <col min="33" max="33" width="11.85546875" style="2" bestFit="1" customWidth="1"/>
    <col min="34" max="34" width="12.42578125" style="2" customWidth="1"/>
  </cols>
  <sheetData>
    <row r="1" spans="2:34" ht="15.75" thickBot="1" x14ac:dyDescent="0.3"/>
    <row r="2" spans="2:34" ht="15.75" thickBot="1" x14ac:dyDescent="0.3">
      <c r="B2" s="3" t="s">
        <v>0</v>
      </c>
      <c r="C2" s="4"/>
      <c r="D2" s="4"/>
      <c r="E2" s="4"/>
      <c r="F2" s="4"/>
      <c r="G2" s="4"/>
      <c r="H2" s="4"/>
      <c r="I2" s="4"/>
      <c r="J2" s="4"/>
      <c r="K2" s="5"/>
      <c r="O2" s="6" t="s">
        <v>1</v>
      </c>
      <c r="P2" s="7">
        <v>1</v>
      </c>
    </row>
    <row r="3" spans="2:34" ht="15.75" thickBot="1" x14ac:dyDescent="0.3">
      <c r="B3" s="8" t="s">
        <v>2</v>
      </c>
      <c r="C3" s="9" t="s">
        <v>34</v>
      </c>
      <c r="D3" s="10"/>
      <c r="E3" s="11"/>
      <c r="F3" s="10"/>
      <c r="G3" s="12"/>
      <c r="H3" s="8" t="s">
        <v>3</v>
      </c>
      <c r="I3" s="13"/>
      <c r="J3" s="14"/>
      <c r="K3" s="11"/>
    </row>
    <row r="4" spans="2:34" ht="15.75" thickBot="1" x14ac:dyDescent="0.3">
      <c r="B4" s="15" t="s">
        <v>4</v>
      </c>
      <c r="C4" s="15" t="s">
        <v>5</v>
      </c>
      <c r="D4" s="16" t="s">
        <v>6</v>
      </c>
      <c r="E4" s="11"/>
      <c r="F4" s="11"/>
      <c r="G4" s="11"/>
      <c r="H4" s="11"/>
      <c r="I4" s="11"/>
      <c r="J4" s="11"/>
      <c r="K4" s="11"/>
      <c r="P4" s="17" t="str">
        <f>LEFT(P6,1)</f>
        <v>A</v>
      </c>
      <c r="Q4" s="17" t="str">
        <f t="shared" ref="Q4:AC4" si="0">LEFT(Q6,1)</f>
        <v>F</v>
      </c>
      <c r="R4" s="17" t="str">
        <f t="shared" si="0"/>
        <v>J</v>
      </c>
      <c r="S4" s="17" t="str">
        <f t="shared" si="0"/>
        <v>M</v>
      </c>
      <c r="T4" s="17" t="str">
        <f t="shared" si="0"/>
        <v>M</v>
      </c>
      <c r="U4" s="17" t="str">
        <f t="shared" si="0"/>
        <v>M</v>
      </c>
      <c r="V4" s="17" t="str">
        <f t="shared" si="0"/>
        <v>P</v>
      </c>
      <c r="W4" s="17" t="str">
        <f t="shared" si="0"/>
        <v>(</v>
      </c>
      <c r="X4" s="17" t="str">
        <f t="shared" si="0"/>
        <v>P</v>
      </c>
      <c r="Y4" s="17" t="str">
        <f t="shared" si="0"/>
        <v>M</v>
      </c>
      <c r="Z4" s="17" t="str">
        <f t="shared" si="0"/>
        <v>P</v>
      </c>
      <c r="AA4" s="17" t="str">
        <f t="shared" si="0"/>
        <v>P</v>
      </c>
      <c r="AB4" s="17" t="str">
        <f t="shared" si="0"/>
        <v>P</v>
      </c>
      <c r="AC4" s="17" t="str">
        <f t="shared" si="0"/>
        <v>C</v>
      </c>
      <c r="AD4" s="17" t="str">
        <f>VLOOKUP(AD6,'[1]Liste affaires'!$B$4:$C$11,2,0)</f>
        <v>M</v>
      </c>
      <c r="AE4" s="17" t="str">
        <f>VLOOKUP(AE6,'[1]Liste affaires'!$B$4:$C$11,2,0)</f>
        <v>M</v>
      </c>
      <c r="AF4" s="17" t="str">
        <f>VLOOKUP(AF6,'[1]Liste affaires'!$B$4:$C$11,2,0)</f>
        <v>M</v>
      </c>
      <c r="AG4" s="17" t="str">
        <f>VLOOKUP(AG6,'[1]Liste affaires'!$B$4:$C$11,2,0)</f>
        <v>P</v>
      </c>
      <c r="AH4" s="18"/>
    </row>
    <row r="5" spans="2:34" x14ac:dyDescent="0.25">
      <c r="B5" s="19">
        <v>1</v>
      </c>
      <c r="C5" s="20" t="s">
        <v>7</v>
      </c>
      <c r="D5" s="21">
        <v>7</v>
      </c>
      <c r="E5" s="22"/>
      <c r="F5" s="22"/>
      <c r="G5" s="22"/>
      <c r="H5" s="22"/>
      <c r="I5" s="22"/>
      <c r="J5" s="22"/>
      <c r="K5" s="23"/>
      <c r="O5" s="44"/>
      <c r="P5" s="43" t="s">
        <v>8</v>
      </c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3"/>
    </row>
    <row r="6" spans="2:34" ht="15.75" thickBot="1" x14ac:dyDescent="0.3">
      <c r="B6" s="24">
        <v>2</v>
      </c>
      <c r="C6" s="25" t="s">
        <v>9</v>
      </c>
      <c r="D6" s="26">
        <v>9</v>
      </c>
      <c r="E6" s="27"/>
      <c r="F6" s="27"/>
      <c r="G6" s="27"/>
      <c r="H6" s="27"/>
      <c r="I6" s="27"/>
      <c r="J6" s="27"/>
      <c r="K6" s="28"/>
      <c r="O6" s="29"/>
      <c r="P6" s="30" t="s">
        <v>10</v>
      </c>
      <c r="Q6" s="30" t="s">
        <v>11</v>
      </c>
      <c r="R6" s="30" t="s">
        <v>12</v>
      </c>
      <c r="S6" s="30" t="s">
        <v>13</v>
      </c>
      <c r="T6" s="30" t="s">
        <v>9</v>
      </c>
      <c r="U6" s="30" t="s">
        <v>14</v>
      </c>
      <c r="V6" s="30" t="s">
        <v>15</v>
      </c>
      <c r="W6" s="30" t="s">
        <v>16</v>
      </c>
      <c r="X6" s="30" t="s">
        <v>17</v>
      </c>
      <c r="Y6" s="30" t="s">
        <v>18</v>
      </c>
      <c r="Z6" s="30" t="s">
        <v>19</v>
      </c>
      <c r="AA6" s="30" t="s">
        <v>20</v>
      </c>
      <c r="AB6" s="30" t="s">
        <v>21</v>
      </c>
      <c r="AC6" s="30" t="s">
        <v>22</v>
      </c>
      <c r="AD6" s="30" t="s">
        <v>7</v>
      </c>
      <c r="AE6" s="30" t="s">
        <v>23</v>
      </c>
      <c r="AF6" s="30" t="s">
        <v>24</v>
      </c>
      <c r="AG6" s="30" t="s">
        <v>25</v>
      </c>
      <c r="AH6" s="28" t="s">
        <v>26</v>
      </c>
    </row>
    <row r="7" spans="2:34" ht="15.75" thickBot="1" x14ac:dyDescent="0.3">
      <c r="B7" s="24">
        <v>3</v>
      </c>
      <c r="C7" s="25" t="s">
        <v>23</v>
      </c>
      <c r="D7" s="26">
        <v>6</v>
      </c>
      <c r="E7" s="27"/>
      <c r="F7" s="27"/>
      <c r="G7" s="27"/>
      <c r="H7" s="27"/>
      <c r="I7" s="27"/>
      <c r="J7" s="27"/>
      <c r="K7" s="28"/>
      <c r="O7" s="31" t="s">
        <v>27</v>
      </c>
      <c r="P7" s="32">
        <v>3</v>
      </c>
      <c r="Q7" s="33">
        <v>2</v>
      </c>
      <c r="R7" s="33"/>
      <c r="S7" s="33"/>
      <c r="T7" s="33">
        <v>9</v>
      </c>
      <c r="U7" s="33"/>
      <c r="V7" s="33">
        <v>9</v>
      </c>
      <c r="W7" s="33"/>
      <c r="X7" s="33">
        <v>2</v>
      </c>
      <c r="Y7" s="33"/>
      <c r="Z7" s="33"/>
      <c r="AA7" s="33"/>
      <c r="AB7" s="33"/>
      <c r="AC7" s="33"/>
      <c r="AD7" s="33">
        <v>7</v>
      </c>
      <c r="AE7" s="33">
        <v>6</v>
      </c>
      <c r="AF7" s="33">
        <v>12</v>
      </c>
      <c r="AG7" s="33">
        <v>8</v>
      </c>
      <c r="AH7" s="34">
        <v>58</v>
      </c>
    </row>
    <row r="8" spans="2:34" x14ac:dyDescent="0.25">
      <c r="B8" s="24">
        <v>4</v>
      </c>
      <c r="C8" s="25" t="s">
        <v>24</v>
      </c>
      <c r="D8" s="26">
        <v>12</v>
      </c>
      <c r="E8" s="27"/>
      <c r="F8" s="27"/>
      <c r="K8" s="28"/>
      <c r="M8">
        <v>631</v>
      </c>
      <c r="N8" t="s">
        <v>28</v>
      </c>
      <c r="O8" s="2">
        <v>14</v>
      </c>
      <c r="P8" s="2">
        <f t="shared" ref="P8:AE12" si="1">+$O8*P$7/$AH$7</f>
        <v>0.72413793103448276</v>
      </c>
      <c r="Q8" s="2">
        <f t="shared" si="1"/>
        <v>0.48275862068965519</v>
      </c>
      <c r="R8" s="2">
        <f t="shared" si="1"/>
        <v>0</v>
      </c>
      <c r="S8" s="2">
        <f t="shared" si="1"/>
        <v>0</v>
      </c>
      <c r="T8" s="2">
        <f t="shared" si="1"/>
        <v>2.1724137931034484</v>
      </c>
      <c r="U8" s="2">
        <f t="shared" si="1"/>
        <v>0</v>
      </c>
      <c r="V8" s="2">
        <f t="shared" si="1"/>
        <v>2.1724137931034484</v>
      </c>
      <c r="W8" s="2">
        <f t="shared" si="1"/>
        <v>0</v>
      </c>
      <c r="X8" s="2">
        <f t="shared" si="1"/>
        <v>0.48275862068965519</v>
      </c>
      <c r="Y8" s="2">
        <f t="shared" si="1"/>
        <v>0</v>
      </c>
      <c r="Z8" s="2">
        <f t="shared" si="1"/>
        <v>0</v>
      </c>
      <c r="AA8" s="2">
        <f t="shared" si="1"/>
        <v>0</v>
      </c>
      <c r="AB8" s="2">
        <f t="shared" si="1"/>
        <v>0</v>
      </c>
      <c r="AC8" s="2">
        <f t="shared" si="1"/>
        <v>0</v>
      </c>
      <c r="AD8" s="2">
        <f t="shared" si="1"/>
        <v>1.6896551724137931</v>
      </c>
      <c r="AE8" s="2">
        <f t="shared" si="1"/>
        <v>1.4482758620689655</v>
      </c>
      <c r="AF8" s="2">
        <f t="shared" ref="AF8:AV12" si="2">+$O8*AF$7/$AH$7</f>
        <v>2.896551724137931</v>
      </c>
      <c r="AG8" s="2">
        <f t="shared" si="2"/>
        <v>1.9310344827586208</v>
      </c>
      <c r="AH8" s="2">
        <f t="shared" ref="AH8:AH13" si="3">SUM(P8:AG8)</f>
        <v>14</v>
      </c>
    </row>
    <row r="9" spans="2:34" x14ac:dyDescent="0.25">
      <c r="B9" s="24">
        <v>5</v>
      </c>
      <c r="C9" s="25"/>
      <c r="D9" s="26"/>
      <c r="E9" s="27"/>
      <c r="F9" s="27"/>
      <c r="K9" s="28"/>
      <c r="M9">
        <v>633</v>
      </c>
      <c r="N9" t="s">
        <v>29</v>
      </c>
      <c r="O9" s="2">
        <v>11</v>
      </c>
      <c r="P9" s="2">
        <f t="shared" si="1"/>
        <v>0.56896551724137934</v>
      </c>
      <c r="Q9" s="2">
        <f t="shared" si="1"/>
        <v>0.37931034482758619</v>
      </c>
      <c r="R9" s="2">
        <f t="shared" si="1"/>
        <v>0</v>
      </c>
      <c r="S9" s="2">
        <f t="shared" si="1"/>
        <v>0</v>
      </c>
      <c r="T9" s="2">
        <f t="shared" si="1"/>
        <v>1.7068965517241379</v>
      </c>
      <c r="U9" s="2">
        <f t="shared" si="1"/>
        <v>0</v>
      </c>
      <c r="V9" s="2">
        <f t="shared" si="1"/>
        <v>1.7068965517241379</v>
      </c>
      <c r="W9" s="2">
        <f t="shared" si="1"/>
        <v>0</v>
      </c>
      <c r="X9" s="2">
        <f t="shared" si="1"/>
        <v>0.37931034482758619</v>
      </c>
      <c r="Y9" s="2">
        <f t="shared" si="1"/>
        <v>0</v>
      </c>
      <c r="Z9" s="2">
        <f t="shared" si="1"/>
        <v>0</v>
      </c>
      <c r="AA9" s="2">
        <f t="shared" si="1"/>
        <v>0</v>
      </c>
      <c r="AB9" s="2">
        <f t="shared" si="1"/>
        <v>0</v>
      </c>
      <c r="AC9" s="2">
        <f t="shared" si="1"/>
        <v>0</v>
      </c>
      <c r="AD9" s="2">
        <f t="shared" si="1"/>
        <v>1.3275862068965518</v>
      </c>
      <c r="AE9" s="2">
        <f t="shared" si="1"/>
        <v>1.1379310344827587</v>
      </c>
      <c r="AF9" s="2">
        <f t="shared" si="2"/>
        <v>2.2758620689655173</v>
      </c>
      <c r="AG9" s="2">
        <f t="shared" si="2"/>
        <v>1.5172413793103448</v>
      </c>
      <c r="AH9" s="2">
        <f t="shared" si="3"/>
        <v>11</v>
      </c>
    </row>
    <row r="10" spans="2:34" x14ac:dyDescent="0.25">
      <c r="B10" s="24">
        <v>6</v>
      </c>
      <c r="C10" s="25"/>
      <c r="D10" s="26"/>
      <c r="E10" s="27"/>
      <c r="F10" s="27"/>
      <c r="K10" s="28"/>
      <c r="M10">
        <v>641</v>
      </c>
      <c r="N10" t="s">
        <v>30</v>
      </c>
      <c r="O10" s="2">
        <v>220</v>
      </c>
      <c r="P10" s="2">
        <f>+$O10*P$7/$AH$7</f>
        <v>11.379310344827585</v>
      </c>
      <c r="Q10" s="2">
        <f t="shared" si="1"/>
        <v>7.5862068965517242</v>
      </c>
      <c r="R10" s="2">
        <f t="shared" si="1"/>
        <v>0</v>
      </c>
      <c r="S10" s="2">
        <f t="shared" si="1"/>
        <v>0</v>
      </c>
      <c r="T10" s="2">
        <f t="shared" si="1"/>
        <v>34.137931034482762</v>
      </c>
      <c r="U10" s="2">
        <f t="shared" si="1"/>
        <v>0</v>
      </c>
      <c r="V10" s="2">
        <f t="shared" si="1"/>
        <v>34.137931034482762</v>
      </c>
      <c r="W10" s="2">
        <f t="shared" si="1"/>
        <v>0</v>
      </c>
      <c r="X10" s="2">
        <f t="shared" si="1"/>
        <v>7.5862068965517242</v>
      </c>
      <c r="Y10" s="2">
        <f t="shared" si="1"/>
        <v>0</v>
      </c>
      <c r="Z10" s="2">
        <f t="shared" si="1"/>
        <v>0</v>
      </c>
      <c r="AA10" s="2">
        <f t="shared" si="1"/>
        <v>0</v>
      </c>
      <c r="AB10" s="2">
        <f t="shared" si="1"/>
        <v>0</v>
      </c>
      <c r="AC10" s="2">
        <f t="shared" si="1"/>
        <v>0</v>
      </c>
      <c r="AD10" s="2">
        <f t="shared" si="1"/>
        <v>26.551724137931036</v>
      </c>
      <c r="AE10" s="2">
        <f t="shared" si="1"/>
        <v>22.758620689655171</v>
      </c>
      <c r="AF10" s="2">
        <f t="shared" si="2"/>
        <v>45.517241379310342</v>
      </c>
      <c r="AG10" s="2">
        <f t="shared" si="2"/>
        <v>30.344827586206897</v>
      </c>
      <c r="AH10" s="2">
        <f t="shared" si="3"/>
        <v>220</v>
      </c>
    </row>
    <row r="11" spans="2:34" x14ac:dyDescent="0.25">
      <c r="B11" s="24">
        <v>7</v>
      </c>
      <c r="C11" s="25" t="s">
        <v>25</v>
      </c>
      <c r="D11" s="26">
        <v>8</v>
      </c>
      <c r="E11" s="27"/>
      <c r="F11" s="27"/>
      <c r="K11" s="28"/>
      <c r="M11">
        <v>645</v>
      </c>
      <c r="N11" t="s">
        <v>31</v>
      </c>
      <c r="O11" s="2">
        <v>386</v>
      </c>
      <c r="P11" s="2">
        <f>+$O11*P$7/$AH$7</f>
        <v>19.96551724137931</v>
      </c>
      <c r="Q11" s="2">
        <f t="shared" si="1"/>
        <v>13.310344827586206</v>
      </c>
      <c r="R11" s="2">
        <f t="shared" si="1"/>
        <v>0</v>
      </c>
      <c r="S11" s="2">
        <f t="shared" si="1"/>
        <v>0</v>
      </c>
      <c r="T11" s="2">
        <f t="shared" si="1"/>
        <v>59.896551724137929</v>
      </c>
      <c r="U11" s="2">
        <f t="shared" si="1"/>
        <v>0</v>
      </c>
      <c r="V11" s="2">
        <f t="shared" si="1"/>
        <v>59.896551724137929</v>
      </c>
      <c r="W11" s="2">
        <f t="shared" si="1"/>
        <v>0</v>
      </c>
      <c r="X11" s="2">
        <f t="shared" si="1"/>
        <v>13.310344827586206</v>
      </c>
      <c r="Y11" s="2">
        <f t="shared" si="1"/>
        <v>0</v>
      </c>
      <c r="Z11" s="2">
        <f t="shared" si="1"/>
        <v>0</v>
      </c>
      <c r="AA11" s="2">
        <f t="shared" si="1"/>
        <v>0</v>
      </c>
      <c r="AB11" s="2">
        <f t="shared" si="1"/>
        <v>0</v>
      </c>
      <c r="AC11" s="2">
        <f t="shared" si="1"/>
        <v>0</v>
      </c>
      <c r="AD11" s="2">
        <f t="shared" si="1"/>
        <v>46.586206896551722</v>
      </c>
      <c r="AE11" s="2">
        <f t="shared" si="1"/>
        <v>39.931034482758619</v>
      </c>
      <c r="AF11" s="2">
        <f t="shared" si="2"/>
        <v>79.862068965517238</v>
      </c>
      <c r="AG11" s="2">
        <f t="shared" si="2"/>
        <v>53.241379310344826</v>
      </c>
      <c r="AH11" s="2">
        <f t="shared" si="3"/>
        <v>385.99999999999994</v>
      </c>
    </row>
    <row r="12" spans="2:34" x14ac:dyDescent="0.25">
      <c r="B12" s="24">
        <v>8</v>
      </c>
      <c r="C12" s="25" t="s">
        <v>15</v>
      </c>
      <c r="D12" s="26">
        <v>9</v>
      </c>
      <c r="E12" s="27"/>
      <c r="F12" s="27"/>
      <c r="K12" s="28"/>
      <c r="M12">
        <v>791</v>
      </c>
      <c r="N12" t="s">
        <v>32</v>
      </c>
      <c r="O12" s="2">
        <v>0</v>
      </c>
      <c r="P12" s="2">
        <f>+$O12*P$7/$AH$7</f>
        <v>0</v>
      </c>
      <c r="Q12" s="2">
        <f t="shared" si="1"/>
        <v>0</v>
      </c>
      <c r="R12" s="2">
        <f t="shared" si="1"/>
        <v>0</v>
      </c>
      <c r="S12" s="2">
        <f t="shared" si="1"/>
        <v>0</v>
      </c>
      <c r="T12" s="2">
        <f t="shared" si="1"/>
        <v>0</v>
      </c>
      <c r="U12" s="2">
        <f t="shared" si="1"/>
        <v>0</v>
      </c>
      <c r="V12" s="2">
        <f t="shared" si="1"/>
        <v>0</v>
      </c>
      <c r="W12" s="2">
        <f t="shared" si="1"/>
        <v>0</v>
      </c>
      <c r="X12" s="2">
        <f t="shared" si="1"/>
        <v>0</v>
      </c>
      <c r="Y12" s="2">
        <f t="shared" si="1"/>
        <v>0</v>
      </c>
      <c r="Z12" s="2">
        <f t="shared" si="1"/>
        <v>0</v>
      </c>
      <c r="AA12" s="2">
        <f t="shared" si="1"/>
        <v>0</v>
      </c>
      <c r="AB12" s="2">
        <f t="shared" si="1"/>
        <v>0</v>
      </c>
      <c r="AC12" s="2">
        <f t="shared" si="1"/>
        <v>0</v>
      </c>
      <c r="AD12" s="2">
        <f t="shared" si="1"/>
        <v>0</v>
      </c>
      <c r="AE12" s="2">
        <f t="shared" si="1"/>
        <v>0</v>
      </c>
      <c r="AF12" s="2">
        <f t="shared" si="2"/>
        <v>0</v>
      </c>
      <c r="AG12" s="2">
        <f t="shared" si="2"/>
        <v>0</v>
      </c>
      <c r="AH12" s="2">
        <f t="shared" si="3"/>
        <v>0</v>
      </c>
    </row>
    <row r="13" spans="2:34" x14ac:dyDescent="0.25">
      <c r="B13" s="24">
        <v>9</v>
      </c>
      <c r="C13" s="25"/>
      <c r="D13" s="26"/>
      <c r="E13" s="27"/>
      <c r="F13" s="27"/>
      <c r="K13" s="28"/>
      <c r="N13" s="35" t="s">
        <v>33</v>
      </c>
      <c r="O13" s="36">
        <f>SUM(O8:O12)</f>
        <v>631</v>
      </c>
      <c r="P13" s="36">
        <f t="shared" ref="P13:AE13" si="4">SUM(P8:P12)</f>
        <v>32.637931034482762</v>
      </c>
      <c r="Q13" s="36">
        <f t="shared" si="4"/>
        <v>21.758620689655174</v>
      </c>
      <c r="R13" s="36">
        <f t="shared" si="4"/>
        <v>0</v>
      </c>
      <c r="S13" s="36">
        <f t="shared" si="4"/>
        <v>0</v>
      </c>
      <c r="T13" s="36">
        <f t="shared" si="4"/>
        <v>97.913793103448285</v>
      </c>
      <c r="U13" s="36">
        <f t="shared" si="4"/>
        <v>0</v>
      </c>
      <c r="V13" s="36">
        <f t="shared" si="4"/>
        <v>97.913793103448285</v>
      </c>
      <c r="W13" s="36">
        <f t="shared" si="4"/>
        <v>0</v>
      </c>
      <c r="X13" s="36">
        <f t="shared" si="4"/>
        <v>21.758620689655174</v>
      </c>
      <c r="Y13" s="36">
        <f t="shared" si="4"/>
        <v>0</v>
      </c>
      <c r="Z13" s="36">
        <f t="shared" si="4"/>
        <v>0</v>
      </c>
      <c r="AA13" s="36">
        <f t="shared" si="4"/>
        <v>0</v>
      </c>
      <c r="AB13" s="36">
        <f t="shared" si="4"/>
        <v>0</v>
      </c>
      <c r="AC13" s="36">
        <f t="shared" si="4"/>
        <v>0</v>
      </c>
      <c r="AD13" s="36">
        <f t="shared" si="4"/>
        <v>76.15517241379311</v>
      </c>
      <c r="AE13" s="36">
        <f t="shared" si="4"/>
        <v>65.275862068965523</v>
      </c>
      <c r="AF13" s="36">
        <f>SUM(AF8:AF12)</f>
        <v>130.55172413793105</v>
      </c>
      <c r="AG13" s="36">
        <f>SUM(AG8:AG12)</f>
        <v>87.034482758620697</v>
      </c>
      <c r="AH13" s="2">
        <f t="shared" si="3"/>
        <v>631</v>
      </c>
    </row>
    <row r="14" spans="2:34" x14ac:dyDescent="0.25">
      <c r="B14" s="24">
        <v>10</v>
      </c>
      <c r="C14" s="25"/>
      <c r="D14" s="26"/>
      <c r="E14" s="27"/>
      <c r="F14" s="27"/>
      <c r="K14" s="28"/>
      <c r="AF14" s="37"/>
    </row>
    <row r="15" spans="2:34" x14ac:dyDescent="0.25">
      <c r="B15" s="24">
        <v>11</v>
      </c>
      <c r="C15" s="25" t="s">
        <v>17</v>
      </c>
      <c r="D15" s="26">
        <v>2</v>
      </c>
      <c r="E15" s="27"/>
      <c r="F15" s="27"/>
      <c r="K15" s="28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F15" s="37"/>
    </row>
    <row r="16" spans="2:34" x14ac:dyDescent="0.25">
      <c r="B16" s="24">
        <v>12</v>
      </c>
      <c r="C16" s="25"/>
      <c r="D16" s="26"/>
      <c r="E16" s="27"/>
      <c r="F16" s="27"/>
      <c r="K16" s="28"/>
      <c r="AG16"/>
      <c r="AH16"/>
    </row>
    <row r="17" spans="2:34" x14ac:dyDescent="0.25">
      <c r="B17" s="24">
        <v>13</v>
      </c>
      <c r="C17" s="25" t="s">
        <v>11</v>
      </c>
      <c r="D17" s="26">
        <v>2</v>
      </c>
      <c r="E17" s="27"/>
      <c r="F17" s="27"/>
      <c r="K17" s="28"/>
      <c r="AG17"/>
      <c r="AH17"/>
    </row>
    <row r="18" spans="2:34" x14ac:dyDescent="0.25">
      <c r="B18" s="24">
        <v>14</v>
      </c>
      <c r="C18" s="25" t="s">
        <v>10</v>
      </c>
      <c r="D18" s="26">
        <v>3</v>
      </c>
      <c r="E18" s="27"/>
      <c r="F18" s="27"/>
      <c r="K18" s="28"/>
      <c r="AG18"/>
      <c r="AH18"/>
    </row>
    <row r="19" spans="2:34" x14ac:dyDescent="0.25">
      <c r="B19" s="24">
        <v>15</v>
      </c>
      <c r="C19" s="25"/>
      <c r="D19" s="26"/>
      <c r="E19" s="27"/>
      <c r="F19" s="27"/>
      <c r="J19" s="27"/>
      <c r="K19" s="28"/>
      <c r="AG19"/>
      <c r="AH19"/>
    </row>
    <row r="20" spans="2:34" x14ac:dyDescent="0.25">
      <c r="B20" s="24">
        <v>16</v>
      </c>
      <c r="C20" s="25"/>
      <c r="D20" s="26"/>
      <c r="E20" s="27"/>
      <c r="F20" s="27"/>
      <c r="J20" s="27"/>
      <c r="K20" s="28"/>
      <c r="AG20"/>
      <c r="AH20"/>
    </row>
    <row r="21" spans="2:34" x14ac:dyDescent="0.25">
      <c r="B21" s="24">
        <v>17</v>
      </c>
      <c r="C21" s="25"/>
      <c r="D21" s="26"/>
      <c r="E21" s="27"/>
      <c r="F21" s="27"/>
      <c r="J21" s="27"/>
      <c r="K21" s="28"/>
      <c r="AG21"/>
      <c r="AH21"/>
    </row>
    <row r="22" spans="2:34" x14ac:dyDescent="0.25">
      <c r="B22" s="24">
        <v>18</v>
      </c>
      <c r="C22" s="25"/>
      <c r="D22" s="26"/>
      <c r="E22" s="27"/>
      <c r="F22" s="27"/>
      <c r="J22" s="27"/>
      <c r="K22" s="28"/>
      <c r="AG22"/>
      <c r="AH22"/>
    </row>
    <row r="23" spans="2:34" x14ac:dyDescent="0.25">
      <c r="B23" s="24">
        <v>19</v>
      </c>
      <c r="C23" s="25"/>
      <c r="D23" s="26"/>
      <c r="E23" s="27"/>
      <c r="F23" s="27"/>
      <c r="J23" s="27"/>
      <c r="K23" s="28"/>
      <c r="AG23"/>
      <c r="AH23"/>
    </row>
    <row r="24" spans="2:34" x14ac:dyDescent="0.25">
      <c r="B24" s="24">
        <v>20</v>
      </c>
      <c r="C24" s="25"/>
      <c r="D24" s="26"/>
      <c r="E24" s="27"/>
      <c r="F24" s="27"/>
      <c r="J24" s="27"/>
      <c r="K24" s="28"/>
      <c r="AG24"/>
      <c r="AH24"/>
    </row>
    <row r="25" spans="2:34" x14ac:dyDescent="0.25">
      <c r="B25" s="24">
        <v>21</v>
      </c>
      <c r="C25" s="25"/>
      <c r="D25" s="26"/>
      <c r="E25" s="27"/>
      <c r="F25" s="27"/>
      <c r="J25" s="27"/>
      <c r="K25" s="28"/>
      <c r="AG25"/>
      <c r="AH25"/>
    </row>
    <row r="26" spans="2:34" x14ac:dyDescent="0.25">
      <c r="B26" s="24">
        <v>22</v>
      </c>
      <c r="C26" s="25"/>
      <c r="D26" s="26"/>
      <c r="E26" s="27"/>
      <c r="F26" s="27"/>
      <c r="I26" s="27"/>
      <c r="J26" s="27"/>
      <c r="K26" s="28"/>
      <c r="AG26"/>
      <c r="AH26"/>
    </row>
    <row r="27" spans="2:34" x14ac:dyDescent="0.25">
      <c r="B27" s="24">
        <v>23</v>
      </c>
      <c r="C27" s="25"/>
      <c r="D27" s="26"/>
      <c r="E27" s="27"/>
      <c r="F27" s="27"/>
      <c r="I27" s="27"/>
      <c r="J27" s="27"/>
      <c r="K27" s="28"/>
      <c r="AG27"/>
      <c r="AH27"/>
    </row>
    <row r="28" spans="2:34" x14ac:dyDescent="0.25">
      <c r="B28" s="24">
        <v>24</v>
      </c>
      <c r="C28" s="25"/>
      <c r="D28" s="26"/>
      <c r="E28" s="27"/>
      <c r="F28" s="27"/>
      <c r="I28" s="27"/>
      <c r="J28" s="27"/>
      <c r="K28" s="28"/>
      <c r="AG28"/>
      <c r="AH28"/>
    </row>
    <row r="29" spans="2:34" x14ac:dyDescent="0.25">
      <c r="B29" s="24">
        <v>25</v>
      </c>
      <c r="C29" s="25"/>
      <c r="D29" s="26"/>
      <c r="E29" s="27"/>
      <c r="F29" s="27"/>
      <c r="I29" s="27"/>
      <c r="J29" s="27"/>
      <c r="K29" s="28"/>
      <c r="AG29"/>
      <c r="AH29"/>
    </row>
    <row r="30" spans="2:34" x14ac:dyDescent="0.25">
      <c r="B30" s="24">
        <v>26</v>
      </c>
      <c r="C30" s="25"/>
      <c r="D30" s="26"/>
      <c r="E30" s="27"/>
      <c r="F30" s="27"/>
      <c r="I30" s="27"/>
      <c r="J30" s="27"/>
      <c r="K30" s="28"/>
      <c r="AG30"/>
      <c r="AH30"/>
    </row>
    <row r="31" spans="2:34" x14ac:dyDescent="0.25">
      <c r="B31" s="24">
        <v>27</v>
      </c>
      <c r="C31" s="25"/>
      <c r="D31" s="26"/>
      <c r="E31" s="27"/>
      <c r="F31" s="27"/>
      <c r="I31" s="27"/>
      <c r="J31" s="27"/>
      <c r="K31" s="28"/>
      <c r="AG31"/>
      <c r="AH31"/>
    </row>
    <row r="32" spans="2:34" x14ac:dyDescent="0.25">
      <c r="B32" s="24">
        <v>28</v>
      </c>
      <c r="C32" s="25"/>
      <c r="D32" s="26"/>
      <c r="E32" s="27"/>
      <c r="F32" s="27"/>
      <c r="I32" s="27"/>
      <c r="J32" s="27"/>
      <c r="K32" s="28"/>
      <c r="AG32"/>
      <c r="AH32"/>
    </row>
    <row r="33" spans="2:11" customFormat="1" x14ac:dyDescent="0.25">
      <c r="B33" s="24">
        <v>29</v>
      </c>
      <c r="C33" s="25"/>
      <c r="D33" s="26"/>
      <c r="E33" s="27"/>
      <c r="F33" s="27"/>
      <c r="I33" s="27"/>
      <c r="J33" s="27"/>
      <c r="K33" s="28"/>
    </row>
    <row r="34" spans="2:11" customFormat="1" x14ac:dyDescent="0.25">
      <c r="B34" s="24">
        <v>30</v>
      </c>
      <c r="C34" s="25"/>
      <c r="D34" s="26"/>
      <c r="E34" s="27"/>
      <c r="F34" s="27"/>
      <c r="I34" s="27"/>
      <c r="J34" s="27"/>
      <c r="K34" s="28"/>
    </row>
    <row r="35" spans="2:11" customFormat="1" x14ac:dyDescent="0.25">
      <c r="B35" s="24"/>
      <c r="C35" s="25"/>
      <c r="D35" s="26"/>
      <c r="E35" s="27"/>
      <c r="F35" s="27"/>
      <c r="H35" s="27"/>
      <c r="I35" s="27"/>
      <c r="J35" s="27"/>
      <c r="K35" s="28"/>
    </row>
    <row r="36" spans="2:11" customFormat="1" x14ac:dyDescent="0.25">
      <c r="B36" s="24"/>
      <c r="C36" s="25"/>
      <c r="D36" s="26"/>
      <c r="E36" s="27"/>
      <c r="F36" s="27"/>
      <c r="H36" s="27"/>
      <c r="I36" s="27"/>
      <c r="J36" s="27"/>
      <c r="K36" s="28"/>
    </row>
    <row r="37" spans="2:11" customFormat="1" x14ac:dyDescent="0.25">
      <c r="B37" s="24"/>
      <c r="C37" s="25"/>
      <c r="D37" s="26"/>
      <c r="E37" s="27"/>
      <c r="F37" s="27"/>
      <c r="H37" s="27"/>
      <c r="I37" s="27"/>
      <c r="J37" s="27"/>
      <c r="K37" s="28"/>
    </row>
    <row r="38" spans="2:11" customFormat="1" x14ac:dyDescent="0.25">
      <c r="B38" s="24"/>
      <c r="C38" s="25"/>
      <c r="D38" s="26"/>
      <c r="E38" s="27"/>
      <c r="F38" s="27"/>
      <c r="H38" s="27"/>
      <c r="I38" s="27"/>
      <c r="J38" s="27"/>
      <c r="K38" s="28"/>
    </row>
    <row r="39" spans="2:11" customFormat="1" x14ac:dyDescent="0.25">
      <c r="B39" s="24"/>
      <c r="C39" s="25"/>
      <c r="D39" s="26"/>
      <c r="E39" s="27"/>
      <c r="F39" s="27"/>
      <c r="H39" s="27"/>
      <c r="I39" s="27"/>
      <c r="J39" s="27"/>
      <c r="K39" s="28"/>
    </row>
    <row r="40" spans="2:11" customFormat="1" x14ac:dyDescent="0.25">
      <c r="B40" s="24"/>
      <c r="C40" s="25"/>
      <c r="D40" s="26"/>
      <c r="E40" s="27"/>
      <c r="F40" s="27"/>
      <c r="H40" s="27"/>
      <c r="I40" s="27"/>
      <c r="J40" s="27"/>
      <c r="K40" s="28"/>
    </row>
    <row r="41" spans="2:11" customFormat="1" x14ac:dyDescent="0.25">
      <c r="B41" s="24"/>
      <c r="C41" s="25"/>
      <c r="D41" s="26"/>
      <c r="E41" s="27"/>
      <c r="F41" s="27"/>
      <c r="H41" s="27"/>
      <c r="I41" s="27"/>
      <c r="J41" s="27"/>
      <c r="K41" s="28"/>
    </row>
    <row r="42" spans="2:11" customFormat="1" x14ac:dyDescent="0.25">
      <c r="B42" s="24"/>
      <c r="C42" s="25"/>
      <c r="D42" s="26"/>
      <c r="E42" s="27"/>
      <c r="F42" s="27"/>
      <c r="G42" s="27"/>
      <c r="H42" s="27"/>
      <c r="I42" s="27"/>
      <c r="J42" s="27"/>
      <c r="K42" s="28"/>
    </row>
    <row r="43" spans="2:11" customFormat="1" x14ac:dyDescent="0.25">
      <c r="B43" s="24"/>
      <c r="C43" s="25"/>
      <c r="D43" s="26"/>
      <c r="E43" s="27"/>
      <c r="F43" s="27"/>
      <c r="G43" s="27"/>
      <c r="H43" s="27"/>
      <c r="I43" s="27"/>
      <c r="J43" s="27"/>
      <c r="K43" s="28"/>
    </row>
    <row r="44" spans="2:11" customFormat="1" x14ac:dyDescent="0.25">
      <c r="B44" s="24"/>
      <c r="C44" s="25"/>
      <c r="D44" s="26"/>
      <c r="E44" s="27"/>
      <c r="F44" s="27"/>
      <c r="G44" s="27"/>
      <c r="H44" s="27"/>
      <c r="I44" s="27"/>
      <c r="J44" s="27"/>
      <c r="K44" s="28"/>
    </row>
    <row r="45" spans="2:11" customFormat="1" x14ac:dyDescent="0.25">
      <c r="B45" s="24"/>
      <c r="C45" s="25"/>
      <c r="D45" s="26"/>
      <c r="E45" s="27"/>
      <c r="F45" s="27"/>
      <c r="G45" s="27"/>
      <c r="H45" s="27"/>
      <c r="I45" s="27"/>
      <c r="J45" s="27"/>
      <c r="K45" s="28"/>
    </row>
    <row r="46" spans="2:11" customFormat="1" x14ac:dyDescent="0.25">
      <c r="B46" s="24"/>
      <c r="C46" s="25"/>
      <c r="D46" s="26"/>
      <c r="E46" s="27"/>
      <c r="F46" s="27"/>
      <c r="G46" s="27"/>
      <c r="H46" s="27"/>
      <c r="I46" s="27"/>
      <c r="J46" s="27"/>
      <c r="K46" s="28"/>
    </row>
    <row r="47" spans="2:11" customFormat="1" x14ac:dyDescent="0.25">
      <c r="B47" s="24"/>
      <c r="C47" s="25"/>
      <c r="D47" s="26"/>
      <c r="E47" s="27"/>
      <c r="F47" s="27"/>
      <c r="G47" s="27"/>
      <c r="H47" s="27"/>
      <c r="I47" s="27"/>
      <c r="J47" s="27"/>
      <c r="K47" s="28"/>
    </row>
    <row r="48" spans="2:11" customFormat="1" x14ac:dyDescent="0.25">
      <c r="B48" s="24"/>
      <c r="C48" s="25"/>
      <c r="D48" s="26"/>
      <c r="E48" s="27"/>
      <c r="F48" s="27"/>
      <c r="G48" s="27"/>
      <c r="H48" s="27"/>
      <c r="I48" s="27"/>
      <c r="J48" s="27"/>
      <c r="K48" s="28"/>
    </row>
    <row r="49" spans="2:11" customFormat="1" x14ac:dyDescent="0.25">
      <c r="B49" s="24"/>
      <c r="C49" s="25"/>
      <c r="D49" s="26"/>
      <c r="E49" s="27"/>
      <c r="F49" s="27"/>
      <c r="G49" s="27"/>
      <c r="H49" s="27"/>
      <c r="I49" s="27"/>
      <c r="J49" s="27"/>
      <c r="K49" s="28"/>
    </row>
    <row r="50" spans="2:11" customFormat="1" ht="15.75" thickBot="1" x14ac:dyDescent="0.3">
      <c r="B50" s="38"/>
      <c r="C50" s="39"/>
      <c r="D50" s="40"/>
      <c r="E50" s="41"/>
      <c r="F50" s="41"/>
      <c r="G50" s="41"/>
      <c r="H50" s="41"/>
      <c r="I50" s="41"/>
      <c r="J50" s="41"/>
      <c r="K50" s="42"/>
    </row>
    <row r="477" spans="3:3" customFormat="1" x14ac:dyDescent="0.25">
      <c r="C477" t="s">
        <v>9</v>
      </c>
    </row>
    <row r="478" spans="3:3" customFormat="1" x14ac:dyDescent="0.25">
      <c r="C478" t="s">
        <v>18</v>
      </c>
    </row>
    <row r="479" spans="3:3" customFormat="1" x14ac:dyDescent="0.25">
      <c r="C479" t="s">
        <v>14</v>
      </c>
    </row>
    <row r="480" spans="3:3" customFormat="1" x14ac:dyDescent="0.25">
      <c r="C480" t="s">
        <v>13</v>
      </c>
    </row>
    <row r="483" spans="3:3" customFormat="1" x14ac:dyDescent="0.25">
      <c r="C483" t="s">
        <v>15</v>
      </c>
    </row>
    <row r="484" spans="3:3" customFormat="1" x14ac:dyDescent="0.25">
      <c r="C484" t="s">
        <v>19</v>
      </c>
    </row>
    <row r="485" spans="3:3" customFormat="1" x14ac:dyDescent="0.25">
      <c r="C485" t="s">
        <v>20</v>
      </c>
    </row>
    <row r="486" spans="3:3" customFormat="1" x14ac:dyDescent="0.25">
      <c r="C486" t="s">
        <v>17</v>
      </c>
    </row>
    <row r="488" spans="3:3" customFormat="1" x14ac:dyDescent="0.25">
      <c r="C488" t="s">
        <v>11</v>
      </c>
    </row>
    <row r="489" spans="3:3" customFormat="1" x14ac:dyDescent="0.25">
      <c r="C489" t="s">
        <v>10</v>
      </c>
    </row>
    <row r="490" spans="3:3" customFormat="1" x14ac:dyDescent="0.25">
      <c r="C490" t="s">
        <v>21</v>
      </c>
    </row>
    <row r="491" spans="3:3" customFormat="1" x14ac:dyDescent="0.25">
      <c r="C491" t="s">
        <v>12</v>
      </c>
    </row>
    <row r="492" spans="3:3" customFormat="1" x14ac:dyDescent="0.25">
      <c r="C492" t="s">
        <v>22</v>
      </c>
    </row>
  </sheetData>
  <mergeCells count="4">
    <mergeCell ref="B2:K2"/>
    <mergeCell ref="C3:D3"/>
    <mergeCell ref="F3:G3"/>
    <mergeCell ref="I3:J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Delcourt</dc:creator>
  <cp:lastModifiedBy>Bernard Delcourt</cp:lastModifiedBy>
  <dcterms:created xsi:type="dcterms:W3CDTF">2013-02-18T16:59:25Z</dcterms:created>
  <dcterms:modified xsi:type="dcterms:W3CDTF">2013-02-18T17:00:38Z</dcterms:modified>
</cp:coreProperties>
</file>