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4115" windowHeight="5445" activeTab="2"/>
  </bookViews>
  <sheets>
    <sheet name="MATRICE" sheetId="2" r:id="rId1"/>
    <sheet name="SCOR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5" i="3" l="1"/>
  <c r="O5" i="3" s="1"/>
  <c r="J5" i="3"/>
  <c r="K5" i="3" s="1"/>
  <c r="B17" i="3" l="1"/>
  <c r="B16" i="3"/>
  <c r="B15" i="3"/>
  <c r="B14" i="3"/>
  <c r="F10" i="3"/>
  <c r="D10" i="3"/>
  <c r="F9" i="3"/>
  <c r="D9" i="3"/>
  <c r="F8" i="3"/>
  <c r="D8" i="3"/>
  <c r="F7" i="3"/>
  <c r="D7" i="3"/>
  <c r="F6" i="3"/>
  <c r="D6" i="3"/>
  <c r="F5" i="3"/>
  <c r="D5" i="3"/>
  <c r="L5" i="3" l="1"/>
  <c r="M5" i="3" s="1"/>
  <c r="P5" i="3"/>
  <c r="Q5" i="3" s="1"/>
  <c r="I5" i="3" s="1"/>
  <c r="A5" i="3"/>
  <c r="B23" i="1"/>
  <c r="E23" i="1"/>
  <c r="B24" i="1" s="1"/>
  <c r="E24" i="1" s="1"/>
  <c r="A5" i="1" l="1"/>
  <c r="N11" i="1" s="1"/>
  <c r="O9" i="1"/>
  <c r="B9" i="1"/>
  <c r="O3" i="1"/>
  <c r="B3" i="1"/>
  <c r="E16" i="1"/>
  <c r="B18" i="1" s="1"/>
  <c r="E18" i="1" s="1"/>
  <c r="B19" i="1" s="1"/>
  <c r="E19" i="1" s="1"/>
  <c r="B20" i="1" s="1"/>
  <c r="E20" i="1" s="1"/>
  <c r="B21" i="1" s="1"/>
  <c r="E21" i="1" s="1"/>
  <c r="B22" i="1" s="1"/>
  <c r="E22" i="1" s="1"/>
  <c r="Y7" i="1" l="1"/>
  <c r="G10" i="3"/>
  <c r="G8" i="3"/>
  <c r="G9" i="3"/>
  <c r="B8" i="3"/>
  <c r="B10" i="3"/>
  <c r="G7" i="3"/>
  <c r="B9" i="3"/>
  <c r="B7" i="3"/>
  <c r="B6" i="1"/>
  <c r="L21" i="1"/>
  <c r="L19" i="1"/>
  <c r="L16" i="1"/>
  <c r="L11" i="1"/>
  <c r="N19" i="1"/>
  <c r="L22" i="1"/>
  <c r="L18" i="1"/>
  <c r="Y5" i="1"/>
  <c r="G6" i="3" s="1"/>
  <c r="N21" i="1"/>
  <c r="N18" i="1"/>
  <c r="L20" i="1"/>
  <c r="O13" i="1"/>
  <c r="N16" i="1"/>
  <c r="N22" i="1"/>
  <c r="N20" i="1"/>
  <c r="A6" i="1"/>
  <c r="N6" i="1" s="1"/>
  <c r="A7" i="1"/>
  <c r="A13" i="1" s="1"/>
  <c r="N5" i="1"/>
  <c r="A11" i="1" s="1"/>
  <c r="N7" i="1"/>
  <c r="N13" i="1" s="1"/>
  <c r="A12" i="1"/>
  <c r="N12" i="1" s="1"/>
  <c r="L13" i="1"/>
  <c r="Y13" i="1"/>
  <c r="L5" i="1"/>
  <c r="G5" i="3" s="1"/>
  <c r="L12" i="1"/>
  <c r="Y11" i="1"/>
  <c r="Y12" i="1"/>
  <c r="O11" i="1"/>
  <c r="O12" i="1"/>
  <c r="O7" i="1"/>
  <c r="B12" i="1"/>
  <c r="O5" i="1"/>
  <c r="B6" i="3" s="1"/>
  <c r="O6" i="1"/>
  <c r="B13" i="1"/>
  <c r="L7" i="1"/>
  <c r="B11" i="1"/>
  <c r="B7" i="1"/>
  <c r="B5" i="1"/>
  <c r="B5" i="3" s="1"/>
  <c r="Y6" i="1"/>
  <c r="L6" i="1"/>
</calcChain>
</file>

<file path=xl/sharedStrings.xml><?xml version="1.0" encoding="utf-8"?>
<sst xmlns="http://schemas.openxmlformats.org/spreadsheetml/2006/main" count="99" uniqueCount="34">
  <si>
    <t>1C4</t>
  </si>
  <si>
    <t>1C3</t>
  </si>
  <si>
    <t>2C3</t>
  </si>
  <si>
    <t>DEMI</t>
  </si>
  <si>
    <t>FINALE</t>
  </si>
  <si>
    <t>11h</t>
  </si>
  <si>
    <t>11h20</t>
  </si>
  <si>
    <t>11h25</t>
  </si>
  <si>
    <t>11h45</t>
  </si>
  <si>
    <t>11H50</t>
  </si>
  <si>
    <t>12H10</t>
  </si>
  <si>
    <t>14H30</t>
  </si>
  <si>
    <t>14H50</t>
  </si>
  <si>
    <t>15H</t>
  </si>
  <si>
    <t>15H20</t>
  </si>
  <si>
    <t>nom des equipes</t>
  </si>
  <si>
    <t>-</t>
  </si>
  <si>
    <t>E</t>
  </si>
  <si>
    <t>T</t>
  </si>
  <si>
    <t>D</t>
  </si>
  <si>
    <t>P</t>
  </si>
  <si>
    <t>RESULTATS</t>
  </si>
  <si>
    <t>DEBUT</t>
  </si>
  <si>
    <t>demi</t>
  </si>
  <si>
    <t>finale</t>
  </si>
  <si>
    <t>DINAN</t>
  </si>
  <si>
    <t>ANGLAIS</t>
  </si>
  <si>
    <t>LE RHEU</t>
  </si>
  <si>
    <t>ST BRIEUC</t>
  </si>
  <si>
    <t>diff</t>
  </si>
  <si>
    <t>resultat</t>
  </si>
  <si>
    <t>offensif</t>
  </si>
  <si>
    <t>defensif</t>
  </si>
  <si>
    <t>LE RESULTAT DEVRAIT ETRE -3 JE COMPRENDS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</si>
</sst>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" fontId="0" fillId="0" borderId="2" xfId="0" applyNumberFormat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6" fontId="0" fillId="0" borderId="6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20" fontId="0" fillId="2" borderId="0" xfId="0" applyNumberFormat="1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 applyFill="1" applyBorder="1" applyAlignment="1">
      <alignment horizontal="center"/>
    </xf>
    <xf numFmtId="20" fontId="0" fillId="0" borderId="0" xfId="0" applyNumberFormat="1" applyFill="1" applyBorder="1"/>
    <xf numFmtId="20" fontId="0" fillId="0" borderId="0" xfId="0" applyNumberFormat="1" applyFill="1" applyBorder="1" applyAlignment="1">
      <alignment horizontal="center"/>
    </xf>
    <xf numFmtId="20" fontId="0" fillId="0" borderId="0" xfId="0" applyNumberFormat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0" xfId="0" applyFill="1" applyAlignment="1">
      <alignment horizontal="center"/>
    </xf>
    <xf numFmtId="46" fontId="0" fillId="2" borderId="0" xfId="0" applyNumberFormat="1" applyFill="1"/>
    <xf numFmtId="20" fontId="0" fillId="0" borderId="0" xfId="0" applyNumberFormat="1" applyFill="1"/>
    <xf numFmtId="20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2" borderId="2" xfId="0" applyNumberFormat="1" applyFill="1" applyBorder="1" applyAlignment="1">
      <alignment horizontal="center"/>
    </xf>
    <xf numFmtId="16" fontId="0" fillId="5" borderId="2" xfId="0" applyNumberForma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6" fontId="0" fillId="6" borderId="2" xfId="0" applyNumberFormat="1" applyFill="1" applyBorder="1" applyAlignment="1">
      <alignment horizontal="center"/>
    </xf>
    <xf numFmtId="16" fontId="0" fillId="6" borderId="6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3" xfId="0" applyNumberFormat="1" applyFill="1" applyBorder="1" applyAlignment="1">
      <alignment horizontal="center"/>
    </xf>
    <xf numFmtId="0" fontId="0" fillId="6" borderId="2" xfId="0" applyNumberFormat="1" applyFill="1" applyBorder="1" applyAlignment="1">
      <alignment horizontal="center"/>
    </xf>
    <xf numFmtId="0" fontId="0" fillId="6" borderId="3" xfId="0" applyNumberFormat="1" applyFill="1" applyBorder="1" applyAlignment="1">
      <alignment horizontal="center"/>
    </xf>
    <xf numFmtId="0" fontId="0" fillId="2" borderId="4" xfId="0" applyNumberFormat="1" applyFill="1" applyBorder="1" applyAlignment="1">
      <alignment horizontal="center"/>
    </xf>
    <xf numFmtId="0" fontId="0" fillId="6" borderId="4" xfId="0" applyNumberFormat="1" applyFill="1" applyBorder="1" applyAlignment="1">
      <alignment horizontal="center"/>
    </xf>
    <xf numFmtId="0" fontId="0" fillId="5" borderId="0" xfId="0" applyFill="1"/>
    <xf numFmtId="0" fontId="0" fillId="5" borderId="6" xfId="0" applyNumberFormat="1" applyFill="1" applyBorder="1" applyAlignment="1">
      <alignment horizontal="center"/>
    </xf>
    <xf numFmtId="0" fontId="0" fillId="5" borderId="2" xfId="0" applyNumberFormat="1" applyFill="1" applyBorder="1" applyAlignment="1">
      <alignment horizontal="center"/>
    </xf>
    <xf numFmtId="16" fontId="0" fillId="7" borderId="2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/>
    <xf numFmtId="0" fontId="0" fillId="3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695325</xdr:colOff>
      <xdr:row>5</xdr:row>
      <xdr:rowOff>47625</xdr:rowOff>
    </xdr:from>
    <xdr:to>
      <xdr:col>13</xdr:col>
      <xdr:colOff>381000</xdr:colOff>
      <xdr:row>9</xdr:row>
      <xdr:rowOff>28575</xdr:rowOff>
    </xdr:to>
    <xdr:cxnSp macro="">
      <xdr:nvCxnSpPr>
        <xdr:cNvPr id="3" name="Connecteur droit avec flèche 2"/>
        <xdr:cNvCxnSpPr/>
      </xdr:nvCxnSpPr>
      <xdr:spPr>
        <a:xfrm flipV="1">
          <a:off x="9496425" y="1000125"/>
          <a:ext cx="447675" cy="742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8"/>
  <sheetViews>
    <sheetView workbookViewId="0">
      <selection activeCell="C12" sqref="C12"/>
    </sheetView>
  </sheetViews>
  <sheetFormatPr baseColWidth="10" defaultRowHeight="15" x14ac:dyDescent="0.25"/>
  <sheetData>
    <row r="3" spans="2:7" x14ac:dyDescent="0.25">
      <c r="B3" s="46" t="s">
        <v>15</v>
      </c>
      <c r="C3" s="46"/>
      <c r="D3" s="46"/>
      <c r="E3" s="46"/>
      <c r="F3" s="46"/>
      <c r="G3" s="46"/>
    </row>
    <row r="5" spans="2:7" x14ac:dyDescent="0.25">
      <c r="B5" s="4">
        <v>1</v>
      </c>
      <c r="C5" s="3" t="s">
        <v>25</v>
      </c>
    </row>
    <row r="6" spans="2:7" x14ac:dyDescent="0.25">
      <c r="B6" s="4">
        <v>2</v>
      </c>
      <c r="C6" s="3" t="s">
        <v>26</v>
      </c>
    </row>
    <row r="7" spans="2:7" x14ac:dyDescent="0.25">
      <c r="B7" s="4">
        <v>3</v>
      </c>
      <c r="C7" s="3" t="s">
        <v>27</v>
      </c>
    </row>
    <row r="8" spans="2:7" x14ac:dyDescent="0.25">
      <c r="B8" s="4">
        <v>4</v>
      </c>
      <c r="C8" s="3" t="s">
        <v>28</v>
      </c>
    </row>
  </sheetData>
  <mergeCells count="1">
    <mergeCell ref="B3: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I24"/>
  <sheetViews>
    <sheetView topLeftCell="A3" workbookViewId="0">
      <selection activeCell="O17" sqref="O17"/>
    </sheetView>
  </sheetViews>
  <sheetFormatPr baseColWidth="10" defaultRowHeight="15" x14ac:dyDescent="0.25"/>
  <cols>
    <col min="3" max="6" width="3.7109375" customWidth="1"/>
    <col min="7" max="11" width="3.28515625" customWidth="1"/>
    <col min="13" max="13" width="3.28515625" style="13" customWidth="1"/>
    <col min="14" max="14" width="11.42578125" style="13"/>
    <col min="16" max="19" width="3.7109375" customWidth="1"/>
    <col min="20" max="20" width="3.28515625" customWidth="1"/>
    <col min="21" max="24" width="3.7109375" customWidth="1"/>
    <col min="27" max="27" width="3.28515625" customWidth="1"/>
    <col min="30" max="30" width="3.28515625" customWidth="1"/>
  </cols>
  <sheetData>
    <row r="3" spans="1:35" x14ac:dyDescent="0.25">
      <c r="B3" s="47" t="str">
        <f>MATRICE!C5</f>
        <v>DINAN</v>
      </c>
      <c r="C3" s="47"/>
      <c r="D3" s="47"/>
      <c r="E3" s="47"/>
      <c r="F3" s="47"/>
      <c r="G3" s="47"/>
      <c r="H3" s="47"/>
      <c r="I3" s="47"/>
      <c r="J3" s="47"/>
      <c r="K3" s="47"/>
      <c r="L3" s="47"/>
      <c r="M3" s="12"/>
      <c r="N3" s="12"/>
      <c r="O3" s="47" t="str">
        <f>MATRICE!C6</f>
        <v>ANGLAIS</v>
      </c>
      <c r="P3" s="47"/>
      <c r="Q3" s="47"/>
      <c r="R3" s="47"/>
      <c r="S3" s="47"/>
      <c r="T3" s="47"/>
      <c r="U3" s="47"/>
      <c r="V3" s="47"/>
      <c r="W3" s="47"/>
      <c r="X3" s="47"/>
      <c r="Y3" s="47"/>
    </row>
    <row r="4" spans="1:35" x14ac:dyDescent="0.25">
      <c r="B4" s="18"/>
      <c r="C4" s="5" t="s">
        <v>17</v>
      </c>
      <c r="D4" s="8" t="s">
        <v>18</v>
      </c>
      <c r="E4" s="8" t="s">
        <v>19</v>
      </c>
      <c r="F4" s="8" t="s">
        <v>20</v>
      </c>
      <c r="G4" s="8" t="s">
        <v>16</v>
      </c>
      <c r="H4" s="8" t="s">
        <v>17</v>
      </c>
      <c r="I4" s="8" t="s">
        <v>18</v>
      </c>
      <c r="J4" s="8" t="s">
        <v>19</v>
      </c>
      <c r="K4" s="8" t="s">
        <v>20</v>
      </c>
      <c r="L4" s="19"/>
      <c r="M4" s="12"/>
      <c r="N4" s="12"/>
      <c r="O4" s="18"/>
      <c r="P4" s="8" t="s">
        <v>17</v>
      </c>
      <c r="Q4" s="9" t="s">
        <v>18</v>
      </c>
      <c r="R4" s="8" t="s">
        <v>19</v>
      </c>
      <c r="S4" s="8" t="s">
        <v>20</v>
      </c>
      <c r="T4" s="8" t="s">
        <v>16</v>
      </c>
      <c r="U4" s="8" t="s">
        <v>17</v>
      </c>
      <c r="V4" s="8" t="s">
        <v>18</v>
      </c>
      <c r="W4" s="10" t="s">
        <v>19</v>
      </c>
      <c r="X4" s="8" t="s">
        <v>20</v>
      </c>
      <c r="Y4" s="18"/>
    </row>
    <row r="5" spans="1:35" x14ac:dyDescent="0.25">
      <c r="A5" s="1">
        <f>B16</f>
        <v>0.44791666666666669</v>
      </c>
      <c r="B5" s="29" t="str">
        <f>B3</f>
        <v>DINAN</v>
      </c>
      <c r="C5" s="41">
        <v>3</v>
      </c>
      <c r="D5" s="28"/>
      <c r="E5" s="28"/>
      <c r="F5" s="28"/>
      <c r="G5" s="43" t="s">
        <v>16</v>
      </c>
      <c r="H5" s="42">
        <v>0</v>
      </c>
      <c r="I5" s="28"/>
      <c r="J5" s="28"/>
      <c r="K5" s="35"/>
      <c r="L5" s="29" t="str">
        <f>O9</f>
        <v>ST BRIEUC</v>
      </c>
      <c r="M5" s="14"/>
      <c r="N5" s="16">
        <f>B18</f>
        <v>0.46527777777777779</v>
      </c>
      <c r="O5" s="4" t="str">
        <f>O3</f>
        <v>ANGLAIS</v>
      </c>
      <c r="P5" s="38"/>
      <c r="Q5" s="28"/>
      <c r="R5" s="28"/>
      <c r="S5" s="28"/>
      <c r="T5" s="5" t="s">
        <v>16</v>
      </c>
      <c r="U5" s="28"/>
      <c r="V5" s="28"/>
      <c r="W5" s="28"/>
      <c r="X5" s="35"/>
      <c r="Y5" s="4" t="str">
        <f>B9</f>
        <v>LE RHEU</v>
      </c>
      <c r="AG5" t="s">
        <v>5</v>
      </c>
      <c r="AH5" t="s">
        <v>6</v>
      </c>
      <c r="AI5" t="s">
        <v>0</v>
      </c>
    </row>
    <row r="6" spans="1:35" x14ac:dyDescent="0.25">
      <c r="A6" s="1">
        <f>B19</f>
        <v>0.4826388888888889</v>
      </c>
      <c r="B6" s="7" t="str">
        <f>B3</f>
        <v>DINAN</v>
      </c>
      <c r="C6" s="28"/>
      <c r="D6" s="28"/>
      <c r="E6" s="28"/>
      <c r="F6" s="28"/>
      <c r="G6" s="4" t="s">
        <v>16</v>
      </c>
      <c r="H6" s="28"/>
      <c r="I6" s="28"/>
      <c r="J6" s="28"/>
      <c r="K6" s="35"/>
      <c r="L6" s="4" t="str">
        <f>O3</f>
        <v>ANGLAIS</v>
      </c>
      <c r="M6" s="12"/>
      <c r="N6" s="16">
        <f>A6</f>
        <v>0.4826388888888889</v>
      </c>
      <c r="O6" s="4" t="str">
        <f>O3</f>
        <v>ANGLAIS</v>
      </c>
      <c r="P6" s="39"/>
      <c r="Q6" s="36"/>
      <c r="R6" s="36"/>
      <c r="S6" s="36"/>
      <c r="T6" s="30" t="s">
        <v>16</v>
      </c>
      <c r="U6" s="36"/>
      <c r="V6" s="36"/>
      <c r="W6" s="36"/>
      <c r="X6" s="36"/>
      <c r="Y6" s="4" t="str">
        <f>B3</f>
        <v>DINAN</v>
      </c>
    </row>
    <row r="7" spans="1:35" x14ac:dyDescent="0.25">
      <c r="A7" s="1">
        <f>B21</f>
        <v>0.51736111111111105</v>
      </c>
      <c r="B7" s="4" t="str">
        <f>B3</f>
        <v>DINAN</v>
      </c>
      <c r="C7" s="28"/>
      <c r="D7" s="28"/>
      <c r="E7" s="28"/>
      <c r="F7" s="28"/>
      <c r="G7" s="4" t="s">
        <v>16</v>
      </c>
      <c r="H7" s="28"/>
      <c r="I7" s="28"/>
      <c r="J7" s="28"/>
      <c r="K7" s="35"/>
      <c r="L7" s="4" t="str">
        <f>B9</f>
        <v>LE RHEU</v>
      </c>
      <c r="M7" s="12"/>
      <c r="N7" s="16">
        <f>B22</f>
        <v>0.5347222222222221</v>
      </c>
      <c r="O7" s="4" t="str">
        <f>O3</f>
        <v>ANGLAIS</v>
      </c>
      <c r="P7" s="38"/>
      <c r="Q7" s="28"/>
      <c r="R7" s="28"/>
      <c r="S7" s="28"/>
      <c r="T7" s="4" t="s">
        <v>16</v>
      </c>
      <c r="U7" s="28"/>
      <c r="V7" s="28"/>
      <c r="W7" s="28"/>
      <c r="X7" s="28"/>
      <c r="Y7" s="4" t="str">
        <f>O9</f>
        <v>ST BRIEUC</v>
      </c>
      <c r="AG7" t="s">
        <v>7</v>
      </c>
      <c r="AH7" t="s">
        <v>8</v>
      </c>
      <c r="AI7" t="s">
        <v>2</v>
      </c>
    </row>
    <row r="8" spans="1:35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12"/>
      <c r="N8" s="1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35" x14ac:dyDescent="0.25">
      <c r="B9" s="47" t="str">
        <f>MATRICE!C7</f>
        <v>LE RHEU</v>
      </c>
      <c r="C9" s="47"/>
      <c r="D9" s="47"/>
      <c r="E9" s="47"/>
      <c r="F9" s="47"/>
      <c r="G9" s="47"/>
      <c r="H9" s="47"/>
      <c r="I9" s="47"/>
      <c r="J9" s="47"/>
      <c r="K9" s="47"/>
      <c r="L9" s="47"/>
      <c r="M9" s="12"/>
      <c r="N9" s="12"/>
      <c r="O9" s="48" t="str">
        <f>MATRICE!C8</f>
        <v>ST BRIEUC</v>
      </c>
      <c r="P9" s="47"/>
      <c r="Q9" s="47"/>
      <c r="R9" s="47"/>
      <c r="S9" s="47"/>
      <c r="T9" s="47"/>
      <c r="U9" s="47"/>
      <c r="V9" s="47"/>
      <c r="W9" s="47"/>
      <c r="X9" s="47"/>
      <c r="Y9" s="47"/>
    </row>
    <row r="10" spans="1:35" x14ac:dyDescent="0.25">
      <c r="B10" s="20"/>
      <c r="C10" s="5" t="s">
        <v>17</v>
      </c>
      <c r="D10" s="8" t="s">
        <v>18</v>
      </c>
      <c r="E10" s="8" t="s">
        <v>19</v>
      </c>
      <c r="F10" s="8" t="s">
        <v>20</v>
      </c>
      <c r="G10" s="8" t="s">
        <v>16</v>
      </c>
      <c r="H10" s="8" t="s">
        <v>17</v>
      </c>
      <c r="I10" s="8" t="s">
        <v>18</v>
      </c>
      <c r="J10" s="8" t="s">
        <v>19</v>
      </c>
      <c r="K10" s="8" t="s">
        <v>20</v>
      </c>
      <c r="L10" s="21"/>
      <c r="M10" s="12"/>
      <c r="N10" s="12"/>
      <c r="O10" s="22"/>
      <c r="P10" s="6" t="s">
        <v>17</v>
      </c>
      <c r="Q10" s="6" t="s">
        <v>18</v>
      </c>
      <c r="R10" s="6" t="s">
        <v>19</v>
      </c>
      <c r="S10" s="6" t="s">
        <v>20</v>
      </c>
      <c r="T10" s="6" t="s">
        <v>16</v>
      </c>
      <c r="U10" s="6" t="s">
        <v>17</v>
      </c>
      <c r="V10" s="6" t="s">
        <v>18</v>
      </c>
      <c r="W10" s="6" t="s">
        <v>19</v>
      </c>
      <c r="X10" s="6" t="s">
        <v>20</v>
      </c>
      <c r="Y10" s="22"/>
    </row>
    <row r="11" spans="1:35" x14ac:dyDescent="0.25">
      <c r="A11" s="1">
        <f>N5</f>
        <v>0.46527777777777779</v>
      </c>
      <c r="B11" s="4" t="str">
        <f>B9</f>
        <v>LE RHEU</v>
      </c>
      <c r="C11" s="36"/>
      <c r="D11" s="36"/>
      <c r="E11" s="36"/>
      <c r="F11" s="36"/>
      <c r="G11" s="32" t="s">
        <v>16</v>
      </c>
      <c r="H11" s="36"/>
      <c r="I11" s="36"/>
      <c r="J11" s="36"/>
      <c r="K11" s="37"/>
      <c r="L11" s="4" t="str">
        <f>O3</f>
        <v>ANGLAIS</v>
      </c>
      <c r="M11" s="12"/>
      <c r="N11" s="16">
        <f>A5</f>
        <v>0.44791666666666669</v>
      </c>
      <c r="O11" s="33" t="str">
        <f>O9</f>
        <v>ST BRIEUC</v>
      </c>
      <c r="P11" s="39"/>
      <c r="Q11" s="36"/>
      <c r="R11" s="36"/>
      <c r="S11" s="36"/>
      <c r="T11" s="31" t="s">
        <v>16</v>
      </c>
      <c r="U11" s="36"/>
      <c r="V11" s="36"/>
      <c r="W11" s="36"/>
      <c r="X11" s="36"/>
      <c r="Y11" s="4" t="str">
        <f>B3</f>
        <v>DINAN</v>
      </c>
    </row>
    <row r="12" spans="1:35" x14ac:dyDescent="0.25">
      <c r="A12" s="1">
        <f>B20</f>
        <v>0.5</v>
      </c>
      <c r="B12" s="4" t="str">
        <f>B9</f>
        <v>LE RHEU</v>
      </c>
      <c r="C12" s="28"/>
      <c r="D12" s="28"/>
      <c r="E12" s="28"/>
      <c r="F12" s="28"/>
      <c r="G12" s="8" t="s">
        <v>16</v>
      </c>
      <c r="H12" s="28"/>
      <c r="I12" s="28"/>
      <c r="J12" s="28"/>
      <c r="K12" s="35"/>
      <c r="L12" s="4" t="str">
        <f>O9</f>
        <v>ST BRIEUC</v>
      </c>
      <c r="M12" s="12"/>
      <c r="N12" s="16">
        <f>A12</f>
        <v>0.5</v>
      </c>
      <c r="O12" s="4" t="str">
        <f>O9</f>
        <v>ST BRIEUC</v>
      </c>
      <c r="P12" s="39"/>
      <c r="Q12" s="36"/>
      <c r="R12" s="36"/>
      <c r="S12" s="36"/>
      <c r="T12" s="31" t="s">
        <v>16</v>
      </c>
      <c r="U12" s="36"/>
      <c r="V12" s="36"/>
      <c r="W12" s="36"/>
      <c r="X12" s="36"/>
      <c r="Y12" s="4" t="str">
        <f>B9</f>
        <v>LE RHEU</v>
      </c>
    </row>
    <row r="13" spans="1:35" x14ac:dyDescent="0.25">
      <c r="A13" s="1">
        <f>A7</f>
        <v>0.51736111111111105</v>
      </c>
      <c r="B13" s="4" t="str">
        <f>B9</f>
        <v>LE RHEU</v>
      </c>
      <c r="C13" s="36"/>
      <c r="D13" s="36"/>
      <c r="E13" s="36"/>
      <c r="F13" s="36"/>
      <c r="G13" s="32" t="s">
        <v>16</v>
      </c>
      <c r="H13" s="36"/>
      <c r="I13" s="36"/>
      <c r="J13" s="36"/>
      <c r="K13" s="37"/>
      <c r="L13" s="4" t="str">
        <f>B3</f>
        <v>DINAN</v>
      </c>
      <c r="M13" s="12"/>
      <c r="N13" s="16">
        <f>N7</f>
        <v>0.5347222222222221</v>
      </c>
      <c r="O13" s="4" t="str">
        <f>O9</f>
        <v>ST BRIEUC</v>
      </c>
      <c r="P13" s="39"/>
      <c r="Q13" s="36"/>
      <c r="R13" s="36"/>
      <c r="S13" s="36"/>
      <c r="T13" s="31" t="s">
        <v>16</v>
      </c>
      <c r="U13" s="36"/>
      <c r="V13" s="36"/>
      <c r="W13" s="36"/>
      <c r="X13" s="36"/>
      <c r="Y13" s="4" t="str">
        <f>O3</f>
        <v>ANGLAIS</v>
      </c>
    </row>
    <row r="14" spans="1:35" x14ac:dyDescent="0.25">
      <c r="AG14" t="s">
        <v>9</v>
      </c>
      <c r="AH14" t="s">
        <v>10</v>
      </c>
      <c r="AI14" t="s">
        <v>1</v>
      </c>
    </row>
    <row r="16" spans="1:35" x14ac:dyDescent="0.25">
      <c r="A16" s="11">
        <v>3.472222222222222E-3</v>
      </c>
      <c r="B16" s="11">
        <v>0.44791666666666669</v>
      </c>
      <c r="C16" s="1"/>
      <c r="D16" s="17" t="s">
        <v>16</v>
      </c>
      <c r="E16" s="50">
        <f>B16+$A$17</f>
        <v>0.46180555555555558</v>
      </c>
      <c r="F16" s="50"/>
      <c r="G16" s="50"/>
      <c r="H16" s="49" t="s">
        <v>22</v>
      </c>
      <c r="I16" s="49"/>
      <c r="J16" s="49"/>
      <c r="K16" s="49"/>
      <c r="L16" s="1" t="str">
        <f>B3</f>
        <v>DINAN</v>
      </c>
      <c r="M16" s="15"/>
      <c r="N16" s="15" t="str">
        <f>O9</f>
        <v>ST BRIEUC</v>
      </c>
      <c r="P16" s="1"/>
      <c r="Q16" s="1"/>
      <c r="R16" s="1"/>
      <c r="S16" s="1"/>
      <c r="T16" s="1"/>
      <c r="U16" s="1"/>
      <c r="V16" s="1"/>
      <c r="W16" s="1"/>
      <c r="X16" s="1"/>
      <c r="Y16" s="1"/>
      <c r="AG16" t="s">
        <v>11</v>
      </c>
      <c r="AH16" t="s">
        <v>12</v>
      </c>
      <c r="AI16" t="s">
        <v>3</v>
      </c>
    </row>
    <row r="17" spans="1:35" x14ac:dyDescent="0.25">
      <c r="A17" s="23">
        <v>1.3888888888888888E-2</v>
      </c>
      <c r="B17" s="1">
        <v>0.60069444444444442</v>
      </c>
      <c r="C17" s="1"/>
      <c r="D17" s="17"/>
      <c r="E17" s="17"/>
      <c r="F17" s="17"/>
      <c r="G17" s="17"/>
      <c r="H17" s="1"/>
      <c r="I17" s="1"/>
      <c r="J17" s="1"/>
      <c r="K17" s="1"/>
      <c r="L17" s="1"/>
      <c r="M17" s="15"/>
      <c r="N17" s="15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35" x14ac:dyDescent="0.25">
      <c r="B18" s="1">
        <f>E16+$A$16</f>
        <v>0.46527777777777779</v>
      </c>
      <c r="C18" s="1"/>
      <c r="D18" s="17" t="s">
        <v>16</v>
      </c>
      <c r="E18" s="50">
        <f t="shared" ref="E18:E22" si="0">B18+$A$17</f>
        <v>0.47916666666666669</v>
      </c>
      <c r="F18" s="50"/>
      <c r="G18" s="50"/>
      <c r="H18" s="1"/>
      <c r="I18" s="1"/>
      <c r="J18" s="1"/>
      <c r="K18" s="1"/>
      <c r="L18" s="1" t="str">
        <f>O3</f>
        <v>ANGLAIS</v>
      </c>
      <c r="M18" s="15"/>
      <c r="N18" s="15" t="str">
        <f>B9</f>
        <v>LE RHEU</v>
      </c>
      <c r="P18" s="1"/>
      <c r="Q18" s="1"/>
      <c r="R18" s="1"/>
      <c r="S18" s="1"/>
      <c r="T18" s="1"/>
      <c r="U18" s="1"/>
      <c r="V18" s="1"/>
      <c r="W18" s="1"/>
      <c r="X18" s="1"/>
      <c r="Y18" s="1"/>
      <c r="AG18" t="s">
        <v>13</v>
      </c>
      <c r="AH18" t="s">
        <v>14</v>
      </c>
      <c r="AI18" t="s">
        <v>4</v>
      </c>
    </row>
    <row r="19" spans="1:35" x14ac:dyDescent="0.25">
      <c r="B19" s="1">
        <f t="shared" ref="B19:B22" si="1">E18+$A$16</f>
        <v>0.4826388888888889</v>
      </c>
      <c r="C19" s="1"/>
      <c r="D19" s="17" t="s">
        <v>16</v>
      </c>
      <c r="E19" s="50">
        <f t="shared" si="0"/>
        <v>0.49652777777777779</v>
      </c>
      <c r="F19" s="50"/>
      <c r="G19" s="50"/>
      <c r="H19" s="1"/>
      <c r="I19" s="1"/>
      <c r="J19" s="1"/>
      <c r="K19" s="1"/>
      <c r="L19" s="1" t="str">
        <f>B3</f>
        <v>DINAN</v>
      </c>
      <c r="M19" s="15"/>
      <c r="N19" s="15" t="str">
        <f>O3</f>
        <v>ANGLAIS</v>
      </c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35" x14ac:dyDescent="0.25">
      <c r="B20" s="1">
        <f t="shared" si="1"/>
        <v>0.5</v>
      </c>
      <c r="C20" s="1"/>
      <c r="D20" s="17" t="s">
        <v>16</v>
      </c>
      <c r="E20" s="50">
        <f t="shared" si="0"/>
        <v>0.51388888888888884</v>
      </c>
      <c r="F20" s="50"/>
      <c r="G20" s="50"/>
      <c r="H20" s="1"/>
      <c r="I20" s="1"/>
      <c r="J20" s="1"/>
      <c r="K20" s="1"/>
      <c r="L20" s="1" t="str">
        <f>B9</f>
        <v>LE RHEU</v>
      </c>
      <c r="M20" s="15"/>
      <c r="N20" s="15" t="str">
        <f>O9</f>
        <v>ST BRIEUC</v>
      </c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35" x14ac:dyDescent="0.25">
      <c r="B21" s="1">
        <f t="shared" si="1"/>
        <v>0.51736111111111105</v>
      </c>
      <c r="C21" s="1"/>
      <c r="D21" s="17" t="s">
        <v>16</v>
      </c>
      <c r="E21" s="50">
        <f t="shared" si="0"/>
        <v>0.53124999999999989</v>
      </c>
      <c r="F21" s="50"/>
      <c r="G21" s="50"/>
      <c r="H21" s="1"/>
      <c r="I21" s="1"/>
      <c r="J21" s="1"/>
      <c r="K21" s="1"/>
      <c r="L21" s="1" t="str">
        <f>B3</f>
        <v>DINAN</v>
      </c>
      <c r="M21" s="15"/>
      <c r="N21" s="15" t="str">
        <f>B9</f>
        <v>LE RHEU</v>
      </c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35" x14ac:dyDescent="0.25">
      <c r="B22" s="24">
        <f t="shared" si="1"/>
        <v>0.5347222222222221</v>
      </c>
      <c r="C22" s="24"/>
      <c r="D22" s="25" t="s">
        <v>16</v>
      </c>
      <c r="E22" s="51">
        <f t="shared" si="0"/>
        <v>0.54861111111111094</v>
      </c>
      <c r="F22" s="51"/>
      <c r="G22" s="51"/>
      <c r="H22" s="49"/>
      <c r="I22" s="49"/>
      <c r="J22" s="49"/>
      <c r="K22" s="49"/>
      <c r="L22" s="1" t="str">
        <f>O3</f>
        <v>ANGLAIS</v>
      </c>
      <c r="M22" s="15"/>
      <c r="N22" s="15" t="str">
        <f>O9</f>
        <v>ST BRIEUC</v>
      </c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35" x14ac:dyDescent="0.25">
      <c r="B23" s="24">
        <f>B17+$A$16</f>
        <v>0.60416666666666663</v>
      </c>
      <c r="C23" s="26"/>
      <c r="D23" s="26"/>
      <c r="E23" s="51">
        <f t="shared" ref="E23:E24" si="2">B23+$A$17</f>
        <v>0.61805555555555547</v>
      </c>
      <c r="F23" s="51"/>
      <c r="G23" s="51"/>
      <c r="I23" s="46" t="s">
        <v>23</v>
      </c>
      <c r="J23" s="46"/>
      <c r="K23" s="46"/>
    </row>
    <row r="24" spans="1:35" x14ac:dyDescent="0.25">
      <c r="B24" s="24">
        <f t="shared" ref="B24" si="3">E23+$A$16</f>
        <v>0.62152777777777768</v>
      </c>
      <c r="C24" s="26"/>
      <c r="D24" s="26"/>
      <c r="E24" s="51">
        <f t="shared" si="2"/>
        <v>0.63541666666666652</v>
      </c>
      <c r="F24" s="51"/>
      <c r="G24" s="51"/>
      <c r="I24" s="46" t="s">
        <v>24</v>
      </c>
      <c r="J24" s="46"/>
      <c r="K24" s="46"/>
    </row>
  </sheetData>
  <mergeCells count="16">
    <mergeCell ref="I23:K23"/>
    <mergeCell ref="I24:K24"/>
    <mergeCell ref="E23:G23"/>
    <mergeCell ref="E24:G24"/>
    <mergeCell ref="B3:L3"/>
    <mergeCell ref="O3:Y3"/>
    <mergeCell ref="O9:Y9"/>
    <mergeCell ref="B9:L9"/>
    <mergeCell ref="H16:K16"/>
    <mergeCell ref="H22:K22"/>
    <mergeCell ref="E19:G19"/>
    <mergeCell ref="E20:G20"/>
    <mergeCell ref="E21:G21"/>
    <mergeCell ref="E22:G22"/>
    <mergeCell ref="E16:G16"/>
    <mergeCell ref="E18:G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7"/>
  <sheetViews>
    <sheetView tabSelected="1" topLeftCell="F2" workbookViewId="0">
      <selection activeCell="K14" sqref="K14"/>
    </sheetView>
  </sheetViews>
  <sheetFormatPr baseColWidth="10" defaultRowHeight="15" x14ac:dyDescent="0.25"/>
  <cols>
    <col min="5" max="5" width="6.28515625" customWidth="1"/>
  </cols>
  <sheetData>
    <row r="2" spans="1:17" x14ac:dyDescent="0.25">
      <c r="B2" s="52" t="s">
        <v>21</v>
      </c>
      <c r="C2" s="52"/>
      <c r="D2" s="52"/>
      <c r="E2" s="52"/>
      <c r="F2" s="52"/>
      <c r="G2" s="52"/>
      <c r="H2" s="52"/>
      <c r="J2" s="46" t="s">
        <v>25</v>
      </c>
      <c r="K2" s="46"/>
      <c r="L2" s="46"/>
      <c r="M2" s="46"/>
      <c r="N2" s="46" t="s">
        <v>28</v>
      </c>
      <c r="O2" s="46"/>
      <c r="P2" s="46"/>
      <c r="Q2" s="46"/>
    </row>
    <row r="3" spans="1:17" x14ac:dyDescent="0.25">
      <c r="B3" s="52"/>
      <c r="C3" s="52"/>
      <c r="D3" s="52"/>
      <c r="E3" s="52"/>
      <c r="F3" s="52"/>
      <c r="G3" s="52"/>
      <c r="H3" s="52"/>
      <c r="J3" s="46" t="s">
        <v>31</v>
      </c>
      <c r="K3" s="46"/>
      <c r="L3" s="46" t="s">
        <v>32</v>
      </c>
      <c r="M3" s="46"/>
      <c r="N3" s="46" t="s">
        <v>31</v>
      </c>
      <c r="O3" s="46"/>
      <c r="P3" s="46" t="s">
        <v>32</v>
      </c>
      <c r="Q3" s="46"/>
    </row>
    <row r="4" spans="1:17" x14ac:dyDescent="0.25">
      <c r="J4" t="s">
        <v>29</v>
      </c>
      <c r="K4" t="s">
        <v>30</v>
      </c>
      <c r="L4" t="s">
        <v>29</v>
      </c>
      <c r="M4" t="s">
        <v>30</v>
      </c>
      <c r="N4" t="s">
        <v>29</v>
      </c>
      <c r="O4" t="s">
        <v>30</v>
      </c>
      <c r="P4" t="s">
        <v>29</v>
      </c>
      <c r="Q4" t="s">
        <v>30</v>
      </c>
    </row>
    <row r="5" spans="1:17" x14ac:dyDescent="0.25">
      <c r="A5" s="40">
        <f>IF(D5&gt;F5,4,IF(D5&lt;F5,0,IF(D5=F5,1)))+K5+M5</f>
        <v>5</v>
      </c>
      <c r="B5" s="53" t="str">
        <f>SCORE!B5</f>
        <v>DINAN</v>
      </c>
      <c r="C5" s="54"/>
      <c r="D5" s="44">
        <f>SCORE!C5*5+SCORE!D5*2+SCORE!E5*3+SCORE!F5*3</f>
        <v>15</v>
      </c>
      <c r="E5" s="44" t="s">
        <v>16</v>
      </c>
      <c r="F5" s="45">
        <f>SCORE!H5*5+SCORE!I5*2+SCORE!J5*3+SCORE!K5*3</f>
        <v>0</v>
      </c>
      <c r="G5" s="53" t="str">
        <f>SCORE!L5</f>
        <v>ST BRIEUC</v>
      </c>
      <c r="H5" s="54"/>
      <c r="I5" s="40">
        <f>IF(F5&gt;D5,4,IF(F5&lt;D5,0,IF(F5=D5,1)))+O5+Q5</f>
        <v>1</v>
      </c>
      <c r="J5" s="55">
        <f>ABS(SCORE!C5-SCORE!H5)</f>
        <v>3</v>
      </c>
      <c r="K5">
        <f>IF(J5&gt;=3,1,0)</f>
        <v>1</v>
      </c>
      <c r="L5">
        <f>ABS(D5-F5)</f>
        <v>15</v>
      </c>
      <c r="M5" t="b">
        <f>IF(L5&lt;=5,AND(L5 &gt;0,1,0))</f>
        <v>0</v>
      </c>
      <c r="N5" s="56">
        <f>ABS(SCORE!H5-SCORE!C5)</f>
        <v>3</v>
      </c>
      <c r="O5">
        <f>IF(N5&gt;=3,1,0)</f>
        <v>1</v>
      </c>
      <c r="P5">
        <f>ABS(F5-D5)</f>
        <v>15</v>
      </c>
      <c r="Q5" t="b">
        <f>IF(P5&lt;=5,AND(P5 &gt;0,1,0))</f>
        <v>0</v>
      </c>
    </row>
    <row r="6" spans="1:17" x14ac:dyDescent="0.25">
      <c r="B6" s="46" t="str">
        <f>SCORE!O5</f>
        <v>ANGLAIS</v>
      </c>
      <c r="C6" s="46"/>
      <c r="D6" s="27">
        <f>SCORE!P5*5+SCORE!Q5*2+SCORE!R5*3+SCORE!S5*3</f>
        <v>0</v>
      </c>
      <c r="E6" s="27" t="s">
        <v>16</v>
      </c>
      <c r="F6" s="27">
        <f>SCORE!U5*5+SCORE!V5*2+SCORE!W5*3+SCORE!X5*3</f>
        <v>0</v>
      </c>
      <c r="G6" s="46" t="str">
        <f>SCORE!Y5</f>
        <v>LE RHEU</v>
      </c>
      <c r="H6" s="46"/>
    </row>
    <row r="7" spans="1:17" x14ac:dyDescent="0.25">
      <c r="B7" s="46" t="str">
        <f>SCORE!B3</f>
        <v>DINAN</v>
      </c>
      <c r="C7" s="46"/>
      <c r="D7" s="27">
        <f>SCORE!C6*5+SCORE!D6*2+SCORE!E6*3+SCORE!F6*3</f>
        <v>0</v>
      </c>
      <c r="E7" s="27" t="s">
        <v>16</v>
      </c>
      <c r="F7" s="34">
        <f>SCORE!H6*5+SCORE!I6*2+SCORE!J6*3+SCORE!K6*3</f>
        <v>0</v>
      </c>
      <c r="G7" s="46" t="str">
        <f>SCORE!O3</f>
        <v>ANGLAIS</v>
      </c>
      <c r="H7" s="46"/>
    </row>
    <row r="8" spans="1:17" x14ac:dyDescent="0.25">
      <c r="B8" s="46" t="str">
        <f>SCORE!B9</f>
        <v>LE RHEU</v>
      </c>
      <c r="C8" s="46"/>
      <c r="D8" s="27">
        <f>SCORE!C12*5+SCORE!D12*2+SCORE!E12*3+SCORE!F12*3</f>
        <v>0</v>
      </c>
      <c r="E8" s="27" t="s">
        <v>16</v>
      </c>
      <c r="F8" s="34">
        <f>SCORE!H12*5+SCORE!I12*2+SCORE!J12*3+SCORE!K12*3</f>
        <v>0</v>
      </c>
      <c r="G8" s="46" t="str">
        <f>SCORE!O9</f>
        <v>ST BRIEUC</v>
      </c>
      <c r="H8" s="46"/>
    </row>
    <row r="9" spans="1:17" x14ac:dyDescent="0.25">
      <c r="B9" s="46" t="str">
        <f>SCORE!B3</f>
        <v>DINAN</v>
      </c>
      <c r="C9" s="46"/>
      <c r="D9" s="27">
        <f>SCORE!C7*5+SCORE!D7*2+SCORE!E7*3+SCORE!F7*3</f>
        <v>0</v>
      </c>
      <c r="E9" s="27" t="s">
        <v>16</v>
      </c>
      <c r="F9" s="34">
        <f>SCORE!H7*5+SCORE!I7*2+SCORE!J7*3+SCORE!K7*3</f>
        <v>0</v>
      </c>
      <c r="G9" s="46" t="str">
        <f>SCORE!B9</f>
        <v>LE RHEU</v>
      </c>
      <c r="H9" s="46"/>
    </row>
    <row r="10" spans="1:17" x14ac:dyDescent="0.25">
      <c r="B10" s="46" t="str">
        <f>SCORE!O3</f>
        <v>ANGLAIS</v>
      </c>
      <c r="C10" s="46"/>
      <c r="D10" s="27">
        <f>SCORE!P7*5+SCORE!Q7*2+SCORE!R7*3+SCORE!S7*3</f>
        <v>0</v>
      </c>
      <c r="E10" s="27" t="s">
        <v>16</v>
      </c>
      <c r="F10" s="27">
        <f>SCORE!U7*5+SCORE!V7*2+SCORE!W7*3+SCORE!X7*3</f>
        <v>0</v>
      </c>
      <c r="G10" s="46" t="str">
        <f>SCORE!O9</f>
        <v>ST BRIEUC</v>
      </c>
      <c r="H10" s="46"/>
    </row>
    <row r="11" spans="1:17" x14ac:dyDescent="0.25">
      <c r="B11" s="46"/>
      <c r="C11" s="46"/>
      <c r="G11" s="46"/>
      <c r="H11" s="46"/>
      <c r="M11" t="s">
        <v>33</v>
      </c>
    </row>
    <row r="12" spans="1:17" x14ac:dyDescent="0.25">
      <c r="B12" s="46"/>
      <c r="C12" s="46"/>
      <c r="G12" s="46"/>
      <c r="H12" s="46"/>
    </row>
    <row r="13" spans="1:17" x14ac:dyDescent="0.25">
      <c r="B13" s="46"/>
      <c r="C13" s="46"/>
      <c r="G13" s="46"/>
      <c r="H13" s="46"/>
    </row>
    <row r="14" spans="1:17" x14ac:dyDescent="0.25">
      <c r="B14" s="46" t="str">
        <f>MATRICE!C5</f>
        <v>DINAN</v>
      </c>
      <c r="C14" s="46"/>
      <c r="G14" s="46"/>
      <c r="H14" s="46"/>
    </row>
    <row r="15" spans="1:17" x14ac:dyDescent="0.25">
      <c r="B15" s="46" t="str">
        <f>MATRICE!C6</f>
        <v>ANGLAIS</v>
      </c>
      <c r="C15" s="46"/>
    </row>
    <row r="16" spans="1:17" x14ac:dyDescent="0.25">
      <c r="B16" s="46" t="str">
        <f>MATRICE!C7</f>
        <v>LE RHEU</v>
      </c>
      <c r="C16" s="46"/>
    </row>
    <row r="17" spans="2:3" x14ac:dyDescent="0.25">
      <c r="B17" s="46" t="str">
        <f>MATRICE!C8</f>
        <v>ST BRIEUC</v>
      </c>
      <c r="C17" s="46"/>
    </row>
  </sheetData>
  <mergeCells count="30">
    <mergeCell ref="J3:K3"/>
    <mergeCell ref="L3:M3"/>
    <mergeCell ref="N3:O3"/>
    <mergeCell ref="P3:Q3"/>
    <mergeCell ref="J2:M2"/>
    <mergeCell ref="N2:Q2"/>
    <mergeCell ref="B16:C16"/>
    <mergeCell ref="B17:C17"/>
    <mergeCell ref="B2:H3"/>
    <mergeCell ref="G5:H5"/>
    <mergeCell ref="G6:H6"/>
    <mergeCell ref="G7:H7"/>
    <mergeCell ref="G8:H8"/>
    <mergeCell ref="B5:C5"/>
    <mergeCell ref="B6:C6"/>
    <mergeCell ref="B7:C7"/>
    <mergeCell ref="B8:C8"/>
    <mergeCell ref="B9:C9"/>
    <mergeCell ref="G9:H9"/>
    <mergeCell ref="G10:H10"/>
    <mergeCell ref="G11:H11"/>
    <mergeCell ref="B15:C15"/>
    <mergeCell ref="G12:H12"/>
    <mergeCell ref="G13:H13"/>
    <mergeCell ref="G14:H14"/>
    <mergeCell ref="B10:C10"/>
    <mergeCell ref="B11:C11"/>
    <mergeCell ref="B12:C12"/>
    <mergeCell ref="B13:C13"/>
    <mergeCell ref="B14:C14"/>
  </mergeCells>
  <pageMargins left="0.7" right="0.7" top="0.75" bottom="0.75" header="0.3" footer="0.3"/>
  <ignoredErrors>
    <ignoredError sqref="G9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MATRICE</vt:lpstr>
      <vt:lpstr>SCORE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gwenael</cp:lastModifiedBy>
  <dcterms:created xsi:type="dcterms:W3CDTF">2017-01-17T17:50:15Z</dcterms:created>
  <dcterms:modified xsi:type="dcterms:W3CDTF">2017-02-02T18:59:57Z</dcterms:modified>
</cp:coreProperties>
</file>