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hammed.eddahrir.MAROCPMENET\Documents\OneDrive Entreprise28092016\MyPC\Documents\Reporting MP\TDB AE\"/>
    </mc:Choice>
  </mc:AlternateContent>
  <xr:revisionPtr revIDLastSave="0" documentId="13_ncr:1_{FAED72F9-15C7-42A6-9761-E5D20E0EDC83}" xr6:coauthVersionLast="45" xr6:coauthVersionMax="45" xr10:uidLastSave="{00000000-0000-0000-0000-000000000000}"/>
  <bookViews>
    <workbookView xWindow="-120" yWindow="-120" windowWidth="20730" windowHeight="11160" xr2:uid="{48F99705-A5D2-470D-A746-6EEBFB0E4AA7}"/>
  </bookViews>
  <sheets>
    <sheet name="Feuil1" sheetId="1" r:id="rId1"/>
  </sheets>
  <definedNames>
    <definedName name="_xlnm._FilterDatabase" localSheetId="0" hidden="1">Feuil1!$P$3:$S$7</definedName>
    <definedName name="Bq_Stat">Feuil1!$P$3:$S$7</definedName>
    <definedName name="Bq_Stat_I">Feuil1!$K$3:$N$7</definedName>
    <definedName name="Vill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" l="1"/>
  <c r="H15" i="1" l="1"/>
  <c r="G15" i="1"/>
  <c r="F15" i="1"/>
  <c r="E15" i="1"/>
  <c r="D15" i="1"/>
  <c r="H14" i="1"/>
  <c r="G14" i="1"/>
  <c r="F14" i="1"/>
  <c r="E14" i="1"/>
  <c r="D14" i="1"/>
  <c r="H13" i="1"/>
  <c r="G13" i="1"/>
  <c r="F13" i="1"/>
  <c r="E13" i="1"/>
  <c r="D13" i="1"/>
  <c r="H12" i="1"/>
  <c r="G12" i="1"/>
  <c r="F12" i="1"/>
  <c r="E12" i="1"/>
  <c r="D12" i="1"/>
  <c r="H11" i="1"/>
  <c r="G11" i="1"/>
  <c r="F11" i="1"/>
  <c r="E11" i="1"/>
  <c r="D11" i="1"/>
  <c r="D5" i="1"/>
  <c r="E5" i="1"/>
  <c r="F5" i="1"/>
  <c r="G5" i="1"/>
  <c r="H5" i="1"/>
  <c r="D6" i="1"/>
  <c r="E6" i="1"/>
  <c r="F6" i="1"/>
  <c r="G6" i="1"/>
  <c r="H6" i="1"/>
  <c r="D7" i="1"/>
  <c r="E7" i="1"/>
  <c r="F7" i="1"/>
  <c r="G7" i="1"/>
  <c r="H7" i="1"/>
  <c r="D8" i="1"/>
  <c r="E8" i="1"/>
  <c r="F8" i="1"/>
  <c r="G8" i="1"/>
  <c r="H8" i="1"/>
  <c r="E4" i="1"/>
  <c r="F4" i="1"/>
  <c r="G4" i="1"/>
  <c r="H4" i="1"/>
  <c r="D4" i="1"/>
  <c r="H20" i="1" l="1"/>
  <c r="G21" i="1"/>
  <c r="E21" i="1"/>
  <c r="F22" i="1"/>
  <c r="E19" i="1"/>
  <c r="D22" i="1"/>
  <c r="H22" i="1"/>
  <c r="G19" i="1"/>
  <c r="F18" i="1"/>
  <c r="D20" i="1"/>
  <c r="I8" i="1"/>
  <c r="I7" i="1"/>
  <c r="I5" i="1"/>
  <c r="I6" i="1"/>
  <c r="H18" i="1"/>
  <c r="I4" i="1"/>
  <c r="F20" i="1"/>
  <c r="D18" i="1"/>
  <c r="E18" i="1"/>
  <c r="E22" i="1"/>
  <c r="F21" i="1"/>
  <c r="G20" i="1"/>
  <c r="H19" i="1"/>
  <c r="D19" i="1"/>
  <c r="G18" i="1"/>
  <c r="G22" i="1"/>
  <c r="H21" i="1"/>
  <c r="D21" i="1"/>
  <c r="E20" i="1"/>
  <c r="F19" i="1"/>
  <c r="M3" i="1" l="1"/>
  <c r="L5" i="1"/>
  <c r="N5" i="1" s="1"/>
  <c r="L6" i="1"/>
  <c r="N6" i="1" s="1"/>
  <c r="L7" i="1"/>
  <c r="N7" i="1" s="1"/>
  <c r="L4" i="1"/>
  <c r="N4" i="1" s="1"/>
  <c r="L3" i="1"/>
  <c r="N3" i="1" s="1"/>
  <c r="M5" i="1"/>
  <c r="M6" i="1"/>
  <c r="M7" i="1"/>
  <c r="M4" i="1"/>
</calcChain>
</file>

<file path=xl/sharedStrings.xml><?xml version="1.0" encoding="utf-8"?>
<sst xmlns="http://schemas.openxmlformats.org/spreadsheetml/2006/main" count="62" uniqueCount="24">
  <si>
    <t>Villes</t>
  </si>
  <si>
    <t>Bq_1</t>
  </si>
  <si>
    <t>Bq_2</t>
  </si>
  <si>
    <t>Bq_3</t>
  </si>
  <si>
    <t>Bq_4</t>
  </si>
  <si>
    <t>Bq_5</t>
  </si>
  <si>
    <t>Ville_1</t>
  </si>
  <si>
    <t>Ville_2</t>
  </si>
  <si>
    <t>Ville_3</t>
  </si>
  <si>
    <t>Ville_4</t>
  </si>
  <si>
    <t>Ville_5</t>
  </si>
  <si>
    <t>Mois en cours</t>
  </si>
  <si>
    <t>Mois précédent</t>
  </si>
  <si>
    <t>#</t>
  </si>
  <si>
    <t>%</t>
  </si>
  <si>
    <t>Evol_Nb</t>
  </si>
  <si>
    <t>Evol_Signe</t>
  </si>
  <si>
    <t>Total</t>
  </si>
  <si>
    <t>q</t>
  </si>
  <si>
    <t>p</t>
  </si>
  <si>
    <t>+ 16</t>
  </si>
  <si>
    <t>+ 2</t>
  </si>
  <si>
    <t>+ 88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</si>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</sst>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5" fillId="0" borderId="0" xfId="0" applyFont="1"/>
  </cellXfs>
  <cellStyles count="2">
    <cellStyle name="Normal" xfId="0" builtinId="0"/>
    <cellStyle name="Pourcentage" xfId="1" builtinId="5"/>
  </cellStyles>
  <dxfs count="32"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  <dxf>
      <font>
        <color theme="9" tint="-0.499984740745262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38100</xdr:colOff>
      <xdr:row>9</xdr:row>
      <xdr:rowOff>28575</xdr:rowOff>
    </xdr:from>
    <xdr:to>
      <xdr:col>18</xdr:col>
      <xdr:colOff>228600</xdr:colOff>
      <xdr:row>15</xdr:row>
      <xdr:rowOff>47625</xdr:rowOff>
    </xdr:to>
    <xdr:grpSp>
      <xdr:nvGrpSpPr>
        <xdr:cNvPr id="3" name="Groupe_D">
          <a:extLst>
            <a:ext uri="{FF2B5EF4-FFF2-40B4-BE49-F238E27FC236}">
              <a16:creationId xmlns:a16="http://schemas.microsoft.com/office/drawing/2014/main" id="{B39B0207-8456-4109-A8C2-F9122870D52E}"/>
            </a:ext>
          </a:extLst>
        </xdr:cNvPr>
        <xdr:cNvGrpSpPr>
          <a:grpSpLocks noChangeAspect="1"/>
        </xdr:cNvGrpSpPr>
      </xdr:nvGrpSpPr>
      <xdr:grpSpPr>
        <a:xfrm>
          <a:off x="4867275" y="1743075"/>
          <a:ext cx="4210050" cy="1162050"/>
          <a:chOff x="5105400" y="1704975"/>
          <a:chExt cx="4210050" cy="1162050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5105400" y="1704975"/>
            <a:ext cx="4210050" cy="1162050"/>
          </a:xfrm>
          <a:prstGeom prst="roundRect">
            <a:avLst/>
          </a:prstGeom>
          <a:solidFill>
            <a:schemeClr val="bg1">
              <a:lumMod val="9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8" name="Bq_1_D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5524500" y="181451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Bq_1</a:t>
            </a:r>
          </a:p>
        </xdr:txBody>
      </xdr:sp>
      <xdr:sp macro="" textlink="$Q$3">
        <xdr:nvSpPr>
          <xdr:cNvPr id="30" name="Rectangle_Bq_1_D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/>
        </xdr:nvSpPr>
        <xdr:spPr>
          <a:xfrm>
            <a:off x="5619750" y="2595563"/>
            <a:ext cx="333375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83198276-D97F-489A-B50F-14E4E53EFF48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+ 88</a:t>
            </a:fld>
            <a:endParaRPr lang="fr-FR" sz="11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S$3">
        <xdr:nvSpPr>
          <xdr:cNvPr id="31" name="Fleche_Bq_1_D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5942475" y="2595563"/>
            <a:ext cx="144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l"/>
            <a:fld id="{9A819D85-186A-4056-B1E0-3ABB394C071F}" type="TxLink">
              <a:rPr lang="en-US" sz="1100" b="0" i="0" u="none" strike="noStrike">
                <a:solidFill>
                  <a:srgbClr val="000000"/>
                </a:solidFill>
                <a:latin typeface="Wingdings 3"/>
              </a:rPr>
              <a:pPr algn="l"/>
              <a:t>p</a:t>
            </a:fld>
            <a:endParaRPr lang="fr-FR" sz="1100"/>
          </a:p>
        </xdr:txBody>
      </xdr:sp>
      <xdr:sp macro="" textlink="">
        <xdr:nvSpPr>
          <xdr:cNvPr id="48" name="Bq_2_D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/>
        </xdr:nvSpPr>
        <xdr:spPr>
          <a:xfrm>
            <a:off x="6915713" y="181451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Bq_2</a:t>
            </a:r>
          </a:p>
        </xdr:txBody>
      </xdr:sp>
      <xdr:sp macro="" textlink="$Q$4">
        <xdr:nvSpPr>
          <xdr:cNvPr id="50" name="Rectangle_Bq_2_D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/>
        </xdr:nvSpPr>
        <xdr:spPr>
          <a:xfrm>
            <a:off x="6251344" y="2595563"/>
            <a:ext cx="333375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EFB93D7C-67EF-4873-B676-D77DFB217259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+ 2</a:t>
            </a:fld>
            <a:endParaRPr lang="fr-FR" sz="800">
              <a:solidFill>
                <a:sysClr val="windowText" lastClr="000000"/>
              </a:solidFill>
            </a:endParaRPr>
          </a:p>
        </xdr:txBody>
      </xdr:sp>
      <xdr:sp macro="" textlink="$S$4">
        <xdr:nvSpPr>
          <xdr:cNvPr id="51" name="Fleche_Bq_2_D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6631219" y="2595563"/>
            <a:ext cx="144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l"/>
            <a:fld id="{F5D9B61F-1870-459D-AAF9-C55C52F0A02A}" type="TxLink">
              <a:rPr lang="en-US" sz="1100" b="0" i="0" u="none" strike="noStrike">
                <a:solidFill>
                  <a:srgbClr val="000000"/>
                </a:solidFill>
                <a:latin typeface="Wingdings 3"/>
              </a:rPr>
              <a:pPr algn="l"/>
              <a:t>p</a:t>
            </a:fld>
            <a:endParaRPr lang="fr-FR" sz="1100"/>
          </a:p>
        </xdr:txBody>
      </xdr:sp>
      <xdr:sp macro="" textlink="">
        <xdr:nvSpPr>
          <xdr:cNvPr id="53" name="Bq_3_D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SpPr/>
        </xdr:nvSpPr>
        <xdr:spPr>
          <a:xfrm>
            <a:off x="7675332" y="181451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Bq_3</a:t>
            </a:r>
          </a:p>
        </xdr:txBody>
      </xdr:sp>
      <xdr:sp macro="" textlink="$Q$5">
        <xdr:nvSpPr>
          <xdr:cNvPr id="55" name="Rectangle_Bq_3_D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/>
        </xdr:nvSpPr>
        <xdr:spPr>
          <a:xfrm>
            <a:off x="7010963" y="2595563"/>
            <a:ext cx="333375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287CCF34-80F5-4D52-8CC3-2E9BB37B0E7D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+ 16</a:t>
            </a:fld>
            <a:endParaRPr lang="fr-FR" sz="800">
              <a:solidFill>
                <a:sysClr val="windowText" lastClr="000000"/>
              </a:solidFill>
            </a:endParaRPr>
          </a:p>
        </xdr:txBody>
      </xdr:sp>
      <xdr:sp macro="" textlink="$S$5">
        <xdr:nvSpPr>
          <xdr:cNvPr id="56" name="Fleche_Bq_3_D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SpPr/>
        </xdr:nvSpPr>
        <xdr:spPr>
          <a:xfrm>
            <a:off x="7409888" y="2595563"/>
            <a:ext cx="144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B910A9EC-38C7-491E-997B-5FCE08BAFD56}" type="TxLink">
              <a:rPr lang="en-US" sz="1100" b="0" i="0" u="none" strike="noStrike">
                <a:solidFill>
                  <a:srgbClr val="000000"/>
                </a:solidFill>
                <a:latin typeface="Wingdings 3"/>
              </a:rPr>
              <a:pPr algn="ctr"/>
              <a:t>p</a:t>
            </a:fld>
            <a:endParaRPr lang="fr-FR" sz="1100"/>
          </a:p>
        </xdr:txBody>
      </xdr:sp>
      <xdr:sp macro="" textlink="">
        <xdr:nvSpPr>
          <xdr:cNvPr id="58" name="Bq_4_D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/>
        </xdr:nvSpPr>
        <xdr:spPr>
          <a:xfrm>
            <a:off x="8434950" y="181451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Bq_4</a:t>
            </a:r>
          </a:p>
        </xdr:txBody>
      </xdr:sp>
      <xdr:sp macro="" textlink="$Q$6">
        <xdr:nvSpPr>
          <xdr:cNvPr id="60" name="Rectangle_Bq_4_D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/>
        </xdr:nvSpPr>
        <xdr:spPr>
          <a:xfrm>
            <a:off x="7770582" y="2595563"/>
            <a:ext cx="333375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0B2723AA-7962-4BA7-94A3-1AAE38BF5176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-41</a:t>
            </a:fld>
            <a:endParaRPr lang="fr-FR" sz="800">
              <a:solidFill>
                <a:sysClr val="windowText" lastClr="000000"/>
              </a:solidFill>
            </a:endParaRPr>
          </a:p>
        </xdr:txBody>
      </xdr:sp>
      <xdr:sp macro="" textlink="$S$6">
        <xdr:nvSpPr>
          <xdr:cNvPr id="61" name="Fleche_Bq_4_D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/>
        </xdr:nvSpPr>
        <xdr:spPr>
          <a:xfrm>
            <a:off x="8140932" y="2595563"/>
            <a:ext cx="144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l"/>
            <a:fld id="{698C165F-48A1-4D9A-A1AF-18876B9F9D01}" type="TxLink">
              <a:rPr lang="en-US" sz="1100" b="0" i="0" u="none" strike="noStrike">
                <a:solidFill>
                  <a:srgbClr val="000000"/>
                </a:solidFill>
                <a:latin typeface="Wingdings 3"/>
              </a:rPr>
              <a:pPr algn="l"/>
              <a:t>q</a:t>
            </a:fld>
            <a:endParaRPr lang="fr-FR" sz="1100"/>
          </a:p>
        </xdr:txBody>
      </xdr:sp>
      <xdr:sp macro="" textlink="">
        <xdr:nvSpPr>
          <xdr:cNvPr id="63" name="Bq_5_D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/>
        </xdr:nvSpPr>
        <xdr:spPr>
          <a:xfrm>
            <a:off x="6156094" y="181451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Bq_5</a:t>
            </a:r>
          </a:p>
        </xdr:txBody>
      </xdr:sp>
      <xdr:sp macro="" textlink="$Q$7">
        <xdr:nvSpPr>
          <xdr:cNvPr id="65" name="Rectangle_Bq_5_D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/>
        </xdr:nvSpPr>
        <xdr:spPr>
          <a:xfrm>
            <a:off x="8530200" y="2595563"/>
            <a:ext cx="333375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BE0AB316-6362-4DCD-9D67-FDE08B8A80F3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-40</a:t>
            </a:fld>
            <a:endParaRPr lang="fr-FR" sz="800">
              <a:solidFill>
                <a:sysClr val="windowText" lastClr="000000"/>
              </a:solidFill>
            </a:endParaRPr>
          </a:p>
        </xdr:txBody>
      </xdr:sp>
      <xdr:sp macro="" textlink="$S$7">
        <xdr:nvSpPr>
          <xdr:cNvPr id="66" name="Fleche_Bq_5_D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/>
        </xdr:nvSpPr>
        <xdr:spPr>
          <a:xfrm>
            <a:off x="8871975" y="2595563"/>
            <a:ext cx="144000" cy="142875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l"/>
            <a:fld id="{AD3DE2B3-417B-4DF4-9B07-3705123E9968}" type="TxLink">
              <a:rPr lang="en-US" sz="1100" b="0" i="0" u="none" strike="noStrike">
                <a:solidFill>
                  <a:srgbClr val="000000"/>
                </a:solidFill>
                <a:latin typeface="Wingdings 3"/>
              </a:rPr>
              <a:pPr algn="l"/>
              <a:t>q</a:t>
            </a:fld>
            <a:endParaRPr lang="fr-FR" sz="1100"/>
          </a:p>
        </xdr:txBody>
      </xdr:sp>
      <xdr:sp macro="" textlink="$R$3">
        <xdr:nvSpPr>
          <xdr:cNvPr id="67" name="Ellipse_Bq_1_D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/>
        </xdr:nvSpPr>
        <xdr:spPr>
          <a:xfrm>
            <a:off x="5429250" y="225742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EF806196-7E34-45AF-BD03-6571C0FDCA7D}" type="TxLink">
              <a:rPr lang="en-US" sz="9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35%</a:t>
            </a:fld>
            <a:endParaRPr lang="fr-FR" sz="900"/>
          </a:p>
        </xdr:txBody>
      </xdr:sp>
      <xdr:sp macro="" textlink="$R$4">
        <xdr:nvSpPr>
          <xdr:cNvPr id="68" name="Ellipse_Bq_2_D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/>
        </xdr:nvSpPr>
        <xdr:spPr>
          <a:xfrm>
            <a:off x="6298969" y="225742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81F2CA78-18DF-4C0B-80AE-567A282FD6E8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28%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5">
        <xdr:nvSpPr>
          <xdr:cNvPr id="69" name="Ellipse_Bq_3_D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/>
        </xdr:nvSpPr>
        <xdr:spPr>
          <a:xfrm>
            <a:off x="7058588" y="225742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1E3C2811-6184-4F21-8482-9A1A5BF9F2A0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16%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6">
        <xdr:nvSpPr>
          <xdr:cNvPr id="70" name="Ellipse_Bq_4_D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/>
        </xdr:nvSpPr>
        <xdr:spPr>
          <a:xfrm>
            <a:off x="7818207" y="225742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432094D9-05F6-4233-9722-44A5A2FF9878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14%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7">
        <xdr:nvSpPr>
          <xdr:cNvPr id="71" name="Ellipse_Bq_5_D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SpPr/>
        </xdr:nvSpPr>
        <xdr:spPr>
          <a:xfrm>
            <a:off x="8577825" y="225742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2164E011-F113-47B4-8683-B46C80312A02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7%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0</xdr:colOff>
          <xdr:row>1</xdr:row>
          <xdr:rowOff>9525</xdr:rowOff>
        </xdr:from>
        <xdr:to>
          <xdr:col>20</xdr:col>
          <xdr:colOff>228600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10</xdr:col>
      <xdr:colOff>76200</xdr:colOff>
      <xdr:row>16</xdr:row>
      <xdr:rowOff>57150</xdr:rowOff>
    </xdr:from>
    <xdr:to>
      <xdr:col>18</xdr:col>
      <xdr:colOff>266700</xdr:colOff>
      <xdr:row>22</xdr:row>
      <xdr:rowOff>76200</xdr:rowOff>
    </xdr:to>
    <xdr:grpSp>
      <xdr:nvGrpSpPr>
        <xdr:cNvPr id="4" name="Groupe_S">
          <a:extLst>
            <a:ext uri="{FF2B5EF4-FFF2-40B4-BE49-F238E27FC236}">
              <a16:creationId xmlns:a16="http://schemas.microsoft.com/office/drawing/2014/main" id="{A00E7397-F514-47FE-AF0A-950E43647B43}"/>
            </a:ext>
          </a:extLst>
        </xdr:cNvPr>
        <xdr:cNvGrpSpPr>
          <a:grpSpLocks noChangeAspect="1"/>
        </xdr:cNvGrpSpPr>
      </xdr:nvGrpSpPr>
      <xdr:grpSpPr>
        <a:xfrm>
          <a:off x="4905375" y="3105150"/>
          <a:ext cx="4210050" cy="1162050"/>
          <a:chOff x="5133975" y="3067050"/>
          <a:chExt cx="4210050" cy="1162050"/>
        </a:xfrm>
      </xdr:grpSpPr>
      <xdr:sp macro="" textlink="">
        <xdr:nvSpPr>
          <xdr:cNvPr id="26" name="Rectangle : coins arrondis 25">
            <a:extLst>
              <a:ext uri="{FF2B5EF4-FFF2-40B4-BE49-F238E27FC236}">
                <a16:creationId xmlns:a16="http://schemas.microsoft.com/office/drawing/2014/main" id="{C8E5A561-595D-40E0-9469-DF8BA1DD48CE}"/>
              </a:ext>
            </a:extLst>
          </xdr:cNvPr>
          <xdr:cNvSpPr/>
        </xdr:nvSpPr>
        <xdr:spPr>
          <a:xfrm>
            <a:off x="5133975" y="3067050"/>
            <a:ext cx="4210050" cy="1162050"/>
          </a:xfrm>
          <a:prstGeom prst="roundRect">
            <a:avLst/>
          </a:prstGeom>
          <a:solidFill>
            <a:schemeClr val="bg1">
              <a:lumMod val="95000"/>
            </a:schemeClr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" name="Bq_1_S">
            <a:extLst>
              <a:ext uri="{FF2B5EF4-FFF2-40B4-BE49-F238E27FC236}">
                <a16:creationId xmlns:a16="http://schemas.microsoft.com/office/drawing/2014/main" id="{D873DE24-3BAA-4B79-8527-AF84A736A1C4}"/>
              </a:ext>
            </a:extLst>
          </xdr:cNvPr>
          <xdr:cNvSpPr/>
        </xdr:nvSpPr>
        <xdr:spPr>
          <a:xfrm>
            <a:off x="6932381" y="320516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Bq_1</a:t>
            </a:r>
          </a:p>
        </xdr:txBody>
      </xdr:sp>
      <xdr:sp macro="" textlink="">
        <xdr:nvSpPr>
          <xdr:cNvPr id="33" name="Bq_2_S">
            <a:extLst>
              <a:ext uri="{FF2B5EF4-FFF2-40B4-BE49-F238E27FC236}">
                <a16:creationId xmlns:a16="http://schemas.microsoft.com/office/drawing/2014/main" id="{B39D6426-AE27-4117-A358-CC40512C7B2E}"/>
              </a:ext>
            </a:extLst>
          </xdr:cNvPr>
          <xdr:cNvSpPr/>
        </xdr:nvSpPr>
        <xdr:spPr>
          <a:xfrm>
            <a:off x="8525437" y="320516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Bq_2</a:t>
            </a:r>
          </a:p>
        </xdr:txBody>
      </xdr:sp>
      <xdr:sp macro="" textlink="">
        <xdr:nvSpPr>
          <xdr:cNvPr id="36" name="Bq_3_S">
            <a:extLst>
              <a:ext uri="{FF2B5EF4-FFF2-40B4-BE49-F238E27FC236}">
                <a16:creationId xmlns:a16="http://schemas.microsoft.com/office/drawing/2014/main" id="{A544EBFC-8594-41EC-B13D-DD24C4D63B0F}"/>
              </a:ext>
            </a:extLst>
          </xdr:cNvPr>
          <xdr:cNvSpPr/>
        </xdr:nvSpPr>
        <xdr:spPr>
          <a:xfrm>
            <a:off x="7728909" y="320516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Bq_3</a:t>
            </a:r>
          </a:p>
        </xdr:txBody>
      </xdr:sp>
      <xdr:sp macro="" textlink="">
        <xdr:nvSpPr>
          <xdr:cNvPr id="39" name="Bq_4_S">
            <a:extLst>
              <a:ext uri="{FF2B5EF4-FFF2-40B4-BE49-F238E27FC236}">
                <a16:creationId xmlns:a16="http://schemas.microsoft.com/office/drawing/2014/main" id="{5071753B-608A-4904-ACF3-CF0C825B62B7}"/>
              </a:ext>
            </a:extLst>
          </xdr:cNvPr>
          <xdr:cNvSpPr/>
        </xdr:nvSpPr>
        <xdr:spPr>
          <a:xfrm>
            <a:off x="5410763" y="320516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Bq_4</a:t>
            </a:r>
          </a:p>
        </xdr:txBody>
      </xdr:sp>
      <xdr:sp macro="" textlink="">
        <xdr:nvSpPr>
          <xdr:cNvPr id="42" name="Bq_5_S">
            <a:extLst>
              <a:ext uri="{FF2B5EF4-FFF2-40B4-BE49-F238E27FC236}">
                <a16:creationId xmlns:a16="http://schemas.microsoft.com/office/drawing/2014/main" id="{697824EC-149F-4A50-8DC6-64D59983F586}"/>
              </a:ext>
            </a:extLst>
          </xdr:cNvPr>
          <xdr:cNvSpPr/>
        </xdr:nvSpPr>
        <xdr:spPr>
          <a:xfrm>
            <a:off x="6135853" y="3205162"/>
            <a:ext cx="428625" cy="400050"/>
          </a:xfrm>
          <a:prstGeom prst="heptagon">
            <a:avLst/>
          </a:prstGeom>
          <a:noFill/>
          <a:ln w="952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100"/>
              <a:t>Bq_5</a:t>
            </a:r>
          </a:p>
        </xdr:txBody>
      </xdr:sp>
      <xdr:sp macro="" textlink="$R$3">
        <xdr:nvSpPr>
          <xdr:cNvPr id="45" name="Ellipse_Bq_1_S">
            <a:extLst>
              <a:ext uri="{FF2B5EF4-FFF2-40B4-BE49-F238E27FC236}">
                <a16:creationId xmlns:a16="http://schemas.microsoft.com/office/drawing/2014/main" id="{FD6A7CD2-9AF7-460A-AB66-5B9E5E41275E}"/>
              </a:ext>
            </a:extLst>
          </xdr:cNvPr>
          <xdr:cNvSpPr/>
        </xdr:nvSpPr>
        <xdr:spPr>
          <a:xfrm>
            <a:off x="5553638" y="378142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fld id="{EF806196-7E34-45AF-BD03-6571C0FDCA7D}" type="TxLink">
              <a:rPr lang="en-US" sz="9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35%</a:t>
            </a:fld>
            <a:endParaRPr lang="fr-FR" sz="900"/>
          </a:p>
        </xdr:txBody>
      </xdr:sp>
      <xdr:sp macro="" textlink="$R$4">
        <xdr:nvSpPr>
          <xdr:cNvPr id="46" name="Ellipse_Bq_2_S">
            <a:extLst>
              <a:ext uri="{FF2B5EF4-FFF2-40B4-BE49-F238E27FC236}">
                <a16:creationId xmlns:a16="http://schemas.microsoft.com/office/drawing/2014/main" id="{A98B2E23-A62E-46B6-A253-0230DC33ED06}"/>
              </a:ext>
            </a:extLst>
          </xdr:cNvPr>
          <xdr:cNvSpPr/>
        </xdr:nvSpPr>
        <xdr:spPr>
          <a:xfrm>
            <a:off x="6278728" y="378142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81F2CA78-18DF-4C0B-80AE-567A282FD6E8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28%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5">
        <xdr:nvSpPr>
          <xdr:cNvPr id="47" name="Ellipse_Bq_3_S">
            <a:extLst>
              <a:ext uri="{FF2B5EF4-FFF2-40B4-BE49-F238E27FC236}">
                <a16:creationId xmlns:a16="http://schemas.microsoft.com/office/drawing/2014/main" id="{69EDA58C-6A48-418D-B61D-4B7C51C422A4}"/>
              </a:ext>
            </a:extLst>
          </xdr:cNvPr>
          <xdr:cNvSpPr/>
        </xdr:nvSpPr>
        <xdr:spPr>
          <a:xfrm>
            <a:off x="7075256" y="378142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1E3C2811-6184-4F21-8482-9A1A5BF9F2A0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16%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6">
        <xdr:nvSpPr>
          <xdr:cNvPr id="49" name="Ellipse_Bq_4_S">
            <a:extLst>
              <a:ext uri="{FF2B5EF4-FFF2-40B4-BE49-F238E27FC236}">
                <a16:creationId xmlns:a16="http://schemas.microsoft.com/office/drawing/2014/main" id="{C867678C-BAD3-4F82-8C52-CBEF5205EA0E}"/>
              </a:ext>
            </a:extLst>
          </xdr:cNvPr>
          <xdr:cNvSpPr/>
        </xdr:nvSpPr>
        <xdr:spPr>
          <a:xfrm>
            <a:off x="7871784" y="378142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432094D9-05F6-4233-9722-44A5A2FF9878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14%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  <xdr:sp macro="" textlink="$R$7">
        <xdr:nvSpPr>
          <xdr:cNvPr id="52" name="Ellipse_Bq_5_S">
            <a:extLst>
              <a:ext uri="{FF2B5EF4-FFF2-40B4-BE49-F238E27FC236}">
                <a16:creationId xmlns:a16="http://schemas.microsoft.com/office/drawing/2014/main" id="{5E7D670B-56C9-4FE7-8F35-63C2CF68621D}"/>
              </a:ext>
            </a:extLst>
          </xdr:cNvPr>
          <xdr:cNvSpPr/>
        </xdr:nvSpPr>
        <xdr:spPr>
          <a:xfrm>
            <a:off x="8668312" y="3781425"/>
            <a:ext cx="285750" cy="266700"/>
          </a:xfrm>
          <a:prstGeom prst="ellipse">
            <a:avLst/>
          </a:prstGeom>
          <a:noFill/>
          <a:ln>
            <a:solidFill>
              <a:schemeClr val="accent3">
                <a:lumMod val="20000"/>
                <a:lumOff val="8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marL="0" indent="0" algn="ctr"/>
            <a:fld id="{2164E011-F113-47B4-8683-B46C80312A02}" type="TxLink">
              <a:rPr lang="en-US" sz="900" b="0" i="0" u="none" strike="noStrike">
                <a:solidFill>
                  <a:srgbClr val="000000"/>
                </a:solidFill>
                <a:latin typeface="Calibri"/>
                <a:ea typeface="+mn-ea"/>
                <a:cs typeface="Calibri"/>
              </a:rPr>
              <a:pPr marL="0" indent="0" algn="ctr"/>
              <a:t>7%</a:t>
            </a:fld>
            <a:endParaRPr lang="fr-FR" sz="9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0</xdr:row>
          <xdr:rowOff>180975</xdr:rowOff>
        </xdr:from>
        <xdr:to>
          <xdr:col>22</xdr:col>
          <xdr:colOff>285750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84AF645-71D0-42EC-968F-0E16041FF2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Mode détaillé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752475</xdr:colOff>
          <xdr:row>3</xdr:row>
          <xdr:rowOff>9525</xdr:rowOff>
        </xdr:from>
        <xdr:to>
          <xdr:col>22</xdr:col>
          <xdr:colOff>314325</xdr:colOff>
          <xdr:row>4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0D16CA0-4DC0-4620-B427-DA4A74E7F4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Mode simplifié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DFAF2-DF84-49FA-93C4-1FF325DE7497}">
  <sheetPr codeName="Feuil1"/>
  <dimension ref="A1:S22"/>
  <sheetViews>
    <sheetView tabSelected="1" zoomScaleNormal="100" workbookViewId="0">
      <selection activeCell="S15" sqref="S15"/>
    </sheetView>
  </sheetViews>
  <sheetFormatPr baseColWidth="10" defaultRowHeight="15" x14ac:dyDescent="0.25"/>
  <cols>
    <col min="1" max="1" width="7.140625" bestFit="1" customWidth="1"/>
    <col min="2" max="2" width="14.85546875" style="3" bestFit="1" customWidth="1"/>
    <col min="3" max="3" width="7.140625" bestFit="1" customWidth="1"/>
    <col min="4" max="8" width="5.28515625" bestFit="1" customWidth="1"/>
    <col min="9" max="9" width="5.42578125" bestFit="1" customWidth="1"/>
    <col min="11" max="11" width="5.28515625" bestFit="1" customWidth="1"/>
    <col min="12" max="12" width="8.28515625" bestFit="1" customWidth="1"/>
    <col min="13" max="13" width="5.5703125" bestFit="1" customWidth="1"/>
    <col min="14" max="14" width="10.5703125" bestFit="1" customWidth="1"/>
    <col min="16" max="16" width="5.28515625" bestFit="1" customWidth="1"/>
    <col min="17" max="17" width="8.28515625" bestFit="1" customWidth="1"/>
    <col min="18" max="18" width="5.5703125" bestFit="1" customWidth="1"/>
    <col min="19" max="19" width="10.5703125" bestFit="1" customWidth="1"/>
  </cols>
  <sheetData>
    <row r="1" spans="1:19" x14ac:dyDescent="0.25">
      <c r="A1" s="2" t="str">
        <f ca="1">"Ville_"&amp;RANDBETWEEN(1,5)</f>
        <v>Ville_3</v>
      </c>
    </row>
    <row r="2" spans="1:19" x14ac:dyDescent="0.25">
      <c r="A2" s="11" t="s">
        <v>23</v>
      </c>
      <c r="B2" s="4" t="s">
        <v>11</v>
      </c>
      <c r="K2" s="1"/>
      <c r="L2" s="4" t="s">
        <v>15</v>
      </c>
      <c r="M2" s="4" t="s">
        <v>14</v>
      </c>
      <c r="N2" s="4" t="s">
        <v>16</v>
      </c>
      <c r="P2" s="1"/>
      <c r="Q2" s="4" t="s">
        <v>15</v>
      </c>
      <c r="R2" s="4" t="s">
        <v>14</v>
      </c>
      <c r="S2" s="4" t="s">
        <v>16</v>
      </c>
    </row>
    <row r="3" spans="1:19" x14ac:dyDescent="0.25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9" t="s">
        <v>17</v>
      </c>
      <c r="J3" s="5"/>
      <c r="K3" s="1" t="s">
        <v>1</v>
      </c>
      <c r="L3" s="4" t="str">
        <f ca="1">IF(VLOOKUP($A$1,$C$18:$H$22,MATCH(K3,$C$17:$H$17,0),FALSE)&gt;0,"+ "&amp;VLOOKUP($A$1,$C$18:$H$22,MATCH(K3,$C$17:$H$17,0),FALSE),IF(VLOOKUP($A$1,$C$18:$H$22,MATCH(K3,$C$17:$H$17,0),FALSE)&lt;0,VLOOKUP($A$1,$C$18:$H$22,MATCH(K3,$C$17:$H$17,0),FALSE),"."))</f>
        <v>+ 37</v>
      </c>
      <c r="M3" s="7">
        <f ca="1">VLOOKUP($A$1,$C$4:$I$8,MATCH(K3,$C$3:$I$3,),FALSE)/VLOOKUP($A$1,$C$4:$I$8,MATCH($I$3,$C$3:$I$3,),FALSE)</f>
        <v>0.35055350553505538</v>
      </c>
      <c r="N3" s="8" t="str">
        <f ca="1">IF(L3&gt;0,"p",IF(L3&lt;0,"q","n"))</f>
        <v>p</v>
      </c>
      <c r="O3" s="5"/>
      <c r="P3" s="1" t="s">
        <v>1</v>
      </c>
      <c r="Q3" s="4" t="s">
        <v>22</v>
      </c>
      <c r="R3" s="7">
        <v>0.35471698113207545</v>
      </c>
      <c r="S3" s="8" t="s">
        <v>19</v>
      </c>
    </row>
    <row r="4" spans="1:19" x14ac:dyDescent="0.25">
      <c r="C4" s="1" t="s">
        <v>6</v>
      </c>
      <c r="D4" s="4">
        <f ca="1">RANDBETWEEN(0,100)</f>
        <v>84</v>
      </c>
      <c r="E4" s="4">
        <f t="shared" ref="E4:H8" ca="1" si="0">RANDBETWEEN(0,100)</f>
        <v>55</v>
      </c>
      <c r="F4" s="4">
        <f t="shared" ca="1" si="0"/>
        <v>32</v>
      </c>
      <c r="G4" s="4">
        <f t="shared" ca="1" si="0"/>
        <v>26</v>
      </c>
      <c r="H4" s="4">
        <f t="shared" ca="1" si="0"/>
        <v>35</v>
      </c>
      <c r="I4" s="10">
        <f ca="1">SUM(D4:H4)</f>
        <v>232</v>
      </c>
      <c r="J4" s="6"/>
      <c r="K4" s="1" t="s">
        <v>2</v>
      </c>
      <c r="L4" s="4">
        <f ca="1">IF(VLOOKUP($A$1,$C$18:$H$22,MATCH(K4,$C$17:$H$17,0),FALSE)&gt;0,"+ "&amp;VLOOKUP($A$1,$C$18:$H$22,MATCH(K4,$C$17:$H$17,0),FALSE),IF(VLOOKUP($A$1,$C$18:$H$22,MATCH(K4,$C$17:$H$17,0),FALSE)&lt;0,VLOOKUP($A$1,$C$18:$H$22,MATCH(K4,$C$17:$H$17,0),FALSE),"."))</f>
        <v>-41</v>
      </c>
      <c r="M4" s="7">
        <f ca="1">VLOOKUP($A$1,$C$4:$I$8,MATCH(K4,$C$3:$I$3,),FALSE)/VLOOKUP($A$1,$C$4:$I$8,MATCH($I$3,$C$3:$I$3,),FALSE)</f>
        <v>0.16974169741697417</v>
      </c>
      <c r="N4" s="8" t="str">
        <f ca="1">IF(L4&gt;0,"p",IF(L4&lt;0,"q","n"))</f>
        <v>q</v>
      </c>
      <c r="O4" s="6"/>
      <c r="P4" s="1" t="s">
        <v>5</v>
      </c>
      <c r="Q4" s="4" t="s">
        <v>21</v>
      </c>
      <c r="R4" s="7">
        <v>0.27547169811320754</v>
      </c>
      <c r="S4" s="8" t="s">
        <v>19</v>
      </c>
    </row>
    <row r="5" spans="1:19" x14ac:dyDescent="0.25">
      <c r="C5" s="1" t="s">
        <v>7</v>
      </c>
      <c r="D5" s="4">
        <f t="shared" ref="D5:D8" ca="1" si="1">RANDBETWEEN(0,100)</f>
        <v>43</v>
      </c>
      <c r="E5" s="4">
        <f t="shared" ca="1" si="0"/>
        <v>81</v>
      </c>
      <c r="F5" s="4">
        <f t="shared" ca="1" si="0"/>
        <v>32</v>
      </c>
      <c r="G5" s="4">
        <f t="shared" ca="1" si="0"/>
        <v>75</v>
      </c>
      <c r="H5" s="4">
        <f t="shared" ca="1" si="0"/>
        <v>25</v>
      </c>
      <c r="I5" s="10">
        <f t="shared" ref="I5:I8" ca="1" si="2">SUM(D5:H5)</f>
        <v>256</v>
      </c>
      <c r="K5" s="1" t="s">
        <v>3</v>
      </c>
      <c r="L5" s="4">
        <f ca="1">IF(VLOOKUP($A$1,$C$18:$H$22,MATCH(K5,$C$17:$H$17,0),FALSE)&gt;0,"+ "&amp;VLOOKUP($A$1,$C$18:$H$22,MATCH(K5,$C$17:$H$17,0),FALSE),IF(VLOOKUP($A$1,$C$18:$H$22,MATCH(K5,$C$17:$H$17,0),FALSE)&lt;0,VLOOKUP($A$1,$C$18:$H$22,MATCH(K5,$C$17:$H$17,0),FALSE),"."))</f>
        <v>-41</v>
      </c>
      <c r="M5" s="7">
        <f ca="1">VLOOKUP($A$1,$C$4:$I$8,MATCH(K5,$C$3:$I$3,),FALSE)/VLOOKUP($A$1,$C$4:$I$8,MATCH($I$3,$C$3:$I$3,),FALSE)</f>
        <v>0.12546125461254612</v>
      </c>
      <c r="N5" s="8" t="str">
        <f ca="1">IF(L5&gt;0,"p",IF(L5&lt;0,"q","n"))</f>
        <v>q</v>
      </c>
      <c r="P5" s="1" t="s">
        <v>2</v>
      </c>
      <c r="Q5" s="4" t="s">
        <v>20</v>
      </c>
      <c r="R5" s="7">
        <v>0.15849056603773584</v>
      </c>
      <c r="S5" s="8" t="s">
        <v>19</v>
      </c>
    </row>
    <row r="6" spans="1:19" x14ac:dyDescent="0.25">
      <c r="C6" s="1" t="s">
        <v>8</v>
      </c>
      <c r="D6" s="4">
        <f t="shared" ca="1" si="1"/>
        <v>95</v>
      </c>
      <c r="E6" s="4">
        <f t="shared" ca="1" si="0"/>
        <v>46</v>
      </c>
      <c r="F6" s="4">
        <f t="shared" ca="1" si="0"/>
        <v>34</v>
      </c>
      <c r="G6" s="4">
        <f t="shared" ca="1" si="0"/>
        <v>35</v>
      </c>
      <c r="H6" s="4">
        <f t="shared" ca="1" si="0"/>
        <v>61</v>
      </c>
      <c r="I6" s="10">
        <f t="shared" ca="1" si="2"/>
        <v>271</v>
      </c>
      <c r="K6" s="1" t="s">
        <v>4</v>
      </c>
      <c r="L6" s="4" t="str">
        <f ca="1">IF(VLOOKUP($A$1,$C$18:$H$22,MATCH(K6,$C$17:$H$17,0),FALSE)&gt;0,"+ "&amp;VLOOKUP($A$1,$C$18:$H$22,MATCH(K6,$C$17:$H$17,0),FALSE),IF(VLOOKUP($A$1,$C$18:$H$22,MATCH(K6,$C$17:$H$17,0),FALSE)&lt;0,VLOOKUP($A$1,$C$18:$H$22,MATCH(K6,$C$17:$H$17,0),FALSE),"."))</f>
        <v>+ 4</v>
      </c>
      <c r="M6" s="7">
        <f ca="1">VLOOKUP($A$1,$C$4:$I$8,MATCH(K6,$C$3:$I$3,),FALSE)/VLOOKUP($A$1,$C$4:$I$8,MATCH($I$3,$C$3:$I$3,),FALSE)</f>
        <v>0.12915129151291513</v>
      </c>
      <c r="N6" s="8" t="str">
        <f ca="1">IF(L6&gt;0,"p",IF(L6&lt;0,"q","n"))</f>
        <v>p</v>
      </c>
      <c r="P6" s="1" t="s">
        <v>3</v>
      </c>
      <c r="Q6" s="4">
        <v>-41</v>
      </c>
      <c r="R6" s="7">
        <v>0.13962264150943396</v>
      </c>
      <c r="S6" s="8" t="s">
        <v>18</v>
      </c>
    </row>
    <row r="7" spans="1:19" x14ac:dyDescent="0.25">
      <c r="C7" s="1" t="s">
        <v>9</v>
      </c>
      <c r="D7" s="4">
        <f t="shared" ca="1" si="1"/>
        <v>89</v>
      </c>
      <c r="E7" s="4">
        <f t="shared" ca="1" si="0"/>
        <v>1</v>
      </c>
      <c r="F7" s="4">
        <f t="shared" ca="1" si="0"/>
        <v>68</v>
      </c>
      <c r="G7" s="4">
        <f t="shared" ca="1" si="0"/>
        <v>13</v>
      </c>
      <c r="H7" s="4">
        <f t="shared" ca="1" si="0"/>
        <v>84</v>
      </c>
      <c r="I7" s="10">
        <f t="shared" ca="1" si="2"/>
        <v>255</v>
      </c>
      <c r="K7" s="1" t="s">
        <v>5</v>
      </c>
      <c r="L7" s="4" t="str">
        <f ca="1">IF(VLOOKUP($A$1,$C$18:$H$22,MATCH(K7,$C$17:$H$17,0),FALSE)&gt;0,"+ "&amp;VLOOKUP($A$1,$C$18:$H$22,MATCH(K7,$C$17:$H$17,0),FALSE),IF(VLOOKUP($A$1,$C$18:$H$22,MATCH(K7,$C$17:$H$17,0),FALSE)&lt;0,VLOOKUP($A$1,$C$18:$H$22,MATCH(K7,$C$17:$H$17,0),FALSE),"."))</f>
        <v>+ 8</v>
      </c>
      <c r="M7" s="7">
        <f ca="1">VLOOKUP($A$1,$C$4:$I$8,MATCH(K7,$C$3:$I$3,),FALSE)/VLOOKUP($A$1,$C$4:$I$8,MATCH($I$3,$C$3:$I$3,),FALSE)</f>
        <v>0.22509225092250923</v>
      </c>
      <c r="N7" s="8" t="str">
        <f ca="1">IF(L7&gt;0,"p",IF(L7&lt;0,"q","n"))</f>
        <v>p</v>
      </c>
      <c r="P7" s="1" t="s">
        <v>4</v>
      </c>
      <c r="Q7" s="4">
        <v>-40</v>
      </c>
      <c r="R7" s="7">
        <v>7.1698113207547168E-2</v>
      </c>
      <c r="S7" s="8" t="s">
        <v>18</v>
      </c>
    </row>
    <row r="8" spans="1:19" x14ac:dyDescent="0.25">
      <c r="C8" s="1" t="s">
        <v>10</v>
      </c>
      <c r="D8" s="4">
        <f t="shared" ca="1" si="1"/>
        <v>6</v>
      </c>
      <c r="E8" s="4">
        <f t="shared" ca="1" si="0"/>
        <v>34</v>
      </c>
      <c r="F8" s="4">
        <f t="shared" ca="1" si="0"/>
        <v>5</v>
      </c>
      <c r="G8" s="4">
        <f t="shared" ca="1" si="0"/>
        <v>16</v>
      </c>
      <c r="H8" s="4">
        <f t="shared" ca="1" si="0"/>
        <v>8</v>
      </c>
      <c r="I8" s="10">
        <f t="shared" ca="1" si="2"/>
        <v>69</v>
      </c>
    </row>
    <row r="9" spans="1:19" x14ac:dyDescent="0.25">
      <c r="B9" s="4" t="s">
        <v>12</v>
      </c>
    </row>
    <row r="10" spans="1:19" x14ac:dyDescent="0.25">
      <c r="C10" s="1" t="s">
        <v>0</v>
      </c>
      <c r="D10" s="1" t="s">
        <v>1</v>
      </c>
      <c r="E10" s="1" t="s">
        <v>2</v>
      </c>
      <c r="F10" s="1" t="s">
        <v>3</v>
      </c>
      <c r="G10" s="1" t="s">
        <v>4</v>
      </c>
      <c r="H10" s="1" t="s">
        <v>5</v>
      </c>
    </row>
    <row r="11" spans="1:19" x14ac:dyDescent="0.25">
      <c r="C11" s="1" t="s">
        <v>6</v>
      </c>
      <c r="D11" s="4">
        <f ca="1">RANDBETWEEN(0,100)</f>
        <v>13</v>
      </c>
      <c r="E11" s="4">
        <f t="shared" ref="E11:H15" ca="1" si="3">RANDBETWEEN(0,100)</f>
        <v>21</v>
      </c>
      <c r="F11" s="4">
        <f t="shared" ca="1" si="3"/>
        <v>0</v>
      </c>
      <c r="G11" s="4">
        <f t="shared" ca="1" si="3"/>
        <v>14</v>
      </c>
      <c r="H11" s="4">
        <f t="shared" ca="1" si="3"/>
        <v>83</v>
      </c>
    </row>
    <row r="12" spans="1:19" x14ac:dyDescent="0.25">
      <c r="C12" s="1" t="s">
        <v>7</v>
      </c>
      <c r="D12" s="4">
        <f t="shared" ref="D12:D15" ca="1" si="4">RANDBETWEEN(0,100)</f>
        <v>30</v>
      </c>
      <c r="E12" s="4">
        <f t="shared" ca="1" si="3"/>
        <v>47</v>
      </c>
      <c r="F12" s="4">
        <f t="shared" ca="1" si="3"/>
        <v>88</v>
      </c>
      <c r="G12" s="4">
        <f t="shared" ca="1" si="3"/>
        <v>84</v>
      </c>
      <c r="H12" s="4">
        <f t="shared" ca="1" si="3"/>
        <v>51</v>
      </c>
    </row>
    <row r="13" spans="1:19" x14ac:dyDescent="0.25">
      <c r="C13" s="1" t="s">
        <v>8</v>
      </c>
      <c r="D13" s="4">
        <f t="shared" ca="1" si="4"/>
        <v>58</v>
      </c>
      <c r="E13" s="4">
        <f t="shared" ca="1" si="3"/>
        <v>87</v>
      </c>
      <c r="F13" s="4">
        <f t="shared" ca="1" si="3"/>
        <v>75</v>
      </c>
      <c r="G13" s="4">
        <f t="shared" ca="1" si="3"/>
        <v>31</v>
      </c>
      <c r="H13" s="4">
        <f t="shared" ca="1" si="3"/>
        <v>53</v>
      </c>
    </row>
    <row r="14" spans="1:19" x14ac:dyDescent="0.25">
      <c r="C14" s="1" t="s">
        <v>9</v>
      </c>
      <c r="D14" s="4">
        <f t="shared" ca="1" si="4"/>
        <v>96</v>
      </c>
      <c r="E14" s="4">
        <f t="shared" ca="1" si="3"/>
        <v>13</v>
      </c>
      <c r="F14" s="4">
        <f t="shared" ca="1" si="3"/>
        <v>90</v>
      </c>
      <c r="G14" s="4">
        <f t="shared" ca="1" si="3"/>
        <v>47</v>
      </c>
      <c r="H14" s="4">
        <f t="shared" ca="1" si="3"/>
        <v>44</v>
      </c>
    </row>
    <row r="15" spans="1:19" x14ac:dyDescent="0.25">
      <c r="C15" s="1" t="s">
        <v>10</v>
      </c>
      <c r="D15" s="4">
        <f t="shared" ca="1" si="4"/>
        <v>97</v>
      </c>
      <c r="E15" s="4">
        <f t="shared" ca="1" si="3"/>
        <v>68</v>
      </c>
      <c r="F15" s="4">
        <f t="shared" ca="1" si="3"/>
        <v>6</v>
      </c>
      <c r="G15" s="4">
        <f t="shared" ca="1" si="3"/>
        <v>58</v>
      </c>
      <c r="H15" s="4">
        <f t="shared" ca="1" si="3"/>
        <v>16</v>
      </c>
    </row>
    <row r="16" spans="1:19" x14ac:dyDescent="0.25">
      <c r="B16" s="4" t="s">
        <v>13</v>
      </c>
    </row>
    <row r="17" spans="3:8" x14ac:dyDescent="0.25">
      <c r="C17" s="1" t="s">
        <v>0</v>
      </c>
      <c r="D17" s="1" t="s">
        <v>1</v>
      </c>
      <c r="E17" s="1" t="s">
        <v>2</v>
      </c>
      <c r="F17" s="1" t="s">
        <v>3</v>
      </c>
      <c r="G17" s="1" t="s">
        <v>4</v>
      </c>
      <c r="H17" s="1" t="s">
        <v>5</v>
      </c>
    </row>
    <row r="18" spans="3:8" x14ac:dyDescent="0.25">
      <c r="C18" s="1" t="s">
        <v>6</v>
      </c>
      <c r="D18" s="4">
        <f t="shared" ref="D18:H22" ca="1" si="5">D4-D11</f>
        <v>71</v>
      </c>
      <c r="E18" s="4">
        <f t="shared" ca="1" si="5"/>
        <v>34</v>
      </c>
      <c r="F18" s="4">
        <f t="shared" ca="1" si="5"/>
        <v>32</v>
      </c>
      <c r="G18" s="4">
        <f t="shared" ca="1" si="5"/>
        <v>12</v>
      </c>
      <c r="H18" s="4">
        <f t="shared" ca="1" si="5"/>
        <v>-48</v>
      </c>
    </row>
    <row r="19" spans="3:8" x14ac:dyDescent="0.25">
      <c r="C19" s="1" t="s">
        <v>7</v>
      </c>
      <c r="D19" s="4">
        <f t="shared" ca="1" si="5"/>
        <v>13</v>
      </c>
      <c r="E19" s="4">
        <f t="shared" ca="1" si="5"/>
        <v>34</v>
      </c>
      <c r="F19" s="4">
        <f t="shared" ca="1" si="5"/>
        <v>-56</v>
      </c>
      <c r="G19" s="4">
        <f t="shared" ca="1" si="5"/>
        <v>-9</v>
      </c>
      <c r="H19" s="4">
        <f t="shared" ca="1" si="5"/>
        <v>-26</v>
      </c>
    </row>
    <row r="20" spans="3:8" x14ac:dyDescent="0.25">
      <c r="C20" s="1" t="s">
        <v>8</v>
      </c>
      <c r="D20" s="4">
        <f t="shared" ca="1" si="5"/>
        <v>37</v>
      </c>
      <c r="E20" s="4">
        <f t="shared" ca="1" si="5"/>
        <v>-41</v>
      </c>
      <c r="F20" s="4">
        <f t="shared" ca="1" si="5"/>
        <v>-41</v>
      </c>
      <c r="G20" s="4">
        <f t="shared" ca="1" si="5"/>
        <v>4</v>
      </c>
      <c r="H20" s="4">
        <f t="shared" ca="1" si="5"/>
        <v>8</v>
      </c>
    </row>
    <row r="21" spans="3:8" x14ac:dyDescent="0.25">
      <c r="C21" s="1" t="s">
        <v>9</v>
      </c>
      <c r="D21" s="4">
        <f t="shared" ca="1" si="5"/>
        <v>-7</v>
      </c>
      <c r="E21" s="4">
        <f t="shared" ca="1" si="5"/>
        <v>-12</v>
      </c>
      <c r="F21" s="4">
        <f t="shared" ca="1" si="5"/>
        <v>-22</v>
      </c>
      <c r="G21" s="4">
        <f t="shared" ca="1" si="5"/>
        <v>-34</v>
      </c>
      <c r="H21" s="4">
        <f t="shared" ca="1" si="5"/>
        <v>40</v>
      </c>
    </row>
    <row r="22" spans="3:8" x14ac:dyDescent="0.25">
      <c r="C22" s="1" t="s">
        <v>10</v>
      </c>
      <c r="D22" s="4">
        <f t="shared" ca="1" si="5"/>
        <v>-91</v>
      </c>
      <c r="E22" s="4">
        <f t="shared" ca="1" si="5"/>
        <v>-34</v>
      </c>
      <c r="F22" s="4">
        <f t="shared" ca="1" si="5"/>
        <v>-1</v>
      </c>
      <c r="G22" s="4">
        <f t="shared" ca="1" si="5"/>
        <v>-42</v>
      </c>
      <c r="H22" s="4">
        <f t="shared" ca="1" si="5"/>
        <v>-8</v>
      </c>
    </row>
  </sheetData>
  <sortState xmlns:xlrd2="http://schemas.microsoft.com/office/spreadsheetml/2017/richdata2" ref="P3:S7">
    <sortCondition descending="1" ref="R3"/>
  </sortState>
  <phoneticPr fontId="2" type="noConversion"/>
  <conditionalFormatting sqref="L3:L7">
    <cfRule type="cellIs" dxfId="27" priority="25" operator="lessThan">
      <formula>0</formula>
    </cfRule>
    <cfRule type="cellIs" dxfId="26" priority="26" operator="greaterThan">
      <formula>0</formula>
    </cfRule>
  </conditionalFormatting>
  <conditionalFormatting sqref="Q3:Q7">
    <cfRule type="cellIs" dxfId="3" priority="1" operator="lessThan">
      <formula>0</formula>
    </cfRule>
    <cfRule type="cellIs" dxfId="2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20</xdr:col>
                    <xdr:colOff>0</xdr:colOff>
                    <xdr:row>1</xdr:row>
                    <xdr:rowOff>9525</xdr:rowOff>
                  </from>
                  <to>
                    <xdr:col>20</xdr:col>
                    <xdr:colOff>228600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de_Détaille">
                <anchor moveWithCells="1" sizeWithCells="1">
                  <from>
                    <xdr:col>21</xdr:col>
                    <xdr:colOff>9525</xdr:colOff>
                    <xdr:row>0</xdr:row>
                    <xdr:rowOff>180975</xdr:rowOff>
                  </from>
                  <to>
                    <xdr:col>22</xdr:col>
                    <xdr:colOff>285750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e_Simplifie">
                <anchor moveWithCells="1" sizeWithCells="1">
                  <from>
                    <xdr:col>20</xdr:col>
                    <xdr:colOff>752475</xdr:colOff>
                    <xdr:row>3</xdr:row>
                    <xdr:rowOff>9525</xdr:rowOff>
                  </from>
                  <to>
                    <xdr:col>22</xdr:col>
                    <xdr:colOff>314325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7" operator="containsText" id="{B8824DF0-9C19-4BFB-A64E-684D1AA8B2AF}">
            <xm:f>NOT(ISERROR(SEARCH("q",N3)))</xm:f>
            <xm:f>"q"</xm:f>
            <x14:dxf>
              <font>
                <color rgb="FFFF0000"/>
              </font>
            </x14:dxf>
          </x14:cfRule>
          <x14:cfRule type="containsText" priority="28" operator="containsText" id="{98A95A75-748A-4E4F-9A86-88A32CF7451D}">
            <xm:f>NOT(ISERROR(SEARCH("p",N3)))</xm:f>
            <xm:f>"p"</xm:f>
            <x14:dxf>
              <font>
                <color theme="9" tint="-0.499984740745262"/>
              </font>
            </x14:dxf>
          </x14:cfRule>
          <xm:sqref>N3:N7</xm:sqref>
        </x14:conditionalFormatting>
        <x14:conditionalFormatting xmlns:xm="http://schemas.microsoft.com/office/excel/2006/main">
          <x14:cfRule type="containsText" priority="3" operator="containsText" id="{83E4A432-E57E-4CEB-826C-2F0186D75675}">
            <xm:f>NOT(ISERROR(SEARCH("q",S3)))</xm:f>
            <xm:f>"q"</xm:f>
            <x14:dxf>
              <font>
                <color rgb="FFFF0000"/>
              </font>
            </x14:dxf>
          </x14:cfRule>
          <x14:cfRule type="containsText" priority="4" operator="containsText" id="{0A511463-9D12-4DD1-A727-F042D3D928B0}">
            <xm:f>NOT(ISERROR(SEARCH("p",S3)))</xm:f>
            <xm:f>"p"</xm:f>
            <x14:dxf>
              <font>
                <color theme="9" tint="-0.499984740745262"/>
              </font>
            </x14:dxf>
          </x14:cfRule>
          <xm:sqref>S3:S7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Bq_Stat</vt:lpstr>
      <vt:lpstr>Bq_Stat_I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EDDAHRIR</dc:creator>
  <cp:lastModifiedBy>Mohammed EDDAHRIR</cp:lastModifiedBy>
  <dcterms:created xsi:type="dcterms:W3CDTF">2020-03-18T19:50:38Z</dcterms:created>
  <dcterms:modified xsi:type="dcterms:W3CDTF">2020-03-19T22:19:17Z</dcterms:modified>
</cp:coreProperties>
</file>