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hammed.eddahrir.MAROCPMENET\Desktop\"/>
    </mc:Choice>
  </mc:AlternateContent>
  <xr:revisionPtr revIDLastSave="0" documentId="8_{E0DA2332-5101-4B02-8028-B06A18646797}" xr6:coauthVersionLast="47" xr6:coauthVersionMax="47" xr10:uidLastSave="{00000000-0000-0000-0000-000000000000}"/>
  <bookViews>
    <workbookView xWindow="-120" yWindow="-120" windowWidth="20730" windowHeight="11160" activeTab="4" xr2:uid="{CDADC73A-AA7C-4BF5-97A6-069E0A5AA092}"/>
  </bookViews>
  <sheets>
    <sheet name="Index" sheetId="3" r:id="rId1"/>
    <sheet name="Formule" sheetId="1" r:id="rId2"/>
    <sheet name="Données" sheetId="2" r:id="rId3"/>
    <sheet name="Feuil4" sheetId="4" r:id="rId4"/>
    <sheet name="Feuil5" sheetId="5" r:id="rId5"/>
  </sheets>
  <externalReferences>
    <externalReference r:id="rId6"/>
    <externalReference r:id="rId7"/>
    <externalReference r:id="rId8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5" l="1"/>
  <c r="B24" i="4"/>
  <c r="B1" i="4"/>
  <c r="B99" i="4"/>
  <c r="CV2" i="5" s="1"/>
  <c r="B98" i="4"/>
  <c r="CU2" i="5" s="1"/>
  <c r="B97" i="4"/>
  <c r="CT2" i="5" s="1"/>
  <c r="B96" i="4"/>
  <c r="CS2" i="5" s="1"/>
  <c r="B95" i="4"/>
  <c r="CR2" i="5" s="1"/>
  <c r="B94" i="4"/>
  <c r="CQ2" i="5" s="1"/>
  <c r="B93" i="4"/>
  <c r="CP2" i="5" s="1"/>
  <c r="B92" i="4"/>
  <c r="CO2" i="5" s="1"/>
  <c r="B90" i="4" a="1"/>
  <c r="B90" i="4" s="1"/>
  <c r="CM2" i="5" s="1"/>
  <c r="B89" i="4" a="1"/>
  <c r="B89" i="4" s="1"/>
  <c r="CL2" i="5" s="1"/>
  <c r="B88" i="4" a="1"/>
  <c r="B88" i="4" s="1"/>
  <c r="CK2" i="5" s="1"/>
  <c r="B87" i="4" a="1"/>
  <c r="B87" i="4" s="1"/>
  <c r="CJ2" i="5" s="1"/>
  <c r="B86" i="4" a="1"/>
  <c r="B86" i="4" s="1"/>
  <c r="CI2" i="5" s="1"/>
  <c r="B85" i="4" a="1"/>
  <c r="B85" i="4" s="1"/>
  <c r="CH2" i="5" s="1"/>
  <c r="B84" i="4" a="1"/>
  <c r="B84" i="4" s="1"/>
  <c r="CG2" i="5" s="1"/>
  <c r="B83" i="4" a="1"/>
  <c r="B83" i="4" s="1"/>
  <c r="CF2" i="5" s="1"/>
  <c r="B82" i="4" a="1"/>
  <c r="B82" i="4" s="1"/>
  <c r="CE2" i="5" s="1"/>
  <c r="B81" i="4" a="1"/>
  <c r="B81" i="4" s="1"/>
  <c r="CD2" i="5" s="1"/>
  <c r="B80" i="4" a="1"/>
  <c r="B80" i="4" s="1"/>
  <c r="CC2" i="5" s="1"/>
  <c r="B79" i="4" a="1"/>
  <c r="B79" i="4" s="1"/>
  <c r="CB2" i="5" s="1"/>
  <c r="B78" i="4" a="1"/>
  <c r="B78" i="4" s="1"/>
  <c r="CA2" i="5" s="1"/>
  <c r="B77" i="4" a="1"/>
  <c r="B77" i="4" s="1"/>
  <c r="BZ2" i="5" s="1"/>
  <c r="B76" i="4" a="1"/>
  <c r="B76" i="4" s="1"/>
  <c r="BY2" i="5" s="1"/>
  <c r="B75" i="4" a="1"/>
  <c r="B75" i="4" s="1"/>
  <c r="BX2" i="5" s="1"/>
  <c r="B74" i="4" a="1"/>
  <c r="B74" i="4" s="1"/>
  <c r="BW2" i="5" s="1"/>
  <c r="B73" i="4" a="1"/>
  <c r="B73" i="4" s="1"/>
  <c r="BV2" i="5" s="1"/>
  <c r="B72" i="4" a="1"/>
  <c r="B72" i="4" s="1"/>
  <c r="BU2" i="5" s="1"/>
  <c r="B71" i="4" a="1"/>
  <c r="B71" i="4" s="1"/>
  <c r="BT2" i="5" s="1"/>
  <c r="B70" i="4" a="1"/>
  <c r="B70" i="4" s="1"/>
  <c r="BS2" i="5" s="1"/>
  <c r="B69" i="4" a="1"/>
  <c r="B69" i="4" s="1"/>
  <c r="BR2" i="5" s="1"/>
  <c r="B68" i="4" a="1"/>
  <c r="B68" i="4" s="1"/>
  <c r="BQ2" i="5" s="1"/>
  <c r="B67" i="4" a="1"/>
  <c r="B67" i="4" s="1"/>
  <c r="BP2" i="5" s="1"/>
  <c r="B66" i="4" a="1"/>
  <c r="B66" i="4" s="1"/>
  <c r="BO2" i="5" s="1"/>
  <c r="B65" i="4" a="1"/>
  <c r="B65" i="4" s="1"/>
  <c r="BN2" i="5" s="1"/>
  <c r="B64" i="4" a="1"/>
  <c r="B64" i="4" s="1"/>
  <c r="BM2" i="5" s="1"/>
  <c r="B63" i="4" a="1"/>
  <c r="B63" i="4" s="1"/>
  <c r="BL2" i="5" s="1"/>
  <c r="B62" i="4" a="1"/>
  <c r="B62" i="4" s="1"/>
  <c r="BK2" i="5" s="1"/>
  <c r="B61" i="4" a="1"/>
  <c r="B61" i="4" s="1"/>
  <c r="BJ2" i="5" s="1"/>
  <c r="B60" i="4" a="1"/>
  <c r="B60" i="4" s="1"/>
  <c r="BI2" i="5" s="1"/>
  <c r="B59" i="4" a="1"/>
  <c r="B59" i="4" s="1"/>
  <c r="BH2" i="5" s="1"/>
  <c r="B58" i="4" a="1"/>
  <c r="B58" i="4" s="1"/>
  <c r="BG2" i="5" s="1"/>
  <c r="B57" i="4" a="1"/>
  <c r="B57" i="4" s="1"/>
  <c r="BF2" i="5" s="1"/>
  <c r="B56" i="4" a="1"/>
  <c r="B56" i="4" s="1"/>
  <c r="BE2" i="5" s="1"/>
  <c r="B55" i="4" a="1"/>
  <c r="B55" i="4" s="1"/>
  <c r="BD2" i="5" s="1"/>
  <c r="B54" i="4" a="1"/>
  <c r="B54" i="4" s="1"/>
  <c r="BC2" i="5" s="1"/>
  <c r="B53" i="4" a="1"/>
  <c r="B53" i="4" s="1"/>
  <c r="BB2" i="5" s="1"/>
  <c r="B52" i="4" a="1"/>
  <c r="B52" i="4" s="1"/>
  <c r="BA2" i="5" s="1"/>
  <c r="B51" i="4" a="1"/>
  <c r="B51" i="4" s="1"/>
  <c r="AZ2" i="5" s="1"/>
  <c r="B50" i="4" a="1"/>
  <c r="B50" i="4" s="1"/>
  <c r="AY2" i="5" s="1"/>
  <c r="B49" i="4" a="1"/>
  <c r="B49" i="4" s="1"/>
  <c r="AX2" i="5" s="1"/>
  <c r="B48" i="4" a="1"/>
  <c r="B48" i="4" s="1"/>
  <c r="AW2" i="5" s="1"/>
  <c r="B47" i="4" a="1"/>
  <c r="B47" i="4" s="1"/>
  <c r="AV2" i="5" s="1"/>
  <c r="B46" i="4" a="1"/>
  <c r="B46" i="4" s="1"/>
  <c r="AU2" i="5" s="1"/>
  <c r="B45" i="4" a="1"/>
  <c r="B45" i="4" s="1"/>
  <c r="AT2" i="5" s="1"/>
  <c r="B44" i="4" a="1"/>
  <c r="B44" i="4" s="1"/>
  <c r="AS2" i="5" s="1"/>
  <c r="B43" i="4" a="1"/>
  <c r="B43" i="4" s="1"/>
  <c r="AR2" i="5" s="1"/>
  <c r="B42" i="4" a="1"/>
  <c r="B42" i="4" s="1"/>
  <c r="AQ2" i="5" s="1"/>
  <c r="B41" i="4" a="1"/>
  <c r="B41" i="4" s="1"/>
  <c r="AP2" i="5" s="1"/>
  <c r="B40" i="4" a="1"/>
  <c r="B40" i="4" s="1"/>
  <c r="AO2" i="5" s="1"/>
  <c r="B39" i="4" a="1"/>
  <c r="B39" i="4" s="1"/>
  <c r="AN2" i="5" s="1"/>
  <c r="B38" i="4" a="1"/>
  <c r="B38" i="4" s="1"/>
  <c r="AM2" i="5" s="1"/>
  <c r="B37" i="4" a="1"/>
  <c r="B37" i="4" s="1"/>
  <c r="AL2" i="5" s="1"/>
  <c r="B36" i="4" a="1"/>
  <c r="B36" i="4" s="1"/>
  <c r="AK2" i="5" s="1"/>
  <c r="B35" i="4" a="1"/>
  <c r="B35" i="4" s="1"/>
  <c r="AJ2" i="5" s="1"/>
  <c r="B34" i="4" a="1"/>
  <c r="B34" i="4" s="1"/>
  <c r="AI2" i="5" s="1"/>
  <c r="B33" i="4" a="1"/>
  <c r="B33" i="4" s="1"/>
  <c r="AH2" i="5" s="1"/>
  <c r="B32" i="4" a="1"/>
  <c r="B32" i="4" s="1"/>
  <c r="AG2" i="5" s="1"/>
  <c r="B31" i="4" a="1"/>
  <c r="B31" i="4" s="1"/>
  <c r="AF2" i="5" s="1"/>
  <c r="B30" i="4" a="1"/>
  <c r="B30" i="4" s="1"/>
  <c r="AE2" i="5" s="1"/>
  <c r="B29" i="4" a="1"/>
  <c r="B29" i="4" s="1"/>
  <c r="AD2" i="5" s="1"/>
  <c r="B28" i="4" a="1"/>
  <c r="B28" i="4" s="1"/>
  <c r="AC2" i="5" s="1"/>
  <c r="B27" i="4"/>
  <c r="AB2" i="5" s="1"/>
  <c r="B26" i="4"/>
  <c r="AA2" i="5" s="1"/>
  <c r="B25" i="4"/>
  <c r="Z2" i="5" s="1"/>
  <c r="Y2" i="5"/>
  <c r="B23" i="4"/>
  <c r="X2" i="5" s="1"/>
  <c r="B22" i="4"/>
  <c r="W2" i="5" s="1"/>
  <c r="B21" i="4"/>
  <c r="V2" i="5" s="1"/>
  <c r="B20" i="4"/>
  <c r="U2" i="5" s="1"/>
  <c r="B19" i="4"/>
  <c r="T2" i="5" s="1"/>
  <c r="B18" i="4"/>
  <c r="S2" i="5" s="1"/>
  <c r="B17" i="4"/>
  <c r="R2" i="5" s="1"/>
  <c r="B16" i="4"/>
  <c r="Q2" i="5" s="1"/>
  <c r="B15" i="4"/>
  <c r="P2" i="5" s="1"/>
  <c r="B14" i="4"/>
  <c r="O2" i="5" s="1"/>
  <c r="B13" i="4"/>
  <c r="N2" i="5" s="1"/>
  <c r="B12" i="4"/>
  <c r="M2" i="5" s="1"/>
  <c r="B11" i="4"/>
  <c r="L2" i="5" s="1"/>
  <c r="B10" i="4"/>
  <c r="K2" i="5" s="1"/>
  <c r="B9" i="4"/>
  <c r="J2" i="5" s="1"/>
  <c r="B8" i="4"/>
  <c r="I2" i="5" s="1"/>
  <c r="B7" i="4"/>
  <c r="H2" i="5" s="1"/>
  <c r="B6" i="4"/>
  <c r="G2" i="5" s="1"/>
  <c r="B5" i="4"/>
  <c r="F2" i="5" s="1"/>
  <c r="B4" i="4"/>
  <c r="E2" i="5" s="1"/>
  <c r="B3" i="4"/>
  <c r="D2" i="5" s="1"/>
  <c r="B2" i="4"/>
  <c r="C2" i="5" s="1"/>
  <c r="B3" i="5" a="1"/>
  <c r="C3" i="5" a="1"/>
  <c r="B3" i="5" l="1"/>
  <c r="C3" i="5"/>
  <c r="B91" i="4"/>
  <c r="CN2" i="5" s="1"/>
  <c r="B2" i="3" l="1"/>
  <c r="A2" i="3"/>
  <c r="B2" i="1"/>
  <c r="B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tc={E537C1CE-190E-446F-8B34-06F4514BC07B}</author>
    <author>tc={18678547-C6C3-4625-AFCF-E5934F9688D2}</author>
  </authors>
  <commentList>
    <comment ref="A3" authorId="0" shapeId="0" xr:uid="{E537C1CE-190E-446F-8B34-06F4514BC07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Ouvrir fichier Ch_Dos activation actions Nawat</t>
      </text>
    </comment>
    <comment ref="A11" authorId="1" shapeId="0" xr:uid="{18678547-C6C3-4625-AFCF-E5934F9688D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Ouvrir fichier TDB_CGD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tc={9446309B-8F15-4ECA-B892-7A9A44873078}</author>
    <author>tc={8020DBEE-BD01-4C04-9294-0D49B604B130}</author>
  </authors>
  <commentList>
    <comment ref="D1" authorId="0" shapeId="0" xr:uid="{9446309B-8F15-4ECA-B892-7A9A4487307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Ouvrir fichier Ch_Dos activation actions Nawat</t>
      </text>
    </comment>
    <comment ref="L1" authorId="1" shapeId="0" xr:uid="{8020DBEE-BD01-4C04-9294-0D49B604B13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Ouvrir fichier TDB_CGD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<sst xmlns="http://schemas.openxmlformats.org/spreadsheetml/2006/main" count="207" uniqueCount="105">
  <si>
    <t>Addition</t>
  </si>
  <si>
    <t>A</t>
  </si>
  <si>
    <t>B</t>
  </si>
  <si>
    <t>Multiplication</t>
  </si>
  <si>
    <t>RE</t>
  </si>
  <si>
    <t>Statut action Nawat</t>
  </si>
  <si>
    <t>Chargé MPME</t>
  </si>
  <si>
    <t>Chargé MPME_Manuel</t>
  </si>
  <si>
    <t>Affectation Division</t>
  </si>
  <si>
    <t>Affectation Division_Manuel</t>
  </si>
  <si>
    <t>Cible</t>
  </si>
  <si>
    <t>Statut P</t>
  </si>
  <si>
    <t>Object action</t>
  </si>
  <si>
    <t>Phase_appui</t>
  </si>
  <si>
    <t>Date CGD</t>
  </si>
  <si>
    <t>Région_G</t>
  </si>
  <si>
    <t>Prestataire</t>
  </si>
  <si>
    <t>Conseiller</t>
  </si>
  <si>
    <t>Région_P</t>
  </si>
  <si>
    <t>Région action</t>
  </si>
  <si>
    <t>Ville action</t>
  </si>
  <si>
    <t>Date début</t>
  </si>
  <si>
    <t>Date_début_F</t>
  </si>
  <si>
    <t>Mois_Début</t>
  </si>
  <si>
    <t>Date fin</t>
  </si>
  <si>
    <t>Date_Fin_F</t>
  </si>
  <si>
    <t>Statut_Action</t>
  </si>
  <si>
    <t>NB jours</t>
  </si>
  <si>
    <t>NB bénéficiaires H</t>
  </si>
  <si>
    <t>NB bénéficiaires F</t>
  </si>
  <si>
    <t>NB bénéficiaires</t>
  </si>
  <si>
    <t>&lt;25 ans H</t>
  </si>
  <si>
    <t>[25-35[ H</t>
  </si>
  <si>
    <t>[35-45[ H</t>
  </si>
  <si>
    <t>[45-55[ H</t>
  </si>
  <si>
    <t>[55-65[ H</t>
  </si>
  <si>
    <t>&gt;=65 ans H</t>
  </si>
  <si>
    <t>&lt;25 ans F</t>
  </si>
  <si>
    <t>[25-35[ F</t>
  </si>
  <si>
    <t>[35-45[ F</t>
  </si>
  <si>
    <t>[45-55[ F</t>
  </si>
  <si>
    <t>[55-65[ F</t>
  </si>
  <si>
    <t>&gt;=65 ans F</t>
  </si>
  <si>
    <t>&lt;25 ans</t>
  </si>
  <si>
    <t>[25-35[</t>
  </si>
  <si>
    <t>[35-45[</t>
  </si>
  <si>
    <t>[45-55[</t>
  </si>
  <si>
    <t>[55-65[</t>
  </si>
  <si>
    <t>&gt;=65 ans</t>
  </si>
  <si>
    <t>Industrie H</t>
  </si>
  <si>
    <t>Commerce H</t>
  </si>
  <si>
    <t>Artisanat H</t>
  </si>
  <si>
    <t>Services H</t>
  </si>
  <si>
    <t>Industrie F</t>
  </si>
  <si>
    <t>Commerce F</t>
  </si>
  <si>
    <t>Artisanat F</t>
  </si>
  <si>
    <t>Services F</t>
  </si>
  <si>
    <t>Industrie</t>
  </si>
  <si>
    <t>Commerce</t>
  </si>
  <si>
    <t>Artisanat</t>
  </si>
  <si>
    <t>Services</t>
  </si>
  <si>
    <t>Non scolarisé H</t>
  </si>
  <si>
    <t>Primaire H</t>
  </si>
  <si>
    <t>Collège H</t>
  </si>
  <si>
    <t>Niveau Bac H</t>
  </si>
  <si>
    <t>Bac H</t>
  </si>
  <si>
    <t>Diplôme universitaire H</t>
  </si>
  <si>
    <t>Non scolarisé F</t>
  </si>
  <si>
    <t>Primaire F</t>
  </si>
  <si>
    <t>Collège F</t>
  </si>
  <si>
    <t>Niveau Bac F</t>
  </si>
  <si>
    <t>Bac F</t>
  </si>
  <si>
    <t>Diplôme universitaire F</t>
  </si>
  <si>
    <t>Non scolarisé</t>
  </si>
  <si>
    <t>Primaire</t>
  </si>
  <si>
    <t>Collège</t>
  </si>
  <si>
    <t>Niveau Bac</t>
  </si>
  <si>
    <t>Bac</t>
  </si>
  <si>
    <t>Diplôme universitaire</t>
  </si>
  <si>
    <t>Qualification H</t>
  </si>
  <si>
    <t>Technicien H</t>
  </si>
  <si>
    <t>Technicien spécialisé H</t>
  </si>
  <si>
    <t>Autres H</t>
  </si>
  <si>
    <t>Aucune H</t>
  </si>
  <si>
    <t>Qualification F</t>
  </si>
  <si>
    <t>Technicien F</t>
  </si>
  <si>
    <t>Technicien spécialisé F</t>
  </si>
  <si>
    <t>Autres F</t>
  </si>
  <si>
    <t>Aucune F</t>
  </si>
  <si>
    <t>Qualification</t>
  </si>
  <si>
    <t>Technicien</t>
  </si>
  <si>
    <t>Technicien spécialisé</t>
  </si>
  <si>
    <t>Autres</t>
  </si>
  <si>
    <t>Aucune</t>
  </si>
  <si>
    <t>MU commission gestion</t>
  </si>
  <si>
    <t>MT commission gestion</t>
  </si>
  <si>
    <t>MT comission mobilisation</t>
  </si>
  <si>
    <t>Total Commision</t>
  </si>
  <si>
    <t>Dont TVA</t>
  </si>
  <si>
    <t>MU honoraires</t>
  </si>
  <si>
    <t>Total honoraires</t>
  </si>
  <si>
    <t>Dont TVA H (SARL)</t>
  </si>
  <si>
    <t>Total action</t>
  </si>
  <si>
    <t>Reference de la formation</t>
  </si>
  <si>
    <t>ASS SONAA ANAJAH POUR L ENTREPRENEURIAT ET L ENTREPRISE/2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</si>
</sst>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4" fillId="9" borderId="1" xfId="1" applyFont="1" applyFill="1" applyBorder="1" applyAlignment="1">
      <alignment horizontal="center"/>
    </xf>
    <xf numFmtId="0" fontId="4" fillId="10" borderId="1" xfId="1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4" borderId="3" xfId="0" applyFont="1" applyFill="1" applyBorder="1" applyAlignment="1">
      <alignment horizontal="center"/>
    </xf>
    <xf numFmtId="14" fontId="0" fillId="3" borderId="2" xfId="0" applyNumberFormat="1" applyFill="1" applyBorder="1" applyAlignment="1">
      <alignment horizontal="left"/>
    </xf>
    <xf numFmtId="0" fontId="0" fillId="3" borderId="2" xfId="0" quotePrefix="1" applyNumberFormat="1" applyFill="1" applyBorder="1" applyAlignment="1">
      <alignment horizontal="left"/>
    </xf>
    <xf numFmtId="0" fontId="0" fillId="3" borderId="2" xfId="0" applyNumberFormat="1" applyFill="1" applyBorder="1" applyAlignment="1">
      <alignment horizontal="left"/>
    </xf>
    <xf numFmtId="0" fontId="0" fillId="3" borderId="2" xfId="0" applyNumberFormat="1" applyFill="1" applyBorder="1" applyAlignment="1">
      <alignment horizontal="left" vertical="center"/>
    </xf>
    <xf numFmtId="0" fontId="0" fillId="0" borderId="0" xfId="0" quotePrefix="1" applyNumberFormat="1" applyAlignment="1">
      <alignment horizontal="left"/>
    </xf>
    <xf numFmtId="0" fontId="0" fillId="3" borderId="4" xfId="0" applyNumberFormat="1" applyFill="1" applyBorder="1" applyAlignment="1">
      <alignment horizontal="left"/>
    </xf>
    <xf numFmtId="0" fontId="0" fillId="0" borderId="0" xfId="0" applyNumberFormat="1" applyAlignment="1">
      <alignment horizontal="left"/>
    </xf>
    <xf numFmtId="0" fontId="1" fillId="2" borderId="5" xfId="0" applyFont="1" applyFill="1" applyBorder="1" applyAlignment="1">
      <alignment horizontal="center"/>
    </xf>
    <xf numFmtId="0" fontId="6" fillId="0" borderId="0" xfId="0" applyFont="1" applyFill="1"/>
    <xf numFmtId="0" fontId="7" fillId="0" borderId="1" xfId="0" applyFont="1" applyFill="1" applyBorder="1" applyAlignment="1">
      <alignment horizontal="center"/>
    </xf>
    <xf numFmtId="0" fontId="8" fillId="0" borderId="1" xfId="1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0" fillId="3" borderId="6" xfId="0" applyFill="1" applyBorder="1"/>
    <xf numFmtId="14" fontId="0" fillId="0" borderId="0" xfId="0" applyNumberFormat="1"/>
    <xf numFmtId="165" fontId="0" fillId="0" borderId="0" xfId="0" applyNumberFormat="1"/>
  </cellXfs>
  <cellStyles count="2">
    <cellStyle name="Normal" xfId="0" builtinId="0"/>
    <cellStyle name="Normal 6" xfId="1" xr:uid="{D9365009-7662-4CE9-8CB9-4B590B68FCC7}"/>
  </cellStyles>
  <dxfs count="5">
    <dxf>
      <font>
        <color rgb="FF9C0006"/>
      </font>
      <fill>
        <patternFill>
          <bgColor rgb="FFFFC7CE"/>
        </patternFill>
      </fill>
    </dxf>
    <dxf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awat/TDB_Actions_Nawat_V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awat/Ch_Dos%20Validation%20actions%20Nawa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Nawat/TDB_CGD%20(FPE&amp;FAC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vers"/>
      <sheetName val="TDB"/>
      <sheetName val="TCD_Index"/>
      <sheetName val="Index"/>
      <sheetName val="BDD Actions"/>
      <sheetName val="BDD RE"/>
      <sheetName val="BDD CE"/>
      <sheetName val="BDD_PP"/>
      <sheetName val="BDD_AE"/>
      <sheetName val="BDD_TPE"/>
    </sheetNames>
    <sheetDataSet>
      <sheetData sheetId="0"/>
      <sheetData sheetId="1" refreshError="1"/>
      <sheetData sheetId="2" refreshError="1"/>
      <sheetData sheetId="3"/>
      <sheetData sheetId="4">
        <row r="1">
          <cell r="A1" t="str">
            <v>Reference de la formation</v>
          </cell>
          <cell r="B1" t="str">
            <v>Date de création</v>
          </cell>
          <cell r="C1" t="str">
            <v>Date de début</v>
          </cell>
          <cell r="D1" t="str">
            <v>Date de fin</v>
          </cell>
          <cell r="E1" t="str">
            <v>Cible</v>
          </cell>
          <cell r="F1" t="str">
            <v>Statut</v>
          </cell>
          <cell r="G1" t="str">
            <v>Conseiller</v>
          </cell>
          <cell r="H1" t="str">
            <v>Lieu d'accompagnement</v>
          </cell>
          <cell r="I1" t="str">
            <v>Région</v>
          </cell>
          <cell r="J1" t="str">
            <v>Ville</v>
          </cell>
          <cell r="K1" t="str">
            <v>Nombre de jours</v>
          </cell>
          <cell r="L1" t="str">
            <v>Nombre de séquences</v>
          </cell>
          <cell r="M1" t="str">
            <v>Thématique</v>
          </cell>
        </row>
      </sheetData>
      <sheetData sheetId="5">
        <row r="1">
          <cell r="A1" t="str">
            <v>Dénomination Légale</v>
          </cell>
          <cell r="B1" t="str">
            <v>Dénomination en Arabe</v>
          </cell>
          <cell r="C1" t="str">
            <v>Date de création</v>
          </cell>
          <cell r="D1" t="str">
            <v>Statut</v>
          </cell>
          <cell r="E1" t="str">
            <v>Décision finale</v>
          </cell>
          <cell r="F1" t="str">
            <v>Président</v>
          </cell>
          <cell r="G1" t="str">
            <v>Signataire / Fondé de pouvoir</v>
          </cell>
          <cell r="H1" t="str">
            <v>GSM Signataire / Fondé de pouvoir</v>
          </cell>
          <cell r="I1" t="str">
            <v>Email Signataire / Fondé de pouvoir</v>
          </cell>
          <cell r="J1" t="str">
            <v>Autre personne de contact</v>
          </cell>
          <cell r="K1" t="str">
            <v>Fonction de la personne de contact</v>
          </cell>
          <cell r="L1" t="str">
            <v>GSM personne de contact</v>
          </cell>
          <cell r="M1" t="str">
            <v>Email personne de contact</v>
          </cell>
          <cell r="N1" t="str">
            <v>Date de renouvellement du bureau</v>
          </cell>
          <cell r="O1" t="str">
            <v>Durée de mandat du bureau</v>
          </cell>
          <cell r="P1" t="str">
            <v>Adresse association</v>
          </cell>
          <cell r="Q1" t="str">
            <v>Région</v>
          </cell>
          <cell r="R1" t="str">
            <v>Ville</v>
          </cell>
          <cell r="S1" t="str">
            <v>Autre ville</v>
          </cell>
          <cell r="T1" t="str">
            <v>Téléphone</v>
          </cell>
          <cell r="U1" t="str">
            <v>Adresse e-mail</v>
          </cell>
          <cell r="V1" t="str">
            <v>Site Web de l'association</v>
          </cell>
          <cell r="W1" t="str">
            <v>ICE</v>
          </cell>
          <cell r="X1" t="str">
            <v>Identifiant Fiscal (IF)</v>
          </cell>
          <cell r="Y1" t="str">
            <v>Identifiant CNSS</v>
          </cell>
          <cell r="Z1" t="str">
            <v>Banque</v>
          </cell>
          <cell r="AA1" t="str">
            <v>Relevé d'identité Bancaire (RIB)</v>
          </cell>
          <cell r="AB1" t="str">
            <v>Ancrage du partenaire</v>
          </cell>
          <cell r="AC1" t="str">
            <v>Reconnaissance d'utilité publique</v>
          </cell>
          <cell r="AD1" t="str">
            <v>Domaine(s) d'intervenetion</v>
          </cell>
          <cell r="AE1" t="str">
            <v>Activités principales</v>
          </cell>
          <cell r="AF1" t="str">
            <v>Nombre d'adhérents</v>
          </cell>
          <cell r="AG1" t="str">
            <v>Nombre de salariés</v>
          </cell>
          <cell r="AH1" t="str">
            <v>Droits d'adhésion annuels</v>
          </cell>
          <cell r="AI1" t="str">
            <v>Services aux entrepreneurs payants</v>
          </cell>
          <cell r="AJ1" t="str">
            <v>Autres sources  de financement</v>
          </cell>
          <cell r="AK1" t="str">
            <v>Motivations du partenariat avec Maroc PME</v>
          </cell>
          <cell r="AL1" t="str">
            <v>Budget global</v>
          </cell>
          <cell r="AM1" t="str">
            <v>Budget consommé</v>
          </cell>
          <cell r="AN1" t="str">
            <v>Budget restant</v>
          </cell>
        </row>
      </sheetData>
      <sheetData sheetId="6">
        <row r="1">
          <cell r="A1" t="str">
            <v>Nom</v>
          </cell>
          <cell r="B1" t="str">
            <v>Prénom</v>
          </cell>
          <cell r="C1" t="str">
            <v>CIN</v>
          </cell>
          <cell r="D1" t="str">
            <v>Banque</v>
          </cell>
          <cell r="E1" t="str">
            <v>Adresse e-mail</v>
          </cell>
          <cell r="F1" t="str">
            <v>Téléphone</v>
          </cell>
          <cell r="G1" t="str">
            <v>Région</v>
          </cell>
          <cell r="H1" t="str">
            <v>Ville</v>
          </cell>
          <cell r="I1" t="str">
            <v>Autre ville</v>
          </cell>
          <cell r="J1" t="str">
            <v>Adresse de domiciliation</v>
          </cell>
          <cell r="K1" t="str">
            <v>Type</v>
          </cell>
          <cell r="L1" t="str">
            <v>Nom de l'entreprise</v>
          </cell>
          <cell r="M1" t="str">
            <v>N° de Commerce</v>
          </cell>
          <cell r="N1" t="str">
            <v>Tribunal de commerce</v>
          </cell>
          <cell r="O1" t="str">
            <v>Identifiant Fiscal (IF)</v>
          </cell>
          <cell r="P1" t="str">
            <v>Relevé d'identité Bancaire (RIB)</v>
          </cell>
          <cell r="Q1" t="str">
            <v>N° de la Taxe Professionnelle</v>
          </cell>
          <cell r="R1" t="str">
            <v>ICE</v>
          </cell>
        </row>
        <row r="2">
          <cell r="A2" t="str">
            <v>ABAID</v>
          </cell>
          <cell r="B2" t="str">
            <v>NAJAT</v>
          </cell>
          <cell r="C2" t="str">
            <v>JA96552</v>
          </cell>
          <cell r="D2" t="str">
            <v>Société Générale Marocaine de Banques</v>
          </cell>
          <cell r="E2" t="str">
            <v>najat.abaid@gmail.com</v>
          </cell>
          <cell r="F2" t="str">
            <v>0614400572</v>
          </cell>
          <cell r="G2" t="str">
            <v>Guelmim-Oued Noun</v>
          </cell>
          <cell r="H2" t="str">
            <v>GUELMIM</v>
          </cell>
          <cell r="J2" t="str">
            <v>hay lalla hasna rue 08 n°2 bloc C</v>
          </cell>
          <cell r="K2" t="str">
            <v>Autoentrepreneur</v>
          </cell>
          <cell r="L2" t="str">
            <v>NAJAT ABAID</v>
          </cell>
          <cell r="N2" t="str">
            <v>GUELMIM</v>
          </cell>
          <cell r="O2">
            <v>50207876</v>
          </cell>
          <cell r="P2" t="str">
            <v>022320000350002846146880</v>
          </cell>
          <cell r="Q2">
            <v>49603487</v>
          </cell>
          <cell r="R2" t="str">
            <v>002816364000061</v>
          </cell>
        </row>
        <row r="3">
          <cell r="A3" t="str">
            <v>ABAKKALI</v>
          </cell>
          <cell r="B3" t="str">
            <v>OUASSIMA</v>
          </cell>
          <cell r="C3" t="str">
            <v>K426207</v>
          </cell>
          <cell r="D3" t="str">
            <v>BANQUE POPULAIRE</v>
          </cell>
          <cell r="E3" t="str">
            <v>abakkaliouassima@gmail.com</v>
          </cell>
          <cell r="F3" t="str">
            <v>0777000955</v>
          </cell>
          <cell r="G3" t="str">
            <v>Tanger-Tétouan-Al Hoceima</v>
          </cell>
          <cell r="H3" t="str">
            <v>TANGER</v>
          </cell>
          <cell r="J3" t="str">
            <v>T107 TECHNOPARK</v>
          </cell>
          <cell r="K3" t="str">
            <v>Société</v>
          </cell>
          <cell r="L3" t="str">
            <v>AKL 360 PRIVE</v>
          </cell>
          <cell r="M3">
            <v>99831</v>
          </cell>
          <cell r="N3" t="str">
            <v>TANGER</v>
          </cell>
          <cell r="O3">
            <v>37661098</v>
          </cell>
          <cell r="P3" t="str">
            <v>022640000018003045139521</v>
          </cell>
          <cell r="Q3">
            <v>50405284</v>
          </cell>
          <cell r="R3" t="str">
            <v>002321444000084</v>
          </cell>
        </row>
        <row r="4">
          <cell r="A4" t="str">
            <v>ABBOUH</v>
          </cell>
          <cell r="B4" t="str">
            <v>NAFISSA</v>
          </cell>
          <cell r="C4" t="str">
            <v>JF19896</v>
          </cell>
          <cell r="D4" t="str">
            <v>Al Barid Bank</v>
          </cell>
          <cell r="E4" t="str">
            <v>nafissa.abbouh@gmail.com</v>
          </cell>
          <cell r="F4" t="str">
            <v>0690883199</v>
          </cell>
          <cell r="G4" t="str">
            <v>Guelmim-Oued Noun</v>
          </cell>
          <cell r="H4" t="str">
            <v>TANTAN</v>
          </cell>
          <cell r="J4" t="str">
            <v>n6 rue 13 Hay Biranzarane</v>
          </cell>
          <cell r="K4" t="str">
            <v>Autoentrepreneur</v>
          </cell>
          <cell r="N4" t="str">
            <v>AGADIR</v>
          </cell>
          <cell r="O4">
            <v>39389275</v>
          </cell>
          <cell r="P4" t="str">
            <v>350810000000000943308101</v>
          </cell>
          <cell r="Q4">
            <v>77201563</v>
          </cell>
          <cell r="R4" t="str">
            <v>002363876000087</v>
          </cell>
        </row>
        <row r="5">
          <cell r="A5" t="str">
            <v>Abouhalim</v>
          </cell>
          <cell r="B5" t="str">
            <v>Laila</v>
          </cell>
          <cell r="C5" t="str">
            <v>CD201786</v>
          </cell>
          <cell r="D5" t="str">
            <v>Attijariwafa bank</v>
          </cell>
          <cell r="E5" t="str">
            <v>lailaabouhalim@gmail.com</v>
          </cell>
          <cell r="F5" t="str">
            <v>0677825597</v>
          </cell>
          <cell r="G5" t="str">
            <v>Fès-Meknès</v>
          </cell>
          <cell r="H5" t="str">
            <v>FES</v>
          </cell>
          <cell r="J5" t="str">
            <v>Bureau 9, 2ème étage, Immeuble Al Youbia, Ave Allal Ben Abdellah</v>
          </cell>
          <cell r="K5" t="str">
            <v>Société</v>
          </cell>
          <cell r="L5" t="str">
            <v>Bridges To The Future</v>
          </cell>
          <cell r="M5">
            <v>46587</v>
          </cell>
          <cell r="N5" t="str">
            <v>FES</v>
          </cell>
          <cell r="O5">
            <v>15250327</v>
          </cell>
          <cell r="P5" t="str">
            <v>007270000194800000076550</v>
          </cell>
          <cell r="Q5">
            <v>15250327</v>
          </cell>
          <cell r="R5" t="str">
            <v>000114780000090</v>
          </cell>
        </row>
        <row r="6">
          <cell r="A6" t="str">
            <v>ADJRIR</v>
          </cell>
          <cell r="B6" t="str">
            <v>MOHAMED</v>
          </cell>
          <cell r="C6" t="str">
            <v>V296410</v>
          </cell>
          <cell r="D6" t="str">
            <v>BANQUE POPULAIRE</v>
          </cell>
          <cell r="E6" t="str">
            <v>adjrirmed07@gmail.com</v>
          </cell>
          <cell r="F6" t="str">
            <v>0663734001</v>
          </cell>
          <cell r="G6" t="str">
            <v>Béni Mellal-Khénifra</v>
          </cell>
          <cell r="H6" t="str">
            <v>KHENIFRA</v>
          </cell>
          <cell r="J6" t="str">
            <v>QU ENNAHDA AGUELMOUS KHENIFRA</v>
          </cell>
          <cell r="K6" t="str">
            <v>Autoentrepreneur</v>
          </cell>
          <cell r="L6" t="str">
            <v>mohamed adjrir</v>
          </cell>
          <cell r="N6" t="str">
            <v>KHENIFRA</v>
          </cell>
          <cell r="O6">
            <v>39392981</v>
          </cell>
          <cell r="P6" t="str">
            <v>127381211116710930000314</v>
          </cell>
          <cell r="Q6">
            <v>19700239</v>
          </cell>
          <cell r="R6" t="str">
            <v>002365458000053</v>
          </cell>
        </row>
        <row r="7">
          <cell r="A7" t="str">
            <v>ADKHIS</v>
          </cell>
          <cell r="B7" t="str">
            <v>MOHAMED</v>
          </cell>
          <cell r="C7" t="str">
            <v>P219647</v>
          </cell>
          <cell r="D7" t="str">
            <v>Attijariwafa bank</v>
          </cell>
          <cell r="E7" t="str">
            <v>med02adkhis@gmail.com</v>
          </cell>
          <cell r="F7" t="str">
            <v>0672750796</v>
          </cell>
          <cell r="G7" t="str">
            <v>Drâa-Tafilalet</v>
          </cell>
          <cell r="H7" t="str">
            <v>OUARZAZATE</v>
          </cell>
          <cell r="J7" t="str">
            <v>Douar Ougrid Ouissalssate</v>
          </cell>
          <cell r="K7" t="str">
            <v>Autoentrepreneur</v>
          </cell>
          <cell r="L7" t="str">
            <v>MOHAMED ADKHIS</v>
          </cell>
          <cell r="N7" t="str">
            <v>OUARZAZATE</v>
          </cell>
          <cell r="O7">
            <v>34478679</v>
          </cell>
          <cell r="P7" t="str">
            <v>007550000155200030639165</v>
          </cell>
          <cell r="Q7">
            <v>47101905</v>
          </cell>
          <cell r="R7" t="str">
            <v>002271374000085</v>
          </cell>
        </row>
        <row r="8">
          <cell r="A8" t="str">
            <v>AMAIDAN</v>
          </cell>
          <cell r="B8" t="str">
            <v>FOUAD</v>
          </cell>
          <cell r="C8" t="str">
            <v>JF34277</v>
          </cell>
          <cell r="D8" t="str">
            <v>Al Barid Bank</v>
          </cell>
          <cell r="E8" t="str">
            <v>amaidan.fouad59@gmail.com</v>
          </cell>
          <cell r="F8" t="str">
            <v>06656619540</v>
          </cell>
          <cell r="G8" t="str">
            <v>Guelmim-Oued Noun</v>
          </cell>
          <cell r="H8" t="str">
            <v>TANTAN</v>
          </cell>
          <cell r="J8" t="str">
            <v>N° 38 rue 1 HAY AIN RAHMA</v>
          </cell>
          <cell r="K8" t="str">
            <v>Autoentrepreneur</v>
          </cell>
          <cell r="L8" t="str">
            <v>AMAIDAN FOUAD</v>
          </cell>
          <cell r="N8" t="str">
            <v>TANTAN</v>
          </cell>
          <cell r="O8">
            <v>18756264</v>
          </cell>
          <cell r="P8" t="str">
            <v>350810000000000869468306</v>
          </cell>
          <cell r="Q8">
            <v>77201067</v>
          </cell>
          <cell r="R8" t="str">
            <v>001587923000079</v>
          </cell>
        </row>
        <row r="9">
          <cell r="A9" t="str">
            <v>AMHAJAR</v>
          </cell>
          <cell r="B9" t="str">
            <v>ISSAM</v>
          </cell>
          <cell r="C9" t="str">
            <v>V284159</v>
          </cell>
          <cell r="D9" t="str">
            <v>AL BARID BANK</v>
          </cell>
          <cell r="E9" t="str">
            <v>amhajar.is@gmail.com</v>
          </cell>
          <cell r="F9" t="str">
            <v>0678289589</v>
          </cell>
          <cell r="G9" t="str">
            <v>Béni Mellal-Khénifra</v>
          </cell>
          <cell r="H9" t="str">
            <v>KHENIFRA</v>
          </cell>
          <cell r="J9" t="str">
            <v>QU EL MASSIRA TIGHASSALINE KHENIFRA</v>
          </cell>
          <cell r="K9" t="str">
            <v>Autoentrepreneur</v>
          </cell>
          <cell r="L9" t="str">
            <v>ISSAM AMHAJAR</v>
          </cell>
          <cell r="N9" t="str">
            <v>KHENIFRA</v>
          </cell>
          <cell r="O9">
            <v>37714654</v>
          </cell>
          <cell r="P9" t="str">
            <v>350810000000000936380846</v>
          </cell>
          <cell r="Q9">
            <v>19160023</v>
          </cell>
          <cell r="R9" t="str">
            <v>002341963000038</v>
          </cell>
        </row>
        <row r="10">
          <cell r="A10" t="str">
            <v>ARIF</v>
          </cell>
          <cell r="B10" t="str">
            <v>Mouna</v>
          </cell>
          <cell r="C10" t="str">
            <v>BK150674</v>
          </cell>
          <cell r="D10" t="str">
            <v>Bank of Africa</v>
          </cell>
          <cell r="E10" t="str">
            <v>arifmouna@gmail.com</v>
          </cell>
          <cell r="F10" t="str">
            <v>0661594701</v>
          </cell>
          <cell r="G10" t="str">
            <v>Casablanca-Settat</v>
          </cell>
          <cell r="H10" t="str">
            <v>Casablanca</v>
          </cell>
          <cell r="J10" t="str">
            <v>1 IMM C résidence les jardins de Majorelle</v>
          </cell>
          <cell r="K10" t="str">
            <v>Société</v>
          </cell>
          <cell r="L10" t="str">
            <v>IPSO FACT</v>
          </cell>
          <cell r="M10">
            <v>150691</v>
          </cell>
          <cell r="N10" t="str">
            <v>Casablanca</v>
          </cell>
          <cell r="O10">
            <v>2261410</v>
          </cell>
          <cell r="P10" t="str">
            <v>011794000031210000553590</v>
          </cell>
          <cell r="Q10">
            <v>34090568</v>
          </cell>
          <cell r="R10" t="str">
            <v>000518008000020</v>
          </cell>
        </row>
        <row r="11">
          <cell r="A11" t="str">
            <v>EL ATIFI</v>
          </cell>
          <cell r="B11" t="str">
            <v>Aziz</v>
          </cell>
          <cell r="C11" t="str">
            <v>GK23618</v>
          </cell>
          <cell r="D11" t="str">
            <v>Umnia Bank</v>
          </cell>
          <cell r="E11" t="str">
            <v>atifiaziz@yahoo.fr</v>
          </cell>
          <cell r="F11" t="str">
            <v>0661395432</v>
          </cell>
          <cell r="G11" t="str">
            <v>Tanger-Tétouan-Al Hoceima</v>
          </cell>
          <cell r="H11" t="str">
            <v>TANGER</v>
          </cell>
          <cell r="J11" t="str">
            <v>Al Moujahidine Res Akbib Bloc D</v>
          </cell>
          <cell r="K11" t="str">
            <v>Société</v>
          </cell>
          <cell r="L11" t="str">
            <v>CAF PERFORMANCE</v>
          </cell>
          <cell r="M11">
            <v>116189</v>
          </cell>
          <cell r="N11" t="str">
            <v>TANGER</v>
          </cell>
          <cell r="O11">
            <v>50207290</v>
          </cell>
          <cell r="P11" t="str">
            <v>360640000003859161001266</v>
          </cell>
          <cell r="Q11">
            <v>7000202122252</v>
          </cell>
          <cell r="R11" t="str">
            <v>002795163000091</v>
          </cell>
        </row>
        <row r="12">
          <cell r="A12" t="str">
            <v>BABANA EL ALAOUI</v>
          </cell>
          <cell r="B12" t="str">
            <v>MOHAMED Khalid</v>
          </cell>
          <cell r="C12" t="str">
            <v>J295115</v>
          </cell>
          <cell r="D12" t="str">
            <v>Bank of Africa</v>
          </cell>
          <cell r="E12" t="str">
            <v>kelalaoui.b@gmail.com</v>
          </cell>
          <cell r="F12" t="str">
            <v>00212652923688</v>
          </cell>
          <cell r="G12" t="str">
            <v>Souss-Massa</v>
          </cell>
          <cell r="H12" t="str">
            <v>AGADIR</v>
          </cell>
          <cell r="J12" t="str">
            <v>81 BLOC 105 CITE CHARAF</v>
          </cell>
          <cell r="K12" t="str">
            <v>Autoentrepreneur</v>
          </cell>
          <cell r="L12" t="str">
            <v>MOHAMED Khalid EL ALAOUI BABANA</v>
          </cell>
          <cell r="N12" t="str">
            <v>AGADIR</v>
          </cell>
          <cell r="O12">
            <v>37652090</v>
          </cell>
          <cell r="P12" t="str">
            <v>011010000003200000402976</v>
          </cell>
          <cell r="Q12">
            <v>48301141</v>
          </cell>
          <cell r="R12" t="str">
            <v>002321677000001</v>
          </cell>
        </row>
        <row r="13">
          <cell r="A13" t="str">
            <v>BAKRY</v>
          </cell>
          <cell r="B13" t="str">
            <v>NAOUAL</v>
          </cell>
          <cell r="C13" t="str">
            <v>BJ199028</v>
          </cell>
          <cell r="D13" t="str">
            <v>ATTIJARI WAFA BANK</v>
          </cell>
          <cell r="E13" t="str">
            <v>n.bakry@devact.ma</v>
          </cell>
          <cell r="F13" t="str">
            <v>0669791162</v>
          </cell>
          <cell r="G13" t="str">
            <v>Casablanca-Settat</v>
          </cell>
          <cell r="H13" t="str">
            <v>Casablanca</v>
          </cell>
          <cell r="J13" t="str">
            <v>58 Lotissement Chefchaouni 1 Ain Sebaa</v>
          </cell>
          <cell r="K13" t="str">
            <v>Société</v>
          </cell>
          <cell r="L13" t="str">
            <v>DEVACT</v>
          </cell>
          <cell r="M13">
            <v>416177</v>
          </cell>
          <cell r="N13" t="str">
            <v>Casablanca</v>
          </cell>
          <cell r="O13">
            <v>26197111</v>
          </cell>
          <cell r="P13" t="str">
            <v>007780000237100000102377</v>
          </cell>
          <cell r="Q13">
            <v>35400427</v>
          </cell>
          <cell r="R13" t="str">
            <v>002158107000078</v>
          </cell>
        </row>
        <row r="14">
          <cell r="A14" t="str">
            <v>BARRAK</v>
          </cell>
          <cell r="B14" t="str">
            <v>ABDELOUAHAB</v>
          </cell>
          <cell r="C14" t="str">
            <v>Z359298</v>
          </cell>
          <cell r="D14" t="str">
            <v>Banque populaire</v>
          </cell>
          <cell r="E14" t="str">
            <v>abdel.barak@hotmail.com</v>
          </cell>
          <cell r="F14" t="str">
            <v>0625929819</v>
          </cell>
          <cell r="G14" t="str">
            <v>Fès-Meknès</v>
          </cell>
          <cell r="H14" t="str">
            <v>TAZA</v>
          </cell>
          <cell r="J14" t="str">
            <v>N° 276 BLOC 4 Ex-Terrain d'aviation</v>
          </cell>
          <cell r="K14" t="str">
            <v>Autoentrepreneur</v>
          </cell>
          <cell r="L14" t="str">
            <v>ABDELOUAHAB BARRAK</v>
          </cell>
          <cell r="N14" t="str">
            <v>TAZA</v>
          </cell>
          <cell r="O14">
            <v>20718346</v>
          </cell>
          <cell r="P14" t="str">
            <v>127690211113261429000883</v>
          </cell>
          <cell r="Q14">
            <v>15765218</v>
          </cell>
          <cell r="R14" t="str">
            <v>001856184000022</v>
          </cell>
        </row>
        <row r="15">
          <cell r="A15" t="str">
            <v>BATTIWA</v>
          </cell>
          <cell r="B15" t="str">
            <v>Mohamed Yassir</v>
          </cell>
          <cell r="C15" t="str">
            <v>A340349</v>
          </cell>
          <cell r="D15" t="str">
            <v>Banque populaire</v>
          </cell>
          <cell r="E15" t="str">
            <v>mohamedyassir@gmail.com</v>
          </cell>
          <cell r="F15" t="str">
            <v>0661065402</v>
          </cell>
          <cell r="G15" t="str">
            <v>Marrakech-Safi</v>
          </cell>
          <cell r="H15" t="str">
            <v>MARRAKECH</v>
          </cell>
          <cell r="J15" t="str">
            <v>route de Casablanca Résidence Al BAyt Al Atiq Imm 3 Appt n° 3</v>
          </cell>
          <cell r="K15" t="str">
            <v>Autoentrepreneur</v>
          </cell>
          <cell r="L15" t="str">
            <v>Mohamed Yassir BATTIWA</v>
          </cell>
          <cell r="N15" t="str">
            <v>MARRAKECH</v>
          </cell>
          <cell r="O15">
            <v>97181089</v>
          </cell>
          <cell r="P15" t="str">
            <v>145450211118690113000471</v>
          </cell>
          <cell r="Q15">
            <v>64402193</v>
          </cell>
          <cell r="R15" t="str">
            <v>002370090000022</v>
          </cell>
        </row>
        <row r="16">
          <cell r="A16" t="str">
            <v>Benhamou</v>
          </cell>
          <cell r="B16" t="str">
            <v>Norya</v>
          </cell>
          <cell r="C16" t="str">
            <v>G127781</v>
          </cell>
          <cell r="D16" t="str">
            <v>Société Générale Marocaine de Banques</v>
          </cell>
          <cell r="E16" t="str">
            <v>nbemhamou@mgrh.ma</v>
          </cell>
          <cell r="F16" t="str">
            <v>0661374745</v>
          </cell>
          <cell r="G16" t="str">
            <v>Casablanca-Settat</v>
          </cell>
          <cell r="H16" t="str">
            <v>Casablanca</v>
          </cell>
          <cell r="J16" t="str">
            <v>Ichrak center Rte D'Eljadida Im 29 plateau 7</v>
          </cell>
          <cell r="K16" t="str">
            <v>Société</v>
          </cell>
          <cell r="L16" t="str">
            <v>MGRH</v>
          </cell>
          <cell r="M16">
            <v>280805</v>
          </cell>
          <cell r="N16" t="str">
            <v>Casablanca</v>
          </cell>
          <cell r="O16">
            <v>14431614</v>
          </cell>
          <cell r="P16" t="str">
            <v>022780000243002715032474</v>
          </cell>
          <cell r="Q16">
            <v>36293353</v>
          </cell>
          <cell r="R16" t="str">
            <v>000204631000083</v>
          </cell>
        </row>
        <row r="17">
          <cell r="A17" t="str">
            <v>Benlafqih</v>
          </cell>
          <cell r="B17" t="str">
            <v>Touria</v>
          </cell>
          <cell r="C17" t="str">
            <v>CD87561</v>
          </cell>
          <cell r="D17" t="str">
            <v>BMCE Bank</v>
          </cell>
          <cell r="E17" t="str">
            <v>benlafqih.touria@gmail.com</v>
          </cell>
          <cell r="F17" t="str">
            <v>0667821354</v>
          </cell>
          <cell r="G17" t="str">
            <v>Drâa-Tafilalet</v>
          </cell>
          <cell r="H17" t="str">
            <v>ERRACHIDIA</v>
          </cell>
          <cell r="J17" t="str">
            <v>Tafilalet Bureau rue houria</v>
          </cell>
          <cell r="K17" t="str">
            <v>Société</v>
          </cell>
          <cell r="L17" t="str">
            <v>EMPEOPLE</v>
          </cell>
          <cell r="M17">
            <v>119949</v>
          </cell>
          <cell r="N17" t="str">
            <v>MIDELT</v>
          </cell>
          <cell r="O17">
            <v>18815798</v>
          </cell>
          <cell r="P17" t="str">
            <v>011810000014210000695606</v>
          </cell>
          <cell r="Q17">
            <v>25710661</v>
          </cell>
          <cell r="R17" t="str">
            <v>001727491000096</v>
          </cell>
        </row>
        <row r="18">
          <cell r="A18" t="str">
            <v>BENSGHIR</v>
          </cell>
          <cell r="B18" t="str">
            <v>AFAF</v>
          </cell>
          <cell r="C18" t="str">
            <v>GM35556</v>
          </cell>
          <cell r="D18" t="str">
            <v>Attijariwafa bank</v>
          </cell>
          <cell r="E18" t="str">
            <v>afafbensghir@gmail.com</v>
          </cell>
          <cell r="F18" t="str">
            <v>0661874196</v>
          </cell>
          <cell r="G18" t="str">
            <v>Oriental</v>
          </cell>
          <cell r="H18" t="str">
            <v>OUJDA</v>
          </cell>
          <cell r="J18" t="str">
            <v>02 rue Rafah Quartier El Qods</v>
          </cell>
          <cell r="K18" t="str">
            <v>Société</v>
          </cell>
          <cell r="L18" t="str">
            <v>ARJURECO</v>
          </cell>
          <cell r="M18">
            <v>17675</v>
          </cell>
          <cell r="N18" t="str">
            <v>OUJDA</v>
          </cell>
          <cell r="O18">
            <v>5301491</v>
          </cell>
          <cell r="P18" t="str">
            <v>007570000060300003543919</v>
          </cell>
          <cell r="Q18">
            <v>10118270</v>
          </cell>
          <cell r="R18" t="str">
            <v>000068043000019</v>
          </cell>
        </row>
        <row r="19">
          <cell r="A19" t="str">
            <v>BOUKHANOUCH</v>
          </cell>
          <cell r="B19" t="str">
            <v>JAMAL</v>
          </cell>
          <cell r="C19" t="str">
            <v>JA116857</v>
          </cell>
          <cell r="D19" t="str">
            <v>Bank of Africa</v>
          </cell>
          <cell r="E19" t="str">
            <v>Jamalboukha@gmail.com</v>
          </cell>
          <cell r="F19" t="str">
            <v>0676839679</v>
          </cell>
          <cell r="G19" t="str">
            <v>Guelmim-Oued Noun</v>
          </cell>
          <cell r="H19" t="str">
            <v>GUELMIM</v>
          </cell>
          <cell r="J19" t="str">
            <v>Quartier Tekna Rue Taroudant N 89</v>
          </cell>
          <cell r="K19" t="str">
            <v>Autoentrepreneur</v>
          </cell>
          <cell r="N19" t="str">
            <v>GUELMIM</v>
          </cell>
          <cell r="O19">
            <v>42758546</v>
          </cell>
          <cell r="P19" t="str">
            <v>011230000001200001139070</v>
          </cell>
          <cell r="Q19">
            <v>49602394</v>
          </cell>
          <cell r="R19" t="str">
            <v>002436654000010</v>
          </cell>
        </row>
        <row r="20">
          <cell r="A20" t="str">
            <v>BOUMEDIENE</v>
          </cell>
          <cell r="B20" t="str">
            <v>Mohamed</v>
          </cell>
          <cell r="C20" t="str">
            <v>VA77316</v>
          </cell>
          <cell r="D20" t="str">
            <v>AL BARID BANK</v>
          </cell>
          <cell r="E20" t="str">
            <v>innovateur_2010@hotmail.com</v>
          </cell>
          <cell r="F20" t="str">
            <v>0678944945</v>
          </cell>
          <cell r="G20" t="str">
            <v>Tanger-Tétouan-Al Hoceima</v>
          </cell>
          <cell r="H20" t="str">
            <v>ASSILAH</v>
          </cell>
          <cell r="J20" t="str">
            <v>6 Rue ERRACHIDIA</v>
          </cell>
          <cell r="K20" t="str">
            <v>Autoentrepreneur</v>
          </cell>
          <cell r="L20" t="str">
            <v>Paradise Coaching and Mentoring</v>
          </cell>
          <cell r="N20" t="str">
            <v>TANGER</v>
          </cell>
          <cell r="O20">
            <v>18779539</v>
          </cell>
          <cell r="P20" t="str">
            <v>350810000000000123836387</v>
          </cell>
          <cell r="Q20">
            <v>18944358</v>
          </cell>
          <cell r="R20" t="str">
            <v>001637684000079</v>
          </cell>
        </row>
        <row r="21">
          <cell r="A21" t="str">
            <v>Bouzerouata</v>
          </cell>
          <cell r="B21" t="str">
            <v>Mohamed</v>
          </cell>
          <cell r="C21" t="str">
            <v>L419917</v>
          </cell>
          <cell r="D21" t="str">
            <v>BMCE Bank</v>
          </cell>
          <cell r="E21" t="str">
            <v>manager@d3skills.com</v>
          </cell>
          <cell r="F21" t="str">
            <v>0629928778</v>
          </cell>
          <cell r="G21" t="str">
            <v>Tanger-Tétouan-Al Hoceima</v>
          </cell>
          <cell r="H21" t="str">
            <v>TANGER</v>
          </cell>
          <cell r="J21" t="str">
            <v>Quartier Mozart, Angle Rue Sayed Kotb et Sanaa Rési. TIDGHINE, étage 5, N°16</v>
          </cell>
          <cell r="K21" t="str">
            <v>Société</v>
          </cell>
          <cell r="L21" t="str">
            <v>D3 SKILLS</v>
          </cell>
          <cell r="M21">
            <v>79589</v>
          </cell>
          <cell r="N21" t="str">
            <v>TANGER</v>
          </cell>
          <cell r="O21">
            <v>20728291</v>
          </cell>
          <cell r="P21" t="str">
            <v>011640000014210000591329</v>
          </cell>
          <cell r="Q21">
            <v>57199996</v>
          </cell>
          <cell r="R21" t="str">
            <v>001860255000006</v>
          </cell>
        </row>
        <row r="22">
          <cell r="A22" t="str">
            <v>CAMELIA</v>
          </cell>
          <cell r="B22" t="str">
            <v>DRISSI</v>
          </cell>
          <cell r="C22" t="str">
            <v>AB401228</v>
          </cell>
          <cell r="D22" t="str">
            <v>CIH</v>
          </cell>
          <cell r="E22" t="str">
            <v>camelia.drissi@gmail.com</v>
          </cell>
          <cell r="F22" t="str">
            <v>0668142157</v>
          </cell>
          <cell r="G22" t="str">
            <v>Rabat-Salé-Kénitra</v>
          </cell>
          <cell r="H22" t="str">
            <v>RABAT</v>
          </cell>
          <cell r="J22" t="str">
            <v>Agdal, Rabat</v>
          </cell>
          <cell r="K22" t="str">
            <v>Société</v>
          </cell>
          <cell r="L22" t="str">
            <v>Prosperitas</v>
          </cell>
          <cell r="M22">
            <v>102051</v>
          </cell>
          <cell r="N22" t="str">
            <v>RABAT</v>
          </cell>
          <cell r="O22">
            <v>3368957</v>
          </cell>
          <cell r="P22">
            <v>2121142332160001</v>
          </cell>
          <cell r="Q22">
            <v>25700718</v>
          </cell>
          <cell r="R22" t="str">
            <v>000111174000064</v>
          </cell>
        </row>
        <row r="23">
          <cell r="A23" t="str">
            <v>Chtioui</v>
          </cell>
          <cell r="B23" t="str">
            <v>Milouda</v>
          </cell>
          <cell r="C23" t="str">
            <v>DA49654</v>
          </cell>
          <cell r="D23" t="str">
            <v>Al Barid Bank</v>
          </cell>
          <cell r="E23" t="str">
            <v>milouda.chtioui@gmail.com</v>
          </cell>
          <cell r="F23" t="str">
            <v>0661772904</v>
          </cell>
          <cell r="G23" t="str">
            <v>Rabat-Salé-Kénitra</v>
          </cell>
          <cell r="H23" t="str">
            <v>RABAT</v>
          </cell>
          <cell r="J23" t="str">
            <v>Imm D Appt 24 Rés Ahssane Dar 2 Av Hassan 2 Agdal</v>
          </cell>
          <cell r="K23" t="str">
            <v>Autoentrepreneur</v>
          </cell>
          <cell r="L23" t="str">
            <v>Chtioui Milouda</v>
          </cell>
          <cell r="N23" t="str">
            <v>RABAT</v>
          </cell>
          <cell r="O23">
            <v>25113852</v>
          </cell>
          <cell r="P23" t="str">
            <v>350810000000000853566320</v>
          </cell>
          <cell r="Q23">
            <v>25700360</v>
          </cell>
          <cell r="R23" t="str">
            <v>002063184000065</v>
          </cell>
        </row>
        <row r="24">
          <cell r="A24" t="str">
            <v>DAHMANI</v>
          </cell>
          <cell r="B24" t="str">
            <v>Nisrine</v>
          </cell>
          <cell r="C24" t="str">
            <v>D545009</v>
          </cell>
          <cell r="D24" t="str">
            <v>Banque populaire</v>
          </cell>
          <cell r="E24" t="str">
            <v>dahmani.nisrine@klite.ma</v>
          </cell>
          <cell r="F24" t="str">
            <v>0665352819</v>
          </cell>
          <cell r="G24" t="str">
            <v>Marrakech-Safi</v>
          </cell>
          <cell r="H24" t="str">
            <v>MARRAKECH</v>
          </cell>
          <cell r="J24" t="str">
            <v>numéro 1625 hay masira 01 Temara</v>
          </cell>
          <cell r="K24" t="str">
            <v>Société</v>
          </cell>
          <cell r="L24" t="str">
            <v>K-LITE</v>
          </cell>
          <cell r="M24">
            <v>16221</v>
          </cell>
          <cell r="N24" t="str">
            <v>MOHAMMEDIA</v>
          </cell>
          <cell r="O24">
            <v>15227086</v>
          </cell>
          <cell r="P24" t="str">
            <v>190787212110414026000156</v>
          </cell>
          <cell r="Q24">
            <v>123456</v>
          </cell>
          <cell r="R24" t="str">
            <v>001659977000053</v>
          </cell>
        </row>
        <row r="25">
          <cell r="A25" t="str">
            <v>DRISSI</v>
          </cell>
          <cell r="B25" t="str">
            <v>Lalla Hasna</v>
          </cell>
          <cell r="C25" t="str">
            <v>AB135833</v>
          </cell>
          <cell r="D25" t="str">
            <v>Attijariwafa bank</v>
          </cell>
          <cell r="E25" t="str">
            <v>dr.hasnae@gmail.com</v>
          </cell>
          <cell r="F25" t="str">
            <v>0662122577</v>
          </cell>
          <cell r="G25" t="str">
            <v>Rabat-Salé-Kénitra</v>
          </cell>
          <cell r="H25" t="str">
            <v>SALE</v>
          </cell>
          <cell r="J25" t="str">
            <v>24 rue boumslek</v>
          </cell>
          <cell r="K25" t="str">
            <v>Autoentrepreneur</v>
          </cell>
          <cell r="N25" t="str">
            <v>SALE</v>
          </cell>
          <cell r="O25">
            <v>25009699</v>
          </cell>
          <cell r="P25" t="str">
            <v>007815000454700030254412</v>
          </cell>
          <cell r="Q25">
            <v>28700137</v>
          </cell>
          <cell r="R25" t="str">
            <v>00203145600017</v>
          </cell>
        </row>
        <row r="26">
          <cell r="A26" t="str">
            <v>EL ABBADI</v>
          </cell>
          <cell r="B26" t="str">
            <v>KARIM</v>
          </cell>
          <cell r="C26" t="str">
            <v>BE586809</v>
          </cell>
          <cell r="D26" t="str">
            <v>Al Barid Bank</v>
          </cell>
          <cell r="E26" t="str">
            <v>conseilfinancing@gmail.com</v>
          </cell>
          <cell r="F26" t="str">
            <v>0606580580</v>
          </cell>
          <cell r="G26" t="str">
            <v>Rabat-Salé-Kénitra</v>
          </cell>
          <cell r="H26" t="str">
            <v>RABAT</v>
          </cell>
          <cell r="J26" t="str">
            <v>Sect 13 Res les ambassadeurs A Appt 4 Rue Allouf Hay Riad</v>
          </cell>
          <cell r="K26" t="str">
            <v>Autoentrepreneur</v>
          </cell>
          <cell r="N26" t="str">
            <v>RABAT</v>
          </cell>
          <cell r="O26">
            <v>20765987</v>
          </cell>
          <cell r="P26" t="str">
            <v>350810000000000926700052</v>
          </cell>
          <cell r="Q26">
            <v>25560069</v>
          </cell>
          <cell r="R26" t="str">
            <v>001918555000022</v>
          </cell>
        </row>
        <row r="27">
          <cell r="A27" t="str">
            <v>EL BAKALI EL IDRISSI</v>
          </cell>
          <cell r="B27" t="str">
            <v>AICHA</v>
          </cell>
          <cell r="C27" t="str">
            <v>C236355</v>
          </cell>
          <cell r="D27" t="str">
            <v>BMCE BANC AGENCE OCEAN</v>
          </cell>
          <cell r="E27" t="str">
            <v>aicha_elbakali@performancepro.ma</v>
          </cell>
          <cell r="F27" t="str">
            <v>0661222717</v>
          </cell>
          <cell r="G27" t="str">
            <v>Rabat-Salé-Kénitra</v>
          </cell>
          <cell r="H27" t="str">
            <v>RABAT</v>
          </cell>
          <cell r="J27" t="str">
            <v>RUE DAKAR IMM No 5  App No 6 OCEAN Rabat</v>
          </cell>
          <cell r="K27" t="str">
            <v>Société</v>
          </cell>
          <cell r="L27" t="str">
            <v>Cabinet Performance Pro Formation et Conseil</v>
          </cell>
          <cell r="M27">
            <v>113027</v>
          </cell>
          <cell r="N27" t="str">
            <v>RABAT</v>
          </cell>
          <cell r="O27">
            <v>15282400</v>
          </cell>
          <cell r="P27" t="str">
            <v>011810000006210001034148</v>
          </cell>
          <cell r="Q27">
            <v>15282400</v>
          </cell>
          <cell r="R27" t="str">
            <v>000245332000069</v>
          </cell>
        </row>
        <row r="28">
          <cell r="A28" t="str">
            <v>EL GHAZOUI</v>
          </cell>
          <cell r="B28" t="str">
            <v>MOUNIA</v>
          </cell>
          <cell r="C28" t="str">
            <v>CB220343</v>
          </cell>
          <cell r="D28" t="str">
            <v>Attijariwafabank</v>
          </cell>
          <cell r="E28" t="str">
            <v>elghazmouni@gmail.com</v>
          </cell>
          <cell r="F28" t="str">
            <v>00212676970213</v>
          </cell>
          <cell r="G28" t="str">
            <v>Rabat-Salé-Kénitra</v>
          </cell>
          <cell r="H28" t="str">
            <v>SALE</v>
          </cell>
          <cell r="J28" t="str">
            <v>Rés Ennakhil Imm A appart 224  Salé Tabriqt</v>
          </cell>
          <cell r="K28" t="str">
            <v>Autoentrepreneur</v>
          </cell>
          <cell r="O28">
            <v>37734693</v>
          </cell>
          <cell r="P28" t="str">
            <v>007144001055400030129090</v>
          </cell>
          <cell r="Q28">
            <v>29000930</v>
          </cell>
          <cell r="R28" t="str">
            <v>002349110000002</v>
          </cell>
        </row>
        <row r="29">
          <cell r="A29" t="str">
            <v>EL HAMDAOUI</v>
          </cell>
          <cell r="B29" t="str">
            <v>Hassane</v>
          </cell>
          <cell r="C29" t="str">
            <v>F133982</v>
          </cell>
          <cell r="D29" t="str">
            <v>AL BARID BANK</v>
          </cell>
          <cell r="E29" t="str">
            <v>elhamdaouihassane@yahoo.fr</v>
          </cell>
          <cell r="F29" t="str">
            <v>0660653372</v>
          </cell>
          <cell r="G29" t="str">
            <v>Fès-Meknès</v>
          </cell>
          <cell r="H29" t="str">
            <v>MEKNES</v>
          </cell>
          <cell r="J29" t="str">
            <v>N° Jnane  Zitoune   El Mansour Meknes</v>
          </cell>
          <cell r="K29" t="str">
            <v>Autoentrepreneur</v>
          </cell>
          <cell r="O29">
            <v>98279583</v>
          </cell>
          <cell r="P29" t="str">
            <v>350810000000001024399034</v>
          </cell>
          <cell r="Q29">
            <v>62201157</v>
          </cell>
          <cell r="R29" t="str">
            <v>002828616000027</v>
          </cell>
        </row>
        <row r="30">
          <cell r="A30" t="str">
            <v>EL MAHOTI</v>
          </cell>
          <cell r="B30" t="str">
            <v>Mustapha</v>
          </cell>
          <cell r="C30" t="str">
            <v>K8404</v>
          </cell>
          <cell r="D30" t="str">
            <v>Al Barid Bank</v>
          </cell>
          <cell r="E30" t="str">
            <v>melmahoti@yahoo.fr</v>
          </cell>
          <cell r="F30" t="str">
            <v>0662020876</v>
          </cell>
          <cell r="G30" t="str">
            <v>Tanger-Tétouan-Al Hoceima</v>
          </cell>
          <cell r="H30" t="str">
            <v>TETOUAN</v>
          </cell>
          <cell r="J30" t="str">
            <v>Avenue Ladikia n° 28 AIN MELLOUL TETOUAN</v>
          </cell>
          <cell r="K30" t="str">
            <v>Autoentrepreneur</v>
          </cell>
          <cell r="L30" t="str">
            <v>Yassine ELMAHOTI</v>
          </cell>
          <cell r="N30" t="str">
            <v>TETOUAN</v>
          </cell>
          <cell r="O30">
            <v>15164662</v>
          </cell>
          <cell r="P30" t="str">
            <v>350810000000000840817610</v>
          </cell>
          <cell r="Q30">
            <v>59400054</v>
          </cell>
          <cell r="R30" t="str">
            <v>001994497000071</v>
          </cell>
        </row>
        <row r="31">
          <cell r="A31" t="str">
            <v>EL MORABIT</v>
          </cell>
          <cell r="B31" t="str">
            <v>SOUAD</v>
          </cell>
          <cell r="C31" t="str">
            <v>R256966</v>
          </cell>
          <cell r="D31" t="str">
            <v>Bank of Africa</v>
          </cell>
          <cell r="E31" t="str">
            <v>elmorabitsou@gmail.com</v>
          </cell>
          <cell r="F31" t="str">
            <v>0670884577</v>
          </cell>
          <cell r="G31" t="str">
            <v>Oriental</v>
          </cell>
          <cell r="H31" t="str">
            <v>NADOR</v>
          </cell>
          <cell r="J31" t="str">
            <v>EL IRFANE 1 GROUPE 17 BIS IMM 3  2 EME ETAGE N° 47</v>
          </cell>
          <cell r="K31" t="str">
            <v>Autoentrepreneur</v>
          </cell>
          <cell r="N31" t="str">
            <v>NADOR</v>
          </cell>
          <cell r="O31">
            <v>42714505</v>
          </cell>
          <cell r="P31" t="str">
            <v>011500000001200001947356</v>
          </cell>
          <cell r="Q31">
            <v>56107414</v>
          </cell>
          <cell r="R31" t="str">
            <v>002417970000078</v>
          </cell>
        </row>
        <row r="32">
          <cell r="A32" t="str">
            <v>El Ouarat</v>
          </cell>
          <cell r="B32" t="str">
            <v>Laila</v>
          </cell>
          <cell r="C32" t="str">
            <v>BE683737</v>
          </cell>
          <cell r="D32" t="str">
            <v>Bank of Africa</v>
          </cell>
          <cell r="E32" t="str">
            <v>laila.elouarat@gmail.com</v>
          </cell>
          <cell r="F32" t="str">
            <v>0644814048</v>
          </cell>
          <cell r="G32" t="str">
            <v>Casablanca-Settat</v>
          </cell>
          <cell r="H32" t="str">
            <v>Casablanca</v>
          </cell>
          <cell r="J32" t="str">
            <v>826 Boulevard Al Qods Mandarona Ain Chock Casablanca 20460</v>
          </cell>
          <cell r="K32" t="str">
            <v>Société</v>
          </cell>
          <cell r="L32" t="str">
            <v>NSD Conseil</v>
          </cell>
          <cell r="M32">
            <v>285487</v>
          </cell>
          <cell r="N32" t="str">
            <v>Casablanca</v>
          </cell>
          <cell r="O32">
            <v>14444647</v>
          </cell>
          <cell r="P32" t="str">
            <v>011794000031210000219522</v>
          </cell>
          <cell r="Q32">
            <v>34092007</v>
          </cell>
          <cell r="R32" t="str">
            <v>000208766000085</v>
          </cell>
        </row>
        <row r="33">
          <cell r="A33" t="str">
            <v>ELKHAMLICHI</v>
          </cell>
          <cell r="B33" t="str">
            <v>Mina</v>
          </cell>
          <cell r="C33" t="str">
            <v>QA73391</v>
          </cell>
          <cell r="D33" t="str">
            <v>Banque populaire</v>
          </cell>
          <cell r="E33" t="str">
            <v>mina.elkhamlichi@yahoo.fr</v>
          </cell>
          <cell r="F33" t="str">
            <v>0669730505</v>
          </cell>
          <cell r="G33" t="str">
            <v>Béni Mellal-Khénifra</v>
          </cell>
          <cell r="H33" t="str">
            <v>KHOURIBGA</v>
          </cell>
          <cell r="J33" t="str">
            <v>17 Lot Haizoun  Khouribga</v>
          </cell>
          <cell r="K33" t="str">
            <v>Autoentrepreneur</v>
          </cell>
          <cell r="L33" t="str">
            <v>Mina ELKHAMLICHI</v>
          </cell>
          <cell r="N33" t="str">
            <v>KHOURIBGA</v>
          </cell>
          <cell r="O33">
            <v>25253237</v>
          </cell>
          <cell r="P33" t="str">
            <v>145411211118209128000685</v>
          </cell>
          <cell r="Q33">
            <v>40650211</v>
          </cell>
          <cell r="R33" t="str">
            <v>002084877000040</v>
          </cell>
        </row>
        <row r="34">
          <cell r="A34" t="str">
            <v>Ennaciri</v>
          </cell>
          <cell r="B34" t="str">
            <v>Youssef</v>
          </cell>
          <cell r="C34" t="str">
            <v>AB83189</v>
          </cell>
          <cell r="D34" t="str">
            <v>Attijariwafa bank</v>
          </cell>
          <cell r="E34" t="str">
            <v>ennaciri@emie.ma</v>
          </cell>
          <cell r="F34" t="str">
            <v>0661228252</v>
          </cell>
          <cell r="G34" t="str">
            <v>Casablanca-Settat</v>
          </cell>
          <cell r="H34" t="str">
            <v>MOHAMMEDIA</v>
          </cell>
          <cell r="J34" t="str">
            <v>BP 4086</v>
          </cell>
          <cell r="K34" t="str">
            <v>Société</v>
          </cell>
          <cell r="L34" t="str">
            <v>EMIE ENVIRONNEMENT SYSTEM</v>
          </cell>
          <cell r="M34">
            <v>7617</v>
          </cell>
          <cell r="N34" t="str">
            <v>MOHAMMEDIA</v>
          </cell>
          <cell r="O34">
            <v>3160553</v>
          </cell>
          <cell r="P34" t="str">
            <v>007787000420500000013626</v>
          </cell>
          <cell r="Q34">
            <v>39290038</v>
          </cell>
          <cell r="R34" t="str">
            <v>000192635000022</v>
          </cell>
        </row>
        <row r="35">
          <cell r="A35" t="str">
            <v>ENNASR</v>
          </cell>
          <cell r="B35" t="str">
            <v>Zakarya</v>
          </cell>
          <cell r="C35" t="str">
            <v>D550206</v>
          </cell>
          <cell r="D35" t="str">
            <v>Société Générale Marocaine de Banques</v>
          </cell>
          <cell r="E35" t="str">
            <v>z.ennasr@gmail.com</v>
          </cell>
          <cell r="F35" t="str">
            <v>0637315730</v>
          </cell>
          <cell r="G35" t="str">
            <v>Casablanca-Settat</v>
          </cell>
          <cell r="H35" t="str">
            <v>Casablanca</v>
          </cell>
          <cell r="J35" t="str">
            <v>Hay Nassim Résidence koutoubia immeuble 11 appt 2</v>
          </cell>
          <cell r="K35" t="str">
            <v>Autoentrepreneur</v>
          </cell>
          <cell r="L35" t="str">
            <v>ENNASR Zakarya</v>
          </cell>
          <cell r="N35" t="str">
            <v>Casablanca</v>
          </cell>
          <cell r="O35">
            <v>20732646</v>
          </cell>
          <cell r="P35" t="str">
            <v>022780000236000905463874</v>
          </cell>
          <cell r="Q35">
            <v>36230206</v>
          </cell>
          <cell r="R35" t="str">
            <v>001878310000043</v>
          </cell>
        </row>
        <row r="36">
          <cell r="A36" t="str">
            <v>erradi</v>
          </cell>
          <cell r="B36" t="str">
            <v>abdelaziz</v>
          </cell>
          <cell r="C36" t="str">
            <v>FG8581</v>
          </cell>
          <cell r="D36" t="str">
            <v>Al Barid Bank</v>
          </cell>
          <cell r="E36" t="str">
            <v>radi-aziz@hotmail.fr</v>
          </cell>
          <cell r="F36" t="str">
            <v>0642852204</v>
          </cell>
          <cell r="G36" t="str">
            <v>Oriental</v>
          </cell>
          <cell r="H36" t="str">
            <v>OUJDA</v>
          </cell>
          <cell r="J36" t="str">
            <v>RTE maghnia lot talhaoui R6 NR 10</v>
          </cell>
          <cell r="K36" t="str">
            <v>Autoentrepreneur</v>
          </cell>
          <cell r="N36" t="str">
            <v>OUJDA</v>
          </cell>
          <cell r="O36">
            <v>50196532</v>
          </cell>
          <cell r="P36" t="str">
            <v>350810000000000568306489</v>
          </cell>
          <cell r="Q36">
            <v>10600700</v>
          </cell>
          <cell r="R36" t="str">
            <v>002811393000030</v>
          </cell>
        </row>
        <row r="37">
          <cell r="A37" t="str">
            <v>EZZARKANI</v>
          </cell>
          <cell r="B37" t="str">
            <v>Abdeljalil</v>
          </cell>
          <cell r="C37" t="str">
            <v>M265758</v>
          </cell>
          <cell r="D37" t="str">
            <v>BMCI</v>
          </cell>
          <cell r="E37" t="str">
            <v>aez.pen@gmail.com</v>
          </cell>
          <cell r="F37" t="str">
            <v>0662464143</v>
          </cell>
          <cell r="G37" t="str">
            <v>Casablanca-Settat</v>
          </cell>
          <cell r="H37" t="str">
            <v>Casablanca</v>
          </cell>
          <cell r="J37" t="str">
            <v>Apt 9  Imm 2  Zone D  Résidence Chabab  Ain Sebaa 20250 Casablanca</v>
          </cell>
          <cell r="K37" t="str">
            <v>Autoentrepreneur</v>
          </cell>
          <cell r="N37" t="str">
            <v>Casablanca</v>
          </cell>
          <cell r="O37">
            <v>96530268</v>
          </cell>
          <cell r="P37" t="str">
            <v>013780010032222340017548</v>
          </cell>
          <cell r="Q37">
            <v>30350748</v>
          </cell>
          <cell r="R37" t="str">
            <v>002285231000075</v>
          </cell>
        </row>
        <row r="38">
          <cell r="A38" t="str">
            <v>Fahmi</v>
          </cell>
          <cell r="B38" t="str">
            <v>Mohamed</v>
          </cell>
          <cell r="C38" t="str">
            <v>B672605</v>
          </cell>
          <cell r="D38" t="str">
            <v>Attijariwafa bank</v>
          </cell>
          <cell r="E38" t="str">
            <v>mohamedfahmi@ymail.com</v>
          </cell>
          <cell r="F38" t="str">
            <v>00212600980980</v>
          </cell>
          <cell r="G38" t="str">
            <v>Casablanca-Settat</v>
          </cell>
          <cell r="H38" t="str">
            <v>Casablanca</v>
          </cell>
          <cell r="J38" t="str">
            <v>Hay Nassim Lot Nassim Islane N 714</v>
          </cell>
          <cell r="K38" t="str">
            <v>Autoentrepreneur</v>
          </cell>
          <cell r="L38" t="str">
            <v>Mohamed Fahmi AE</v>
          </cell>
          <cell r="N38" t="str">
            <v>Casablanca</v>
          </cell>
          <cell r="O38">
            <v>20718564</v>
          </cell>
          <cell r="P38" t="str">
            <v>007780000695700030185046</v>
          </cell>
          <cell r="Q38">
            <v>36260572</v>
          </cell>
          <cell r="R38" t="str">
            <v>001856489000032</v>
          </cell>
        </row>
        <row r="39">
          <cell r="A39" t="str">
            <v>FAOUZI</v>
          </cell>
          <cell r="B39" t="str">
            <v>AMINE</v>
          </cell>
          <cell r="C39" t="str">
            <v>VA98873</v>
          </cell>
          <cell r="D39" t="str">
            <v>Crédit du Maroc</v>
          </cell>
          <cell r="E39" t="str">
            <v>samagraphique@gmail.com</v>
          </cell>
          <cell r="F39" t="str">
            <v>0671986270</v>
          </cell>
          <cell r="G39" t="str">
            <v>Drâa-Tafilalet</v>
          </cell>
          <cell r="H39" t="str">
            <v>MIDELT</v>
          </cell>
          <cell r="J39" t="str">
            <v>14 Av El aayachi</v>
          </cell>
          <cell r="K39" t="str">
            <v>Autoentrepreneur</v>
          </cell>
          <cell r="N39" t="str">
            <v>MIDELT</v>
          </cell>
          <cell r="O39">
            <v>37518097</v>
          </cell>
          <cell r="P39" t="str">
            <v>021391000001600105423226</v>
          </cell>
          <cell r="Q39">
            <v>18900562</v>
          </cell>
          <cell r="R39" t="str">
            <v>002284770000009</v>
          </cell>
        </row>
        <row r="40">
          <cell r="A40" t="str">
            <v>Grain</v>
          </cell>
          <cell r="B40" t="str">
            <v>Hajar</v>
          </cell>
          <cell r="C40" t="str">
            <v>HH57650</v>
          </cell>
          <cell r="D40" t="str">
            <v>Al Barid Bank</v>
          </cell>
          <cell r="E40" t="str">
            <v>Hajargrain1@gmail.com</v>
          </cell>
          <cell r="F40" t="str">
            <v>0766503318</v>
          </cell>
          <cell r="G40" t="str">
            <v>Casablanca-Settat</v>
          </cell>
          <cell r="H40" t="str">
            <v>EL JADIDA</v>
          </cell>
          <cell r="J40" t="str">
            <v>Villa 59 Quartier Salam I</v>
          </cell>
          <cell r="K40" t="str">
            <v>Autoentrepreneur</v>
          </cell>
          <cell r="L40" t="str">
            <v>Hajar Grain</v>
          </cell>
          <cell r="N40" t="str">
            <v>EL JADIDA</v>
          </cell>
          <cell r="O40">
            <v>26042045</v>
          </cell>
          <cell r="P40" t="str">
            <v>350810000000000864936272</v>
          </cell>
          <cell r="Q40">
            <v>46700429</v>
          </cell>
          <cell r="R40" t="str">
            <v>002109044000050</v>
          </cell>
        </row>
        <row r="41">
          <cell r="A41" t="str">
            <v>SELMANI</v>
          </cell>
          <cell r="B41" t="str">
            <v>HAMID</v>
          </cell>
          <cell r="C41" t="str">
            <v>C149016</v>
          </cell>
          <cell r="D41" t="str">
            <v>CIH</v>
          </cell>
          <cell r="E41" t="str">
            <v>selmani.hamid@gmail.com</v>
          </cell>
          <cell r="F41" t="str">
            <v>0661258383</v>
          </cell>
          <cell r="G41" t="str">
            <v>Rabat-Salé-Kénitra</v>
          </cell>
          <cell r="H41" t="str">
            <v>RABAT</v>
          </cell>
          <cell r="J41" t="str">
            <v>bloc2 imm 5 appt 3 massira 3 rabat</v>
          </cell>
          <cell r="K41" t="str">
            <v>Société</v>
          </cell>
          <cell r="L41" t="str">
            <v>SKILLART SARL AU</v>
          </cell>
          <cell r="M41">
            <v>116293</v>
          </cell>
          <cell r="N41" t="str">
            <v>RABAT</v>
          </cell>
          <cell r="O41">
            <v>18749731</v>
          </cell>
          <cell r="P41" t="str">
            <v>230810624896222100510015</v>
          </cell>
          <cell r="Q41">
            <v>25721119</v>
          </cell>
          <cell r="R41" t="str">
            <v>001562155000034</v>
          </cell>
        </row>
        <row r="42">
          <cell r="A42" t="str">
            <v>HIMES</v>
          </cell>
          <cell r="B42" t="str">
            <v>Salma</v>
          </cell>
          <cell r="C42" t="str">
            <v>BE800994</v>
          </cell>
          <cell r="D42" t="str">
            <v>Société Générale Marocaine de Banques</v>
          </cell>
          <cell r="E42" t="str">
            <v>himes.salma@gmail.com</v>
          </cell>
          <cell r="F42" t="str">
            <v>0654771046</v>
          </cell>
          <cell r="G42" t="str">
            <v>Casablanca-Settat</v>
          </cell>
          <cell r="H42" t="str">
            <v>Casablanca</v>
          </cell>
          <cell r="J42" t="str">
            <v>10, rue mohammed ben brahim el marrakchi ziraoui</v>
          </cell>
          <cell r="K42" t="str">
            <v>Autoentrepreneur</v>
          </cell>
          <cell r="L42" t="str">
            <v>HIMES Salma</v>
          </cell>
          <cell r="N42" t="str">
            <v>Casablanca</v>
          </cell>
          <cell r="O42">
            <v>26094106</v>
          </cell>
          <cell r="P42" t="str">
            <v>022780000143002782714374</v>
          </cell>
          <cell r="Q42">
            <v>35400261</v>
          </cell>
          <cell r="R42" t="str">
            <v>002131138000062</v>
          </cell>
        </row>
        <row r="43">
          <cell r="A43" t="str">
            <v>Jamali</v>
          </cell>
          <cell r="B43" t="str">
            <v>Loubna</v>
          </cell>
          <cell r="C43" t="str">
            <v>BL28979</v>
          </cell>
          <cell r="D43" t="str">
            <v>Attijariwafa bank</v>
          </cell>
          <cell r="E43" t="str">
            <v>loubna.jamali2903@gmail.com</v>
          </cell>
          <cell r="F43" t="str">
            <v>0678662224</v>
          </cell>
          <cell r="G43" t="str">
            <v>Casablanca-Settat</v>
          </cell>
          <cell r="H43" t="str">
            <v>Casablanca</v>
          </cell>
          <cell r="J43" t="str">
            <v>Hay Errahma rue 11 N°20 CP 20600</v>
          </cell>
          <cell r="K43" t="str">
            <v>Société</v>
          </cell>
          <cell r="L43" t="str">
            <v>MENJAM CONSULTING S.A.R.L.</v>
          </cell>
          <cell r="M43">
            <v>300161</v>
          </cell>
          <cell r="N43" t="str">
            <v>Casablanca</v>
          </cell>
          <cell r="O43">
            <v>14494956</v>
          </cell>
          <cell r="P43" t="str">
            <v>007780000214200000072595</v>
          </cell>
          <cell r="Q43">
            <v>34490621</v>
          </cell>
          <cell r="R43">
            <v>209938000063</v>
          </cell>
        </row>
        <row r="44">
          <cell r="A44" t="str">
            <v>KABBADJ</v>
          </cell>
          <cell r="B44" t="str">
            <v>TAOUFIK</v>
          </cell>
          <cell r="C44" t="str">
            <v>K23643</v>
          </cell>
          <cell r="D44" t="str">
            <v>ATTIJARIWAFA BANK</v>
          </cell>
          <cell r="E44" t="str">
            <v>fz2.tuc@gmail.com</v>
          </cell>
          <cell r="F44" t="str">
            <v>0662877215</v>
          </cell>
          <cell r="G44" t="str">
            <v>Casablanca-Settat</v>
          </cell>
          <cell r="H44" t="str">
            <v>Casablanca</v>
          </cell>
          <cell r="J44" t="str">
            <v>Casablanca</v>
          </cell>
          <cell r="K44" t="str">
            <v>Société</v>
          </cell>
          <cell r="L44" t="str">
            <v>TRAIT D'UNION CONSEIL</v>
          </cell>
          <cell r="M44">
            <v>166501</v>
          </cell>
          <cell r="N44" t="str">
            <v>Casablanca</v>
          </cell>
          <cell r="O44">
            <v>1106281</v>
          </cell>
          <cell r="P44" t="str">
            <v>007780000316500000007421</v>
          </cell>
          <cell r="Q44">
            <v>36332345</v>
          </cell>
          <cell r="R44" t="str">
            <v>000080215000011</v>
          </cell>
        </row>
        <row r="45">
          <cell r="A45" t="str">
            <v>KAMAL EL IDRISSI</v>
          </cell>
          <cell r="B45" t="str">
            <v>EL MOSTAFA</v>
          </cell>
          <cell r="C45" t="str">
            <v>B539665</v>
          </cell>
          <cell r="D45" t="str">
            <v>ATTIJARIWAFA BANK</v>
          </cell>
          <cell r="E45" t="str">
            <v>bahicontact1@gmail.com</v>
          </cell>
          <cell r="F45" t="str">
            <v>0522266454</v>
          </cell>
          <cell r="G45" t="str">
            <v>Casablanca-Settat</v>
          </cell>
          <cell r="H45" t="str">
            <v>Casablanca</v>
          </cell>
          <cell r="J45" t="str">
            <v>4 RUE DE BERNE APPT 11 5EME ETAGE Q DES HOPITAUX</v>
          </cell>
          <cell r="K45" t="str">
            <v>Société</v>
          </cell>
          <cell r="L45" t="str">
            <v>TRAIT D'UNION CONSEIL</v>
          </cell>
          <cell r="M45">
            <v>16655</v>
          </cell>
          <cell r="N45" t="str">
            <v>Casablanca</v>
          </cell>
          <cell r="O45">
            <v>1106281</v>
          </cell>
          <cell r="P45" t="str">
            <v>007780000316500000007421</v>
          </cell>
          <cell r="Q45">
            <v>36332345</v>
          </cell>
          <cell r="R45" t="str">
            <v>000080215000011</v>
          </cell>
        </row>
        <row r="46">
          <cell r="A46" t="str">
            <v>Kammas</v>
          </cell>
          <cell r="B46" t="str">
            <v>Said</v>
          </cell>
          <cell r="C46" t="str">
            <v>LE4035</v>
          </cell>
          <cell r="D46" t="str">
            <v>Attijariwafa bank</v>
          </cell>
          <cell r="E46" t="str">
            <v>said.kammas@gmail.com</v>
          </cell>
          <cell r="F46" t="str">
            <v>0666153121</v>
          </cell>
          <cell r="G46" t="str">
            <v>Tanger-Tétouan-Al Hoceima</v>
          </cell>
          <cell r="H46" t="str">
            <v>TANGER</v>
          </cell>
          <cell r="J46" t="str">
            <v>Avenue Moulay Ismail Résidence Assalam I  Immeuble 3 Etage 5</v>
          </cell>
          <cell r="K46" t="str">
            <v>Société</v>
          </cell>
          <cell r="L46" t="str">
            <v>CIMACEF</v>
          </cell>
          <cell r="M46">
            <v>81775</v>
          </cell>
          <cell r="N46" t="str">
            <v>TANGER</v>
          </cell>
          <cell r="O46">
            <v>20773785</v>
          </cell>
          <cell r="P46" t="str">
            <v>007640000173200000126180</v>
          </cell>
          <cell r="Q46">
            <v>57206942</v>
          </cell>
          <cell r="R46" t="str">
            <v>001915403000057</v>
          </cell>
        </row>
        <row r="47">
          <cell r="A47" t="str">
            <v>kousseksou</v>
          </cell>
          <cell r="B47" t="str">
            <v>khalid</v>
          </cell>
          <cell r="C47" t="str">
            <v>K333001</v>
          </cell>
          <cell r="D47" t="str">
            <v>Attijariwafa bank</v>
          </cell>
          <cell r="E47" t="str">
            <v>khalid.kousseksou@gmail.com</v>
          </cell>
          <cell r="F47" t="str">
            <v>00212678288605</v>
          </cell>
          <cell r="G47" t="str">
            <v>Tanger-Tétouan-Al Hoceima</v>
          </cell>
          <cell r="H47" t="str">
            <v>TANGER</v>
          </cell>
          <cell r="J47" t="str">
            <v>bouhout Rue 22 N 3</v>
          </cell>
          <cell r="K47" t="str">
            <v>Société</v>
          </cell>
          <cell r="L47" t="str">
            <v>kousseksou consulting SARL</v>
          </cell>
          <cell r="M47">
            <v>47251</v>
          </cell>
          <cell r="N47" t="str">
            <v>TANGER</v>
          </cell>
          <cell r="O47">
            <v>40227861</v>
          </cell>
          <cell r="P47" t="str">
            <v>007640000536500000018387</v>
          </cell>
          <cell r="Q47">
            <v>50393987</v>
          </cell>
          <cell r="R47" t="str">
            <v>000021787000056</v>
          </cell>
        </row>
        <row r="48">
          <cell r="A48" t="str">
            <v>LASRI</v>
          </cell>
          <cell r="B48" t="str">
            <v>FATIMAZAHRA</v>
          </cell>
          <cell r="C48" t="str">
            <v>BJ293469</v>
          </cell>
          <cell r="E48" t="str">
            <v>lasri.fatimazahra@gmail.com</v>
          </cell>
          <cell r="F48" t="str">
            <v>0645788910</v>
          </cell>
          <cell r="G48" t="str">
            <v>Casablanca-Settat</v>
          </cell>
          <cell r="H48" t="str">
            <v>Casablanca</v>
          </cell>
          <cell r="J48" t="str">
            <v>Quartier Baladia rue abdelkader el fassi  casa</v>
          </cell>
          <cell r="K48" t="str">
            <v>Autoentrepreneur</v>
          </cell>
          <cell r="L48" t="str">
            <v>FATIMAZAHRA LASRI</v>
          </cell>
          <cell r="O48">
            <v>39429497</v>
          </cell>
          <cell r="P48" t="str">
            <v>007780000342100030328729</v>
          </cell>
          <cell r="Q48">
            <v>33400206</v>
          </cell>
          <cell r="R48" t="str">
            <v>002378969000073</v>
          </cell>
        </row>
        <row r="49">
          <cell r="A49" t="str">
            <v>LOUKILI</v>
          </cell>
          <cell r="B49" t="str">
            <v>Mohiddine</v>
          </cell>
          <cell r="C49" t="str">
            <v>D465329</v>
          </cell>
          <cell r="D49" t="str">
            <v>Crédit Agricole du Maroc</v>
          </cell>
          <cell r="E49" t="str">
            <v>louk.moh@gmail.com</v>
          </cell>
          <cell r="F49" t="str">
            <v>0667410356</v>
          </cell>
          <cell r="G49" t="str">
            <v>Rabat-Salé-Kénitra</v>
          </cell>
          <cell r="H49" t="str">
            <v>TEMARA</v>
          </cell>
          <cell r="J49" t="str">
            <v>LOT 24 HECTAR IMM 15 APP3</v>
          </cell>
          <cell r="K49" t="str">
            <v>Société</v>
          </cell>
          <cell r="L49" t="str">
            <v>ARBALOU CONSEIL ET SERVICE SARL</v>
          </cell>
          <cell r="M49">
            <v>146649</v>
          </cell>
          <cell r="N49" t="str">
            <v>TEMARA</v>
          </cell>
          <cell r="O49">
            <v>45989893</v>
          </cell>
          <cell r="P49" t="str">
            <v>225825063103573651011482</v>
          </cell>
          <cell r="Q49">
            <v>25706021</v>
          </cell>
          <cell r="R49" t="str">
            <v>002619986000053</v>
          </cell>
        </row>
        <row r="50">
          <cell r="A50" t="str">
            <v>MAGDOUD</v>
          </cell>
          <cell r="B50" t="str">
            <v>ZAKIA</v>
          </cell>
          <cell r="C50" t="str">
            <v>C431708</v>
          </cell>
          <cell r="D50" t="str">
            <v>Attijariwafa bank</v>
          </cell>
          <cell r="E50" t="str">
            <v>magdoudzakia@yahoo.fr</v>
          </cell>
          <cell r="F50" t="str">
            <v>0662573804</v>
          </cell>
          <cell r="G50" t="str">
            <v>Fès-Meknès</v>
          </cell>
          <cell r="H50" t="str">
            <v>FES</v>
          </cell>
          <cell r="J50" t="str">
            <v>imm D 2  App 3 rue ibnou atir</v>
          </cell>
          <cell r="K50" t="str">
            <v>Autoentrepreneur</v>
          </cell>
          <cell r="L50" t="str">
            <v>Magdoud Zakia</v>
          </cell>
          <cell r="N50" t="str">
            <v>FES</v>
          </cell>
          <cell r="O50">
            <v>37605903</v>
          </cell>
          <cell r="P50" t="str">
            <v>007270000192500030261804</v>
          </cell>
          <cell r="Q50">
            <v>13600748</v>
          </cell>
          <cell r="R50" t="str">
            <v>002309117000009</v>
          </cell>
        </row>
        <row r="51">
          <cell r="A51" t="str">
            <v>MAKHROUT</v>
          </cell>
          <cell r="B51" t="str">
            <v>SAMIR</v>
          </cell>
          <cell r="C51" t="str">
            <v>Q225133</v>
          </cell>
          <cell r="D51" t="str">
            <v>Société Générale Marocaine de Banques</v>
          </cell>
          <cell r="E51" t="str">
            <v>makhrout.samir@gmail.com</v>
          </cell>
          <cell r="F51" t="str">
            <v>0611397501</v>
          </cell>
          <cell r="G51" t="str">
            <v>Casablanca-Settat</v>
          </cell>
          <cell r="H51" t="str">
            <v>Casablanca</v>
          </cell>
          <cell r="J51" t="str">
            <v>N° 2 LOT OUARRAQ BD DES VILLES ARABES KHOURIBGA</v>
          </cell>
          <cell r="K51" t="str">
            <v>Autoentrepreneur</v>
          </cell>
          <cell r="N51" t="str">
            <v>Casablanca</v>
          </cell>
          <cell r="O51">
            <v>26104892</v>
          </cell>
          <cell r="P51" t="str">
            <v>022201000375002994802901</v>
          </cell>
          <cell r="Q51">
            <v>41000340</v>
          </cell>
          <cell r="R51" t="str">
            <v>002134435000089</v>
          </cell>
        </row>
        <row r="52">
          <cell r="A52" t="str">
            <v>makssoud</v>
          </cell>
          <cell r="B52" t="str">
            <v>ezzaytouniya</v>
          </cell>
          <cell r="C52" t="str">
            <v>jf30453</v>
          </cell>
          <cell r="D52" t="str">
            <v>Banque populaire</v>
          </cell>
          <cell r="E52" t="str">
            <v>nounconsulting2010@gmail.com</v>
          </cell>
          <cell r="F52" t="str">
            <v>0661199826</v>
          </cell>
          <cell r="G52" t="str">
            <v>Guelmim-Oued Noun</v>
          </cell>
          <cell r="H52" t="str">
            <v>TANTAN</v>
          </cell>
          <cell r="J52" t="str">
            <v>18 rue Ibn khaldoun</v>
          </cell>
          <cell r="K52" t="str">
            <v>Autoentrepreneur</v>
          </cell>
          <cell r="N52" t="str">
            <v>TANTAN</v>
          </cell>
          <cell r="O52">
            <v>15280704</v>
          </cell>
          <cell r="P52" t="str">
            <v>101650211118913023000909</v>
          </cell>
          <cell r="Q52">
            <v>77201112</v>
          </cell>
          <cell r="R52" t="str">
            <v>002108402000021</v>
          </cell>
        </row>
        <row r="53">
          <cell r="A53" t="str">
            <v>Mazoir</v>
          </cell>
          <cell r="B53" t="str">
            <v>Manal</v>
          </cell>
          <cell r="C53" t="str">
            <v>M571106</v>
          </cell>
          <cell r="D53" t="str">
            <v>CIH Bank</v>
          </cell>
          <cell r="E53" t="str">
            <v>manalmazoir@gmail.com</v>
          </cell>
          <cell r="F53" t="str">
            <v>0661457237</v>
          </cell>
          <cell r="G53" t="str">
            <v>Casablanca-Settat</v>
          </cell>
          <cell r="H53" t="str">
            <v>EL JADIDA</v>
          </cell>
          <cell r="J53" t="str">
            <v>7 avenue chahid rachidi kodiat ben driss</v>
          </cell>
          <cell r="K53" t="str">
            <v>Autoentrepreneur</v>
          </cell>
          <cell r="L53" t="str">
            <v>Manal mazoir-auto entrepreneur</v>
          </cell>
          <cell r="N53" t="str">
            <v>EL JADIDA</v>
          </cell>
          <cell r="O53">
            <v>20692139</v>
          </cell>
          <cell r="P53" t="str">
            <v>230170279203221101880027</v>
          </cell>
          <cell r="Q53">
            <v>42117640</v>
          </cell>
          <cell r="R53" t="str">
            <v>001816671000067</v>
          </cell>
        </row>
        <row r="54">
          <cell r="A54" t="str">
            <v>MEHDI</v>
          </cell>
          <cell r="B54" t="str">
            <v>Abdelkader</v>
          </cell>
          <cell r="C54" t="str">
            <v>B311085</v>
          </cell>
          <cell r="D54" t="str">
            <v>BMCE Bank</v>
          </cell>
          <cell r="E54" t="str">
            <v>abdelkadermehdi.pro@gmail.com</v>
          </cell>
          <cell r="F54" t="str">
            <v>0666200708</v>
          </cell>
          <cell r="G54" t="str">
            <v>Oriental</v>
          </cell>
          <cell r="H54" t="str">
            <v>OUJDA</v>
          </cell>
          <cell r="J54" t="str">
            <v>Hay Al Moustakbal Rue El Foussoul No 13 Sidi Yahya</v>
          </cell>
          <cell r="K54" t="str">
            <v>Société</v>
          </cell>
          <cell r="L54" t="str">
            <v>Ecosysteme Performance</v>
          </cell>
          <cell r="M54">
            <v>322567</v>
          </cell>
          <cell r="N54" t="str">
            <v>Casablanca</v>
          </cell>
          <cell r="O54">
            <v>15233064</v>
          </cell>
          <cell r="P54" t="str">
            <v>011780000013210001638547</v>
          </cell>
          <cell r="Q54">
            <v>31501519</v>
          </cell>
          <cell r="R54" t="str">
            <v>001699268000085</v>
          </cell>
        </row>
        <row r="55">
          <cell r="A55" t="str">
            <v>MENDILI</v>
          </cell>
          <cell r="B55" t="str">
            <v>Hicham</v>
          </cell>
          <cell r="C55" t="str">
            <v>BH250684</v>
          </cell>
          <cell r="D55" t="str">
            <v>Attijariwafa bank</v>
          </cell>
          <cell r="E55" t="str">
            <v>mendili.hicham@gmail.com</v>
          </cell>
          <cell r="F55" t="str">
            <v>0661714221</v>
          </cell>
          <cell r="G55" t="str">
            <v>Casablanca-Settat</v>
          </cell>
          <cell r="H55" t="str">
            <v>Casablanca</v>
          </cell>
          <cell r="J55" t="str">
            <v>Hay Errahma rue 11 N°20 CP 20600</v>
          </cell>
          <cell r="K55" t="str">
            <v>Société</v>
          </cell>
          <cell r="L55" t="str">
            <v>MENJAM CONSULTING S.A.R.L.</v>
          </cell>
          <cell r="M55">
            <v>300161</v>
          </cell>
          <cell r="N55" t="str">
            <v>Casablanca</v>
          </cell>
          <cell r="O55">
            <v>14494956</v>
          </cell>
          <cell r="P55" t="str">
            <v>007780000214200000072595</v>
          </cell>
          <cell r="Q55">
            <v>34490621</v>
          </cell>
          <cell r="R55">
            <v>209938000063</v>
          </cell>
        </row>
        <row r="56">
          <cell r="A56" t="str">
            <v>NASSIH</v>
          </cell>
          <cell r="B56" t="str">
            <v>Sabrina</v>
          </cell>
          <cell r="C56" t="str">
            <v>K453900</v>
          </cell>
          <cell r="D56" t="str">
            <v>Banque populaire</v>
          </cell>
          <cell r="E56" t="str">
            <v>sabrina.nassih@gmail.com</v>
          </cell>
          <cell r="F56" t="str">
            <v>0663855560</v>
          </cell>
          <cell r="G56" t="str">
            <v>Tanger-Tétouan-Al Hoceima</v>
          </cell>
          <cell r="H56" t="str">
            <v>TANGER</v>
          </cell>
          <cell r="J56" t="str">
            <v>Rue Irak  residence ensa  NUM15  90000</v>
          </cell>
          <cell r="K56" t="str">
            <v>Autoentrepreneur</v>
          </cell>
          <cell r="L56" t="str">
            <v>sabrina nassih</v>
          </cell>
          <cell r="N56" t="str">
            <v>TANGER</v>
          </cell>
          <cell r="O56">
            <v>25229675</v>
          </cell>
          <cell r="P56" t="str">
            <v>164640211111792674000605</v>
          </cell>
          <cell r="Q56">
            <v>50401474</v>
          </cell>
          <cell r="R56" t="str">
            <v>002075539000063</v>
          </cell>
        </row>
        <row r="57">
          <cell r="A57" t="str">
            <v>NEJBAH</v>
          </cell>
          <cell r="B57" t="str">
            <v>Hind</v>
          </cell>
          <cell r="C57" t="str">
            <v>EA156601</v>
          </cell>
          <cell r="D57" t="str">
            <v>Société Générale Marocaine de Banques</v>
          </cell>
          <cell r="E57" t="str">
            <v>hind.nejbah@gmail.com</v>
          </cell>
          <cell r="F57" t="str">
            <v>0663709072</v>
          </cell>
          <cell r="G57" t="str">
            <v>Rabat-Salé-Kénitra</v>
          </cell>
          <cell r="H57" t="str">
            <v>RABAT</v>
          </cell>
          <cell r="J57" t="str">
            <v>Rue Zanzibar Immeuble 10 Appartement 45</v>
          </cell>
          <cell r="K57" t="str">
            <v>Autoentrepreneur</v>
          </cell>
          <cell r="L57" t="str">
            <v>Hind NEJBAH</v>
          </cell>
          <cell r="N57" t="str">
            <v>BENGRIR</v>
          </cell>
          <cell r="O57">
            <v>39507721</v>
          </cell>
          <cell r="P57" t="str">
            <v>022201000375003195670501</v>
          </cell>
          <cell r="Q57">
            <v>45401092</v>
          </cell>
          <cell r="R57" t="str">
            <v>002406095000021</v>
          </cell>
        </row>
        <row r="58">
          <cell r="A58" t="str">
            <v>RAMI</v>
          </cell>
          <cell r="B58" t="str">
            <v>Jad Allah</v>
          </cell>
          <cell r="C58" t="str">
            <v>P281299</v>
          </cell>
          <cell r="D58" t="str">
            <v>CIH Bank</v>
          </cell>
          <cell r="E58" t="str">
            <v>jadallah.rami@gmail.com</v>
          </cell>
          <cell r="F58" t="str">
            <v>0607591092</v>
          </cell>
          <cell r="G58" t="str">
            <v>Souss-Massa</v>
          </cell>
          <cell r="H58" t="str">
            <v>AGADIR</v>
          </cell>
          <cell r="J58" t="str">
            <v>BLOC D3  N°321 Bis  Quartie Dakhla</v>
          </cell>
          <cell r="K58" t="str">
            <v>Autoentrepreneur</v>
          </cell>
          <cell r="L58" t="str">
            <v>Jad Allah RAMI</v>
          </cell>
          <cell r="N58" t="str">
            <v>OUARZAZATE</v>
          </cell>
          <cell r="O58">
            <v>39434811</v>
          </cell>
          <cell r="P58" t="str">
            <v>230010274110021101840079</v>
          </cell>
          <cell r="Q58">
            <v>47102535</v>
          </cell>
          <cell r="R58" t="str">
            <v>002380948000087</v>
          </cell>
        </row>
        <row r="59">
          <cell r="A59" t="str">
            <v>RHARZOUZ</v>
          </cell>
          <cell r="B59" t="str">
            <v>Jaouad</v>
          </cell>
          <cell r="C59" t="str">
            <v>C496512</v>
          </cell>
          <cell r="D59" t="str">
            <v>Banque populaire</v>
          </cell>
          <cell r="E59" t="str">
            <v>jrharzouz@gmail.com</v>
          </cell>
          <cell r="F59" t="str">
            <v>0661318328</v>
          </cell>
          <cell r="G59" t="str">
            <v>Casablanca-Settat</v>
          </cell>
          <cell r="H59" t="str">
            <v>Casablanca</v>
          </cell>
          <cell r="J59" t="str">
            <v>Résidence Kenza 52 rue Kotalba Ibnou Mouslim n°5 Quartier Berger</v>
          </cell>
          <cell r="K59" t="str">
            <v>Société</v>
          </cell>
          <cell r="L59" t="str">
            <v>VALYRIS</v>
          </cell>
          <cell r="M59">
            <v>219195</v>
          </cell>
          <cell r="N59" t="str">
            <v>Casablanca</v>
          </cell>
          <cell r="O59">
            <v>2265370</v>
          </cell>
          <cell r="P59" t="str">
            <v>007780000259200000032402</v>
          </cell>
          <cell r="Q59">
            <v>34890594</v>
          </cell>
          <cell r="R59" t="str">
            <v>000014664000026</v>
          </cell>
        </row>
        <row r="60">
          <cell r="A60" t="str">
            <v>RHLIB</v>
          </cell>
          <cell r="B60" t="str">
            <v>MOSTAFA</v>
          </cell>
          <cell r="C60" t="str">
            <v>D187679</v>
          </cell>
          <cell r="D60" t="str">
            <v>Attijariwafa Bank</v>
          </cell>
          <cell r="E60" t="str">
            <v>mostafarhlib@gmail.com</v>
          </cell>
          <cell r="F60" t="str">
            <v>0661045530</v>
          </cell>
          <cell r="G60" t="str">
            <v>Souss-Massa</v>
          </cell>
          <cell r="H60" t="str">
            <v>AGADIR</v>
          </cell>
          <cell r="J60" t="str">
            <v>Fal Sous IMM 22 AGADIR</v>
          </cell>
          <cell r="K60" t="str">
            <v>Société</v>
          </cell>
          <cell r="L60" t="str">
            <v>DATA PROFESSIONAL  SYSTEM  SARL</v>
          </cell>
          <cell r="M60">
            <v>46269</v>
          </cell>
          <cell r="N60" t="str">
            <v>MEKNES</v>
          </cell>
          <cell r="O60">
            <v>31817802</v>
          </cell>
          <cell r="P60" t="str">
            <v>013480013030003130013837</v>
          </cell>
          <cell r="Q60">
            <v>17907362</v>
          </cell>
          <cell r="R60" t="str">
            <v>002064158000054</v>
          </cell>
        </row>
        <row r="61">
          <cell r="A61" t="str">
            <v>SABRI</v>
          </cell>
          <cell r="B61" t="str">
            <v>Chakira</v>
          </cell>
          <cell r="C61" t="str">
            <v>PA131866</v>
          </cell>
          <cell r="D61" t="str">
            <v>AttijariWafabank</v>
          </cell>
          <cell r="E61" t="str">
            <v>chakirasabri89@gmail.com</v>
          </cell>
          <cell r="F61" t="str">
            <v>0615414927</v>
          </cell>
          <cell r="G61" t="str">
            <v>Drâa-Tafilalet</v>
          </cell>
          <cell r="H61" t="str">
            <v>TINGHIR</v>
          </cell>
          <cell r="J61" t="str">
            <v>Jardins de Ouarzazate Imm 18 App 11 Ouarzazate</v>
          </cell>
          <cell r="K61" t="str">
            <v>Autoentrepreneur</v>
          </cell>
          <cell r="O61">
            <v>45768087</v>
          </cell>
          <cell r="P61" t="str">
            <v>007559000497900030354576</v>
          </cell>
          <cell r="Q61">
            <v>47104320</v>
          </cell>
          <cell r="R61" t="str">
            <v>002832306000016</v>
          </cell>
        </row>
        <row r="62">
          <cell r="A62" t="str">
            <v>KHALOUKI</v>
          </cell>
          <cell r="B62" t="str">
            <v>Zineb</v>
          </cell>
          <cell r="C62" t="str">
            <v>HA187441</v>
          </cell>
          <cell r="D62" t="str">
            <v>Banque populaire</v>
          </cell>
          <cell r="E62" t="str">
            <v>zaynab.khalouki@gmail.com</v>
          </cell>
          <cell r="F62" t="str">
            <v>0658362291</v>
          </cell>
          <cell r="G62" t="str">
            <v>Marrakech-Safi</v>
          </cell>
          <cell r="H62" t="str">
            <v>YOUSSOUFIA</v>
          </cell>
          <cell r="J62" t="str">
            <v>QU ELAMAL RUE LIMOUNA NR17</v>
          </cell>
          <cell r="K62" t="str">
            <v>Autoentrepreneur</v>
          </cell>
          <cell r="L62" t="str">
            <v>Zineb KHALOUKI</v>
          </cell>
          <cell r="N62" t="str">
            <v>YOUSSOUFIA</v>
          </cell>
          <cell r="O62">
            <v>42801242</v>
          </cell>
          <cell r="P62" t="str">
            <v>145607211114541021000456</v>
          </cell>
          <cell r="Q62">
            <v>43901377</v>
          </cell>
          <cell r="R62" t="str">
            <v>002457489000065</v>
          </cell>
        </row>
      </sheetData>
      <sheetData sheetId="7">
        <row r="1">
          <cell r="A1" t="str">
            <v>Référence de l'action</v>
          </cell>
        </row>
        <row r="2">
          <cell r="A2" t="str">
            <v>ASSOCIATION GLOCOS ACDEMY/7</v>
          </cell>
          <cell r="E2" t="str">
            <v>F</v>
          </cell>
          <cell r="H2" t="str">
            <v>14/04/1981</v>
          </cell>
          <cell r="L2" t="str">
            <v>Bac</v>
          </cell>
          <cell r="M2" t="str">
            <v>Technicien</v>
          </cell>
          <cell r="O2" t="str">
            <v>Commerce</v>
          </cell>
        </row>
        <row r="3">
          <cell r="A3" t="str">
            <v>ASSOCIATION GLOCOS ACDEMY/7</v>
          </cell>
          <cell r="E3" t="str">
            <v>F</v>
          </cell>
          <cell r="H3" t="str">
            <v>29/01/1996</v>
          </cell>
          <cell r="L3" t="str">
            <v>Diplôme universitaire</v>
          </cell>
          <cell r="M3" t="str">
            <v>Autres</v>
          </cell>
          <cell r="O3" t="str">
            <v>Industrie</v>
          </cell>
        </row>
        <row r="4">
          <cell r="A4" t="str">
            <v>ASSOCIATION GLOCOS ACDEMY/7</v>
          </cell>
          <cell r="E4" t="str">
            <v>F</v>
          </cell>
          <cell r="H4" t="str">
            <v>07/04/2002</v>
          </cell>
          <cell r="L4" t="str">
            <v>Bac</v>
          </cell>
          <cell r="M4" t="str">
            <v>Qualification</v>
          </cell>
          <cell r="O4" t="str">
            <v>Industrie</v>
          </cell>
        </row>
        <row r="5">
          <cell r="A5" t="str">
            <v>ASSOCIATION GLOCOS ACDEMY/7</v>
          </cell>
          <cell r="E5" t="str">
            <v>F</v>
          </cell>
          <cell r="H5" t="str">
            <v>07/09/1999</v>
          </cell>
          <cell r="L5" t="str">
            <v>Bac</v>
          </cell>
          <cell r="M5" t="str">
            <v>Technicien spécialisé</v>
          </cell>
          <cell r="O5" t="str">
            <v>Industrie</v>
          </cell>
        </row>
        <row r="6">
          <cell r="A6" t="str">
            <v>ASSOCIATION GLOCOS ACDEMY/7</v>
          </cell>
          <cell r="E6" t="str">
            <v>M</v>
          </cell>
          <cell r="H6" t="str">
            <v>15/10/1987</v>
          </cell>
          <cell r="L6" t="str">
            <v>Diplôme universitaire</v>
          </cell>
          <cell r="M6" t="str">
            <v>Autres</v>
          </cell>
          <cell r="O6" t="str">
            <v>Commerce</v>
          </cell>
        </row>
        <row r="7">
          <cell r="A7" t="str">
            <v>Réseau Espace Civil de Fés et Région/14</v>
          </cell>
          <cell r="E7" t="str">
            <v>F</v>
          </cell>
          <cell r="H7" t="str">
            <v>13/09/2001</v>
          </cell>
          <cell r="L7" t="str">
            <v>Niveau Bac</v>
          </cell>
          <cell r="M7" t="str">
            <v>Aucune</v>
          </cell>
          <cell r="O7" t="str">
            <v>Artisanat</v>
          </cell>
        </row>
        <row r="8">
          <cell r="A8" t="str">
            <v>Réseau Espace Civil de Fés et Région/14</v>
          </cell>
          <cell r="E8" t="str">
            <v>F</v>
          </cell>
          <cell r="H8" t="str">
            <v>30/04/1966</v>
          </cell>
          <cell r="L8" t="str">
            <v>Primaire</v>
          </cell>
          <cell r="M8" t="str">
            <v>Aucune</v>
          </cell>
          <cell r="O8" t="str">
            <v>Commerce</v>
          </cell>
        </row>
        <row r="9">
          <cell r="A9" t="str">
            <v>Réseau Espace Civil de Fés et Région/14</v>
          </cell>
          <cell r="E9" t="str">
            <v>F</v>
          </cell>
          <cell r="H9" t="str">
            <v>22/10/1969</v>
          </cell>
          <cell r="L9" t="str">
            <v>Bac</v>
          </cell>
          <cell r="M9" t="str">
            <v>Aucune</v>
          </cell>
          <cell r="O9" t="str">
            <v>Commerce</v>
          </cell>
        </row>
        <row r="10">
          <cell r="A10" t="str">
            <v>Réseau Espace Civil de Fés et Région/14</v>
          </cell>
          <cell r="E10" t="str">
            <v>F</v>
          </cell>
          <cell r="H10" t="str">
            <v>01/01/1965</v>
          </cell>
          <cell r="L10" t="str">
            <v>Collège</v>
          </cell>
          <cell r="M10" t="str">
            <v>Aucune</v>
          </cell>
          <cell r="O10" t="str">
            <v>Artisanat</v>
          </cell>
        </row>
        <row r="11">
          <cell r="A11" t="str">
            <v>Réseau Espace Civil de Fés et Région/14</v>
          </cell>
          <cell r="E11" t="str">
            <v>F</v>
          </cell>
          <cell r="H11" t="str">
            <v>01/01/1969</v>
          </cell>
          <cell r="L11" t="str">
            <v>Primaire</v>
          </cell>
          <cell r="M11" t="str">
            <v>Aucune</v>
          </cell>
          <cell r="O11" t="str">
            <v>Artisanat</v>
          </cell>
        </row>
        <row r="12">
          <cell r="A12" t="str">
            <v>Réseau Espace Civil de Fés et Région/14</v>
          </cell>
          <cell r="E12" t="str">
            <v>F</v>
          </cell>
          <cell r="H12" t="str">
            <v>18/12/1992</v>
          </cell>
          <cell r="L12" t="str">
            <v>Collège</v>
          </cell>
          <cell r="M12" t="str">
            <v>Aucune</v>
          </cell>
          <cell r="O12" t="str">
            <v>Commerce</v>
          </cell>
        </row>
        <row r="13">
          <cell r="A13" t="str">
            <v>Réseau Espace Civil de Fés et Région/14</v>
          </cell>
          <cell r="E13" t="str">
            <v>F</v>
          </cell>
          <cell r="H13" t="str">
            <v>09/09/1973</v>
          </cell>
          <cell r="L13" t="str">
            <v>Primaire</v>
          </cell>
          <cell r="M13" t="str">
            <v>Aucune</v>
          </cell>
          <cell r="O13" t="str">
            <v>Industrie</v>
          </cell>
        </row>
        <row r="14">
          <cell r="A14" t="str">
            <v>Réseau Espace Civil de Fés et Région/14</v>
          </cell>
          <cell r="E14" t="str">
            <v>F</v>
          </cell>
          <cell r="H14" t="str">
            <v>12/02/1982</v>
          </cell>
          <cell r="L14" t="str">
            <v>Primaire</v>
          </cell>
          <cell r="M14" t="str">
            <v>Aucune</v>
          </cell>
          <cell r="O14" t="str">
            <v>Artisanat</v>
          </cell>
        </row>
        <row r="15">
          <cell r="A15" t="str">
            <v>Réseau Espace Civil de Fés et Région/14</v>
          </cell>
          <cell r="E15" t="str">
            <v>F</v>
          </cell>
          <cell r="H15" t="str">
            <v>05/04/1997</v>
          </cell>
          <cell r="L15" t="str">
            <v>Niveau Bac</v>
          </cell>
          <cell r="M15" t="str">
            <v>Aucune</v>
          </cell>
          <cell r="O15" t="str">
            <v>Artisanat</v>
          </cell>
        </row>
        <row r="16">
          <cell r="A16" t="str">
            <v>Réseau Espace Civil de Fés et Région/14</v>
          </cell>
          <cell r="E16" t="str">
            <v>F</v>
          </cell>
          <cell r="H16" t="str">
            <v>23/01/1980</v>
          </cell>
          <cell r="L16" t="str">
            <v>Primaire</v>
          </cell>
          <cell r="M16" t="str">
            <v>Aucune</v>
          </cell>
          <cell r="O16" t="str">
            <v>Artisanat</v>
          </cell>
        </row>
        <row r="17">
          <cell r="A17" t="str">
            <v>Réseau Espace Civil de Fés et Région/14</v>
          </cell>
          <cell r="E17" t="str">
            <v>F</v>
          </cell>
          <cell r="H17" t="str">
            <v>21/04/1977</v>
          </cell>
          <cell r="L17" t="str">
            <v>Primaire</v>
          </cell>
          <cell r="M17" t="str">
            <v>Aucune</v>
          </cell>
          <cell r="O17" t="str">
            <v>Commerce</v>
          </cell>
        </row>
        <row r="18">
          <cell r="A18" t="str">
            <v>Réseau Espace Civil de Fés et Région/14</v>
          </cell>
          <cell r="E18" t="str">
            <v>F</v>
          </cell>
          <cell r="H18" t="str">
            <v>18/04/1963</v>
          </cell>
          <cell r="L18" t="str">
            <v>Primaire</v>
          </cell>
          <cell r="M18" t="str">
            <v>Aucune</v>
          </cell>
          <cell r="O18" t="str">
            <v>Commerce</v>
          </cell>
        </row>
        <row r="19">
          <cell r="A19" t="str">
            <v>Réseau Espace Civil de Fés et Région/14</v>
          </cell>
          <cell r="E19" t="str">
            <v>F</v>
          </cell>
          <cell r="H19" t="str">
            <v>03/05/1990</v>
          </cell>
          <cell r="L19" t="str">
            <v>Primaire</v>
          </cell>
          <cell r="M19" t="str">
            <v>Aucune</v>
          </cell>
          <cell r="O19" t="str">
            <v>Artisanat</v>
          </cell>
        </row>
        <row r="20">
          <cell r="A20" t="str">
            <v>Réseau Espace Civil de Fés et Région/14</v>
          </cell>
          <cell r="E20" t="str">
            <v>F</v>
          </cell>
          <cell r="H20" t="str">
            <v>25/12/1976</v>
          </cell>
          <cell r="L20" t="str">
            <v>Collège</v>
          </cell>
          <cell r="M20" t="str">
            <v>Aucune</v>
          </cell>
          <cell r="O20" t="str">
            <v>Commerce</v>
          </cell>
        </row>
        <row r="21">
          <cell r="A21" t="str">
            <v>Réseau Espace Civil de Fés et Région/14</v>
          </cell>
          <cell r="E21" t="str">
            <v>F</v>
          </cell>
          <cell r="H21" t="str">
            <v>14/02/2003</v>
          </cell>
          <cell r="L21" t="str">
            <v>Niveau Bac</v>
          </cell>
          <cell r="M21" t="str">
            <v>Aucune</v>
          </cell>
          <cell r="O21" t="str">
            <v>Services</v>
          </cell>
        </row>
        <row r="22">
          <cell r="A22" t="str">
            <v>Réseau Espace Civil de Fés et Région/14</v>
          </cell>
          <cell r="E22" t="str">
            <v>F</v>
          </cell>
          <cell r="H22" t="str">
            <v>21/11/1981</v>
          </cell>
          <cell r="L22" t="str">
            <v>Primaire</v>
          </cell>
          <cell r="M22" t="str">
            <v>Aucune</v>
          </cell>
          <cell r="O22" t="str">
            <v>Commerce</v>
          </cell>
        </row>
        <row r="23">
          <cell r="A23" t="str">
            <v>ASSOCIATION GLOCOS ACDEMY/7</v>
          </cell>
          <cell r="E23" t="str">
            <v>M</v>
          </cell>
          <cell r="H23" t="str">
            <v>25/12/1998</v>
          </cell>
          <cell r="L23" t="str">
            <v>Bac</v>
          </cell>
          <cell r="M23" t="str">
            <v>Technicien</v>
          </cell>
          <cell r="O23" t="str">
            <v>Services</v>
          </cell>
        </row>
        <row r="24">
          <cell r="A24" t="str">
            <v>ASSOCIATION GLOCOS ACDEMY/7</v>
          </cell>
          <cell r="E24" t="str">
            <v>F</v>
          </cell>
          <cell r="H24" t="str">
            <v>23/04/1978</v>
          </cell>
          <cell r="L24" t="str">
            <v>Niveau Bac</v>
          </cell>
          <cell r="M24" t="str">
            <v>Technicien</v>
          </cell>
          <cell r="O24" t="str">
            <v>Services</v>
          </cell>
        </row>
        <row r="25">
          <cell r="A25" t="str">
            <v>ASSOCIATION GLOCOS ACDEMY/7</v>
          </cell>
          <cell r="E25" t="str">
            <v>F</v>
          </cell>
          <cell r="H25" t="str">
            <v>03/08/1997</v>
          </cell>
          <cell r="L25" t="str">
            <v>Bac</v>
          </cell>
          <cell r="M25" t="str">
            <v>Technicien</v>
          </cell>
          <cell r="O25" t="str">
            <v>Industrie</v>
          </cell>
        </row>
        <row r="26">
          <cell r="A26" t="str">
            <v>ASSOCIATION GLOCOS ACDEMY/7</v>
          </cell>
          <cell r="E26" t="str">
            <v>M</v>
          </cell>
          <cell r="H26" t="str">
            <v>05/08/1992</v>
          </cell>
          <cell r="L26" t="str">
            <v>Niveau Bac</v>
          </cell>
          <cell r="M26" t="str">
            <v>Technicien</v>
          </cell>
          <cell r="O26" t="str">
            <v>Services</v>
          </cell>
        </row>
        <row r="27">
          <cell r="A27" t="str">
            <v>ASSOCIATION GLOCOS ACDEMY/7</v>
          </cell>
          <cell r="E27" t="str">
            <v>F</v>
          </cell>
          <cell r="H27" t="str">
            <v>21/09/2002</v>
          </cell>
          <cell r="L27" t="str">
            <v>Bac</v>
          </cell>
          <cell r="M27" t="str">
            <v>Qualification</v>
          </cell>
          <cell r="O27" t="str">
            <v>Services</v>
          </cell>
        </row>
        <row r="28">
          <cell r="A28" t="str">
            <v>ASSOCIATION GLOCOS ACDEMY/7</v>
          </cell>
          <cell r="E28" t="str">
            <v>M</v>
          </cell>
          <cell r="H28" t="str">
            <v>05/08/1992</v>
          </cell>
          <cell r="L28" t="str">
            <v>Diplôme universitaire</v>
          </cell>
          <cell r="M28" t="str">
            <v>Autres</v>
          </cell>
          <cell r="O28" t="str">
            <v>Commerce</v>
          </cell>
        </row>
        <row r="29">
          <cell r="E29" t="str">
            <v>F</v>
          </cell>
          <cell r="H29" t="str">
            <v>13/09/2001</v>
          </cell>
          <cell r="L29" t="str">
            <v>Bac</v>
          </cell>
          <cell r="M29" t="str">
            <v>Aucune</v>
          </cell>
          <cell r="O29" t="str">
            <v>Artisanat</v>
          </cell>
        </row>
        <row r="30">
          <cell r="E30" t="str">
            <v>F</v>
          </cell>
          <cell r="H30" t="str">
            <v>30/04/1966</v>
          </cell>
          <cell r="L30" t="str">
            <v>Primaire</v>
          </cell>
          <cell r="M30" t="str">
            <v>Aucune</v>
          </cell>
          <cell r="O30" t="str">
            <v>Commerce</v>
          </cell>
        </row>
        <row r="31">
          <cell r="E31" t="str">
            <v>F</v>
          </cell>
          <cell r="H31" t="str">
            <v>22/10/1969</v>
          </cell>
          <cell r="L31" t="str">
            <v>Bac</v>
          </cell>
          <cell r="M31" t="str">
            <v>Aucune</v>
          </cell>
          <cell r="O31" t="str">
            <v>Commerce</v>
          </cell>
        </row>
        <row r="32">
          <cell r="E32" t="str">
            <v>F</v>
          </cell>
          <cell r="H32" t="str">
            <v>01/01/1965</v>
          </cell>
          <cell r="L32" t="str">
            <v>Collège</v>
          </cell>
          <cell r="M32" t="str">
            <v>Aucune</v>
          </cell>
          <cell r="O32" t="str">
            <v>Artisanat</v>
          </cell>
        </row>
        <row r="33">
          <cell r="E33" t="str">
            <v>F</v>
          </cell>
          <cell r="H33" t="str">
            <v>01/01/1969</v>
          </cell>
          <cell r="L33" t="str">
            <v>Primaire</v>
          </cell>
          <cell r="M33" t="str">
            <v>Aucune</v>
          </cell>
          <cell r="O33" t="str">
            <v>Artisanat</v>
          </cell>
        </row>
        <row r="34">
          <cell r="E34" t="str">
            <v>F</v>
          </cell>
          <cell r="H34" t="str">
            <v>18/12/1992</v>
          </cell>
          <cell r="L34" t="str">
            <v>Collège</v>
          </cell>
          <cell r="M34" t="str">
            <v>Aucune</v>
          </cell>
          <cell r="O34" t="str">
            <v>Commerce</v>
          </cell>
        </row>
        <row r="35">
          <cell r="E35" t="str">
            <v>F</v>
          </cell>
          <cell r="H35" t="str">
            <v>09/09/1973</v>
          </cell>
          <cell r="L35" t="str">
            <v>Primaire</v>
          </cell>
          <cell r="M35" t="str">
            <v>Aucune</v>
          </cell>
          <cell r="O35" t="str">
            <v>Industrie</v>
          </cell>
        </row>
        <row r="36">
          <cell r="E36" t="str">
            <v>F</v>
          </cell>
          <cell r="H36" t="str">
            <v>12/02/1982</v>
          </cell>
          <cell r="L36" t="str">
            <v>Primaire</v>
          </cell>
          <cell r="M36" t="str">
            <v>Aucune</v>
          </cell>
          <cell r="O36" t="str">
            <v>Artisanat</v>
          </cell>
        </row>
        <row r="37">
          <cell r="E37" t="str">
            <v>F</v>
          </cell>
          <cell r="H37" t="str">
            <v>05/04/1997</v>
          </cell>
          <cell r="L37" t="str">
            <v>Bac</v>
          </cell>
          <cell r="M37" t="str">
            <v>Aucune</v>
          </cell>
          <cell r="O37" t="str">
            <v>Artisanat</v>
          </cell>
        </row>
        <row r="38">
          <cell r="E38" t="str">
            <v>F</v>
          </cell>
          <cell r="H38" t="str">
            <v>23/01/1980</v>
          </cell>
          <cell r="L38" t="str">
            <v>Primaire</v>
          </cell>
          <cell r="M38" t="str">
            <v>Aucune</v>
          </cell>
          <cell r="O38" t="str">
            <v>Commerce</v>
          </cell>
        </row>
        <row r="39">
          <cell r="E39" t="str">
            <v>F</v>
          </cell>
          <cell r="H39" t="str">
            <v>21/04/1977</v>
          </cell>
          <cell r="L39" t="str">
            <v>Primaire</v>
          </cell>
          <cell r="M39" t="str">
            <v>Aucune</v>
          </cell>
          <cell r="O39" t="str">
            <v>Commerce</v>
          </cell>
        </row>
        <row r="40">
          <cell r="E40" t="str">
            <v>F</v>
          </cell>
          <cell r="H40" t="str">
            <v>18/04/1963</v>
          </cell>
          <cell r="L40" t="str">
            <v>Primaire</v>
          </cell>
          <cell r="M40" t="str">
            <v>Aucune</v>
          </cell>
          <cell r="O40" t="str">
            <v>Commerce</v>
          </cell>
        </row>
        <row r="41">
          <cell r="E41" t="str">
            <v>F</v>
          </cell>
          <cell r="H41" t="str">
            <v>03/05/1990</v>
          </cell>
          <cell r="L41" t="str">
            <v>Primaire</v>
          </cell>
          <cell r="M41" t="str">
            <v>Aucune</v>
          </cell>
          <cell r="O41" t="str">
            <v>Artisanat</v>
          </cell>
        </row>
        <row r="42">
          <cell r="E42" t="str">
            <v>F</v>
          </cell>
          <cell r="H42" t="str">
            <v>25/12/1976</v>
          </cell>
          <cell r="L42" t="str">
            <v>Collège</v>
          </cell>
          <cell r="M42" t="str">
            <v>Aucune</v>
          </cell>
          <cell r="O42" t="str">
            <v>Commerce</v>
          </cell>
        </row>
        <row r="43">
          <cell r="E43" t="str">
            <v>F</v>
          </cell>
          <cell r="H43" t="str">
            <v>14/02/2003</v>
          </cell>
          <cell r="L43" t="str">
            <v>Bac</v>
          </cell>
          <cell r="M43" t="str">
            <v>Aucune</v>
          </cell>
          <cell r="O43" t="str">
            <v>Services</v>
          </cell>
        </row>
        <row r="44">
          <cell r="E44" t="str">
            <v>F</v>
          </cell>
          <cell r="H44" t="str">
            <v>21/11/1981</v>
          </cell>
          <cell r="L44" t="str">
            <v>Primaire</v>
          </cell>
          <cell r="M44" t="str">
            <v>Aucune</v>
          </cell>
          <cell r="O44" t="str">
            <v>Commerce</v>
          </cell>
        </row>
        <row r="45">
          <cell r="A45" t="str">
            <v>Réseau Espace Civil de Fés et Région/13</v>
          </cell>
          <cell r="E45" t="str">
            <v>M</v>
          </cell>
          <cell r="H45" t="str">
            <v>19/10/1997</v>
          </cell>
          <cell r="L45" t="str">
            <v>Diplôme universitaire</v>
          </cell>
          <cell r="M45" t="str">
            <v>Aucune</v>
          </cell>
          <cell r="O45" t="str">
            <v>Commerce</v>
          </cell>
        </row>
        <row r="46">
          <cell r="A46" t="str">
            <v>Réseau Espace Civil de Fés et Région/13</v>
          </cell>
          <cell r="E46" t="str">
            <v>F</v>
          </cell>
          <cell r="H46" t="str">
            <v>23/04/1988</v>
          </cell>
          <cell r="L46" t="str">
            <v>Bac</v>
          </cell>
          <cell r="M46" t="str">
            <v>Technicien spécialisé</v>
          </cell>
          <cell r="O46" t="str">
            <v>Industrie</v>
          </cell>
        </row>
        <row r="47">
          <cell r="A47" t="str">
            <v>Réseau Espace Civil de Fés et Région/13</v>
          </cell>
          <cell r="E47" t="str">
            <v>F</v>
          </cell>
          <cell r="H47" t="str">
            <v>15/03/1989</v>
          </cell>
          <cell r="L47" t="str">
            <v>Collège</v>
          </cell>
          <cell r="M47" t="str">
            <v>Qualification</v>
          </cell>
          <cell r="O47" t="str">
            <v>Artisanat</v>
          </cell>
        </row>
        <row r="48">
          <cell r="A48" t="str">
            <v>Réseau Espace Civil de Fés et Région/13</v>
          </cell>
          <cell r="E48" t="str">
            <v>M</v>
          </cell>
          <cell r="H48" t="str">
            <v>28/06/1963</v>
          </cell>
          <cell r="L48" t="str">
            <v>Primaire</v>
          </cell>
          <cell r="M48" t="str">
            <v>Aucune</v>
          </cell>
          <cell r="O48" t="str">
            <v>Artisanat</v>
          </cell>
        </row>
        <row r="49">
          <cell r="A49" t="str">
            <v>Réseau Espace Civil de Fés et Région/13</v>
          </cell>
          <cell r="E49" t="str">
            <v>F</v>
          </cell>
          <cell r="H49" t="str">
            <v>12/03/1993</v>
          </cell>
          <cell r="L49" t="str">
            <v>Diplôme universitaire</v>
          </cell>
          <cell r="M49" t="str">
            <v>Qualification</v>
          </cell>
          <cell r="O49" t="str">
            <v>Artisanat</v>
          </cell>
        </row>
        <row r="50">
          <cell r="A50" t="str">
            <v>Réseau Espace Civil de Fés et Région/13</v>
          </cell>
          <cell r="E50" t="str">
            <v>M</v>
          </cell>
          <cell r="H50" t="str">
            <v>24/09/1988</v>
          </cell>
          <cell r="L50" t="str">
            <v>Primaire</v>
          </cell>
          <cell r="M50" t="str">
            <v>Qualification</v>
          </cell>
          <cell r="O50" t="str">
            <v>Commerce</v>
          </cell>
        </row>
        <row r="51">
          <cell r="A51" t="str">
            <v>Réseau Espace Civil de Fés et Région/13</v>
          </cell>
          <cell r="E51" t="str">
            <v>M</v>
          </cell>
          <cell r="H51" t="str">
            <v>21/12/1982</v>
          </cell>
          <cell r="L51" t="str">
            <v>Primaire</v>
          </cell>
          <cell r="M51" t="str">
            <v>Qualification</v>
          </cell>
          <cell r="O51" t="str">
            <v>Artisanat</v>
          </cell>
        </row>
        <row r="52">
          <cell r="A52" t="str">
            <v>Réseau Espace Civil de Fés et Région/13</v>
          </cell>
          <cell r="E52" t="str">
            <v>F</v>
          </cell>
          <cell r="H52" t="str">
            <v>20/03/1992</v>
          </cell>
          <cell r="L52" t="str">
            <v>Collège</v>
          </cell>
          <cell r="M52" t="str">
            <v>Qualification</v>
          </cell>
          <cell r="O52" t="str">
            <v>Artisanat</v>
          </cell>
        </row>
        <row r="53">
          <cell r="A53" t="str">
            <v>Réseau Espace Civil de Fés et Région/13</v>
          </cell>
          <cell r="E53" t="str">
            <v>M</v>
          </cell>
          <cell r="H53" t="str">
            <v>01/11/1997</v>
          </cell>
          <cell r="L53" t="str">
            <v>Bac</v>
          </cell>
          <cell r="M53" t="str">
            <v>Qualification</v>
          </cell>
          <cell r="O53" t="str">
            <v>Services</v>
          </cell>
        </row>
        <row r="54">
          <cell r="A54" t="str">
            <v>Réseau Espace Civil de Fés et Région/13</v>
          </cell>
          <cell r="E54" t="str">
            <v>M</v>
          </cell>
          <cell r="H54" t="str">
            <v>02/02/1995</v>
          </cell>
          <cell r="L54" t="str">
            <v>Collège</v>
          </cell>
          <cell r="M54" t="str">
            <v>Qualification</v>
          </cell>
          <cell r="O54" t="str">
            <v>Commerce</v>
          </cell>
        </row>
        <row r="55">
          <cell r="A55" t="str">
            <v>Réseau Espace Civil de Fés et Région/13</v>
          </cell>
          <cell r="E55" t="str">
            <v>M</v>
          </cell>
          <cell r="H55" t="str">
            <v>02/02/1999</v>
          </cell>
          <cell r="L55" t="str">
            <v>Collège</v>
          </cell>
          <cell r="M55" t="str">
            <v>Qualification</v>
          </cell>
          <cell r="O55" t="str">
            <v>Commerce</v>
          </cell>
        </row>
        <row r="56">
          <cell r="A56" t="str">
            <v>Réseau Espace Civil de Fés et Région/13</v>
          </cell>
          <cell r="E56" t="str">
            <v>M</v>
          </cell>
          <cell r="H56" t="str">
            <v>07/11/1997</v>
          </cell>
          <cell r="L56" t="str">
            <v>Bac</v>
          </cell>
          <cell r="M56" t="str">
            <v>Technicien</v>
          </cell>
          <cell r="O56" t="str">
            <v>Commerce</v>
          </cell>
        </row>
        <row r="57">
          <cell r="A57" t="str">
            <v>Réseau Espace Civil de Fés et Région/13</v>
          </cell>
          <cell r="E57" t="str">
            <v>F</v>
          </cell>
          <cell r="H57" t="str">
            <v>04/06/1992</v>
          </cell>
          <cell r="L57" t="str">
            <v>Collège</v>
          </cell>
          <cell r="M57" t="str">
            <v>Qualification</v>
          </cell>
          <cell r="O57" t="str">
            <v>Artisanat</v>
          </cell>
        </row>
        <row r="58">
          <cell r="A58" t="str">
            <v>Réseau Espace Civil de Fés et Région/13</v>
          </cell>
          <cell r="E58" t="str">
            <v>M</v>
          </cell>
          <cell r="H58" t="str">
            <v>09/04/1989</v>
          </cell>
          <cell r="L58" t="str">
            <v>Collège</v>
          </cell>
          <cell r="M58" t="str">
            <v>Qualification</v>
          </cell>
          <cell r="O58" t="str">
            <v>Commerce</v>
          </cell>
        </row>
        <row r="59">
          <cell r="A59" t="str">
            <v>Réseau Espace Civil de Fés et Région/12</v>
          </cell>
          <cell r="E59" t="str">
            <v>F</v>
          </cell>
          <cell r="H59" t="str">
            <v>15/07/1976</v>
          </cell>
          <cell r="L59" t="str">
            <v>Primaire</v>
          </cell>
          <cell r="M59" t="str">
            <v>Aucune</v>
          </cell>
          <cell r="O59" t="str">
            <v>Commerce</v>
          </cell>
        </row>
        <row r="60">
          <cell r="A60" t="str">
            <v>Réseau Espace Civil de Fés et Région/12</v>
          </cell>
          <cell r="E60" t="str">
            <v>F</v>
          </cell>
          <cell r="H60" t="str">
            <v>25/07/1983</v>
          </cell>
          <cell r="L60" t="str">
            <v>Niveau Bac</v>
          </cell>
          <cell r="M60" t="str">
            <v>Technicien</v>
          </cell>
          <cell r="O60" t="str">
            <v>Commerce</v>
          </cell>
        </row>
        <row r="61">
          <cell r="A61" t="str">
            <v>Réseau Espace Civil de Fés et Région/12</v>
          </cell>
          <cell r="E61" t="str">
            <v>F</v>
          </cell>
          <cell r="H61" t="str">
            <v>01/05/1962</v>
          </cell>
          <cell r="L61" t="str">
            <v>Bac</v>
          </cell>
          <cell r="M61" t="str">
            <v>Qualification</v>
          </cell>
          <cell r="O61" t="str">
            <v>Artisanat</v>
          </cell>
        </row>
        <row r="62">
          <cell r="A62" t="str">
            <v>Réseau Espace Civil de Fés et Région/12</v>
          </cell>
          <cell r="E62" t="str">
            <v>F</v>
          </cell>
          <cell r="H62" t="str">
            <v>04/09/1996</v>
          </cell>
          <cell r="L62" t="str">
            <v>Bac</v>
          </cell>
          <cell r="M62" t="str">
            <v>Aucune</v>
          </cell>
          <cell r="O62" t="str">
            <v>Commerce</v>
          </cell>
        </row>
        <row r="63">
          <cell r="A63" t="str">
            <v>Réseau Espace Civil de Fés et Région/12</v>
          </cell>
          <cell r="E63" t="str">
            <v>F</v>
          </cell>
          <cell r="H63" t="str">
            <v>01/01/1978</v>
          </cell>
          <cell r="L63" t="str">
            <v>Bac</v>
          </cell>
          <cell r="M63" t="str">
            <v>Aucune</v>
          </cell>
          <cell r="O63" t="str">
            <v>Commerce</v>
          </cell>
        </row>
        <row r="64">
          <cell r="A64" t="str">
            <v>Réseau Espace Civil de Fés et Région/12</v>
          </cell>
          <cell r="E64" t="str">
            <v>F</v>
          </cell>
          <cell r="H64" t="str">
            <v>09/07/1981</v>
          </cell>
          <cell r="L64" t="str">
            <v>Bac</v>
          </cell>
          <cell r="M64" t="str">
            <v>Aucune</v>
          </cell>
          <cell r="O64" t="str">
            <v>Commerce</v>
          </cell>
        </row>
        <row r="65">
          <cell r="A65" t="str">
            <v>Réseau Espace Civil de Fés et Région/12</v>
          </cell>
          <cell r="E65" t="str">
            <v>F</v>
          </cell>
          <cell r="H65" t="str">
            <v>15/07/1980</v>
          </cell>
          <cell r="L65" t="str">
            <v>Bac</v>
          </cell>
          <cell r="M65" t="str">
            <v>Technicien</v>
          </cell>
          <cell r="O65" t="str">
            <v>Commerce</v>
          </cell>
        </row>
        <row r="66">
          <cell r="A66" t="str">
            <v>Réseau Espace Civil de Fés et Région/12</v>
          </cell>
          <cell r="E66" t="str">
            <v>F</v>
          </cell>
          <cell r="H66" t="str">
            <v>14/11/1970</v>
          </cell>
          <cell r="L66" t="str">
            <v>Primaire</v>
          </cell>
          <cell r="M66" t="str">
            <v>Aucune</v>
          </cell>
          <cell r="O66" t="str">
            <v>Commerce</v>
          </cell>
        </row>
        <row r="67">
          <cell r="A67" t="str">
            <v>Réseau Espace Civil de Fés et Région/12</v>
          </cell>
          <cell r="E67" t="str">
            <v>F</v>
          </cell>
          <cell r="H67" t="str">
            <v>10/01/1990</v>
          </cell>
          <cell r="L67" t="str">
            <v>Collège</v>
          </cell>
          <cell r="M67" t="str">
            <v>Aucune</v>
          </cell>
          <cell r="O67" t="str">
            <v>Industrie</v>
          </cell>
        </row>
        <row r="68">
          <cell r="A68" t="str">
            <v>Réseau Espace Civil de Fés et Région/12</v>
          </cell>
          <cell r="E68" t="str">
            <v>F</v>
          </cell>
          <cell r="H68" t="str">
            <v>01/01/1980</v>
          </cell>
          <cell r="L68" t="str">
            <v>Niveau Bac</v>
          </cell>
          <cell r="M68" t="str">
            <v>Aucune</v>
          </cell>
          <cell r="O68" t="str">
            <v>Commerce</v>
          </cell>
        </row>
        <row r="69">
          <cell r="A69" t="str">
            <v>Réseau Espace Civil de Fés et Région/12</v>
          </cell>
          <cell r="E69" t="str">
            <v>F</v>
          </cell>
          <cell r="H69" t="str">
            <v>17/08/1982</v>
          </cell>
          <cell r="L69" t="str">
            <v>Primaire</v>
          </cell>
          <cell r="M69" t="str">
            <v>Aucune</v>
          </cell>
          <cell r="O69" t="str">
            <v>Commerce</v>
          </cell>
        </row>
        <row r="70">
          <cell r="A70" t="str">
            <v>Réseau Espace Civil de Fés et Région/12</v>
          </cell>
          <cell r="E70" t="str">
            <v>F</v>
          </cell>
          <cell r="H70" t="str">
            <v>04/03/1969</v>
          </cell>
          <cell r="L70" t="str">
            <v>Collège</v>
          </cell>
          <cell r="M70" t="str">
            <v>Aucune</v>
          </cell>
          <cell r="O70" t="str">
            <v>Commerce</v>
          </cell>
        </row>
        <row r="71">
          <cell r="A71" t="str">
            <v>Réseau Espace Civil de Fés et Région/12</v>
          </cell>
          <cell r="E71" t="str">
            <v>F</v>
          </cell>
          <cell r="H71" t="str">
            <v>13/06/1990</v>
          </cell>
          <cell r="L71" t="str">
            <v>Niveau Bac</v>
          </cell>
          <cell r="M71" t="str">
            <v>Qualification</v>
          </cell>
          <cell r="O71" t="str">
            <v>Commerce</v>
          </cell>
        </row>
        <row r="72">
          <cell r="A72" t="str">
            <v>Réseau Espace Civil de Fés et Région/12</v>
          </cell>
          <cell r="E72" t="str">
            <v>M</v>
          </cell>
          <cell r="H72" t="str">
            <v>12/12/1994</v>
          </cell>
          <cell r="L72" t="str">
            <v>Niveau Bac</v>
          </cell>
          <cell r="M72" t="str">
            <v>Qualification</v>
          </cell>
          <cell r="O72" t="str">
            <v>Commerce</v>
          </cell>
        </row>
        <row r="73">
          <cell r="A73" t="str">
            <v>Réseau Espace Civil de Fés et Région/12</v>
          </cell>
          <cell r="E73" t="str">
            <v>F</v>
          </cell>
          <cell r="H73" t="str">
            <v>13/03/1981</v>
          </cell>
          <cell r="L73" t="str">
            <v>Bac</v>
          </cell>
          <cell r="M73" t="str">
            <v>Technicien</v>
          </cell>
          <cell r="O73" t="str">
            <v>Industrie</v>
          </cell>
        </row>
        <row r="74">
          <cell r="A74" t="str">
            <v>Réseau Espace Civil de Fés et Région/11</v>
          </cell>
          <cell r="E74" t="str">
            <v>M</v>
          </cell>
          <cell r="H74" t="str">
            <v>20/07/1984</v>
          </cell>
          <cell r="L74" t="str">
            <v>Niveau Bac</v>
          </cell>
          <cell r="M74" t="str">
            <v>Aucune</v>
          </cell>
          <cell r="O74" t="str">
            <v>Artisanat</v>
          </cell>
        </row>
        <row r="75">
          <cell r="A75" t="str">
            <v>Réseau Espace Civil de Fés et Région/11</v>
          </cell>
          <cell r="E75" t="str">
            <v>F</v>
          </cell>
          <cell r="H75" t="str">
            <v>24/06/1978</v>
          </cell>
          <cell r="L75" t="str">
            <v>Niveau Bac</v>
          </cell>
          <cell r="M75" t="str">
            <v>Aucune</v>
          </cell>
          <cell r="O75" t="str">
            <v>Commerce</v>
          </cell>
        </row>
        <row r="76">
          <cell r="A76" t="str">
            <v>Réseau Espace Civil de Fés et Région/11</v>
          </cell>
          <cell r="E76" t="str">
            <v>M</v>
          </cell>
          <cell r="H76" t="str">
            <v>12/08/1997</v>
          </cell>
          <cell r="L76" t="str">
            <v>Bac</v>
          </cell>
          <cell r="M76" t="str">
            <v>Aucune</v>
          </cell>
          <cell r="O76" t="str">
            <v>Services</v>
          </cell>
        </row>
        <row r="77">
          <cell r="A77" t="str">
            <v>Réseau Espace Civil de Fés et Région/11</v>
          </cell>
          <cell r="E77" t="str">
            <v>M</v>
          </cell>
          <cell r="H77" t="str">
            <v>12/08/1997</v>
          </cell>
          <cell r="L77" t="str">
            <v>Bac</v>
          </cell>
          <cell r="M77" t="str">
            <v>Aucune</v>
          </cell>
          <cell r="O77" t="str">
            <v>Commerce</v>
          </cell>
        </row>
        <row r="78">
          <cell r="A78" t="str">
            <v>Réseau Espace Civil de Fés et Région/11</v>
          </cell>
          <cell r="E78" t="str">
            <v>F</v>
          </cell>
          <cell r="H78" t="str">
            <v>15/03/1991</v>
          </cell>
          <cell r="L78" t="str">
            <v>Niveau Bac</v>
          </cell>
          <cell r="M78" t="str">
            <v>Aucune</v>
          </cell>
          <cell r="O78" t="str">
            <v>Artisanat</v>
          </cell>
        </row>
        <row r="79">
          <cell r="A79" t="str">
            <v>Réseau Espace Civil de Fés et Région/11</v>
          </cell>
          <cell r="E79" t="str">
            <v>F</v>
          </cell>
          <cell r="H79" t="str">
            <v>04/09/1970</v>
          </cell>
          <cell r="L79" t="str">
            <v>Niveau Bac</v>
          </cell>
          <cell r="M79" t="str">
            <v>Aucune</v>
          </cell>
          <cell r="O79" t="str">
            <v>Artisanat</v>
          </cell>
        </row>
        <row r="80">
          <cell r="A80" t="str">
            <v>Réseau Espace Civil de Fés et Région/11</v>
          </cell>
          <cell r="E80" t="str">
            <v>F</v>
          </cell>
          <cell r="H80" t="str">
            <v>21/01/1992</v>
          </cell>
          <cell r="L80" t="str">
            <v>Niveau Bac</v>
          </cell>
          <cell r="M80" t="str">
            <v>Aucune</v>
          </cell>
          <cell r="O80" t="str">
            <v>Commerce</v>
          </cell>
        </row>
        <row r="81">
          <cell r="A81" t="str">
            <v>Réseau Espace Civil de Fés et Région/11</v>
          </cell>
          <cell r="E81" t="str">
            <v>F</v>
          </cell>
          <cell r="H81" t="str">
            <v>11/02/1979</v>
          </cell>
          <cell r="L81" t="str">
            <v>Collège</v>
          </cell>
          <cell r="M81" t="str">
            <v>Aucune</v>
          </cell>
          <cell r="O81" t="str">
            <v>Artisanat</v>
          </cell>
        </row>
        <row r="82">
          <cell r="A82" t="str">
            <v>Réseau Espace Civil de Fés et Région/11</v>
          </cell>
          <cell r="E82" t="str">
            <v>F</v>
          </cell>
          <cell r="H82" t="str">
            <v>21/08/1984</v>
          </cell>
          <cell r="L82" t="str">
            <v>Bac</v>
          </cell>
          <cell r="M82" t="str">
            <v>Aucune</v>
          </cell>
          <cell r="O82" t="str">
            <v>Industrie</v>
          </cell>
        </row>
        <row r="83">
          <cell r="A83" t="str">
            <v>Réseau Espace Civil de Fés et Région/11</v>
          </cell>
          <cell r="E83" t="str">
            <v>F</v>
          </cell>
          <cell r="H83" t="str">
            <v>01/05/1980</v>
          </cell>
          <cell r="L83" t="str">
            <v>Bac</v>
          </cell>
          <cell r="M83" t="str">
            <v>Aucune</v>
          </cell>
          <cell r="O83" t="str">
            <v>Commerce</v>
          </cell>
        </row>
        <row r="84">
          <cell r="A84" t="str">
            <v>Réseau Espace Civil de Fés et Région/11</v>
          </cell>
          <cell r="E84" t="str">
            <v>F</v>
          </cell>
          <cell r="H84" t="str">
            <v>26/09/1984</v>
          </cell>
          <cell r="L84" t="str">
            <v>Diplôme universitaire</v>
          </cell>
          <cell r="M84" t="str">
            <v>Technicien spécialisé</v>
          </cell>
          <cell r="O84" t="str">
            <v>Artisanat</v>
          </cell>
        </row>
        <row r="85">
          <cell r="A85" t="str">
            <v>Réseau Espace Civil de Fés et Région/11</v>
          </cell>
          <cell r="E85" t="str">
            <v>M</v>
          </cell>
          <cell r="H85" t="str">
            <v>21/09/1970</v>
          </cell>
          <cell r="L85" t="str">
            <v>Primaire</v>
          </cell>
          <cell r="M85" t="str">
            <v>Aucune</v>
          </cell>
          <cell r="O85" t="str">
            <v>Commerce</v>
          </cell>
        </row>
        <row r="86">
          <cell r="A86" t="str">
            <v>Réseau Espace Civil de Fés et Région/11</v>
          </cell>
          <cell r="E86" t="str">
            <v>M</v>
          </cell>
          <cell r="H86" t="str">
            <v>10/06/1998</v>
          </cell>
          <cell r="L86" t="str">
            <v>Bac</v>
          </cell>
          <cell r="M86" t="str">
            <v>Technicien spécialisé</v>
          </cell>
          <cell r="O86" t="str">
            <v>Services</v>
          </cell>
        </row>
        <row r="87">
          <cell r="A87" t="str">
            <v>Réseau Espace Civil de Fés et Région/11</v>
          </cell>
          <cell r="E87" t="str">
            <v>F</v>
          </cell>
          <cell r="H87" t="str">
            <v>09/02/1968</v>
          </cell>
          <cell r="L87" t="str">
            <v>Niveau Bac</v>
          </cell>
          <cell r="M87" t="str">
            <v>Aucune</v>
          </cell>
          <cell r="O87" t="str">
            <v>Industrie</v>
          </cell>
        </row>
        <row r="88">
          <cell r="A88" t="str">
            <v>Réseau Espace Civil de Fés et Région/10</v>
          </cell>
          <cell r="E88" t="str">
            <v>F</v>
          </cell>
          <cell r="H88" t="str">
            <v>18/03/1995</v>
          </cell>
          <cell r="L88" t="str">
            <v>Collège</v>
          </cell>
          <cell r="M88" t="str">
            <v>Qualification</v>
          </cell>
          <cell r="O88" t="str">
            <v>Commerce</v>
          </cell>
        </row>
        <row r="89">
          <cell r="A89" t="str">
            <v>Réseau Espace Civil de Fés et Région/10</v>
          </cell>
          <cell r="E89" t="str">
            <v>F</v>
          </cell>
          <cell r="H89" t="str">
            <v>27/06/1987</v>
          </cell>
          <cell r="L89" t="str">
            <v>Primaire</v>
          </cell>
          <cell r="M89" t="str">
            <v>Aucune</v>
          </cell>
          <cell r="O89" t="str">
            <v>Artisanat</v>
          </cell>
        </row>
        <row r="90">
          <cell r="A90" t="str">
            <v>Réseau Espace Civil de Fés et Région/10</v>
          </cell>
          <cell r="E90" t="str">
            <v>F</v>
          </cell>
          <cell r="H90" t="str">
            <v>27/08/1997</v>
          </cell>
          <cell r="L90" t="str">
            <v>Niveau Bac</v>
          </cell>
          <cell r="M90" t="str">
            <v>Aucune</v>
          </cell>
          <cell r="O90" t="str">
            <v>Commerce</v>
          </cell>
        </row>
        <row r="91">
          <cell r="A91" t="str">
            <v>Réseau Espace Civil de Fés et Région/10</v>
          </cell>
          <cell r="E91" t="str">
            <v>F</v>
          </cell>
          <cell r="H91" t="str">
            <v>22/06/1987</v>
          </cell>
          <cell r="L91" t="str">
            <v>Diplôme universitaire</v>
          </cell>
          <cell r="M91" t="str">
            <v>Aucune</v>
          </cell>
          <cell r="O91" t="str">
            <v>Commerce</v>
          </cell>
        </row>
        <row r="92">
          <cell r="A92" t="str">
            <v>Réseau Espace Civil de Fés et Région/10</v>
          </cell>
          <cell r="E92" t="str">
            <v>F</v>
          </cell>
          <cell r="H92" t="str">
            <v>15/08/1988</v>
          </cell>
          <cell r="L92" t="str">
            <v>Collège</v>
          </cell>
          <cell r="M92" t="str">
            <v>Qualification</v>
          </cell>
          <cell r="O92" t="str">
            <v>Commerce</v>
          </cell>
        </row>
        <row r="93">
          <cell r="A93" t="str">
            <v>Réseau Espace Civil de Fés et Région/10</v>
          </cell>
          <cell r="E93" t="str">
            <v>F</v>
          </cell>
          <cell r="H93" t="str">
            <v>15/08/1989</v>
          </cell>
          <cell r="L93" t="str">
            <v>Collège</v>
          </cell>
          <cell r="M93" t="str">
            <v>Aucune</v>
          </cell>
          <cell r="O93" t="str">
            <v>Commerce</v>
          </cell>
        </row>
        <row r="94">
          <cell r="A94" t="str">
            <v>Réseau Espace Civil de Fés et Région/10</v>
          </cell>
          <cell r="E94" t="str">
            <v>F</v>
          </cell>
          <cell r="H94" t="str">
            <v>01/06/1978</v>
          </cell>
          <cell r="L94" t="str">
            <v>Collège</v>
          </cell>
          <cell r="M94" t="str">
            <v>Qualification</v>
          </cell>
          <cell r="O94" t="str">
            <v>Commerce</v>
          </cell>
        </row>
        <row r="95">
          <cell r="A95" t="str">
            <v>Réseau Espace Civil de Fés et Région/10</v>
          </cell>
          <cell r="E95" t="str">
            <v>F</v>
          </cell>
          <cell r="H95" t="str">
            <v>01/07/1985</v>
          </cell>
          <cell r="L95" t="str">
            <v>Niveau Bac</v>
          </cell>
          <cell r="M95" t="str">
            <v>Autres</v>
          </cell>
          <cell r="O95" t="str">
            <v>Artisanat</v>
          </cell>
        </row>
        <row r="96">
          <cell r="A96" t="str">
            <v>Réseau Espace Civil de Fés et Région/10</v>
          </cell>
          <cell r="E96" t="str">
            <v>F</v>
          </cell>
          <cell r="H96" t="str">
            <v>28/10/1979</v>
          </cell>
          <cell r="L96" t="str">
            <v>Primaire</v>
          </cell>
          <cell r="M96" t="str">
            <v>Aucune</v>
          </cell>
          <cell r="O96" t="str">
            <v>Artisanat</v>
          </cell>
        </row>
        <row r="97">
          <cell r="A97" t="str">
            <v>Réseau Espace Civil de Fés et Région/10</v>
          </cell>
          <cell r="E97" t="str">
            <v>F</v>
          </cell>
          <cell r="H97" t="str">
            <v>16/07/1982</v>
          </cell>
          <cell r="L97" t="str">
            <v>Niveau Bac</v>
          </cell>
          <cell r="M97" t="str">
            <v>Aucune</v>
          </cell>
          <cell r="O97" t="str">
            <v>Artisanat</v>
          </cell>
        </row>
        <row r="98">
          <cell r="A98" t="str">
            <v>Réseau Espace Civil de Fés et Région/10</v>
          </cell>
          <cell r="E98" t="str">
            <v>M</v>
          </cell>
          <cell r="H98" t="str">
            <v>01/01/1979</v>
          </cell>
          <cell r="L98" t="str">
            <v>Collège</v>
          </cell>
          <cell r="M98" t="str">
            <v>Aucune</v>
          </cell>
          <cell r="O98" t="str">
            <v>Commerce</v>
          </cell>
        </row>
        <row r="99">
          <cell r="A99" t="str">
            <v>Réseau Espace Civil de Fés et Région/10</v>
          </cell>
          <cell r="E99" t="str">
            <v>M</v>
          </cell>
          <cell r="H99" t="str">
            <v>10/09/1988</v>
          </cell>
          <cell r="L99" t="str">
            <v>Primaire</v>
          </cell>
          <cell r="M99" t="str">
            <v>Autres</v>
          </cell>
          <cell r="O99" t="str">
            <v>Commerce</v>
          </cell>
        </row>
        <row r="100">
          <cell r="A100" t="str">
            <v>Réseau Espace Civil de Fés et Région/10</v>
          </cell>
          <cell r="E100" t="str">
            <v>M</v>
          </cell>
          <cell r="H100" t="str">
            <v>01/01/1971</v>
          </cell>
          <cell r="L100" t="str">
            <v>Niveau Bac</v>
          </cell>
          <cell r="M100" t="str">
            <v>Qualification</v>
          </cell>
          <cell r="O100" t="str">
            <v>Commerce</v>
          </cell>
        </row>
        <row r="101">
          <cell r="A101" t="str">
            <v>Réseau Espace Civil de Fés et Région/10</v>
          </cell>
          <cell r="E101" t="str">
            <v>F</v>
          </cell>
          <cell r="H101" t="str">
            <v>01/01/1982</v>
          </cell>
          <cell r="L101" t="str">
            <v>Niveau Bac</v>
          </cell>
          <cell r="M101" t="str">
            <v>Aucune</v>
          </cell>
          <cell r="O101" t="str">
            <v>Commerce</v>
          </cell>
        </row>
        <row r="102">
          <cell r="A102" t="str">
            <v>Réseau Espace Civil de Fés et Région/10</v>
          </cell>
          <cell r="E102" t="str">
            <v>F</v>
          </cell>
          <cell r="H102" t="str">
            <v>01/07/1997</v>
          </cell>
          <cell r="L102" t="str">
            <v>Diplôme universitaire</v>
          </cell>
          <cell r="M102" t="str">
            <v>Qualification</v>
          </cell>
          <cell r="O102" t="str">
            <v>Commerce</v>
          </cell>
        </row>
        <row r="103">
          <cell r="A103" t="str">
            <v>Réseau Espace Civil de Fés et Région/9</v>
          </cell>
          <cell r="E103" t="str">
            <v>M</v>
          </cell>
          <cell r="H103" t="str">
            <v>01/01/1973</v>
          </cell>
          <cell r="L103" t="str">
            <v>Primaire</v>
          </cell>
          <cell r="M103" t="str">
            <v>Aucune</v>
          </cell>
          <cell r="O103" t="str">
            <v>Services</v>
          </cell>
        </row>
        <row r="104">
          <cell r="A104" t="str">
            <v>Réseau Espace Civil de Fés et Région/9</v>
          </cell>
          <cell r="E104" t="str">
            <v>M</v>
          </cell>
          <cell r="H104" t="str">
            <v>24/04/1997</v>
          </cell>
          <cell r="L104" t="str">
            <v>Collège</v>
          </cell>
          <cell r="M104" t="str">
            <v>Aucune</v>
          </cell>
          <cell r="O104" t="str">
            <v>Commerce</v>
          </cell>
        </row>
        <row r="105">
          <cell r="A105" t="str">
            <v>Réseau Espace Civil de Fés et Région/9</v>
          </cell>
          <cell r="E105" t="str">
            <v>M</v>
          </cell>
          <cell r="H105" t="str">
            <v>20/10/1985</v>
          </cell>
          <cell r="L105" t="str">
            <v>Collège</v>
          </cell>
          <cell r="M105" t="str">
            <v>Aucune</v>
          </cell>
          <cell r="O105" t="str">
            <v>Commerce</v>
          </cell>
        </row>
        <row r="106">
          <cell r="A106" t="str">
            <v>Réseau Espace Civil de Fés et Région/9</v>
          </cell>
          <cell r="E106" t="str">
            <v>F</v>
          </cell>
          <cell r="H106" t="str">
            <v>05/08/1991</v>
          </cell>
          <cell r="L106" t="str">
            <v>Niveau Bac</v>
          </cell>
          <cell r="M106" t="str">
            <v>Aucune</v>
          </cell>
          <cell r="O106" t="str">
            <v>Artisanat</v>
          </cell>
        </row>
        <row r="107">
          <cell r="A107" t="str">
            <v>Réseau Espace Civil de Fés et Région/9</v>
          </cell>
          <cell r="E107" t="str">
            <v>F</v>
          </cell>
          <cell r="H107" t="str">
            <v>13/01/1978</v>
          </cell>
          <cell r="L107" t="str">
            <v>Collège</v>
          </cell>
          <cell r="M107" t="str">
            <v>Qualification</v>
          </cell>
          <cell r="O107" t="str">
            <v>Artisanat</v>
          </cell>
        </row>
        <row r="108">
          <cell r="A108" t="str">
            <v>Réseau Espace Civil de Fés et Région/9</v>
          </cell>
          <cell r="E108" t="str">
            <v>M</v>
          </cell>
          <cell r="H108" t="str">
            <v>01/07/1983</v>
          </cell>
          <cell r="L108" t="str">
            <v>Bac</v>
          </cell>
          <cell r="M108" t="str">
            <v>Qualification</v>
          </cell>
          <cell r="O108" t="str">
            <v>Artisanat</v>
          </cell>
        </row>
        <row r="109">
          <cell r="A109" t="str">
            <v>Réseau Espace Civil de Fés et Région/9</v>
          </cell>
          <cell r="E109" t="str">
            <v>M</v>
          </cell>
          <cell r="H109" t="str">
            <v>01/01/1972</v>
          </cell>
          <cell r="L109" t="str">
            <v>Collège</v>
          </cell>
          <cell r="M109" t="str">
            <v>Technicien</v>
          </cell>
          <cell r="O109" t="str">
            <v>Industrie</v>
          </cell>
        </row>
        <row r="110">
          <cell r="A110" t="str">
            <v>Réseau Espace Civil de Fés et Région/9</v>
          </cell>
          <cell r="E110" t="str">
            <v>F</v>
          </cell>
          <cell r="H110" t="str">
            <v>14/02/1979</v>
          </cell>
          <cell r="L110" t="str">
            <v>Primaire</v>
          </cell>
          <cell r="M110" t="str">
            <v>Aucune</v>
          </cell>
          <cell r="O110" t="str">
            <v>Commerce</v>
          </cell>
        </row>
        <row r="111">
          <cell r="A111" t="str">
            <v>Réseau Espace Civil de Fés et Région/9</v>
          </cell>
          <cell r="E111" t="str">
            <v>F</v>
          </cell>
          <cell r="H111" t="str">
            <v>18/04/1973</v>
          </cell>
          <cell r="L111" t="str">
            <v>Primaire</v>
          </cell>
          <cell r="M111" t="str">
            <v>Aucune</v>
          </cell>
          <cell r="O111" t="str">
            <v>Artisanat</v>
          </cell>
        </row>
        <row r="112">
          <cell r="A112" t="str">
            <v>Réseau Espace Civil de Fés et Région/9</v>
          </cell>
          <cell r="E112" t="str">
            <v>F</v>
          </cell>
          <cell r="H112" t="str">
            <v>18/08/1974</v>
          </cell>
          <cell r="L112" t="str">
            <v>Collège</v>
          </cell>
          <cell r="M112" t="str">
            <v>Aucune</v>
          </cell>
          <cell r="O112" t="str">
            <v>Commerce</v>
          </cell>
        </row>
        <row r="113">
          <cell r="A113" t="str">
            <v>Réseau Espace Civil de Fés et Région/9</v>
          </cell>
          <cell r="E113" t="str">
            <v>M</v>
          </cell>
          <cell r="H113" t="str">
            <v>23/10/1992</v>
          </cell>
          <cell r="L113" t="str">
            <v>Niveau Bac</v>
          </cell>
          <cell r="M113" t="str">
            <v>Aucune</v>
          </cell>
          <cell r="O113" t="str">
            <v>Commerce</v>
          </cell>
        </row>
        <row r="114">
          <cell r="A114" t="str">
            <v>Réseau Espace Civil de Fés et Région/9</v>
          </cell>
          <cell r="E114" t="str">
            <v>M</v>
          </cell>
          <cell r="H114" t="str">
            <v>01/01/1974</v>
          </cell>
          <cell r="L114" t="str">
            <v>Collège</v>
          </cell>
          <cell r="M114" t="str">
            <v>Aucune</v>
          </cell>
          <cell r="O114" t="str">
            <v>Commerce</v>
          </cell>
        </row>
        <row r="115">
          <cell r="A115" t="str">
            <v>Réseau Espace Civil de Fés et Région/9</v>
          </cell>
          <cell r="E115" t="str">
            <v>M</v>
          </cell>
          <cell r="H115" t="str">
            <v>03/05/1976</v>
          </cell>
          <cell r="L115" t="str">
            <v>Collège</v>
          </cell>
          <cell r="M115" t="str">
            <v>Aucune</v>
          </cell>
          <cell r="O115" t="str">
            <v>Artisanat</v>
          </cell>
        </row>
        <row r="116">
          <cell r="A116" t="str">
            <v>Réseau Espace Civil de Fés et Région/9</v>
          </cell>
          <cell r="E116" t="str">
            <v>F</v>
          </cell>
          <cell r="H116" t="str">
            <v>21/07/1982</v>
          </cell>
          <cell r="L116" t="str">
            <v>Collège</v>
          </cell>
          <cell r="M116" t="str">
            <v>Aucune</v>
          </cell>
          <cell r="O116" t="str">
            <v>Commerce</v>
          </cell>
        </row>
        <row r="117">
          <cell r="A117" t="str">
            <v>Réseau Espace Civil de Fés et Région/9</v>
          </cell>
          <cell r="E117" t="str">
            <v>F</v>
          </cell>
          <cell r="H117" t="str">
            <v>04/09/1992</v>
          </cell>
          <cell r="L117" t="str">
            <v>Bac</v>
          </cell>
          <cell r="M117" t="str">
            <v>Technicien spécialisé</v>
          </cell>
          <cell r="O117" t="str">
            <v>Services</v>
          </cell>
        </row>
        <row r="118">
          <cell r="A118" t="str">
            <v>Réseau Espace Civil de Fés et Région/8</v>
          </cell>
          <cell r="E118" t="str">
            <v>F</v>
          </cell>
          <cell r="H118" t="str">
            <v>06/08/2001</v>
          </cell>
          <cell r="L118" t="str">
            <v>Bac</v>
          </cell>
          <cell r="M118" t="str">
            <v>Aucune</v>
          </cell>
          <cell r="O118" t="str">
            <v>Industrie</v>
          </cell>
        </row>
        <row r="119">
          <cell r="A119" t="str">
            <v>Réseau Espace Civil de Fés et Région/8</v>
          </cell>
          <cell r="E119" t="str">
            <v>M</v>
          </cell>
          <cell r="H119" t="str">
            <v>14/05/1993</v>
          </cell>
          <cell r="L119" t="str">
            <v>Bac</v>
          </cell>
          <cell r="M119" t="str">
            <v>Aucune</v>
          </cell>
          <cell r="O119" t="str">
            <v>Commerce</v>
          </cell>
        </row>
        <row r="120">
          <cell r="A120" t="str">
            <v>Réseau Espace Civil de Fés et Région/8</v>
          </cell>
          <cell r="E120" t="str">
            <v>F</v>
          </cell>
          <cell r="H120" t="str">
            <v>18/08/1993</v>
          </cell>
          <cell r="L120" t="str">
            <v>Collège</v>
          </cell>
          <cell r="M120" t="str">
            <v>Aucune</v>
          </cell>
          <cell r="O120" t="str">
            <v>Industrie</v>
          </cell>
        </row>
        <row r="121">
          <cell r="A121" t="str">
            <v>Réseau Espace Civil de Fés et Région/8</v>
          </cell>
          <cell r="E121" t="str">
            <v>F</v>
          </cell>
          <cell r="H121" t="str">
            <v>03/02/1979</v>
          </cell>
          <cell r="L121" t="str">
            <v>Collège</v>
          </cell>
          <cell r="M121" t="str">
            <v>Aucune</v>
          </cell>
          <cell r="O121" t="str">
            <v>Industrie</v>
          </cell>
        </row>
        <row r="122">
          <cell r="A122" t="str">
            <v>Réseau Espace Civil de Fés et Région/8</v>
          </cell>
          <cell r="E122" t="str">
            <v>F</v>
          </cell>
          <cell r="H122" t="str">
            <v>15/03/1992</v>
          </cell>
          <cell r="L122" t="str">
            <v>Bac</v>
          </cell>
          <cell r="M122" t="str">
            <v>Aucune</v>
          </cell>
          <cell r="O122" t="str">
            <v>Artisanat</v>
          </cell>
        </row>
        <row r="123">
          <cell r="A123" t="str">
            <v>Réseau Espace Civil de Fés et Région/8</v>
          </cell>
          <cell r="E123" t="str">
            <v>F</v>
          </cell>
          <cell r="H123" t="str">
            <v>17/04/1997</v>
          </cell>
          <cell r="L123" t="str">
            <v>Collège</v>
          </cell>
          <cell r="M123" t="str">
            <v>Aucune</v>
          </cell>
          <cell r="O123" t="str">
            <v>Commerce</v>
          </cell>
        </row>
        <row r="124">
          <cell r="A124" t="str">
            <v>Réseau Espace Civil de Fés et Région/8</v>
          </cell>
          <cell r="E124" t="str">
            <v>F</v>
          </cell>
          <cell r="H124" t="str">
            <v>15/09/1996</v>
          </cell>
          <cell r="L124" t="str">
            <v>Collège</v>
          </cell>
          <cell r="M124" t="str">
            <v>Aucune</v>
          </cell>
          <cell r="O124" t="str">
            <v>Commerce</v>
          </cell>
        </row>
        <row r="125">
          <cell r="A125" t="str">
            <v>Réseau Espace Civil de Fés et Région/8</v>
          </cell>
          <cell r="E125" t="str">
            <v>F</v>
          </cell>
          <cell r="H125" t="str">
            <v>25/11/1994</v>
          </cell>
          <cell r="L125" t="str">
            <v>Collège</v>
          </cell>
          <cell r="M125" t="str">
            <v>Aucune</v>
          </cell>
          <cell r="O125" t="str">
            <v>Artisanat</v>
          </cell>
        </row>
        <row r="126">
          <cell r="A126" t="str">
            <v>Réseau Espace Civil de Fés et Région/8</v>
          </cell>
          <cell r="E126" t="str">
            <v>F</v>
          </cell>
          <cell r="H126" t="str">
            <v>15/03/2001</v>
          </cell>
          <cell r="L126" t="str">
            <v>Diplôme universitaire</v>
          </cell>
          <cell r="M126" t="str">
            <v>Aucune</v>
          </cell>
          <cell r="O126" t="str">
            <v>Artisanat</v>
          </cell>
        </row>
        <row r="127">
          <cell r="A127" t="str">
            <v>Réseau Espace Civil de Fés et Région/8</v>
          </cell>
          <cell r="E127" t="str">
            <v>M</v>
          </cell>
          <cell r="H127" t="str">
            <v>21/06/1994</v>
          </cell>
          <cell r="L127" t="str">
            <v>Bac</v>
          </cell>
          <cell r="M127" t="str">
            <v>Aucune</v>
          </cell>
          <cell r="O127" t="str">
            <v>Commerce</v>
          </cell>
        </row>
        <row r="128">
          <cell r="A128" t="str">
            <v>Réseau Espace Civil de Fés et Région/8</v>
          </cell>
          <cell r="E128" t="str">
            <v>F</v>
          </cell>
          <cell r="H128" t="str">
            <v>24/05/1979</v>
          </cell>
          <cell r="L128" t="str">
            <v>Collège</v>
          </cell>
          <cell r="M128" t="str">
            <v>Aucune</v>
          </cell>
          <cell r="O128" t="str">
            <v>Industrie</v>
          </cell>
        </row>
        <row r="129">
          <cell r="A129" t="str">
            <v>Réseau Espace Civil de Fés et Région/8</v>
          </cell>
          <cell r="E129" t="str">
            <v>M</v>
          </cell>
          <cell r="H129" t="str">
            <v>23/08/1996</v>
          </cell>
          <cell r="L129" t="str">
            <v>Niveau Bac</v>
          </cell>
          <cell r="M129" t="str">
            <v>Aucune</v>
          </cell>
          <cell r="O129" t="str">
            <v>Industrie</v>
          </cell>
        </row>
        <row r="130">
          <cell r="A130" t="str">
            <v>Réseau Espace Civil de Fés et Région/8</v>
          </cell>
          <cell r="E130" t="str">
            <v>F</v>
          </cell>
          <cell r="H130" t="str">
            <v>17/11/1967</v>
          </cell>
          <cell r="L130" t="str">
            <v>Niveau Bac</v>
          </cell>
          <cell r="M130" t="str">
            <v>Aucune</v>
          </cell>
          <cell r="O130" t="str">
            <v>Industrie</v>
          </cell>
        </row>
        <row r="131">
          <cell r="A131" t="str">
            <v>Réseau Espace Civil de Fés et Région/8</v>
          </cell>
          <cell r="E131" t="str">
            <v>M</v>
          </cell>
          <cell r="H131" t="str">
            <v>22/08/1984</v>
          </cell>
          <cell r="L131" t="str">
            <v>Niveau Bac</v>
          </cell>
          <cell r="M131" t="str">
            <v>Aucune</v>
          </cell>
          <cell r="O131" t="str">
            <v>Commerce</v>
          </cell>
        </row>
        <row r="132">
          <cell r="A132" t="str">
            <v>Réseau Espace Civil de Fés et Région/8</v>
          </cell>
          <cell r="E132" t="str">
            <v>F</v>
          </cell>
          <cell r="H132" t="str">
            <v>11/02/1999</v>
          </cell>
          <cell r="L132" t="str">
            <v>Collège</v>
          </cell>
          <cell r="M132" t="str">
            <v>Aucune</v>
          </cell>
          <cell r="O132" t="str">
            <v>Industrie</v>
          </cell>
        </row>
        <row r="133">
          <cell r="A133" t="str">
            <v>Réseau Espace Civil de Fés et Région/7</v>
          </cell>
          <cell r="E133" t="str">
            <v>M</v>
          </cell>
          <cell r="H133" t="str">
            <v>06/01/1993</v>
          </cell>
          <cell r="L133" t="str">
            <v>Collège</v>
          </cell>
          <cell r="M133" t="str">
            <v>Aucune</v>
          </cell>
          <cell r="O133" t="str">
            <v>Artisanat</v>
          </cell>
        </row>
        <row r="134">
          <cell r="A134" t="str">
            <v>Réseau Espace Civil de Fés et Région/7</v>
          </cell>
          <cell r="E134" t="str">
            <v>F</v>
          </cell>
          <cell r="H134" t="str">
            <v>26/08/1989</v>
          </cell>
          <cell r="L134" t="str">
            <v>Collège</v>
          </cell>
          <cell r="M134" t="str">
            <v>Aucune</v>
          </cell>
          <cell r="O134" t="str">
            <v>Artisanat</v>
          </cell>
        </row>
        <row r="135">
          <cell r="A135" t="str">
            <v>Réseau Espace Civil de Fés et Région/7</v>
          </cell>
          <cell r="E135" t="str">
            <v>F</v>
          </cell>
          <cell r="H135" t="str">
            <v>31/08/1989</v>
          </cell>
          <cell r="L135" t="str">
            <v>Niveau Bac</v>
          </cell>
          <cell r="M135" t="str">
            <v>Technicien</v>
          </cell>
          <cell r="O135" t="str">
            <v>Artisanat</v>
          </cell>
        </row>
        <row r="136">
          <cell r="A136" t="str">
            <v>Réseau Espace Civil de Fés et Région/7</v>
          </cell>
          <cell r="E136" t="str">
            <v>F</v>
          </cell>
          <cell r="H136" t="str">
            <v>01/12/1980</v>
          </cell>
          <cell r="L136" t="str">
            <v>Collège</v>
          </cell>
          <cell r="M136" t="str">
            <v>Aucune</v>
          </cell>
          <cell r="O136" t="str">
            <v>Commerce</v>
          </cell>
        </row>
        <row r="137">
          <cell r="A137" t="str">
            <v>Réseau Espace Civil de Fés et Région/7</v>
          </cell>
          <cell r="E137" t="str">
            <v>M</v>
          </cell>
          <cell r="H137" t="str">
            <v>10/12/1996</v>
          </cell>
          <cell r="L137" t="str">
            <v>Bac</v>
          </cell>
          <cell r="M137" t="str">
            <v>Aucune</v>
          </cell>
          <cell r="O137" t="str">
            <v>Services</v>
          </cell>
        </row>
        <row r="138">
          <cell r="A138" t="str">
            <v>Réseau Espace Civil de Fés et Région/7</v>
          </cell>
          <cell r="E138" t="str">
            <v>F</v>
          </cell>
          <cell r="H138" t="str">
            <v>01/01/1983</v>
          </cell>
          <cell r="L138" t="str">
            <v>Collège</v>
          </cell>
          <cell r="M138" t="str">
            <v>Aucune</v>
          </cell>
          <cell r="O138" t="str">
            <v>Artisanat</v>
          </cell>
        </row>
        <row r="139">
          <cell r="A139" t="str">
            <v>Réseau Espace Civil de Fés et Région/7</v>
          </cell>
          <cell r="E139" t="str">
            <v>M</v>
          </cell>
          <cell r="H139" t="str">
            <v>31/07/1979</v>
          </cell>
          <cell r="L139" t="str">
            <v>Collège</v>
          </cell>
          <cell r="M139" t="str">
            <v>Aucune</v>
          </cell>
          <cell r="O139" t="str">
            <v>Artisanat</v>
          </cell>
        </row>
        <row r="140">
          <cell r="A140" t="str">
            <v>Réseau Espace Civil de Fés et Région/7</v>
          </cell>
          <cell r="E140" t="str">
            <v>F</v>
          </cell>
          <cell r="H140" t="str">
            <v>10/03/1955</v>
          </cell>
          <cell r="L140" t="str">
            <v>Bac</v>
          </cell>
          <cell r="M140" t="str">
            <v>Technicien spécialisé</v>
          </cell>
          <cell r="O140" t="str">
            <v>Artisanat</v>
          </cell>
        </row>
        <row r="141">
          <cell r="A141" t="str">
            <v>Réseau Espace Civil de Fés et Région/7</v>
          </cell>
          <cell r="E141" t="str">
            <v>M</v>
          </cell>
          <cell r="H141" t="str">
            <v>09/07/1989</v>
          </cell>
          <cell r="L141" t="str">
            <v>Niveau Bac</v>
          </cell>
          <cell r="M141" t="str">
            <v>Technicien</v>
          </cell>
          <cell r="O141" t="str">
            <v>Industrie</v>
          </cell>
        </row>
        <row r="142">
          <cell r="A142" t="str">
            <v>Réseau Espace Civil de Fés et Région/7</v>
          </cell>
          <cell r="E142" t="str">
            <v>M</v>
          </cell>
          <cell r="H142" t="str">
            <v>22/11/1990</v>
          </cell>
          <cell r="L142" t="str">
            <v>Collège</v>
          </cell>
          <cell r="M142" t="str">
            <v>Aucune</v>
          </cell>
          <cell r="O142" t="str">
            <v>Industrie</v>
          </cell>
        </row>
        <row r="143">
          <cell r="A143" t="str">
            <v>Réseau Espace Civil de Fés et Région/7</v>
          </cell>
          <cell r="E143" t="str">
            <v>M</v>
          </cell>
          <cell r="H143" t="str">
            <v>28/10/1987</v>
          </cell>
          <cell r="L143" t="str">
            <v>Niveau Bac</v>
          </cell>
          <cell r="M143" t="str">
            <v>Technicien spécialisé</v>
          </cell>
          <cell r="O143" t="str">
            <v>Commerce</v>
          </cell>
        </row>
        <row r="144">
          <cell r="A144" t="str">
            <v>Réseau Espace Civil de Fés et Région/7</v>
          </cell>
          <cell r="E144" t="str">
            <v>M</v>
          </cell>
          <cell r="H144" t="str">
            <v>11/11/1990</v>
          </cell>
          <cell r="L144" t="str">
            <v>Collège</v>
          </cell>
          <cell r="M144" t="str">
            <v>Aucune</v>
          </cell>
          <cell r="O144" t="str">
            <v>Services</v>
          </cell>
        </row>
        <row r="145">
          <cell r="A145" t="str">
            <v>Réseau Espace Civil de Fés et Région/7</v>
          </cell>
          <cell r="E145" t="str">
            <v>M</v>
          </cell>
          <cell r="H145" t="str">
            <v>14/06/1991</v>
          </cell>
          <cell r="L145" t="str">
            <v>Collège</v>
          </cell>
          <cell r="M145" t="str">
            <v>Aucune</v>
          </cell>
          <cell r="O145" t="str">
            <v>Commerce</v>
          </cell>
        </row>
        <row r="146">
          <cell r="A146" t="str">
            <v>Réseau Espace Civil de Fés et Région/7</v>
          </cell>
          <cell r="E146" t="str">
            <v>M</v>
          </cell>
          <cell r="H146" t="str">
            <v>20/10/1998</v>
          </cell>
          <cell r="L146" t="str">
            <v>Collège</v>
          </cell>
          <cell r="M146" t="str">
            <v>Technicien</v>
          </cell>
          <cell r="O146" t="str">
            <v>Artisanat</v>
          </cell>
        </row>
        <row r="147">
          <cell r="A147" t="str">
            <v>Réseau Espace Civil de Fés et Région/7</v>
          </cell>
          <cell r="E147" t="str">
            <v>F</v>
          </cell>
          <cell r="H147" t="str">
            <v>01/10/1984</v>
          </cell>
          <cell r="L147" t="str">
            <v>Diplôme universitaire</v>
          </cell>
          <cell r="M147" t="str">
            <v>Technicien spécialisé</v>
          </cell>
          <cell r="O147" t="str">
            <v>Services</v>
          </cell>
        </row>
        <row r="148">
          <cell r="A148" t="str">
            <v>Réseau Espace Civil de Fés et Région/6</v>
          </cell>
          <cell r="E148" t="str">
            <v>M</v>
          </cell>
          <cell r="H148" t="str">
            <v>14/07/1991</v>
          </cell>
          <cell r="L148" t="str">
            <v>Collège</v>
          </cell>
          <cell r="M148" t="str">
            <v>Aucune</v>
          </cell>
          <cell r="O148" t="str">
            <v>Commerce</v>
          </cell>
        </row>
        <row r="149">
          <cell r="A149" t="str">
            <v>Réseau Espace Civil de Fés et Région/6</v>
          </cell>
          <cell r="E149" t="str">
            <v>F</v>
          </cell>
          <cell r="H149" t="str">
            <v>02/06/1982</v>
          </cell>
          <cell r="L149" t="str">
            <v>Primaire</v>
          </cell>
          <cell r="M149" t="str">
            <v>Aucune</v>
          </cell>
          <cell r="O149" t="str">
            <v>Commerce</v>
          </cell>
        </row>
        <row r="150">
          <cell r="A150" t="str">
            <v>Réseau Espace Civil de Fés et Région/6</v>
          </cell>
          <cell r="E150" t="str">
            <v>M</v>
          </cell>
          <cell r="H150" t="str">
            <v>24/03/1991</v>
          </cell>
          <cell r="L150" t="str">
            <v>Primaire</v>
          </cell>
          <cell r="M150" t="str">
            <v>Aucune</v>
          </cell>
          <cell r="O150" t="str">
            <v>Artisanat</v>
          </cell>
        </row>
        <row r="151">
          <cell r="A151" t="str">
            <v>Réseau Espace Civil de Fés et Région/6</v>
          </cell>
          <cell r="E151" t="str">
            <v>F</v>
          </cell>
          <cell r="H151" t="str">
            <v>01/01/1966</v>
          </cell>
          <cell r="L151" t="str">
            <v>Collège</v>
          </cell>
          <cell r="M151" t="str">
            <v>Aucune</v>
          </cell>
          <cell r="O151" t="str">
            <v>Artisanat</v>
          </cell>
        </row>
        <row r="152">
          <cell r="A152" t="str">
            <v>Réseau Espace Civil de Fés et Région/6</v>
          </cell>
          <cell r="E152" t="str">
            <v>M</v>
          </cell>
          <cell r="H152" t="str">
            <v>01/01/1980</v>
          </cell>
          <cell r="L152" t="str">
            <v>Collège</v>
          </cell>
          <cell r="M152" t="str">
            <v>Aucune</v>
          </cell>
          <cell r="O152" t="str">
            <v>Artisanat</v>
          </cell>
        </row>
        <row r="153">
          <cell r="A153" t="str">
            <v>Réseau Espace Civil de Fés et Région/6</v>
          </cell>
          <cell r="E153" t="str">
            <v>M</v>
          </cell>
          <cell r="H153" t="str">
            <v>07/12/1976</v>
          </cell>
          <cell r="L153" t="str">
            <v>Primaire</v>
          </cell>
          <cell r="M153" t="str">
            <v>Aucune</v>
          </cell>
          <cell r="O153" t="str">
            <v>Artisanat</v>
          </cell>
        </row>
        <row r="154">
          <cell r="A154" t="str">
            <v>Réseau Espace Civil de Fés et Région/6</v>
          </cell>
          <cell r="E154" t="str">
            <v>M</v>
          </cell>
          <cell r="H154" t="str">
            <v>28/02/1998</v>
          </cell>
          <cell r="L154" t="str">
            <v>Diplôme universitaire</v>
          </cell>
          <cell r="M154" t="str">
            <v>Aucune</v>
          </cell>
          <cell r="O154" t="str">
            <v>Commerce</v>
          </cell>
        </row>
        <row r="155">
          <cell r="A155" t="str">
            <v>Réseau Espace Civil de Fés et Région/6</v>
          </cell>
          <cell r="E155" t="str">
            <v>F</v>
          </cell>
          <cell r="H155" t="str">
            <v>30/07/2000</v>
          </cell>
          <cell r="L155" t="str">
            <v>Niveau Bac</v>
          </cell>
          <cell r="M155" t="str">
            <v>Aucune</v>
          </cell>
          <cell r="O155" t="str">
            <v>Commerce</v>
          </cell>
        </row>
        <row r="156">
          <cell r="A156" t="str">
            <v>Réseau Espace Civil de Fés et Région/6</v>
          </cell>
          <cell r="E156" t="str">
            <v>M</v>
          </cell>
          <cell r="H156" t="str">
            <v>24/02/1979</v>
          </cell>
          <cell r="L156" t="str">
            <v>Primaire</v>
          </cell>
          <cell r="M156" t="str">
            <v>Aucune</v>
          </cell>
          <cell r="O156" t="str">
            <v>Services</v>
          </cell>
        </row>
        <row r="157">
          <cell r="A157" t="str">
            <v>Réseau Espace Civil de Fés et Région/6</v>
          </cell>
          <cell r="E157" t="str">
            <v>M</v>
          </cell>
          <cell r="H157" t="str">
            <v>10/05/1987</v>
          </cell>
          <cell r="L157" t="str">
            <v>Collège</v>
          </cell>
          <cell r="M157" t="str">
            <v>Qualification</v>
          </cell>
          <cell r="O157" t="str">
            <v>Services</v>
          </cell>
        </row>
        <row r="158">
          <cell r="A158" t="str">
            <v>Réseau Espace Civil de Fés et Région/6</v>
          </cell>
          <cell r="E158" t="str">
            <v>F</v>
          </cell>
          <cell r="H158" t="str">
            <v>14/02/1989</v>
          </cell>
          <cell r="L158" t="str">
            <v>Diplôme universitaire</v>
          </cell>
          <cell r="M158" t="str">
            <v>Technicien spécialisé</v>
          </cell>
          <cell r="O158" t="str">
            <v>Commerce</v>
          </cell>
        </row>
        <row r="159">
          <cell r="A159" t="str">
            <v>Réseau Espace Civil de Fés et Région/6</v>
          </cell>
          <cell r="E159" t="str">
            <v>M</v>
          </cell>
          <cell r="H159" t="str">
            <v>28/09/1993</v>
          </cell>
          <cell r="L159" t="str">
            <v>Diplôme universitaire</v>
          </cell>
          <cell r="M159" t="str">
            <v>Technicien</v>
          </cell>
          <cell r="O159" t="str">
            <v>Services</v>
          </cell>
        </row>
        <row r="160">
          <cell r="A160" t="str">
            <v>Réseau Espace Civil de Fés et Région/6</v>
          </cell>
          <cell r="E160" t="str">
            <v>M</v>
          </cell>
          <cell r="H160" t="str">
            <v>10/05/1982</v>
          </cell>
          <cell r="L160" t="str">
            <v>Diplôme universitaire</v>
          </cell>
          <cell r="M160" t="str">
            <v>Autres</v>
          </cell>
          <cell r="O160" t="str">
            <v>Commerce</v>
          </cell>
        </row>
        <row r="161">
          <cell r="A161" t="str">
            <v>Réseau Espace Civil de Fés et Région/6</v>
          </cell>
          <cell r="E161" t="str">
            <v>F</v>
          </cell>
          <cell r="H161" t="str">
            <v>25/11/1983</v>
          </cell>
          <cell r="L161" t="str">
            <v>Diplôme universitaire</v>
          </cell>
          <cell r="M161" t="str">
            <v>Autres</v>
          </cell>
          <cell r="O161" t="str">
            <v>Commerce</v>
          </cell>
        </row>
        <row r="162">
          <cell r="A162" t="str">
            <v>Réseau Espace Civil de Fés et Région/6</v>
          </cell>
          <cell r="E162" t="str">
            <v>F</v>
          </cell>
          <cell r="H162" t="str">
            <v>02/06/1997</v>
          </cell>
          <cell r="L162" t="str">
            <v>Collège</v>
          </cell>
          <cell r="M162" t="str">
            <v>Aucune</v>
          </cell>
          <cell r="O162" t="str">
            <v>Commerce</v>
          </cell>
        </row>
        <row r="163">
          <cell r="A163" t="str">
            <v>Réseau Espace Civil de Fés et Région/5</v>
          </cell>
          <cell r="E163" t="str">
            <v>F</v>
          </cell>
          <cell r="H163" t="str">
            <v>18/06/1971</v>
          </cell>
          <cell r="L163" t="str">
            <v>Collège</v>
          </cell>
          <cell r="M163" t="str">
            <v>Qualification</v>
          </cell>
          <cell r="O163" t="str">
            <v>Services</v>
          </cell>
        </row>
        <row r="164">
          <cell r="A164" t="str">
            <v>Réseau Espace Civil de Fés et Région/5</v>
          </cell>
          <cell r="E164" t="str">
            <v>F</v>
          </cell>
          <cell r="H164" t="str">
            <v>23/06/1996</v>
          </cell>
          <cell r="L164" t="str">
            <v>Collège</v>
          </cell>
          <cell r="M164" t="str">
            <v>Qualification</v>
          </cell>
          <cell r="O164" t="str">
            <v>Industrie</v>
          </cell>
        </row>
        <row r="165">
          <cell r="A165" t="str">
            <v>Réseau Espace Civil de Fés et Région/5</v>
          </cell>
          <cell r="E165" t="str">
            <v>M</v>
          </cell>
          <cell r="H165" t="str">
            <v>01/01/1987</v>
          </cell>
          <cell r="L165" t="str">
            <v>Collège</v>
          </cell>
          <cell r="M165" t="str">
            <v>Qualification</v>
          </cell>
          <cell r="O165" t="str">
            <v>Artisanat</v>
          </cell>
        </row>
        <row r="166">
          <cell r="A166" t="str">
            <v>Réseau Espace Civil de Fés et Région/5</v>
          </cell>
          <cell r="E166" t="str">
            <v>M</v>
          </cell>
          <cell r="H166" t="str">
            <v>14/07/1987</v>
          </cell>
          <cell r="L166" t="str">
            <v>Niveau Bac</v>
          </cell>
          <cell r="M166" t="str">
            <v>Aucune</v>
          </cell>
          <cell r="O166" t="str">
            <v>Commerce</v>
          </cell>
        </row>
        <row r="167">
          <cell r="A167" t="str">
            <v>Réseau Espace Civil de Fés et Région/5</v>
          </cell>
          <cell r="E167" t="str">
            <v>F</v>
          </cell>
          <cell r="H167" t="str">
            <v>11/11/1978</v>
          </cell>
          <cell r="L167" t="str">
            <v>Niveau Bac</v>
          </cell>
          <cell r="M167" t="str">
            <v>Aucune</v>
          </cell>
          <cell r="O167" t="str">
            <v>Artisanat</v>
          </cell>
        </row>
        <row r="168">
          <cell r="A168" t="str">
            <v>Réseau Espace Civil de Fés et Région/5</v>
          </cell>
          <cell r="E168" t="str">
            <v>M</v>
          </cell>
          <cell r="H168" t="str">
            <v>23/02/1989</v>
          </cell>
          <cell r="L168" t="str">
            <v>Bac</v>
          </cell>
          <cell r="M168" t="str">
            <v>Technicien spécialisé</v>
          </cell>
          <cell r="O168" t="str">
            <v>Services</v>
          </cell>
        </row>
        <row r="169">
          <cell r="A169" t="str">
            <v>Réseau Espace Civil de Fés et Région/5</v>
          </cell>
          <cell r="E169" t="str">
            <v>M</v>
          </cell>
          <cell r="H169" t="str">
            <v>08/02/1960</v>
          </cell>
          <cell r="L169" t="str">
            <v>Bac</v>
          </cell>
          <cell r="M169" t="str">
            <v>Qualification</v>
          </cell>
          <cell r="O169" t="str">
            <v>Artisanat</v>
          </cell>
        </row>
        <row r="170">
          <cell r="A170" t="str">
            <v>Réseau Espace Civil de Fés et Région/5</v>
          </cell>
          <cell r="E170" t="str">
            <v>F</v>
          </cell>
          <cell r="H170" t="str">
            <v>24/07/1966</v>
          </cell>
          <cell r="L170" t="str">
            <v>Collège</v>
          </cell>
          <cell r="M170" t="str">
            <v>Autres</v>
          </cell>
          <cell r="O170" t="str">
            <v>Artisanat</v>
          </cell>
        </row>
        <row r="171">
          <cell r="A171" t="str">
            <v>Réseau Espace Civil de Fés et Région/5</v>
          </cell>
          <cell r="E171" t="str">
            <v>F</v>
          </cell>
          <cell r="H171" t="str">
            <v>15/12/1982</v>
          </cell>
          <cell r="L171" t="str">
            <v>Niveau Bac</v>
          </cell>
          <cell r="M171" t="str">
            <v>Aucune</v>
          </cell>
          <cell r="O171" t="str">
            <v>Industrie</v>
          </cell>
        </row>
        <row r="172">
          <cell r="A172" t="str">
            <v>Réseau Espace Civil de Fés et Région/5</v>
          </cell>
          <cell r="E172" t="str">
            <v>M</v>
          </cell>
          <cell r="H172" t="str">
            <v>07/03/1989</v>
          </cell>
          <cell r="L172" t="str">
            <v>Niveau Bac</v>
          </cell>
          <cell r="M172" t="str">
            <v>Technicien</v>
          </cell>
          <cell r="O172" t="str">
            <v>Industrie</v>
          </cell>
        </row>
        <row r="173">
          <cell r="A173" t="str">
            <v>Réseau Espace Civil de Fés et Région/5</v>
          </cell>
          <cell r="E173" t="str">
            <v>F</v>
          </cell>
          <cell r="H173" t="str">
            <v>03/12/1980</v>
          </cell>
          <cell r="L173" t="str">
            <v>Niveau Bac</v>
          </cell>
          <cell r="M173" t="str">
            <v>Qualification</v>
          </cell>
          <cell r="O173" t="str">
            <v>Artisanat</v>
          </cell>
        </row>
        <row r="174">
          <cell r="A174" t="str">
            <v>Réseau Espace Civil de Fés et Région/5</v>
          </cell>
          <cell r="E174" t="str">
            <v>F</v>
          </cell>
          <cell r="H174" t="str">
            <v>28/04/1997</v>
          </cell>
          <cell r="L174" t="str">
            <v>Bac</v>
          </cell>
          <cell r="M174" t="str">
            <v>Technicien spécialisé</v>
          </cell>
          <cell r="O174" t="str">
            <v>Industrie</v>
          </cell>
        </row>
        <row r="175">
          <cell r="A175" t="str">
            <v>Réseau Espace Civil de Fés et Région/5</v>
          </cell>
          <cell r="E175" t="str">
            <v>F</v>
          </cell>
          <cell r="H175" t="str">
            <v>30/11/1983</v>
          </cell>
          <cell r="L175" t="str">
            <v>Collège</v>
          </cell>
          <cell r="M175" t="str">
            <v>Qualification</v>
          </cell>
          <cell r="O175" t="str">
            <v>Artisanat</v>
          </cell>
        </row>
        <row r="176">
          <cell r="A176" t="str">
            <v>Réseau Espace Civil de Fés et Région/5</v>
          </cell>
          <cell r="E176" t="str">
            <v>M</v>
          </cell>
          <cell r="H176" t="str">
            <v>01/01/1981</v>
          </cell>
          <cell r="L176" t="str">
            <v>Niveau Bac</v>
          </cell>
          <cell r="M176" t="str">
            <v>Technicien</v>
          </cell>
          <cell r="O176" t="str">
            <v>Industrie</v>
          </cell>
        </row>
        <row r="177">
          <cell r="A177" t="str">
            <v>Réseau Espace Civil de Fés et Région/5</v>
          </cell>
          <cell r="E177" t="str">
            <v>M</v>
          </cell>
          <cell r="H177" t="str">
            <v>15/09/1992</v>
          </cell>
          <cell r="L177" t="str">
            <v>Diplôme universitaire</v>
          </cell>
          <cell r="M177" t="str">
            <v>Technicien spécialisé</v>
          </cell>
          <cell r="O177" t="str">
            <v>Commerce</v>
          </cell>
        </row>
        <row r="178">
          <cell r="A178" t="str">
            <v>Centre Succès et Développement/17</v>
          </cell>
          <cell r="E178" t="str">
            <v>F</v>
          </cell>
          <cell r="H178" t="str">
            <v>06/06/1975</v>
          </cell>
          <cell r="L178" t="str">
            <v>Niveau Bac</v>
          </cell>
          <cell r="M178" t="str">
            <v>Technicien</v>
          </cell>
          <cell r="O178" t="str">
            <v>Commerce</v>
          </cell>
        </row>
        <row r="179">
          <cell r="A179" t="str">
            <v>Centre Succès et Développement/17</v>
          </cell>
          <cell r="E179" t="str">
            <v>F</v>
          </cell>
          <cell r="H179" t="str">
            <v>20/07/1980</v>
          </cell>
          <cell r="L179" t="str">
            <v>Bac</v>
          </cell>
          <cell r="M179" t="str">
            <v>Technicien spécialisé</v>
          </cell>
          <cell r="O179" t="str">
            <v>Commerce</v>
          </cell>
        </row>
        <row r="180">
          <cell r="A180" t="str">
            <v>Association de très petites entreprises à Nador/8</v>
          </cell>
          <cell r="E180" t="str">
            <v>M</v>
          </cell>
          <cell r="H180" t="str">
            <v>06/06/1996</v>
          </cell>
          <cell r="L180" t="str">
            <v>Diplôme universitaire</v>
          </cell>
          <cell r="M180" t="str">
            <v>Autres</v>
          </cell>
          <cell r="O180" t="str">
            <v>Industrie</v>
          </cell>
        </row>
        <row r="181">
          <cell r="A181" t="str">
            <v>Association de très petites entreprises à Nador/8</v>
          </cell>
          <cell r="E181" t="str">
            <v>F</v>
          </cell>
          <cell r="H181" t="str">
            <v>06/01/1974</v>
          </cell>
          <cell r="L181" t="str">
            <v>Niveau Bac</v>
          </cell>
          <cell r="M181" t="str">
            <v>Autres</v>
          </cell>
          <cell r="O181" t="str">
            <v>Industrie</v>
          </cell>
        </row>
        <row r="182">
          <cell r="A182" t="str">
            <v>Association de très petites entreprises à Nador/8</v>
          </cell>
          <cell r="E182" t="str">
            <v>M</v>
          </cell>
          <cell r="H182" t="str">
            <v>30/10/1993</v>
          </cell>
          <cell r="L182" t="str">
            <v>Collège</v>
          </cell>
          <cell r="M182" t="str">
            <v>Technicien</v>
          </cell>
          <cell r="O182" t="str">
            <v>Industrie</v>
          </cell>
        </row>
        <row r="183">
          <cell r="A183" t="str">
            <v>Association de très petites entreprises à Nador/8</v>
          </cell>
          <cell r="E183" t="str">
            <v>M</v>
          </cell>
          <cell r="H183" t="str">
            <v>25/03/1967</v>
          </cell>
          <cell r="L183" t="str">
            <v>Niveau Bac</v>
          </cell>
          <cell r="M183" t="str">
            <v>Aucune</v>
          </cell>
          <cell r="O183" t="str">
            <v>Industrie</v>
          </cell>
        </row>
        <row r="184">
          <cell r="A184" t="str">
            <v>Association de très petites entreprises à Nador/8</v>
          </cell>
          <cell r="E184" t="str">
            <v>M</v>
          </cell>
          <cell r="H184" t="str">
            <v>01/11/1977</v>
          </cell>
          <cell r="L184" t="str">
            <v>Collège</v>
          </cell>
          <cell r="M184" t="str">
            <v>Aucune</v>
          </cell>
          <cell r="O184" t="str">
            <v>Industrie</v>
          </cell>
        </row>
        <row r="185">
          <cell r="A185" t="str">
            <v>Association de très petites entreprises à Nador/8</v>
          </cell>
          <cell r="E185" t="str">
            <v>F</v>
          </cell>
          <cell r="H185" t="str">
            <v>17/03/1995</v>
          </cell>
          <cell r="L185" t="str">
            <v>Niveau Bac</v>
          </cell>
          <cell r="M185" t="str">
            <v>Technicien</v>
          </cell>
          <cell r="O185" t="str">
            <v>Industrie</v>
          </cell>
        </row>
        <row r="186">
          <cell r="A186" t="str">
            <v>Association de très petites entreprises à Nador/8</v>
          </cell>
          <cell r="E186" t="str">
            <v>M</v>
          </cell>
          <cell r="H186" t="str">
            <v>22/07/1997</v>
          </cell>
          <cell r="L186" t="str">
            <v>Diplôme universitaire</v>
          </cell>
          <cell r="M186" t="str">
            <v>Aucune</v>
          </cell>
          <cell r="O186" t="str">
            <v>Industrie</v>
          </cell>
        </row>
        <row r="187">
          <cell r="A187" t="str">
            <v>Association de très petites entreprises à Nador/8</v>
          </cell>
          <cell r="E187" t="str">
            <v>M</v>
          </cell>
          <cell r="H187" t="str">
            <v>13/02/1994</v>
          </cell>
          <cell r="L187" t="str">
            <v>Diplôme universitaire</v>
          </cell>
          <cell r="M187" t="str">
            <v>Aucune</v>
          </cell>
          <cell r="O187" t="str">
            <v>Industrie</v>
          </cell>
        </row>
        <row r="188">
          <cell r="A188" t="str">
            <v>Association de très petites entreprises à Nador/8</v>
          </cell>
          <cell r="E188" t="str">
            <v>M</v>
          </cell>
          <cell r="H188" t="str">
            <v>16/05/1995</v>
          </cell>
          <cell r="L188" t="str">
            <v>Niveau Bac</v>
          </cell>
          <cell r="M188" t="str">
            <v>Aucune</v>
          </cell>
          <cell r="O188" t="str">
            <v>Industrie</v>
          </cell>
        </row>
        <row r="189">
          <cell r="A189" t="str">
            <v>Association de très petites entreprises à Nador/8</v>
          </cell>
          <cell r="E189" t="str">
            <v>M</v>
          </cell>
          <cell r="H189" t="str">
            <v>13/04/1998</v>
          </cell>
          <cell r="L189" t="str">
            <v>Collège</v>
          </cell>
          <cell r="M189" t="str">
            <v>Aucune</v>
          </cell>
          <cell r="O189" t="str">
            <v>Services</v>
          </cell>
        </row>
        <row r="190">
          <cell r="A190" t="str">
            <v>Association de très petites entreprises à Nador/8</v>
          </cell>
          <cell r="E190" t="str">
            <v>M</v>
          </cell>
          <cell r="H190" t="str">
            <v>28/06/2000</v>
          </cell>
          <cell r="L190" t="str">
            <v>Bac</v>
          </cell>
          <cell r="M190" t="str">
            <v>Technicien spécialisé</v>
          </cell>
          <cell r="O190" t="str">
            <v>Industrie</v>
          </cell>
        </row>
        <row r="191">
          <cell r="A191" t="str">
            <v>Association de très petites entreprises à Nador/8</v>
          </cell>
          <cell r="E191" t="str">
            <v>M</v>
          </cell>
          <cell r="H191" t="str">
            <v>05/10/1987</v>
          </cell>
          <cell r="L191" t="str">
            <v>Niveau Bac</v>
          </cell>
          <cell r="M191" t="str">
            <v>Aucune</v>
          </cell>
          <cell r="O191" t="str">
            <v>Services</v>
          </cell>
        </row>
        <row r="192">
          <cell r="A192" t="str">
            <v>Association de très petites entreprises à Nador/8</v>
          </cell>
          <cell r="E192" t="str">
            <v>M</v>
          </cell>
          <cell r="H192" t="str">
            <v>23/01/1978</v>
          </cell>
          <cell r="L192" t="str">
            <v>Primaire</v>
          </cell>
          <cell r="M192" t="str">
            <v>Aucune</v>
          </cell>
          <cell r="O192" t="str">
            <v>Industrie</v>
          </cell>
        </row>
        <row r="193">
          <cell r="A193" t="str">
            <v>Centre Succès et Développement/17</v>
          </cell>
          <cell r="E193" t="str">
            <v>F</v>
          </cell>
          <cell r="H193" t="str">
            <v>10/10/1968</v>
          </cell>
          <cell r="L193" t="str">
            <v>Bac</v>
          </cell>
          <cell r="M193" t="str">
            <v>Technicien spécialisé</v>
          </cell>
          <cell r="O193" t="str">
            <v>Services</v>
          </cell>
        </row>
        <row r="194">
          <cell r="A194" t="str">
            <v>Centre Succès et Développement/17</v>
          </cell>
          <cell r="E194" t="str">
            <v>M</v>
          </cell>
          <cell r="H194" t="str">
            <v>22/05/1995</v>
          </cell>
          <cell r="L194" t="str">
            <v>Bac</v>
          </cell>
          <cell r="M194" t="str">
            <v>Technicien spécialisé</v>
          </cell>
          <cell r="O194" t="str">
            <v>Services</v>
          </cell>
        </row>
        <row r="195">
          <cell r="A195" t="str">
            <v>Centre Succès et Développement/17</v>
          </cell>
          <cell r="E195" t="str">
            <v>F</v>
          </cell>
          <cell r="H195" t="str">
            <v>02/09/1985</v>
          </cell>
          <cell r="L195" t="str">
            <v>Primaire</v>
          </cell>
          <cell r="M195" t="str">
            <v>Autres</v>
          </cell>
          <cell r="O195" t="str">
            <v>Industrie</v>
          </cell>
        </row>
        <row r="196">
          <cell r="A196" t="str">
            <v>Association de très petites entreprises à Nador/7</v>
          </cell>
          <cell r="E196" t="str">
            <v>F</v>
          </cell>
          <cell r="H196" t="str">
            <v>28/06/1985</v>
          </cell>
          <cell r="L196" t="str">
            <v>Bac</v>
          </cell>
          <cell r="M196" t="str">
            <v>Technicien spécialisé</v>
          </cell>
          <cell r="O196" t="str">
            <v>Industrie</v>
          </cell>
        </row>
        <row r="197">
          <cell r="A197" t="str">
            <v>Association de très petites entreprises à Nador/7</v>
          </cell>
          <cell r="E197" t="str">
            <v>F</v>
          </cell>
          <cell r="H197" t="str">
            <v>24/09/1989</v>
          </cell>
          <cell r="L197" t="str">
            <v>Diplôme universitaire</v>
          </cell>
          <cell r="M197" t="str">
            <v>Aucune</v>
          </cell>
          <cell r="O197" t="str">
            <v>Industrie</v>
          </cell>
        </row>
        <row r="198">
          <cell r="A198" t="str">
            <v>Association de très petites entreprises à Nador/7</v>
          </cell>
          <cell r="E198" t="str">
            <v>M</v>
          </cell>
          <cell r="H198" t="str">
            <v>22/04/1996</v>
          </cell>
          <cell r="L198" t="str">
            <v>Diplôme universitaire</v>
          </cell>
          <cell r="M198" t="str">
            <v>Aucune</v>
          </cell>
          <cell r="O198" t="str">
            <v>Services</v>
          </cell>
        </row>
        <row r="199">
          <cell r="A199" t="str">
            <v>Association de très petites entreprises à Nador/7</v>
          </cell>
          <cell r="E199" t="str">
            <v>M</v>
          </cell>
          <cell r="H199" t="str">
            <v>01/04/1985</v>
          </cell>
          <cell r="L199" t="str">
            <v>Niveau Bac</v>
          </cell>
          <cell r="M199" t="str">
            <v>Aucune</v>
          </cell>
          <cell r="O199" t="str">
            <v>Industrie</v>
          </cell>
        </row>
        <row r="200">
          <cell r="A200" t="str">
            <v>Association de très petites entreprises à Nador/7</v>
          </cell>
          <cell r="E200" t="str">
            <v>M</v>
          </cell>
          <cell r="H200" t="str">
            <v>13/04/1998</v>
          </cell>
          <cell r="L200" t="str">
            <v>Bac</v>
          </cell>
          <cell r="M200" t="str">
            <v>Aucune</v>
          </cell>
          <cell r="O200" t="str">
            <v>Industrie</v>
          </cell>
        </row>
        <row r="201">
          <cell r="A201" t="str">
            <v>cgser/24</v>
          </cell>
          <cell r="E201" t="str">
            <v>M</v>
          </cell>
          <cell r="H201" t="str">
            <v>04/12/1989</v>
          </cell>
          <cell r="L201" t="str">
            <v>Diplôme universitaire</v>
          </cell>
          <cell r="M201" t="str">
            <v>Autres</v>
          </cell>
          <cell r="O201" t="str">
            <v>Services</v>
          </cell>
        </row>
        <row r="202">
          <cell r="A202" t="str">
            <v>cgser/24</v>
          </cell>
          <cell r="E202" t="str">
            <v>M</v>
          </cell>
          <cell r="H202" t="str">
            <v>07/07/1995</v>
          </cell>
          <cell r="L202" t="str">
            <v>Diplôme universitaire</v>
          </cell>
          <cell r="M202" t="str">
            <v>Autres</v>
          </cell>
          <cell r="O202" t="str">
            <v>Services</v>
          </cell>
        </row>
        <row r="203">
          <cell r="A203" t="str">
            <v>cgser/24</v>
          </cell>
          <cell r="E203" t="str">
            <v>F</v>
          </cell>
          <cell r="H203" t="str">
            <v>07/04/1995</v>
          </cell>
          <cell r="L203" t="str">
            <v>Diplôme universitaire</v>
          </cell>
          <cell r="M203" t="str">
            <v>Autres</v>
          </cell>
          <cell r="O203" t="str">
            <v>Services</v>
          </cell>
        </row>
        <row r="204">
          <cell r="A204" t="str">
            <v>cgser/24</v>
          </cell>
          <cell r="E204" t="str">
            <v>F</v>
          </cell>
          <cell r="H204" t="str">
            <v>04/10/1994</v>
          </cell>
          <cell r="L204" t="str">
            <v>Diplôme universitaire</v>
          </cell>
          <cell r="M204" t="str">
            <v>Autres</v>
          </cell>
          <cell r="O204" t="str">
            <v>Services</v>
          </cell>
        </row>
        <row r="205">
          <cell r="A205" t="str">
            <v>cgser/24</v>
          </cell>
          <cell r="E205" t="str">
            <v>M</v>
          </cell>
          <cell r="H205" t="str">
            <v>18/01/1989</v>
          </cell>
          <cell r="L205" t="str">
            <v>Diplôme universitaire</v>
          </cell>
          <cell r="M205" t="str">
            <v>Technicien</v>
          </cell>
          <cell r="O205" t="str">
            <v>Services</v>
          </cell>
        </row>
        <row r="206">
          <cell r="A206" t="str">
            <v>cgser/24</v>
          </cell>
          <cell r="E206" t="str">
            <v>F</v>
          </cell>
          <cell r="H206" t="str">
            <v>08/07/1994</v>
          </cell>
          <cell r="L206" t="str">
            <v>Diplôme universitaire</v>
          </cell>
          <cell r="M206" t="str">
            <v>Technicien</v>
          </cell>
          <cell r="O206" t="str">
            <v>Commerce</v>
          </cell>
        </row>
        <row r="207">
          <cell r="A207" t="str">
            <v>cgser/24</v>
          </cell>
          <cell r="E207" t="str">
            <v>M</v>
          </cell>
          <cell r="H207" t="str">
            <v>01/01/1988</v>
          </cell>
          <cell r="L207" t="str">
            <v>Bac</v>
          </cell>
          <cell r="M207" t="str">
            <v>Qualification</v>
          </cell>
          <cell r="O207" t="str">
            <v>Industrie</v>
          </cell>
        </row>
        <row r="208">
          <cell r="A208" t="str">
            <v>cgser/24</v>
          </cell>
          <cell r="E208" t="str">
            <v>M</v>
          </cell>
          <cell r="H208" t="str">
            <v>24/04/1988</v>
          </cell>
          <cell r="L208" t="str">
            <v>Bac</v>
          </cell>
          <cell r="M208" t="str">
            <v>Technicien spécialisé</v>
          </cell>
          <cell r="O208" t="str">
            <v>Industrie</v>
          </cell>
        </row>
        <row r="209">
          <cell r="A209" t="str">
            <v>cgser/24</v>
          </cell>
          <cell r="E209" t="str">
            <v>F</v>
          </cell>
          <cell r="H209" t="str">
            <v>26/09/1998</v>
          </cell>
          <cell r="L209" t="str">
            <v>Diplôme universitaire</v>
          </cell>
          <cell r="M209" t="str">
            <v>Technicien</v>
          </cell>
          <cell r="O209" t="str">
            <v>Services</v>
          </cell>
        </row>
        <row r="210">
          <cell r="A210" t="str">
            <v>cgser/24</v>
          </cell>
          <cell r="E210" t="str">
            <v>F</v>
          </cell>
          <cell r="H210" t="str">
            <v>26/12/1999</v>
          </cell>
          <cell r="L210" t="str">
            <v>Diplôme universitaire</v>
          </cell>
          <cell r="M210" t="str">
            <v>Technicien spécialisé</v>
          </cell>
          <cell r="O210" t="str">
            <v>Services</v>
          </cell>
        </row>
        <row r="211">
          <cell r="A211" t="str">
            <v>cgser/23</v>
          </cell>
          <cell r="E211" t="str">
            <v>F</v>
          </cell>
          <cell r="H211" t="str">
            <v>06/08/1998</v>
          </cell>
          <cell r="L211" t="str">
            <v>Diplôme universitaire</v>
          </cell>
          <cell r="M211" t="str">
            <v>Technicien spécialisé</v>
          </cell>
          <cell r="O211" t="str">
            <v>Commerce</v>
          </cell>
        </row>
        <row r="212">
          <cell r="A212" t="str">
            <v>cgser/23</v>
          </cell>
          <cell r="E212" t="str">
            <v>M</v>
          </cell>
          <cell r="H212" t="str">
            <v>27/09/1989</v>
          </cell>
          <cell r="L212" t="str">
            <v>Diplôme universitaire</v>
          </cell>
          <cell r="M212" t="str">
            <v>Autres</v>
          </cell>
          <cell r="O212" t="str">
            <v>Services</v>
          </cell>
        </row>
        <row r="213">
          <cell r="A213" t="str">
            <v>cgser/23</v>
          </cell>
          <cell r="E213" t="str">
            <v>M</v>
          </cell>
          <cell r="H213" t="str">
            <v>06/01/1994</v>
          </cell>
          <cell r="L213" t="str">
            <v>Diplôme universitaire</v>
          </cell>
          <cell r="M213" t="str">
            <v>Autres</v>
          </cell>
          <cell r="O213" t="str">
            <v>Services</v>
          </cell>
        </row>
        <row r="214">
          <cell r="A214" t="str">
            <v>cgser/23</v>
          </cell>
          <cell r="E214" t="str">
            <v>F</v>
          </cell>
          <cell r="H214" t="str">
            <v>08/02/1989</v>
          </cell>
          <cell r="L214" t="str">
            <v>Bac</v>
          </cell>
          <cell r="M214" t="str">
            <v>Aucune</v>
          </cell>
          <cell r="O214" t="str">
            <v>Services</v>
          </cell>
        </row>
        <row r="215">
          <cell r="A215" t="str">
            <v>cgser/23</v>
          </cell>
          <cell r="E215" t="str">
            <v>M</v>
          </cell>
          <cell r="H215" t="str">
            <v>06/01/1994</v>
          </cell>
          <cell r="L215" t="str">
            <v>Diplôme universitaire</v>
          </cell>
          <cell r="M215" t="str">
            <v>Aucune</v>
          </cell>
          <cell r="O215" t="str">
            <v>Services</v>
          </cell>
        </row>
        <row r="216">
          <cell r="A216" t="str">
            <v>cgser/23</v>
          </cell>
          <cell r="E216" t="str">
            <v>M</v>
          </cell>
          <cell r="H216" t="str">
            <v>23/08/1990</v>
          </cell>
          <cell r="L216" t="str">
            <v>Diplôme universitaire</v>
          </cell>
          <cell r="M216" t="str">
            <v>Autres</v>
          </cell>
          <cell r="O216" t="str">
            <v>Services</v>
          </cell>
        </row>
        <row r="217">
          <cell r="A217" t="str">
            <v>cgser/23</v>
          </cell>
          <cell r="E217" t="str">
            <v>M</v>
          </cell>
          <cell r="H217" t="str">
            <v>21/10/1994</v>
          </cell>
          <cell r="L217" t="str">
            <v>Diplôme universitaire</v>
          </cell>
          <cell r="M217" t="str">
            <v>Autres</v>
          </cell>
          <cell r="O217" t="str">
            <v>Services</v>
          </cell>
        </row>
        <row r="218">
          <cell r="A218" t="str">
            <v>cgser/23</v>
          </cell>
          <cell r="E218" t="str">
            <v>M</v>
          </cell>
          <cell r="H218" t="str">
            <v>13/12/1997</v>
          </cell>
          <cell r="L218" t="str">
            <v>Diplôme universitaire</v>
          </cell>
          <cell r="M218" t="str">
            <v>Autres</v>
          </cell>
          <cell r="O218" t="str">
            <v>Industrie</v>
          </cell>
        </row>
        <row r="219">
          <cell r="A219" t="str">
            <v>cgser/23</v>
          </cell>
          <cell r="E219" t="str">
            <v>M</v>
          </cell>
          <cell r="H219" t="str">
            <v>07/11/1996</v>
          </cell>
          <cell r="L219" t="str">
            <v>Diplôme universitaire</v>
          </cell>
          <cell r="M219" t="str">
            <v>Autres</v>
          </cell>
          <cell r="O219" t="str">
            <v>Services</v>
          </cell>
        </row>
        <row r="220">
          <cell r="A220" t="str">
            <v>cgser/23</v>
          </cell>
          <cell r="E220" t="str">
            <v>F</v>
          </cell>
          <cell r="H220" t="str">
            <v>10/05/1994</v>
          </cell>
          <cell r="L220" t="str">
            <v>Collège</v>
          </cell>
          <cell r="M220" t="str">
            <v>Aucune</v>
          </cell>
          <cell r="O220" t="str">
            <v>Services</v>
          </cell>
        </row>
        <row r="221">
          <cell r="A221" t="str">
            <v>Centre des jeunes professionnels/8</v>
          </cell>
          <cell r="E221" t="str">
            <v>M</v>
          </cell>
          <cell r="H221" t="str">
            <v>03/12/1990</v>
          </cell>
          <cell r="L221" t="str">
            <v>Diplôme universitaire</v>
          </cell>
          <cell r="M221" t="str">
            <v>Autres</v>
          </cell>
          <cell r="O221" t="str">
            <v>Services</v>
          </cell>
        </row>
        <row r="222">
          <cell r="A222" t="str">
            <v>Centre Succès et Développement/17</v>
          </cell>
          <cell r="E222" t="str">
            <v>M</v>
          </cell>
          <cell r="H222" t="str">
            <v>26/02/1995</v>
          </cell>
          <cell r="L222" t="str">
            <v>Bac</v>
          </cell>
          <cell r="M222" t="str">
            <v>Technicien spécialisé</v>
          </cell>
          <cell r="O222" t="str">
            <v>Services</v>
          </cell>
        </row>
        <row r="223">
          <cell r="A223" t="str">
            <v>Centre Succès et Développement/17</v>
          </cell>
          <cell r="E223" t="str">
            <v>M</v>
          </cell>
          <cell r="H223" t="str">
            <v>09/03/1994</v>
          </cell>
          <cell r="L223" t="str">
            <v>Niveau Bac</v>
          </cell>
          <cell r="M223" t="str">
            <v>Autres</v>
          </cell>
          <cell r="O223" t="str">
            <v>Commerce</v>
          </cell>
        </row>
        <row r="224">
          <cell r="A224" t="str">
            <v>Centre Succès et Développement/17</v>
          </cell>
          <cell r="E224" t="str">
            <v>F</v>
          </cell>
          <cell r="H224" t="str">
            <v>17/02/1995</v>
          </cell>
          <cell r="L224" t="str">
            <v>Diplôme universitaire</v>
          </cell>
          <cell r="M224" t="str">
            <v>Technicien spécialisé</v>
          </cell>
          <cell r="O224" t="str">
            <v>Commerce</v>
          </cell>
        </row>
        <row r="225">
          <cell r="A225" t="str">
            <v>Centre Succès et Développement/17</v>
          </cell>
          <cell r="E225" t="str">
            <v>F</v>
          </cell>
          <cell r="H225" t="str">
            <v>11/09/1975</v>
          </cell>
          <cell r="L225" t="str">
            <v>Collège</v>
          </cell>
          <cell r="M225" t="str">
            <v>Autres</v>
          </cell>
          <cell r="O225" t="str">
            <v>Industrie</v>
          </cell>
        </row>
        <row r="226">
          <cell r="A226" t="str">
            <v>Centre Succès et Développement/17</v>
          </cell>
          <cell r="E226" t="str">
            <v>F</v>
          </cell>
          <cell r="H226" t="str">
            <v>29/08/1999</v>
          </cell>
          <cell r="L226" t="str">
            <v>Diplôme universitaire</v>
          </cell>
          <cell r="M226" t="str">
            <v>Autres</v>
          </cell>
          <cell r="O226" t="str">
            <v>Services</v>
          </cell>
        </row>
        <row r="227">
          <cell r="A227" t="str">
            <v>Centre Succès et Développement/17</v>
          </cell>
          <cell r="E227" t="str">
            <v>F</v>
          </cell>
          <cell r="H227" t="str">
            <v>01/04/1993</v>
          </cell>
          <cell r="L227" t="str">
            <v>Collège</v>
          </cell>
          <cell r="M227" t="str">
            <v>Technicien</v>
          </cell>
          <cell r="O227" t="str">
            <v>Services</v>
          </cell>
        </row>
        <row r="228">
          <cell r="A228" t="str">
            <v>Centre Succès et Développement/17</v>
          </cell>
          <cell r="E228" t="str">
            <v>F</v>
          </cell>
          <cell r="H228" t="str">
            <v>15/09/1985</v>
          </cell>
          <cell r="L228" t="str">
            <v>Niveau Bac</v>
          </cell>
          <cell r="M228" t="str">
            <v>Autres</v>
          </cell>
          <cell r="O228" t="str">
            <v>Services</v>
          </cell>
        </row>
        <row r="229">
          <cell r="A229" t="str">
            <v>Centre Succès et Développement/17</v>
          </cell>
          <cell r="E229" t="str">
            <v>F</v>
          </cell>
          <cell r="H229" t="str">
            <v>05/05/1970</v>
          </cell>
          <cell r="L229" t="str">
            <v>Bac</v>
          </cell>
          <cell r="M229" t="str">
            <v>Technicien</v>
          </cell>
          <cell r="O229" t="str">
            <v>Services</v>
          </cell>
        </row>
        <row r="230">
          <cell r="A230" t="str">
            <v>Centre Succès et Développement/17</v>
          </cell>
          <cell r="E230" t="str">
            <v>F</v>
          </cell>
          <cell r="H230" t="str">
            <v>01/01/1970</v>
          </cell>
          <cell r="L230" t="str">
            <v>Diplôme universitaire</v>
          </cell>
          <cell r="M230" t="str">
            <v>Aucune</v>
          </cell>
          <cell r="O230" t="str">
            <v>Services</v>
          </cell>
        </row>
        <row r="231">
          <cell r="A231" t="str">
            <v>Centre Succès et Développement/17</v>
          </cell>
          <cell r="E231" t="str">
            <v>F</v>
          </cell>
          <cell r="H231" t="str">
            <v>01/01/1979</v>
          </cell>
          <cell r="L231" t="str">
            <v>Primaire</v>
          </cell>
          <cell r="M231" t="str">
            <v>Autres</v>
          </cell>
          <cell r="O231" t="str">
            <v>Artisanat</v>
          </cell>
        </row>
        <row r="232">
          <cell r="A232" t="str">
            <v>Centre Succès et Développement/17</v>
          </cell>
          <cell r="E232" t="str">
            <v>F</v>
          </cell>
          <cell r="H232" t="str">
            <v>26/03/1983</v>
          </cell>
          <cell r="L232" t="str">
            <v>Niveau Bac</v>
          </cell>
          <cell r="M232" t="str">
            <v>Autres</v>
          </cell>
          <cell r="O232" t="str">
            <v>Artisanat</v>
          </cell>
        </row>
        <row r="233">
          <cell r="A233" t="str">
            <v>Centre Succès et Développement/17</v>
          </cell>
          <cell r="E233" t="str">
            <v>F</v>
          </cell>
          <cell r="H233" t="str">
            <v>04/07/1991</v>
          </cell>
          <cell r="L233" t="str">
            <v>Diplôme universitaire</v>
          </cell>
          <cell r="M233" t="str">
            <v>Qualification</v>
          </cell>
          <cell r="O233" t="str">
            <v>Commerce</v>
          </cell>
        </row>
        <row r="234">
          <cell r="A234" t="str">
            <v>Association Oriental Moubadara/3</v>
          </cell>
          <cell r="E234" t="str">
            <v>F</v>
          </cell>
          <cell r="H234" t="str">
            <v>13/06/1996</v>
          </cell>
          <cell r="L234" t="str">
            <v>Diplôme universitaire</v>
          </cell>
          <cell r="M234" t="str">
            <v>Aucune</v>
          </cell>
          <cell r="O234" t="str">
            <v>Industrie</v>
          </cell>
        </row>
        <row r="235">
          <cell r="A235" t="str">
            <v>AssociationNationaleHadaf/23</v>
          </cell>
          <cell r="E235" t="str">
            <v>F</v>
          </cell>
          <cell r="H235" t="str">
            <v>31/05/1982</v>
          </cell>
          <cell r="L235" t="str">
            <v>Diplôme universitaire</v>
          </cell>
          <cell r="M235" t="str">
            <v>Technicien</v>
          </cell>
          <cell r="O235" t="str">
            <v>Services</v>
          </cell>
        </row>
        <row r="236">
          <cell r="A236" t="str">
            <v>AssociationNationaleHadaf/23</v>
          </cell>
          <cell r="E236" t="str">
            <v>F</v>
          </cell>
          <cell r="H236" t="str">
            <v>15/06/1978</v>
          </cell>
          <cell r="L236" t="str">
            <v>Diplôme universitaire</v>
          </cell>
          <cell r="M236" t="str">
            <v>Aucune</v>
          </cell>
          <cell r="O236" t="str">
            <v>Artisanat</v>
          </cell>
        </row>
        <row r="237">
          <cell r="A237" t="str">
            <v>AssociationNationaleHadaf/23</v>
          </cell>
          <cell r="E237" t="str">
            <v>M</v>
          </cell>
          <cell r="H237" t="str">
            <v>17/08/1982</v>
          </cell>
          <cell r="L237" t="str">
            <v>Bac</v>
          </cell>
          <cell r="M237" t="str">
            <v>Technicien</v>
          </cell>
          <cell r="O237" t="str">
            <v>Industrie</v>
          </cell>
        </row>
        <row r="238">
          <cell r="A238" t="str">
            <v>AssociationNationaleHadaf/23</v>
          </cell>
          <cell r="E238" t="str">
            <v>M</v>
          </cell>
          <cell r="H238" t="str">
            <v>01/01/1996</v>
          </cell>
          <cell r="L238" t="str">
            <v>Bac</v>
          </cell>
          <cell r="M238" t="str">
            <v>Technicien</v>
          </cell>
          <cell r="O238" t="str">
            <v>Services</v>
          </cell>
        </row>
        <row r="239">
          <cell r="A239" t="str">
            <v>AssociationNationaleHadaf/23</v>
          </cell>
          <cell r="E239" t="str">
            <v>M</v>
          </cell>
          <cell r="H239" t="str">
            <v>18/11/1971</v>
          </cell>
          <cell r="L239" t="str">
            <v>Primaire</v>
          </cell>
          <cell r="M239" t="str">
            <v>Qualification</v>
          </cell>
          <cell r="O239" t="str">
            <v>Industrie</v>
          </cell>
        </row>
        <row r="240">
          <cell r="A240" t="str">
            <v>AssociationNationaleHadaf/23</v>
          </cell>
          <cell r="E240" t="str">
            <v>M</v>
          </cell>
          <cell r="H240" t="str">
            <v>05/03/1989</v>
          </cell>
          <cell r="L240" t="str">
            <v>Niveau Bac</v>
          </cell>
          <cell r="M240" t="str">
            <v>Technicien</v>
          </cell>
          <cell r="O240" t="str">
            <v>Services</v>
          </cell>
        </row>
        <row r="241">
          <cell r="A241" t="str">
            <v>AssociationNationaleHadaf/23</v>
          </cell>
          <cell r="E241" t="str">
            <v>M</v>
          </cell>
          <cell r="H241" t="str">
            <v>30/06/1974</v>
          </cell>
          <cell r="L241" t="str">
            <v>Collège</v>
          </cell>
          <cell r="M241" t="str">
            <v>Aucune</v>
          </cell>
          <cell r="O241" t="str">
            <v>Services</v>
          </cell>
        </row>
        <row r="242">
          <cell r="A242" t="str">
            <v>AssociationNationaleHadaf/23</v>
          </cell>
          <cell r="E242" t="str">
            <v>M</v>
          </cell>
          <cell r="H242" t="str">
            <v>01/01/1983</v>
          </cell>
          <cell r="L242" t="str">
            <v>Collège</v>
          </cell>
          <cell r="M242" t="str">
            <v>Qualification</v>
          </cell>
          <cell r="O242" t="str">
            <v>Industrie</v>
          </cell>
        </row>
        <row r="243">
          <cell r="A243" t="str">
            <v>AssociationNationaleHadaf/23</v>
          </cell>
          <cell r="E243" t="str">
            <v>F</v>
          </cell>
          <cell r="H243" t="str">
            <v>01/08/1976</v>
          </cell>
          <cell r="L243" t="str">
            <v>Diplôme universitaire</v>
          </cell>
          <cell r="M243" t="str">
            <v>Aucune</v>
          </cell>
          <cell r="O243" t="str">
            <v>Industrie</v>
          </cell>
        </row>
        <row r="244">
          <cell r="A244" t="str">
            <v>AssociationNationaleHadaf/23</v>
          </cell>
          <cell r="E244" t="str">
            <v>M</v>
          </cell>
          <cell r="H244" t="str">
            <v>01/01/1990</v>
          </cell>
          <cell r="L244" t="str">
            <v>Niveau Bac</v>
          </cell>
          <cell r="M244" t="str">
            <v>Qualification</v>
          </cell>
          <cell r="O244" t="str">
            <v>Services</v>
          </cell>
        </row>
        <row r="245">
          <cell r="A245" t="str">
            <v>AssociationNationaleHadaf/23</v>
          </cell>
          <cell r="E245" t="str">
            <v>M</v>
          </cell>
          <cell r="H245" t="str">
            <v>15/08/1965</v>
          </cell>
          <cell r="L245" t="str">
            <v>Primaire</v>
          </cell>
          <cell r="M245" t="str">
            <v>Aucune</v>
          </cell>
          <cell r="O245" t="str">
            <v>Artisanat</v>
          </cell>
        </row>
        <row r="246">
          <cell r="A246" t="str">
            <v>Association Oriental Moubadara/3</v>
          </cell>
          <cell r="E246" t="str">
            <v>F</v>
          </cell>
          <cell r="H246" t="str">
            <v>21/02/1971</v>
          </cell>
          <cell r="L246" t="str">
            <v>Diplôme universitaire</v>
          </cell>
          <cell r="M246" t="str">
            <v>Aucune</v>
          </cell>
          <cell r="O246" t="str">
            <v>Services</v>
          </cell>
        </row>
        <row r="247">
          <cell r="A247" t="str">
            <v>Association Oriental Moubadara/3</v>
          </cell>
          <cell r="E247" t="str">
            <v>M</v>
          </cell>
          <cell r="H247" t="str">
            <v>02/10/1992</v>
          </cell>
          <cell r="L247" t="str">
            <v>Diplôme universitaire</v>
          </cell>
          <cell r="M247" t="str">
            <v>Qualification</v>
          </cell>
          <cell r="O247" t="str">
            <v>Services</v>
          </cell>
        </row>
        <row r="248">
          <cell r="A248" t="str">
            <v>Association Oriental Moubadara/3</v>
          </cell>
          <cell r="E248" t="str">
            <v>M</v>
          </cell>
          <cell r="H248" t="str">
            <v>01/01/1980</v>
          </cell>
          <cell r="L248" t="str">
            <v>Bac</v>
          </cell>
          <cell r="M248" t="str">
            <v>Qualification</v>
          </cell>
          <cell r="O248" t="str">
            <v>Industrie</v>
          </cell>
        </row>
        <row r="249">
          <cell r="A249" t="str">
            <v>Association Oriental Moubadara/3</v>
          </cell>
          <cell r="E249" t="str">
            <v>M</v>
          </cell>
          <cell r="H249" t="str">
            <v>28/09/1980</v>
          </cell>
          <cell r="L249" t="str">
            <v>Collège</v>
          </cell>
          <cell r="M249" t="str">
            <v>Aucune</v>
          </cell>
          <cell r="O249" t="str">
            <v>Services</v>
          </cell>
        </row>
        <row r="250">
          <cell r="A250" t="str">
            <v>Association Oriental Moubadara/3</v>
          </cell>
          <cell r="E250" t="str">
            <v>M</v>
          </cell>
          <cell r="H250" t="str">
            <v>15/08/1994</v>
          </cell>
          <cell r="L250" t="str">
            <v>Diplôme universitaire</v>
          </cell>
          <cell r="M250" t="str">
            <v>Technicien</v>
          </cell>
          <cell r="O250" t="str">
            <v>Services</v>
          </cell>
        </row>
        <row r="251">
          <cell r="A251" t="str">
            <v>Association Oriental Moubadara/3</v>
          </cell>
          <cell r="E251" t="str">
            <v>M</v>
          </cell>
          <cell r="H251" t="str">
            <v>15/01/1983</v>
          </cell>
          <cell r="L251" t="str">
            <v>Diplôme universitaire</v>
          </cell>
          <cell r="M251" t="str">
            <v>Aucune</v>
          </cell>
          <cell r="O251" t="str">
            <v>Commerce</v>
          </cell>
        </row>
        <row r="252">
          <cell r="A252" t="str">
            <v>Association Oriental Moubadara/3</v>
          </cell>
          <cell r="E252" t="str">
            <v>M</v>
          </cell>
          <cell r="H252" t="str">
            <v>03/05/1980</v>
          </cell>
          <cell r="L252" t="str">
            <v>Bac</v>
          </cell>
          <cell r="M252" t="str">
            <v>Technicien</v>
          </cell>
          <cell r="O252" t="str">
            <v>Services</v>
          </cell>
        </row>
        <row r="253">
          <cell r="A253" t="str">
            <v>Association Oriental Moubadara/3</v>
          </cell>
          <cell r="E253" t="str">
            <v>M</v>
          </cell>
          <cell r="H253" t="str">
            <v>10/01/1989</v>
          </cell>
          <cell r="L253" t="str">
            <v>Diplôme universitaire</v>
          </cell>
          <cell r="M253" t="str">
            <v>Aucune</v>
          </cell>
          <cell r="O253" t="str">
            <v>Industrie</v>
          </cell>
        </row>
        <row r="254">
          <cell r="A254" t="str">
            <v>Association Oriental Moubadara/3</v>
          </cell>
          <cell r="E254" t="str">
            <v>M</v>
          </cell>
          <cell r="H254" t="str">
            <v>26/05/1993</v>
          </cell>
          <cell r="L254" t="str">
            <v>Diplôme universitaire</v>
          </cell>
          <cell r="M254" t="str">
            <v>Technicien spécialisé</v>
          </cell>
          <cell r="O254" t="str">
            <v>Industrie</v>
          </cell>
        </row>
        <row r="255">
          <cell r="A255" t="str">
            <v>Association Oriental Moubadara/3</v>
          </cell>
          <cell r="E255" t="str">
            <v>M</v>
          </cell>
          <cell r="H255" t="str">
            <v>04/03/1980</v>
          </cell>
          <cell r="L255" t="str">
            <v>Diplôme universitaire</v>
          </cell>
          <cell r="M255" t="str">
            <v>Qualification</v>
          </cell>
          <cell r="O255" t="str">
            <v>Industrie</v>
          </cell>
        </row>
        <row r="256">
          <cell r="A256" t="str">
            <v>Association Oriental Moubadara/3</v>
          </cell>
          <cell r="E256" t="str">
            <v>M</v>
          </cell>
          <cell r="H256" t="str">
            <v>03/06/1965</v>
          </cell>
          <cell r="L256" t="str">
            <v>Diplôme universitaire</v>
          </cell>
          <cell r="M256" t="str">
            <v>Aucune</v>
          </cell>
          <cell r="O256" t="str">
            <v>Industrie</v>
          </cell>
        </row>
        <row r="257">
          <cell r="A257" t="str">
            <v>Association Oriental Moubadara/3</v>
          </cell>
          <cell r="E257" t="str">
            <v>M</v>
          </cell>
          <cell r="H257" t="str">
            <v>17/02/1990</v>
          </cell>
          <cell r="L257" t="str">
            <v>Niveau Bac</v>
          </cell>
          <cell r="M257" t="str">
            <v>Qualification</v>
          </cell>
          <cell r="O257" t="str">
            <v>Industrie</v>
          </cell>
        </row>
        <row r="258">
          <cell r="E258" t="str">
            <v>F</v>
          </cell>
          <cell r="H258" t="str">
            <v>18/07/2002</v>
          </cell>
          <cell r="L258" t="str">
            <v>Collège</v>
          </cell>
          <cell r="M258" t="str">
            <v>Aucune</v>
          </cell>
          <cell r="O258" t="str">
            <v>Services</v>
          </cell>
        </row>
        <row r="259">
          <cell r="A259" t="str">
            <v>Association Oriental Moubadara/3</v>
          </cell>
          <cell r="E259" t="str">
            <v>M</v>
          </cell>
          <cell r="H259" t="str">
            <v>15/07/1970</v>
          </cell>
          <cell r="L259" t="str">
            <v>Niveau Bac</v>
          </cell>
          <cell r="M259" t="str">
            <v>Aucune</v>
          </cell>
          <cell r="O259" t="str">
            <v>Services</v>
          </cell>
        </row>
        <row r="260">
          <cell r="E260" t="str">
            <v>F</v>
          </cell>
          <cell r="H260" t="str">
            <v>16/04/2003</v>
          </cell>
          <cell r="L260" t="str">
            <v>Primaire</v>
          </cell>
          <cell r="M260" t="str">
            <v>Aucune</v>
          </cell>
          <cell r="O260" t="str">
            <v>Services</v>
          </cell>
        </row>
        <row r="261">
          <cell r="A261" t="str">
            <v>Association Oriental Moubadara/3</v>
          </cell>
          <cell r="E261" t="str">
            <v>M</v>
          </cell>
          <cell r="H261" t="str">
            <v>28/07/1986</v>
          </cell>
          <cell r="L261" t="str">
            <v>Diplôme universitaire</v>
          </cell>
          <cell r="M261" t="str">
            <v>Technicien spécialisé</v>
          </cell>
          <cell r="O261" t="str">
            <v>Artisanat</v>
          </cell>
        </row>
        <row r="262">
          <cell r="A262" t="str">
            <v>Association Oriental Moubadara/3</v>
          </cell>
          <cell r="E262" t="str">
            <v>M</v>
          </cell>
          <cell r="H262" t="str">
            <v>12/12/1982</v>
          </cell>
          <cell r="L262" t="str">
            <v>Diplôme universitaire</v>
          </cell>
          <cell r="M262" t="str">
            <v>Technicien spécialisé</v>
          </cell>
          <cell r="O262" t="str">
            <v>Industrie</v>
          </cell>
        </row>
        <row r="263">
          <cell r="E263" t="str">
            <v>F</v>
          </cell>
          <cell r="H263" t="str">
            <v>25/11/2001</v>
          </cell>
          <cell r="L263" t="str">
            <v>Primaire</v>
          </cell>
          <cell r="M263" t="str">
            <v>Aucune</v>
          </cell>
          <cell r="O263" t="str">
            <v>Services</v>
          </cell>
        </row>
        <row r="264">
          <cell r="E264" t="str">
            <v>F</v>
          </cell>
          <cell r="H264" t="str">
            <v>12/03/2000</v>
          </cell>
          <cell r="L264" t="str">
            <v>Collège</v>
          </cell>
          <cell r="M264" t="str">
            <v>Aucune</v>
          </cell>
          <cell r="O264" t="str">
            <v>Services</v>
          </cell>
        </row>
        <row r="265">
          <cell r="A265" t="str">
            <v>Centre des jeunes professionnels/1</v>
          </cell>
          <cell r="E265" t="str">
            <v>M</v>
          </cell>
          <cell r="H265" t="str">
            <v>11/05/1989</v>
          </cell>
          <cell r="L265" t="str">
            <v>Primaire</v>
          </cell>
          <cell r="M265" t="str">
            <v>Aucune</v>
          </cell>
          <cell r="O265" t="str">
            <v>Commerce</v>
          </cell>
        </row>
        <row r="266">
          <cell r="A266" t="str">
            <v>Centre Succès et Développement/15</v>
          </cell>
          <cell r="E266" t="str">
            <v>M</v>
          </cell>
          <cell r="H266" t="str">
            <v>03/04/1992</v>
          </cell>
          <cell r="L266" t="str">
            <v>Collège</v>
          </cell>
          <cell r="M266" t="str">
            <v>Aucune</v>
          </cell>
          <cell r="O266" t="str">
            <v>Industrie</v>
          </cell>
        </row>
        <row r="267">
          <cell r="A267" t="str">
            <v>Centre Succès et Développement/15</v>
          </cell>
          <cell r="E267" t="str">
            <v>M</v>
          </cell>
          <cell r="H267" t="str">
            <v>11/09/1986</v>
          </cell>
          <cell r="L267" t="str">
            <v>Collège</v>
          </cell>
          <cell r="M267" t="str">
            <v>Aucune</v>
          </cell>
          <cell r="O267" t="str">
            <v>Commerce</v>
          </cell>
        </row>
        <row r="268">
          <cell r="A268" t="str">
            <v>Centre Succès et Développement/15</v>
          </cell>
          <cell r="E268" t="str">
            <v>M</v>
          </cell>
          <cell r="H268" t="str">
            <v>16/03/1984</v>
          </cell>
          <cell r="L268" t="str">
            <v>Collège</v>
          </cell>
          <cell r="M268" t="str">
            <v>Aucune</v>
          </cell>
          <cell r="O268" t="str">
            <v>Industrie</v>
          </cell>
        </row>
        <row r="269">
          <cell r="A269" t="str">
            <v>Centre Succès et Développement/15</v>
          </cell>
          <cell r="E269" t="str">
            <v>M</v>
          </cell>
          <cell r="H269" t="str">
            <v>07/06/1981</v>
          </cell>
          <cell r="L269" t="str">
            <v>Diplôme universitaire</v>
          </cell>
          <cell r="M269" t="str">
            <v>Aucune</v>
          </cell>
          <cell r="O269" t="str">
            <v>Commerce</v>
          </cell>
        </row>
        <row r="270">
          <cell r="A270" t="str">
            <v>Centre Succès et Développement/15</v>
          </cell>
          <cell r="E270" t="str">
            <v>M</v>
          </cell>
          <cell r="H270" t="str">
            <v>15/12/1987</v>
          </cell>
          <cell r="L270" t="str">
            <v>Collège</v>
          </cell>
          <cell r="M270" t="str">
            <v>Aucune</v>
          </cell>
          <cell r="O270" t="str">
            <v>Industrie</v>
          </cell>
        </row>
        <row r="271">
          <cell r="A271" t="str">
            <v>Centre des jeunes professionnels/8</v>
          </cell>
          <cell r="E271" t="str">
            <v>M</v>
          </cell>
          <cell r="H271" t="str">
            <v>02/11/1983</v>
          </cell>
          <cell r="L271" t="str">
            <v>Bac</v>
          </cell>
          <cell r="M271" t="str">
            <v>Qualification</v>
          </cell>
          <cell r="O271" t="str">
            <v>Commerce</v>
          </cell>
        </row>
        <row r="272">
          <cell r="A272" t="str">
            <v>Centre des jeunes professionnels/8</v>
          </cell>
          <cell r="E272" t="str">
            <v>M</v>
          </cell>
          <cell r="H272" t="str">
            <v>05/06/1983</v>
          </cell>
          <cell r="L272" t="str">
            <v>Collège</v>
          </cell>
          <cell r="M272" t="str">
            <v>Aucune</v>
          </cell>
          <cell r="O272" t="str">
            <v>Services</v>
          </cell>
        </row>
        <row r="273">
          <cell r="A273" t="str">
            <v>Réseau Associatif pour le développement Participatif/8</v>
          </cell>
          <cell r="E273" t="str">
            <v>F</v>
          </cell>
          <cell r="H273" t="str">
            <v>02/02/1995</v>
          </cell>
          <cell r="L273" t="str">
            <v>Diplôme universitaire</v>
          </cell>
          <cell r="M273" t="str">
            <v>Autres</v>
          </cell>
          <cell r="O273" t="str">
            <v>Artisanat</v>
          </cell>
        </row>
        <row r="274">
          <cell r="A274" t="str">
            <v>Réseau Associatif pour le développement Participatif/8</v>
          </cell>
          <cell r="E274" t="str">
            <v>F</v>
          </cell>
          <cell r="H274" t="str">
            <v>15/05/1997</v>
          </cell>
          <cell r="L274" t="str">
            <v>Bac</v>
          </cell>
          <cell r="M274" t="str">
            <v>Technicien</v>
          </cell>
          <cell r="O274" t="str">
            <v>Industrie</v>
          </cell>
        </row>
        <row r="275">
          <cell r="A275" t="str">
            <v>Réseau Associatif pour le développement Participatif/8</v>
          </cell>
          <cell r="E275" t="str">
            <v>M</v>
          </cell>
          <cell r="H275" t="str">
            <v>24/12/1996</v>
          </cell>
          <cell r="L275" t="str">
            <v>Collège</v>
          </cell>
          <cell r="M275" t="str">
            <v>Qualification</v>
          </cell>
          <cell r="O275" t="str">
            <v>Artisanat</v>
          </cell>
        </row>
        <row r="276">
          <cell r="A276" t="str">
            <v>Réseau Associatif pour le développement Participatif/8</v>
          </cell>
          <cell r="E276" t="str">
            <v>M</v>
          </cell>
          <cell r="H276" t="str">
            <v>31/10/1991</v>
          </cell>
          <cell r="L276" t="str">
            <v>Diplôme universitaire</v>
          </cell>
          <cell r="M276" t="str">
            <v>Autres</v>
          </cell>
          <cell r="O276" t="str">
            <v>Services</v>
          </cell>
        </row>
        <row r="277">
          <cell r="A277" t="str">
            <v>Réseau Associatif pour le développement Participatif/8</v>
          </cell>
          <cell r="E277" t="str">
            <v>M</v>
          </cell>
          <cell r="H277" t="str">
            <v>21/12/1987</v>
          </cell>
          <cell r="L277" t="str">
            <v>Niveau Bac</v>
          </cell>
          <cell r="M277" t="str">
            <v>Qualification</v>
          </cell>
          <cell r="O277" t="str">
            <v>Industrie</v>
          </cell>
        </row>
        <row r="278">
          <cell r="A278" t="str">
            <v>Réseau Associatif pour le développement Participatif/8</v>
          </cell>
          <cell r="E278" t="str">
            <v>M</v>
          </cell>
          <cell r="H278" t="str">
            <v>30/08/1997</v>
          </cell>
          <cell r="L278" t="str">
            <v>Niveau Bac</v>
          </cell>
          <cell r="M278" t="str">
            <v>Qualification</v>
          </cell>
          <cell r="O278" t="str">
            <v>Industrie</v>
          </cell>
        </row>
        <row r="279">
          <cell r="A279" t="str">
            <v>Réseau Associatif pour le développement Participatif/8</v>
          </cell>
          <cell r="E279" t="str">
            <v>M</v>
          </cell>
          <cell r="H279" t="str">
            <v>08/01/1996</v>
          </cell>
          <cell r="L279" t="str">
            <v>Bac</v>
          </cell>
          <cell r="M279" t="str">
            <v>Aucune</v>
          </cell>
          <cell r="O279" t="str">
            <v>Industrie</v>
          </cell>
        </row>
        <row r="280">
          <cell r="A280" t="str">
            <v>Réseau Associatif pour le développement Participatif/8</v>
          </cell>
          <cell r="E280" t="str">
            <v>F</v>
          </cell>
          <cell r="H280" t="str">
            <v>21/09/1982</v>
          </cell>
          <cell r="L280" t="str">
            <v>Collège</v>
          </cell>
          <cell r="M280" t="str">
            <v>Qualification</v>
          </cell>
          <cell r="O280" t="str">
            <v>Artisanat</v>
          </cell>
        </row>
        <row r="281">
          <cell r="A281" t="str">
            <v>Réseau Associatif pour le développement Participatif/8</v>
          </cell>
          <cell r="E281" t="str">
            <v>M</v>
          </cell>
          <cell r="H281" t="str">
            <v>15/06/1993</v>
          </cell>
          <cell r="L281" t="str">
            <v>Bac</v>
          </cell>
          <cell r="M281" t="str">
            <v>Aucune</v>
          </cell>
          <cell r="O281" t="str">
            <v>Artisanat</v>
          </cell>
        </row>
        <row r="282">
          <cell r="A282" t="str">
            <v>Réseau Associatif pour le développement Participatif/8</v>
          </cell>
          <cell r="E282" t="str">
            <v>F</v>
          </cell>
          <cell r="H282" t="str">
            <v>02/01/1984</v>
          </cell>
          <cell r="L282" t="str">
            <v>Collège</v>
          </cell>
          <cell r="M282" t="str">
            <v>Aucune</v>
          </cell>
          <cell r="O282" t="str">
            <v>Services</v>
          </cell>
        </row>
        <row r="283">
          <cell r="A283" t="str">
            <v>Réseau Associatif pour le développement Participatif/8</v>
          </cell>
          <cell r="E283" t="str">
            <v>F</v>
          </cell>
          <cell r="H283" t="str">
            <v>01/01/1976</v>
          </cell>
          <cell r="L283" t="str">
            <v>Diplôme universitaire</v>
          </cell>
          <cell r="M283" t="str">
            <v>Technicien spécialisé</v>
          </cell>
          <cell r="O283" t="str">
            <v>Industrie</v>
          </cell>
        </row>
        <row r="284">
          <cell r="A284" t="str">
            <v>Réseau Associatif pour le développement Participatif/8</v>
          </cell>
          <cell r="E284" t="str">
            <v>M</v>
          </cell>
          <cell r="H284" t="str">
            <v>01/01/1978</v>
          </cell>
          <cell r="L284" t="str">
            <v>Niveau Bac</v>
          </cell>
          <cell r="M284" t="str">
            <v>Aucune</v>
          </cell>
          <cell r="O284" t="str">
            <v>Artisanat</v>
          </cell>
        </row>
        <row r="285">
          <cell r="A285" t="str">
            <v>Réseau Associatif pour le développement Participatif/8</v>
          </cell>
          <cell r="E285" t="str">
            <v>F</v>
          </cell>
          <cell r="H285" t="str">
            <v>24/02/1995</v>
          </cell>
          <cell r="L285" t="str">
            <v>Diplôme universitaire</v>
          </cell>
          <cell r="M285" t="str">
            <v>Technicien spécialisé</v>
          </cell>
          <cell r="O285" t="str">
            <v>Industrie</v>
          </cell>
        </row>
        <row r="286">
          <cell r="A286" t="str">
            <v>Réseau Associatif pour le développement Participatif/8</v>
          </cell>
          <cell r="E286" t="str">
            <v>M</v>
          </cell>
          <cell r="H286" t="str">
            <v>17/11/1999</v>
          </cell>
          <cell r="L286" t="str">
            <v>Collège</v>
          </cell>
          <cell r="M286" t="str">
            <v>Aucune</v>
          </cell>
          <cell r="O286" t="str">
            <v>Services</v>
          </cell>
        </row>
        <row r="287">
          <cell r="A287" t="str">
            <v>Réseau Associatif pour le développement Participatif/8</v>
          </cell>
          <cell r="E287" t="str">
            <v>F</v>
          </cell>
          <cell r="H287" t="str">
            <v>12/05/1994</v>
          </cell>
          <cell r="L287" t="str">
            <v>Collège</v>
          </cell>
          <cell r="M287" t="str">
            <v>Qualification</v>
          </cell>
          <cell r="O287" t="str">
            <v>Artisanat</v>
          </cell>
        </row>
        <row r="288">
          <cell r="A288" t="str">
            <v>ASSOCIATION GLOCOS ACDEMY/3</v>
          </cell>
          <cell r="E288" t="str">
            <v>M</v>
          </cell>
          <cell r="H288" t="str">
            <v>07/12/2001</v>
          </cell>
          <cell r="L288" t="str">
            <v>Bac</v>
          </cell>
          <cell r="M288" t="str">
            <v>Technicien</v>
          </cell>
          <cell r="O288" t="str">
            <v>Commerce</v>
          </cell>
        </row>
        <row r="289">
          <cell r="A289" t="str">
            <v>ASSOCIATION GLOCOS ACDEMY/3</v>
          </cell>
          <cell r="E289" t="str">
            <v>M</v>
          </cell>
          <cell r="H289" t="str">
            <v>04/05/1989</v>
          </cell>
          <cell r="L289" t="str">
            <v>Bac</v>
          </cell>
          <cell r="M289" t="str">
            <v>Technicien spécialisé</v>
          </cell>
          <cell r="O289" t="str">
            <v>Commerce</v>
          </cell>
        </row>
        <row r="290">
          <cell r="A290" t="str">
            <v>ASSOCIATION GLOCOS ACDEMY/3</v>
          </cell>
          <cell r="E290" t="str">
            <v>F</v>
          </cell>
          <cell r="H290" t="str">
            <v>17/03/1999</v>
          </cell>
          <cell r="L290" t="str">
            <v>Bac</v>
          </cell>
          <cell r="M290" t="str">
            <v>Technicien spécialisé</v>
          </cell>
          <cell r="O290" t="str">
            <v>Commerce</v>
          </cell>
        </row>
        <row r="291">
          <cell r="A291" t="str">
            <v>ASSOCIATION GLOCOS ACDEMY/3</v>
          </cell>
          <cell r="E291" t="str">
            <v>M</v>
          </cell>
          <cell r="H291" t="str">
            <v>17/12/1996</v>
          </cell>
          <cell r="L291" t="str">
            <v>Bac</v>
          </cell>
          <cell r="M291" t="str">
            <v>Technicien spécialisé</v>
          </cell>
          <cell r="O291" t="str">
            <v>Commerce</v>
          </cell>
        </row>
        <row r="292">
          <cell r="A292" t="str">
            <v>ASSOCIATION GLOCOS ACDEMY/3</v>
          </cell>
          <cell r="E292" t="str">
            <v>F</v>
          </cell>
          <cell r="H292" t="str">
            <v>03/10/1996</v>
          </cell>
          <cell r="L292" t="str">
            <v>Bac</v>
          </cell>
          <cell r="M292" t="str">
            <v>Technicien spécialisé</v>
          </cell>
          <cell r="O292" t="str">
            <v>Services</v>
          </cell>
        </row>
        <row r="293">
          <cell r="A293" t="str">
            <v>ASSOCIATION GLOCOS ACDEMY/3</v>
          </cell>
          <cell r="E293" t="str">
            <v>M</v>
          </cell>
          <cell r="H293" t="str">
            <v>18/05/1961</v>
          </cell>
          <cell r="L293" t="str">
            <v>Diplôme universitaire</v>
          </cell>
          <cell r="M293" t="str">
            <v>Autres</v>
          </cell>
          <cell r="O293" t="str">
            <v>Services</v>
          </cell>
        </row>
        <row r="294">
          <cell r="A294" t="str">
            <v>ASSOCIATION GLOCOS ACDEMY/3</v>
          </cell>
          <cell r="E294" t="str">
            <v>M</v>
          </cell>
          <cell r="H294" t="str">
            <v>23/06/1997</v>
          </cell>
          <cell r="L294" t="str">
            <v>Bac</v>
          </cell>
          <cell r="M294" t="str">
            <v>Technicien</v>
          </cell>
          <cell r="O294" t="str">
            <v>Commerce</v>
          </cell>
        </row>
        <row r="295">
          <cell r="A295" t="str">
            <v>ASSOCIATION GLOCOS ACDEMY/3</v>
          </cell>
          <cell r="E295" t="str">
            <v>M</v>
          </cell>
          <cell r="H295" t="str">
            <v>08/06/1999</v>
          </cell>
          <cell r="L295" t="str">
            <v>Bac</v>
          </cell>
          <cell r="M295" t="str">
            <v>Technicien spécialisé</v>
          </cell>
          <cell r="O295" t="str">
            <v>Industrie</v>
          </cell>
        </row>
        <row r="296">
          <cell r="A296" t="str">
            <v>ASSOCIATION GLOCOS ACDEMY/3</v>
          </cell>
          <cell r="E296" t="str">
            <v>F</v>
          </cell>
          <cell r="H296" t="str">
            <v>17/01/2000</v>
          </cell>
          <cell r="L296" t="str">
            <v>Bac</v>
          </cell>
          <cell r="M296" t="str">
            <v>Technicien spécialisé</v>
          </cell>
          <cell r="O296" t="str">
            <v>Commerce</v>
          </cell>
        </row>
        <row r="297">
          <cell r="A297" t="str">
            <v>ASSOCIATION GLOCOS ACDEMY/3</v>
          </cell>
          <cell r="E297" t="str">
            <v>F</v>
          </cell>
          <cell r="H297" t="str">
            <v>02/01/2001</v>
          </cell>
          <cell r="L297" t="str">
            <v>Bac</v>
          </cell>
          <cell r="M297" t="str">
            <v>Technicien spécialisé</v>
          </cell>
          <cell r="O297" t="str">
            <v>Artisanat</v>
          </cell>
        </row>
        <row r="298">
          <cell r="A298" t="str">
            <v>ASSOCIATION GLOCOS ACDEMY/3</v>
          </cell>
          <cell r="E298" t="str">
            <v>M</v>
          </cell>
          <cell r="H298" t="str">
            <v>26/09/1998</v>
          </cell>
          <cell r="L298" t="str">
            <v>Bac</v>
          </cell>
          <cell r="M298" t="str">
            <v>Technicien spécialisé</v>
          </cell>
          <cell r="O298" t="str">
            <v>Commerce</v>
          </cell>
        </row>
        <row r="299">
          <cell r="A299" t="str">
            <v>Centre Succès et Développement/15</v>
          </cell>
          <cell r="E299" t="str">
            <v>M</v>
          </cell>
          <cell r="H299" t="str">
            <v>11/06/1991</v>
          </cell>
          <cell r="L299" t="str">
            <v>Niveau Bac</v>
          </cell>
          <cell r="M299" t="str">
            <v>Qualification</v>
          </cell>
          <cell r="O299" t="str">
            <v>Industrie</v>
          </cell>
        </row>
        <row r="300">
          <cell r="A300" t="str">
            <v>COMPETENCES DE DEMAIN POUR LE DEVELOPPEMENT ET LA CULTURE/3</v>
          </cell>
          <cell r="E300" t="str">
            <v>M</v>
          </cell>
          <cell r="H300" t="str">
            <v>22/11/1992</v>
          </cell>
          <cell r="L300" t="str">
            <v>Collège</v>
          </cell>
          <cell r="M300" t="str">
            <v>Aucune</v>
          </cell>
          <cell r="O300" t="str">
            <v>Services</v>
          </cell>
        </row>
        <row r="301">
          <cell r="A301" t="str">
            <v>Association de très petites entreprises à Nador/7</v>
          </cell>
          <cell r="E301" t="str">
            <v>M</v>
          </cell>
          <cell r="H301" t="str">
            <v>27/08/1993</v>
          </cell>
          <cell r="L301" t="str">
            <v>Bac</v>
          </cell>
          <cell r="M301" t="str">
            <v>Qualification</v>
          </cell>
          <cell r="O301" t="str">
            <v>Industrie</v>
          </cell>
        </row>
        <row r="302">
          <cell r="A302" t="str">
            <v>Association de très petites entreprises à Nador/7</v>
          </cell>
          <cell r="E302" t="str">
            <v>M</v>
          </cell>
          <cell r="H302" t="str">
            <v>13/01/1999</v>
          </cell>
          <cell r="L302" t="str">
            <v>Bac</v>
          </cell>
          <cell r="M302" t="str">
            <v>Technicien spécialisé</v>
          </cell>
          <cell r="O302" t="str">
            <v>Artisanat</v>
          </cell>
        </row>
        <row r="303">
          <cell r="A303" t="str">
            <v>Association de très petites entreprises à Nador/7</v>
          </cell>
          <cell r="E303" t="str">
            <v>F</v>
          </cell>
          <cell r="H303" t="str">
            <v>20/07/1999</v>
          </cell>
          <cell r="L303" t="str">
            <v>Diplôme universitaire</v>
          </cell>
          <cell r="M303" t="str">
            <v>Aucune</v>
          </cell>
          <cell r="O303" t="str">
            <v>Artisanat</v>
          </cell>
        </row>
        <row r="304">
          <cell r="A304" t="str">
            <v>Association de très petites entreprises à Nador/7</v>
          </cell>
          <cell r="E304" t="str">
            <v>M</v>
          </cell>
          <cell r="H304" t="str">
            <v>11/10/1986</v>
          </cell>
          <cell r="L304" t="str">
            <v>Bac</v>
          </cell>
          <cell r="M304" t="str">
            <v>Qualification</v>
          </cell>
          <cell r="O304" t="str">
            <v>Industrie</v>
          </cell>
        </row>
        <row r="305">
          <cell r="A305" t="str">
            <v>Association de très petites entreprises à Nador/7</v>
          </cell>
          <cell r="E305" t="str">
            <v>F</v>
          </cell>
          <cell r="H305" t="str">
            <v>12/04/1967</v>
          </cell>
          <cell r="L305" t="str">
            <v>Primaire</v>
          </cell>
          <cell r="M305" t="str">
            <v>Aucune</v>
          </cell>
          <cell r="O305" t="str">
            <v>Artisanat</v>
          </cell>
        </row>
        <row r="306">
          <cell r="A306" t="str">
            <v>Association de très petites entreprises à Nador/7</v>
          </cell>
          <cell r="E306" t="str">
            <v>M</v>
          </cell>
          <cell r="H306" t="str">
            <v>16/04/1980</v>
          </cell>
          <cell r="L306" t="str">
            <v>Collège</v>
          </cell>
          <cell r="M306" t="str">
            <v>Aucune</v>
          </cell>
          <cell r="O306" t="str">
            <v>Industrie</v>
          </cell>
        </row>
        <row r="307">
          <cell r="A307" t="str">
            <v>Centre Succès et Développement/15</v>
          </cell>
          <cell r="E307" t="str">
            <v>M</v>
          </cell>
          <cell r="H307" t="str">
            <v>15/11/1990</v>
          </cell>
          <cell r="L307" t="str">
            <v>Collège</v>
          </cell>
          <cell r="M307" t="str">
            <v>Qualification</v>
          </cell>
          <cell r="O307" t="str">
            <v>Services</v>
          </cell>
        </row>
        <row r="308">
          <cell r="A308" t="str">
            <v>Centre Succès et Développement/15</v>
          </cell>
          <cell r="E308" t="str">
            <v>M</v>
          </cell>
          <cell r="H308" t="str">
            <v>20/09/1985</v>
          </cell>
          <cell r="L308" t="str">
            <v>Collège</v>
          </cell>
          <cell r="M308" t="str">
            <v>Aucune</v>
          </cell>
          <cell r="O308" t="str">
            <v>Industrie</v>
          </cell>
        </row>
        <row r="309">
          <cell r="A309" t="str">
            <v>Centre Succès et Développement/15</v>
          </cell>
          <cell r="E309" t="str">
            <v>M</v>
          </cell>
          <cell r="H309" t="str">
            <v>05/01/1985</v>
          </cell>
          <cell r="L309" t="str">
            <v>Collège</v>
          </cell>
          <cell r="M309" t="str">
            <v>Aucune</v>
          </cell>
          <cell r="O309" t="str">
            <v>Industrie</v>
          </cell>
        </row>
        <row r="310">
          <cell r="A310" t="str">
            <v>Centre Succès et Développement/15</v>
          </cell>
          <cell r="E310" t="str">
            <v>M</v>
          </cell>
          <cell r="H310" t="str">
            <v>01/01/1979</v>
          </cell>
          <cell r="L310" t="str">
            <v>Collège</v>
          </cell>
          <cell r="M310" t="str">
            <v>Aucune</v>
          </cell>
          <cell r="O310" t="str">
            <v>Industrie</v>
          </cell>
        </row>
        <row r="311">
          <cell r="A311" t="str">
            <v>Centre Succès et Développement/15</v>
          </cell>
          <cell r="E311" t="str">
            <v>M</v>
          </cell>
          <cell r="H311" t="str">
            <v>03/06/1980</v>
          </cell>
          <cell r="L311" t="str">
            <v>Primaire</v>
          </cell>
          <cell r="M311" t="str">
            <v>Aucune</v>
          </cell>
          <cell r="O311" t="str">
            <v>Industrie</v>
          </cell>
        </row>
        <row r="312">
          <cell r="A312" t="str">
            <v>Centre Succès et Développement/15</v>
          </cell>
          <cell r="E312" t="str">
            <v>M</v>
          </cell>
          <cell r="H312" t="str">
            <v>01/01/1982</v>
          </cell>
          <cell r="L312" t="str">
            <v>Collège</v>
          </cell>
          <cell r="M312" t="str">
            <v>Aucune</v>
          </cell>
          <cell r="O312" t="str">
            <v>Industrie</v>
          </cell>
        </row>
        <row r="313">
          <cell r="A313" t="str">
            <v>Centre Succès et Développement/15</v>
          </cell>
          <cell r="E313" t="str">
            <v>M</v>
          </cell>
          <cell r="H313" t="str">
            <v>25/02/1973</v>
          </cell>
          <cell r="L313" t="str">
            <v>Niveau Bac</v>
          </cell>
          <cell r="M313" t="str">
            <v>Aucune</v>
          </cell>
          <cell r="O313" t="str">
            <v>Industrie</v>
          </cell>
        </row>
        <row r="314">
          <cell r="A314" t="str">
            <v>Centre Succès et Développement/15</v>
          </cell>
          <cell r="E314" t="str">
            <v>M</v>
          </cell>
          <cell r="H314" t="str">
            <v>17/10/1976</v>
          </cell>
          <cell r="L314" t="str">
            <v>Niveau Bac</v>
          </cell>
          <cell r="M314" t="str">
            <v>Aucune</v>
          </cell>
          <cell r="O314" t="str">
            <v>Industrie</v>
          </cell>
        </row>
        <row r="315">
          <cell r="A315" t="str">
            <v>Centre Succès et Développement/17</v>
          </cell>
          <cell r="E315" t="str">
            <v>M</v>
          </cell>
          <cell r="H315" t="str">
            <v>01/04/1983</v>
          </cell>
          <cell r="L315" t="str">
            <v>Diplôme universitaire</v>
          </cell>
          <cell r="M315" t="str">
            <v>Aucune</v>
          </cell>
          <cell r="O315" t="str">
            <v>Services</v>
          </cell>
        </row>
        <row r="316">
          <cell r="A316" t="str">
            <v>Centre Succès et Développement/17</v>
          </cell>
          <cell r="E316" t="str">
            <v>M</v>
          </cell>
          <cell r="H316" t="str">
            <v>31/08/1998</v>
          </cell>
          <cell r="L316" t="str">
            <v>Bac</v>
          </cell>
          <cell r="M316" t="str">
            <v>Technicien</v>
          </cell>
          <cell r="O316" t="str">
            <v>Services</v>
          </cell>
        </row>
        <row r="317">
          <cell r="A317" t="str">
            <v>Centre Succès et Développement/17</v>
          </cell>
          <cell r="E317" t="str">
            <v>M</v>
          </cell>
          <cell r="H317" t="str">
            <v>29/06/1991</v>
          </cell>
          <cell r="L317" t="str">
            <v>Diplôme universitaire</v>
          </cell>
          <cell r="M317" t="str">
            <v>Qualification</v>
          </cell>
          <cell r="O317" t="str">
            <v>Services</v>
          </cell>
        </row>
        <row r="318">
          <cell r="A318" t="str">
            <v>Centre Succès et Développement/17</v>
          </cell>
          <cell r="E318" t="str">
            <v>M</v>
          </cell>
          <cell r="H318" t="str">
            <v>01/01/1994</v>
          </cell>
          <cell r="L318" t="str">
            <v>Diplôme universitaire</v>
          </cell>
          <cell r="M318" t="str">
            <v>Autres</v>
          </cell>
          <cell r="O318" t="str">
            <v>Artisanat</v>
          </cell>
        </row>
        <row r="319">
          <cell r="A319" t="str">
            <v>Centre Succès et Développement/17</v>
          </cell>
          <cell r="E319" t="str">
            <v>F</v>
          </cell>
          <cell r="H319" t="str">
            <v>10/01/1990</v>
          </cell>
          <cell r="L319" t="str">
            <v>Primaire</v>
          </cell>
          <cell r="M319" t="str">
            <v>Qualification</v>
          </cell>
          <cell r="O319" t="str">
            <v>Artisanat</v>
          </cell>
        </row>
        <row r="320">
          <cell r="A320" t="str">
            <v>Centre Succès et Développement/17</v>
          </cell>
          <cell r="E320" t="str">
            <v>F</v>
          </cell>
          <cell r="H320" t="str">
            <v>26/02/1979</v>
          </cell>
          <cell r="L320" t="str">
            <v>Non scolarisé</v>
          </cell>
          <cell r="M320" t="str">
            <v>Aucune</v>
          </cell>
          <cell r="O320" t="str">
            <v>Artisanat</v>
          </cell>
        </row>
        <row r="321">
          <cell r="A321" t="str">
            <v>Centre Succès et Développement/17</v>
          </cell>
          <cell r="E321" t="str">
            <v>M</v>
          </cell>
          <cell r="H321" t="str">
            <v>29/05/1985</v>
          </cell>
          <cell r="L321" t="str">
            <v>Collège</v>
          </cell>
          <cell r="M321" t="str">
            <v>Aucune</v>
          </cell>
          <cell r="O321" t="str">
            <v>Commerce</v>
          </cell>
        </row>
        <row r="322">
          <cell r="A322" t="str">
            <v>Centre Succès et Développement/17</v>
          </cell>
          <cell r="E322" t="str">
            <v>M</v>
          </cell>
          <cell r="H322" t="str">
            <v>27/06/1993</v>
          </cell>
          <cell r="L322" t="str">
            <v>Diplôme universitaire</v>
          </cell>
          <cell r="M322" t="str">
            <v>Autres</v>
          </cell>
          <cell r="O322" t="str">
            <v>Commerce</v>
          </cell>
        </row>
        <row r="323">
          <cell r="A323" t="str">
            <v>COMPETENCES DE DEMAIN POUR LE DEVELOPPEMENT ET LA CULTURE/3</v>
          </cell>
          <cell r="E323" t="str">
            <v>M</v>
          </cell>
          <cell r="H323" t="str">
            <v>02/06/1997</v>
          </cell>
          <cell r="L323" t="str">
            <v>Bac</v>
          </cell>
          <cell r="M323" t="str">
            <v>Qualification</v>
          </cell>
          <cell r="O323" t="str">
            <v>Commerce</v>
          </cell>
        </row>
        <row r="324">
          <cell r="A324" t="str">
            <v>COMPETENCES DE DEMAIN POUR LE DEVELOPPEMENT ET LA CULTURE/3</v>
          </cell>
          <cell r="E324" t="str">
            <v>F</v>
          </cell>
          <cell r="H324" t="str">
            <v>25/06/1980</v>
          </cell>
          <cell r="L324" t="str">
            <v>Collège</v>
          </cell>
          <cell r="M324" t="str">
            <v>Qualification</v>
          </cell>
          <cell r="O324" t="str">
            <v>Commerce</v>
          </cell>
        </row>
        <row r="325">
          <cell r="A325" t="str">
            <v>COMPETENCES DE DEMAIN POUR LE DEVELOPPEMENT ET LA CULTURE/3</v>
          </cell>
          <cell r="E325" t="str">
            <v>F</v>
          </cell>
          <cell r="H325" t="str">
            <v>06/02/1985</v>
          </cell>
          <cell r="L325" t="str">
            <v>Collège</v>
          </cell>
          <cell r="M325" t="str">
            <v>Qualification</v>
          </cell>
          <cell r="O325" t="str">
            <v>Services</v>
          </cell>
        </row>
        <row r="326">
          <cell r="A326" t="str">
            <v>COMPETENCES DE DEMAIN POUR LE DEVELOPPEMENT ET LA CULTURE/3</v>
          </cell>
          <cell r="E326" t="str">
            <v>M</v>
          </cell>
          <cell r="H326" t="str">
            <v>21/11/1979</v>
          </cell>
          <cell r="L326" t="str">
            <v>Primaire</v>
          </cell>
          <cell r="M326" t="str">
            <v>Qualification</v>
          </cell>
          <cell r="O326" t="str">
            <v>Services</v>
          </cell>
        </row>
        <row r="327">
          <cell r="A327" t="str">
            <v>COMPETENCES DE DEMAIN POUR LE DEVELOPPEMENT ET LA CULTURE/3</v>
          </cell>
          <cell r="E327" t="str">
            <v>M</v>
          </cell>
          <cell r="H327" t="str">
            <v>21/08/1974</v>
          </cell>
          <cell r="L327" t="str">
            <v>Collège</v>
          </cell>
          <cell r="M327" t="str">
            <v>Qualification</v>
          </cell>
          <cell r="O327" t="str">
            <v>Commerce</v>
          </cell>
        </row>
        <row r="328">
          <cell r="A328" t="str">
            <v>COMPETENCES DE DEMAIN POUR LE DEVELOPPEMENT ET LA CULTURE/3</v>
          </cell>
          <cell r="E328" t="str">
            <v>F</v>
          </cell>
          <cell r="H328" t="str">
            <v>17/01/1970</v>
          </cell>
          <cell r="L328" t="str">
            <v>Collège</v>
          </cell>
          <cell r="M328" t="str">
            <v>Qualification</v>
          </cell>
          <cell r="O328" t="str">
            <v>Industrie</v>
          </cell>
        </row>
        <row r="329">
          <cell r="A329" t="str">
            <v>COMPETENCES DE DEMAIN POUR LE DEVELOPPEMENT ET LA CULTURE/3</v>
          </cell>
          <cell r="E329" t="str">
            <v>M</v>
          </cell>
          <cell r="H329" t="str">
            <v>24/08/1978</v>
          </cell>
          <cell r="L329" t="str">
            <v>Collège</v>
          </cell>
          <cell r="M329" t="str">
            <v>Qualification</v>
          </cell>
          <cell r="O329" t="str">
            <v>Commerce</v>
          </cell>
        </row>
        <row r="330">
          <cell r="A330" t="str">
            <v>COMPETENCES DE DEMAIN POUR LE DEVELOPPEMENT ET LA CULTURE/3</v>
          </cell>
          <cell r="E330" t="str">
            <v>M</v>
          </cell>
          <cell r="H330" t="str">
            <v>20/01/1978</v>
          </cell>
          <cell r="L330" t="str">
            <v>Collège</v>
          </cell>
          <cell r="M330" t="str">
            <v>Qualification</v>
          </cell>
          <cell r="O330" t="str">
            <v>Commerce</v>
          </cell>
        </row>
        <row r="331">
          <cell r="A331" t="str">
            <v>COMPETENCES DE DEMAIN POUR LE DEVELOPPEMENT ET LA CULTURE/3</v>
          </cell>
          <cell r="E331" t="str">
            <v>M</v>
          </cell>
          <cell r="H331" t="str">
            <v>15/08/1972</v>
          </cell>
          <cell r="L331" t="str">
            <v>Bac</v>
          </cell>
          <cell r="M331" t="str">
            <v>Qualification</v>
          </cell>
          <cell r="O331" t="str">
            <v>Services</v>
          </cell>
        </row>
        <row r="332">
          <cell r="A332" t="str">
            <v>COMPETENCES DE DEMAIN POUR LE DEVELOPPEMENT ET LA CULTURE/3</v>
          </cell>
          <cell r="E332" t="str">
            <v>M</v>
          </cell>
          <cell r="H332">
            <v>31016</v>
          </cell>
          <cell r="L332" t="str">
            <v>Collège</v>
          </cell>
          <cell r="M332" t="str">
            <v>Qualification</v>
          </cell>
          <cell r="O332" t="str">
            <v>Services</v>
          </cell>
        </row>
        <row r="333">
          <cell r="A333" t="str">
            <v>COMPETENCES DE DEMAIN POUR LE DEVELOPPEMENT ET LA CULTURE/3</v>
          </cell>
          <cell r="E333" t="str">
            <v>F</v>
          </cell>
          <cell r="H333" t="str">
            <v>21/05/1990</v>
          </cell>
          <cell r="L333" t="str">
            <v>Collège</v>
          </cell>
          <cell r="M333" t="str">
            <v>Qualification</v>
          </cell>
          <cell r="O333" t="str">
            <v>Services</v>
          </cell>
        </row>
        <row r="334">
          <cell r="A334" t="str">
            <v>Centre des jeunes professionnels/8</v>
          </cell>
          <cell r="E334" t="str">
            <v>F</v>
          </cell>
          <cell r="H334" t="str">
            <v>04/11/1979</v>
          </cell>
          <cell r="L334" t="str">
            <v>Primaire</v>
          </cell>
          <cell r="M334" t="str">
            <v>Qualification</v>
          </cell>
          <cell r="O334" t="str">
            <v>Artisanat</v>
          </cell>
        </row>
        <row r="335">
          <cell r="A335" t="str">
            <v>Centre des jeunes professionnels/8</v>
          </cell>
          <cell r="E335" t="str">
            <v>M</v>
          </cell>
          <cell r="H335" t="str">
            <v>10/11/1993</v>
          </cell>
          <cell r="L335" t="str">
            <v>Collège</v>
          </cell>
          <cell r="M335" t="str">
            <v>Qualification</v>
          </cell>
          <cell r="O335" t="str">
            <v>Industrie</v>
          </cell>
        </row>
        <row r="336">
          <cell r="A336" t="str">
            <v>Centre des jeunes professionnels/8</v>
          </cell>
          <cell r="E336" t="str">
            <v>F</v>
          </cell>
          <cell r="H336" t="str">
            <v>31/08/1982</v>
          </cell>
          <cell r="L336" t="str">
            <v>Primaire</v>
          </cell>
          <cell r="M336" t="str">
            <v>Qualification</v>
          </cell>
          <cell r="O336" t="str">
            <v>Artisanat</v>
          </cell>
        </row>
        <row r="337">
          <cell r="A337" t="str">
            <v>Centre des jeunes professionnels/8</v>
          </cell>
          <cell r="E337" t="str">
            <v>F</v>
          </cell>
          <cell r="H337" t="str">
            <v>22/12/1990</v>
          </cell>
          <cell r="L337" t="str">
            <v>Diplôme universitaire</v>
          </cell>
          <cell r="M337" t="str">
            <v>Aucune</v>
          </cell>
          <cell r="O337" t="str">
            <v>Services</v>
          </cell>
        </row>
        <row r="338">
          <cell r="A338" t="str">
            <v>Centre des jeunes professionnels/8</v>
          </cell>
          <cell r="E338" t="str">
            <v>M</v>
          </cell>
          <cell r="H338" t="str">
            <v>12/05/1999</v>
          </cell>
          <cell r="L338" t="str">
            <v>Diplôme universitaire</v>
          </cell>
          <cell r="M338" t="str">
            <v>Technicien spécialisé</v>
          </cell>
          <cell r="O338" t="str">
            <v>Industrie</v>
          </cell>
        </row>
        <row r="339">
          <cell r="A339" t="str">
            <v>Centre des jeunes professionnels/8</v>
          </cell>
          <cell r="E339" t="str">
            <v>M</v>
          </cell>
          <cell r="H339" t="str">
            <v>22/12/1999</v>
          </cell>
          <cell r="L339" t="str">
            <v>Diplôme universitaire</v>
          </cell>
          <cell r="M339" t="str">
            <v>Autres</v>
          </cell>
          <cell r="O339" t="str">
            <v>Commerce</v>
          </cell>
        </row>
        <row r="340">
          <cell r="A340" t="str">
            <v>Centre des jeunes professionnels/8</v>
          </cell>
          <cell r="E340" t="str">
            <v>M</v>
          </cell>
          <cell r="H340" t="str">
            <v>14/02/1997</v>
          </cell>
          <cell r="L340" t="str">
            <v>Diplôme universitaire</v>
          </cell>
          <cell r="M340" t="str">
            <v>Autres</v>
          </cell>
          <cell r="O340" t="str">
            <v>Commerce</v>
          </cell>
        </row>
        <row r="341">
          <cell r="A341" t="str">
            <v>Centre des jeunes professionnels/8</v>
          </cell>
          <cell r="E341" t="str">
            <v>M</v>
          </cell>
          <cell r="H341" t="str">
            <v>19/12/1991</v>
          </cell>
          <cell r="L341" t="str">
            <v>Diplôme universitaire</v>
          </cell>
          <cell r="M341" t="str">
            <v>Autres</v>
          </cell>
          <cell r="O341" t="str">
            <v>Services</v>
          </cell>
        </row>
        <row r="342">
          <cell r="A342" t="str">
            <v>Réseau Espace Civil de Fés et Région/4</v>
          </cell>
          <cell r="E342" t="str">
            <v>M</v>
          </cell>
          <cell r="H342" t="str">
            <v>25/05/1986</v>
          </cell>
          <cell r="L342" t="str">
            <v>Niveau Bac</v>
          </cell>
          <cell r="M342" t="str">
            <v>Qualification</v>
          </cell>
          <cell r="O342" t="str">
            <v>Services</v>
          </cell>
        </row>
        <row r="343">
          <cell r="A343" t="str">
            <v>Réseau Espace Civil de Fés et Région/4</v>
          </cell>
          <cell r="E343" t="str">
            <v>F</v>
          </cell>
          <cell r="H343" t="str">
            <v>01/01/1987</v>
          </cell>
          <cell r="L343" t="str">
            <v>Primaire</v>
          </cell>
          <cell r="M343" t="str">
            <v>Aucune</v>
          </cell>
          <cell r="O343" t="str">
            <v>Artisanat</v>
          </cell>
        </row>
        <row r="344">
          <cell r="A344" t="str">
            <v>Réseau Espace Civil de Fés et Région/4</v>
          </cell>
          <cell r="E344" t="str">
            <v>F</v>
          </cell>
          <cell r="H344" t="str">
            <v>16/08/1966</v>
          </cell>
          <cell r="L344" t="str">
            <v>Niveau Bac</v>
          </cell>
          <cell r="M344" t="str">
            <v>Technicien spécialisé</v>
          </cell>
          <cell r="O344" t="str">
            <v>Artisanat</v>
          </cell>
        </row>
        <row r="345">
          <cell r="A345" t="str">
            <v>Réseau Espace Civil de Fés et Région/4</v>
          </cell>
          <cell r="E345" t="str">
            <v>M</v>
          </cell>
          <cell r="H345" t="str">
            <v>17/12/1983</v>
          </cell>
          <cell r="L345" t="str">
            <v>Primaire</v>
          </cell>
          <cell r="M345" t="str">
            <v>Aucune</v>
          </cell>
          <cell r="O345" t="str">
            <v>Artisanat</v>
          </cell>
        </row>
        <row r="346">
          <cell r="A346" t="str">
            <v>Réseau Espace Civil de Fés et Région/4</v>
          </cell>
          <cell r="E346" t="str">
            <v>M</v>
          </cell>
          <cell r="H346" t="str">
            <v>30/08/1977</v>
          </cell>
          <cell r="L346" t="str">
            <v>Primaire</v>
          </cell>
          <cell r="M346" t="str">
            <v>Aucune</v>
          </cell>
          <cell r="O346" t="str">
            <v>Services</v>
          </cell>
        </row>
        <row r="347">
          <cell r="A347" t="str">
            <v>Réseau Espace Civil de Fés et Région/4</v>
          </cell>
          <cell r="E347" t="str">
            <v>M</v>
          </cell>
          <cell r="H347" t="str">
            <v>01/01/1989</v>
          </cell>
          <cell r="L347" t="str">
            <v>Collège</v>
          </cell>
          <cell r="M347" t="str">
            <v>Qualification</v>
          </cell>
          <cell r="O347" t="str">
            <v>Artisanat</v>
          </cell>
        </row>
        <row r="348">
          <cell r="A348" t="str">
            <v>Réseau Espace Civil de Fés et Région/4</v>
          </cell>
          <cell r="E348" t="str">
            <v>F</v>
          </cell>
          <cell r="H348" t="str">
            <v>01/10/1961</v>
          </cell>
          <cell r="L348" t="str">
            <v>Primaire</v>
          </cell>
          <cell r="M348" t="str">
            <v>Aucune</v>
          </cell>
          <cell r="O348" t="str">
            <v>Artisanat</v>
          </cell>
        </row>
        <row r="349">
          <cell r="A349" t="str">
            <v>Réseau Espace Civil de Fés et Région/4</v>
          </cell>
          <cell r="E349" t="str">
            <v>F</v>
          </cell>
          <cell r="H349" t="str">
            <v>08/07/1971</v>
          </cell>
          <cell r="L349" t="str">
            <v>Diplôme universitaire</v>
          </cell>
          <cell r="M349" t="str">
            <v>Technicien spécialisé</v>
          </cell>
          <cell r="O349" t="str">
            <v>Artisanat</v>
          </cell>
        </row>
        <row r="350">
          <cell r="A350" t="str">
            <v>Réseau Espace Civil de Fés et Région/4</v>
          </cell>
          <cell r="E350" t="str">
            <v>F</v>
          </cell>
          <cell r="H350" t="str">
            <v>20/03/1997</v>
          </cell>
          <cell r="L350" t="str">
            <v>Bac</v>
          </cell>
          <cell r="M350" t="str">
            <v>Aucune</v>
          </cell>
          <cell r="O350" t="str">
            <v>Artisanat</v>
          </cell>
        </row>
        <row r="351">
          <cell r="A351" t="str">
            <v>Réseau Espace Civil de Fés et Région/4</v>
          </cell>
          <cell r="E351" t="str">
            <v>M</v>
          </cell>
          <cell r="H351" t="str">
            <v>14/06/1987</v>
          </cell>
          <cell r="L351" t="str">
            <v>Primaire</v>
          </cell>
          <cell r="M351" t="str">
            <v>Autres</v>
          </cell>
          <cell r="O351" t="str">
            <v>Services</v>
          </cell>
        </row>
        <row r="352">
          <cell r="A352" t="str">
            <v>Réseau Espace Civil de Fés et Région/4</v>
          </cell>
          <cell r="E352" t="str">
            <v>M</v>
          </cell>
          <cell r="H352" t="str">
            <v>20/07/1986</v>
          </cell>
          <cell r="L352" t="str">
            <v>Bac</v>
          </cell>
          <cell r="M352" t="str">
            <v>Qualification</v>
          </cell>
          <cell r="O352" t="str">
            <v>Artisanat</v>
          </cell>
        </row>
        <row r="353">
          <cell r="A353" t="str">
            <v>Centre des jeunes professionnels/1</v>
          </cell>
          <cell r="E353" t="str">
            <v>F</v>
          </cell>
          <cell r="H353" t="str">
            <v>26/07/1995</v>
          </cell>
          <cell r="L353" t="str">
            <v>Diplôme universitaire</v>
          </cell>
          <cell r="M353" t="str">
            <v>Qualification</v>
          </cell>
          <cell r="O353" t="str">
            <v>Industrie</v>
          </cell>
        </row>
        <row r="354">
          <cell r="A354" t="str">
            <v>Centre des jeunes professionnels/1</v>
          </cell>
          <cell r="E354" t="str">
            <v>M</v>
          </cell>
          <cell r="H354" t="str">
            <v>09/04/1998</v>
          </cell>
          <cell r="L354" t="str">
            <v>Diplôme universitaire</v>
          </cell>
          <cell r="M354" t="str">
            <v>Aucune</v>
          </cell>
          <cell r="O354" t="str">
            <v>Commerce</v>
          </cell>
        </row>
        <row r="355">
          <cell r="A355" t="str">
            <v>Centre des jeunes professionnels/1</v>
          </cell>
          <cell r="E355" t="str">
            <v>M</v>
          </cell>
          <cell r="H355" t="str">
            <v>17/01/1986</v>
          </cell>
          <cell r="L355" t="str">
            <v>Diplôme universitaire</v>
          </cell>
          <cell r="M355" t="str">
            <v>Technicien spécialisé</v>
          </cell>
          <cell r="O355" t="str">
            <v>Services</v>
          </cell>
        </row>
        <row r="356">
          <cell r="A356" t="str">
            <v>Centre des jeunes professionnels/1</v>
          </cell>
          <cell r="E356" t="str">
            <v>M</v>
          </cell>
          <cell r="H356" t="str">
            <v>03/05/1979</v>
          </cell>
          <cell r="L356" t="str">
            <v>Niveau Bac</v>
          </cell>
          <cell r="M356" t="str">
            <v>Aucune</v>
          </cell>
          <cell r="O356" t="str">
            <v>Commerce</v>
          </cell>
        </row>
        <row r="357">
          <cell r="A357" t="str">
            <v>Centre des jeunes professionnels/1</v>
          </cell>
          <cell r="E357" t="str">
            <v>M</v>
          </cell>
          <cell r="H357" t="str">
            <v>26/02/2001</v>
          </cell>
          <cell r="L357" t="str">
            <v>Niveau Bac</v>
          </cell>
          <cell r="M357" t="str">
            <v>Technicien spécialisé</v>
          </cell>
          <cell r="O357" t="str">
            <v>Services</v>
          </cell>
        </row>
        <row r="358">
          <cell r="A358" t="str">
            <v>Centre des jeunes professionnels/1</v>
          </cell>
          <cell r="E358" t="str">
            <v>M</v>
          </cell>
          <cell r="H358" t="str">
            <v>10/12/1991</v>
          </cell>
          <cell r="L358" t="str">
            <v>Diplôme universitaire</v>
          </cell>
          <cell r="M358" t="str">
            <v>Autres</v>
          </cell>
          <cell r="O358" t="str">
            <v>Artisanat</v>
          </cell>
        </row>
        <row r="359">
          <cell r="A359" t="str">
            <v>Centre des jeunes professionnels/1</v>
          </cell>
          <cell r="E359" t="str">
            <v>M</v>
          </cell>
          <cell r="H359" t="str">
            <v>10/10/1984</v>
          </cell>
          <cell r="L359" t="str">
            <v>Diplôme universitaire</v>
          </cell>
          <cell r="M359" t="str">
            <v>Technicien spécialisé</v>
          </cell>
          <cell r="O359" t="str">
            <v>Services</v>
          </cell>
        </row>
        <row r="360">
          <cell r="A360" t="str">
            <v>Centre des jeunes professionnels/1</v>
          </cell>
          <cell r="E360" t="str">
            <v>F</v>
          </cell>
          <cell r="H360" t="str">
            <v>10/01/1996</v>
          </cell>
          <cell r="L360" t="str">
            <v>Diplôme universitaire</v>
          </cell>
          <cell r="M360" t="str">
            <v>Technicien spécialisé</v>
          </cell>
          <cell r="O360" t="str">
            <v>Industrie</v>
          </cell>
        </row>
        <row r="361">
          <cell r="A361" t="str">
            <v>Centre des jeunes professionnels/1</v>
          </cell>
          <cell r="E361" t="str">
            <v>M</v>
          </cell>
          <cell r="H361" t="str">
            <v>18/03/1990</v>
          </cell>
          <cell r="L361" t="str">
            <v>Diplôme universitaire</v>
          </cell>
          <cell r="M361" t="str">
            <v>Technicien</v>
          </cell>
          <cell r="O361" t="str">
            <v>Industrie</v>
          </cell>
        </row>
        <row r="362">
          <cell r="A362" t="str">
            <v>Centre des jeunes professionnels/1</v>
          </cell>
          <cell r="E362" t="str">
            <v>F</v>
          </cell>
          <cell r="H362" t="str">
            <v>14/07/1994</v>
          </cell>
          <cell r="L362" t="str">
            <v>Diplôme universitaire</v>
          </cell>
          <cell r="M362" t="str">
            <v>Autres</v>
          </cell>
          <cell r="O362" t="str">
            <v>Industrie</v>
          </cell>
        </row>
        <row r="363">
          <cell r="A363" t="str">
            <v>AssociationNationaleHadaf/2</v>
          </cell>
          <cell r="E363" t="str">
            <v>M</v>
          </cell>
          <cell r="H363" t="str">
            <v>18/02/1985</v>
          </cell>
          <cell r="L363" t="str">
            <v>Niveau Bac</v>
          </cell>
          <cell r="M363" t="str">
            <v>Technicien</v>
          </cell>
          <cell r="O363" t="str">
            <v>Services</v>
          </cell>
        </row>
        <row r="364">
          <cell r="A364" t="str">
            <v>AssociationNationaleHadaf/2</v>
          </cell>
          <cell r="E364" t="str">
            <v>M</v>
          </cell>
          <cell r="H364" t="str">
            <v>07/06/1984</v>
          </cell>
          <cell r="L364" t="str">
            <v>Diplôme universitaire</v>
          </cell>
          <cell r="M364" t="str">
            <v>Technicien spécialisé</v>
          </cell>
          <cell r="O364" t="str">
            <v>Services</v>
          </cell>
        </row>
        <row r="365">
          <cell r="A365" t="str">
            <v>AssociationNationaleHadaf/2</v>
          </cell>
          <cell r="E365" t="str">
            <v>M</v>
          </cell>
          <cell r="H365" t="str">
            <v>27/10/1995</v>
          </cell>
          <cell r="L365" t="str">
            <v>Bac</v>
          </cell>
          <cell r="M365" t="str">
            <v>Qualification</v>
          </cell>
          <cell r="O365" t="str">
            <v>Services</v>
          </cell>
        </row>
        <row r="366">
          <cell r="A366" t="str">
            <v>association des femmes chefs d'entreprise du maroc/2</v>
          </cell>
          <cell r="E366" t="str">
            <v>F</v>
          </cell>
          <cell r="H366" t="str">
            <v>09/07/1986</v>
          </cell>
          <cell r="L366" t="str">
            <v>Diplôme universitaire</v>
          </cell>
          <cell r="M366" t="str">
            <v>Aucune</v>
          </cell>
          <cell r="O366" t="str">
            <v>Services</v>
          </cell>
        </row>
        <row r="367">
          <cell r="A367" t="str">
            <v>association des femmes chefs d'entreprise du maroc/2</v>
          </cell>
          <cell r="E367" t="str">
            <v>F</v>
          </cell>
          <cell r="H367" t="str">
            <v>30/04/1981</v>
          </cell>
          <cell r="L367" t="str">
            <v>Diplôme universitaire</v>
          </cell>
          <cell r="M367" t="str">
            <v>Autres</v>
          </cell>
          <cell r="O367" t="str">
            <v>Industrie</v>
          </cell>
        </row>
        <row r="368">
          <cell r="A368" t="str">
            <v>association des femmes chefs d'entreprise du maroc/2</v>
          </cell>
          <cell r="E368" t="str">
            <v>F</v>
          </cell>
          <cell r="H368" t="str">
            <v>02/01/1979</v>
          </cell>
          <cell r="L368" t="str">
            <v>Diplôme universitaire</v>
          </cell>
          <cell r="M368" t="str">
            <v>Autres</v>
          </cell>
          <cell r="O368" t="str">
            <v>Industrie</v>
          </cell>
        </row>
        <row r="369">
          <cell r="A369" t="str">
            <v>association des femmes chefs d'entreprise du maroc/2</v>
          </cell>
          <cell r="E369" t="str">
            <v>F</v>
          </cell>
          <cell r="H369" t="str">
            <v>09/08/1981</v>
          </cell>
          <cell r="L369" t="str">
            <v>Diplôme universitaire</v>
          </cell>
          <cell r="M369" t="str">
            <v>Aucune</v>
          </cell>
          <cell r="O369" t="str">
            <v>Industrie</v>
          </cell>
        </row>
        <row r="370">
          <cell r="A370" t="str">
            <v>association des femmes chefs d'entreprise du maroc/2</v>
          </cell>
          <cell r="E370" t="str">
            <v>F</v>
          </cell>
          <cell r="H370" t="str">
            <v>23/07/1985</v>
          </cell>
          <cell r="L370" t="str">
            <v>Diplôme universitaire</v>
          </cell>
          <cell r="M370" t="str">
            <v>Autres</v>
          </cell>
          <cell r="O370" t="str">
            <v>Artisanat</v>
          </cell>
        </row>
        <row r="371">
          <cell r="A371" t="str">
            <v>association des femmes chefs d'entreprise du maroc/2</v>
          </cell>
          <cell r="E371" t="str">
            <v>F</v>
          </cell>
          <cell r="H371">
            <v>31667</v>
          </cell>
          <cell r="L371" t="str">
            <v>Diplôme universitaire</v>
          </cell>
          <cell r="M371" t="str">
            <v>Autres</v>
          </cell>
          <cell r="O371" t="str">
            <v>Industrie</v>
          </cell>
        </row>
        <row r="372">
          <cell r="A372" t="str">
            <v>association des femmes chefs d'entreprise du maroc/2</v>
          </cell>
          <cell r="E372" t="str">
            <v>F</v>
          </cell>
          <cell r="H372" t="str">
            <v>01/03/1991</v>
          </cell>
          <cell r="L372" t="str">
            <v>Diplôme universitaire</v>
          </cell>
          <cell r="M372" t="str">
            <v>Autres</v>
          </cell>
          <cell r="O372" t="str">
            <v>Industrie</v>
          </cell>
        </row>
        <row r="373">
          <cell r="A373" t="str">
            <v>association des femmes chefs d'entreprise du maroc/2</v>
          </cell>
          <cell r="E373" t="str">
            <v>F</v>
          </cell>
          <cell r="H373" t="str">
            <v>02/01/1992</v>
          </cell>
          <cell r="L373" t="str">
            <v>Diplôme universitaire</v>
          </cell>
          <cell r="M373" t="str">
            <v>Autres</v>
          </cell>
          <cell r="O373" t="str">
            <v>Industrie</v>
          </cell>
        </row>
        <row r="374">
          <cell r="A374" t="str">
            <v>association des femmes chefs d'entreprise du maroc/2</v>
          </cell>
          <cell r="E374" t="str">
            <v>F</v>
          </cell>
          <cell r="H374" t="str">
            <v>15/02/1978</v>
          </cell>
          <cell r="L374" t="str">
            <v>Diplôme universitaire</v>
          </cell>
          <cell r="M374" t="str">
            <v>Technicien spécialisé</v>
          </cell>
          <cell r="O374" t="str">
            <v>Industrie</v>
          </cell>
        </row>
        <row r="375">
          <cell r="A375" t="str">
            <v>association des femmes chefs d'entreprise du maroc/2</v>
          </cell>
          <cell r="E375" t="str">
            <v>F</v>
          </cell>
          <cell r="H375" t="str">
            <v>01/01/1971</v>
          </cell>
          <cell r="L375" t="str">
            <v>Diplôme universitaire</v>
          </cell>
          <cell r="M375" t="str">
            <v>Autres</v>
          </cell>
          <cell r="O375" t="str">
            <v>Services</v>
          </cell>
        </row>
        <row r="376">
          <cell r="A376" t="str">
            <v>association des femmes chefs d'entreprise du maroc/2</v>
          </cell>
          <cell r="E376" t="str">
            <v>F</v>
          </cell>
          <cell r="H376" t="str">
            <v>13/05/1968</v>
          </cell>
          <cell r="L376" t="str">
            <v>Diplôme universitaire</v>
          </cell>
          <cell r="M376" t="str">
            <v>Autres</v>
          </cell>
          <cell r="O376" t="str">
            <v>Services</v>
          </cell>
        </row>
        <row r="377">
          <cell r="A377" t="str">
            <v>cgser/16</v>
          </cell>
          <cell r="E377" t="str">
            <v>F</v>
          </cell>
          <cell r="H377" t="str">
            <v>01/01/1993</v>
          </cell>
          <cell r="L377" t="str">
            <v>Diplôme universitaire</v>
          </cell>
          <cell r="M377" t="str">
            <v>Technicien</v>
          </cell>
          <cell r="O377" t="str">
            <v>Services</v>
          </cell>
        </row>
        <row r="378">
          <cell r="A378" t="str">
            <v>cgser/16</v>
          </cell>
          <cell r="E378" t="str">
            <v>F</v>
          </cell>
          <cell r="H378" t="str">
            <v>12/01/1993</v>
          </cell>
          <cell r="L378" t="str">
            <v>Diplôme universitaire</v>
          </cell>
          <cell r="M378" t="str">
            <v>Technicien</v>
          </cell>
          <cell r="O378" t="str">
            <v>Services</v>
          </cell>
        </row>
        <row r="379">
          <cell r="A379" t="str">
            <v>cgser/16</v>
          </cell>
          <cell r="E379" t="str">
            <v>M</v>
          </cell>
          <cell r="H379" t="str">
            <v>20/10/1991</v>
          </cell>
          <cell r="L379" t="str">
            <v>Diplôme universitaire</v>
          </cell>
          <cell r="M379" t="str">
            <v>Technicien spécialisé</v>
          </cell>
          <cell r="O379" t="str">
            <v>Services</v>
          </cell>
        </row>
        <row r="380">
          <cell r="A380" t="str">
            <v>cgser/16</v>
          </cell>
          <cell r="E380" t="str">
            <v>F</v>
          </cell>
          <cell r="H380" t="str">
            <v>01/07/1995</v>
          </cell>
          <cell r="L380" t="str">
            <v>Niveau Bac</v>
          </cell>
          <cell r="M380" t="str">
            <v>Technicien</v>
          </cell>
          <cell r="O380" t="str">
            <v>Services</v>
          </cell>
        </row>
        <row r="381">
          <cell r="A381" t="str">
            <v>cgser/16</v>
          </cell>
          <cell r="E381" t="str">
            <v>M</v>
          </cell>
          <cell r="H381">
            <v>28675</v>
          </cell>
          <cell r="L381" t="str">
            <v>Diplôme universitaire</v>
          </cell>
          <cell r="M381" t="str">
            <v>Qualification</v>
          </cell>
          <cell r="O381" t="str">
            <v>Services</v>
          </cell>
        </row>
        <row r="382">
          <cell r="A382" t="str">
            <v>cgser/16</v>
          </cell>
          <cell r="E382" t="str">
            <v>M</v>
          </cell>
          <cell r="H382" t="str">
            <v>07/10/1999</v>
          </cell>
          <cell r="L382" t="str">
            <v>Diplôme universitaire</v>
          </cell>
          <cell r="M382" t="str">
            <v>Technicien</v>
          </cell>
          <cell r="O382" t="str">
            <v>Services</v>
          </cell>
        </row>
        <row r="383">
          <cell r="A383" t="str">
            <v>cgser/16</v>
          </cell>
          <cell r="E383" t="str">
            <v>M</v>
          </cell>
          <cell r="H383" t="str">
            <v>16/01/1989</v>
          </cell>
          <cell r="L383" t="str">
            <v>Diplôme universitaire</v>
          </cell>
          <cell r="M383" t="str">
            <v>Technicien</v>
          </cell>
          <cell r="O383" t="str">
            <v>Industrie</v>
          </cell>
        </row>
        <row r="384">
          <cell r="A384" t="str">
            <v>cgser/16</v>
          </cell>
          <cell r="E384" t="str">
            <v>M</v>
          </cell>
          <cell r="H384" t="str">
            <v>23/03/1997</v>
          </cell>
          <cell r="L384" t="str">
            <v>Niveau Bac</v>
          </cell>
          <cell r="M384" t="str">
            <v>Technicien</v>
          </cell>
          <cell r="O384" t="str">
            <v>Services</v>
          </cell>
        </row>
        <row r="385">
          <cell r="A385" t="str">
            <v>cgser/16</v>
          </cell>
          <cell r="E385" t="str">
            <v>M</v>
          </cell>
          <cell r="H385" t="str">
            <v>23/01/1988</v>
          </cell>
          <cell r="L385" t="str">
            <v>Bac</v>
          </cell>
          <cell r="M385" t="str">
            <v>Aucune</v>
          </cell>
          <cell r="O385" t="str">
            <v>Services</v>
          </cell>
        </row>
        <row r="386">
          <cell r="A386" t="str">
            <v>cgser/16</v>
          </cell>
          <cell r="E386" t="str">
            <v>M</v>
          </cell>
          <cell r="H386" t="str">
            <v>01/05/1982</v>
          </cell>
          <cell r="L386" t="str">
            <v>Niveau Bac</v>
          </cell>
          <cell r="M386" t="str">
            <v>Aucune</v>
          </cell>
          <cell r="O386" t="str">
            <v>Services</v>
          </cell>
        </row>
        <row r="387">
          <cell r="A387" t="str">
            <v>Association de très petites entreprises à Nador/3</v>
          </cell>
          <cell r="E387" t="str">
            <v>F</v>
          </cell>
          <cell r="H387" t="str">
            <v>08/02/1952</v>
          </cell>
          <cell r="L387" t="str">
            <v>Bac</v>
          </cell>
          <cell r="M387" t="str">
            <v>Qualification</v>
          </cell>
          <cell r="O387" t="str">
            <v>Artisanat</v>
          </cell>
        </row>
        <row r="388">
          <cell r="A388" t="str">
            <v>Association de très petites entreprises à Nador/3</v>
          </cell>
          <cell r="E388" t="str">
            <v>F</v>
          </cell>
          <cell r="H388" t="str">
            <v>24/06/1968</v>
          </cell>
          <cell r="L388" t="str">
            <v>Collège</v>
          </cell>
          <cell r="M388" t="str">
            <v>Aucune</v>
          </cell>
          <cell r="O388" t="str">
            <v>Industrie</v>
          </cell>
        </row>
        <row r="389">
          <cell r="A389" t="str">
            <v>Association de très petites entreprises à Nador/3</v>
          </cell>
          <cell r="E389" t="str">
            <v>F</v>
          </cell>
          <cell r="H389" t="str">
            <v>08/06/1984</v>
          </cell>
          <cell r="L389" t="str">
            <v>Bac</v>
          </cell>
          <cell r="M389" t="str">
            <v>Aucune</v>
          </cell>
          <cell r="O389" t="str">
            <v>Industrie</v>
          </cell>
        </row>
        <row r="390">
          <cell r="A390" t="str">
            <v>Association de très petites entreprises à Nador/3</v>
          </cell>
          <cell r="E390" t="str">
            <v>M</v>
          </cell>
          <cell r="H390" t="str">
            <v>13/08/1999</v>
          </cell>
          <cell r="L390" t="str">
            <v>Collège</v>
          </cell>
          <cell r="M390" t="str">
            <v>Aucune</v>
          </cell>
          <cell r="O390" t="str">
            <v>Industrie</v>
          </cell>
        </row>
        <row r="391">
          <cell r="A391" t="str">
            <v>Association de très petites entreprises à Nador/3</v>
          </cell>
          <cell r="E391" t="str">
            <v>M</v>
          </cell>
          <cell r="H391" t="str">
            <v>14/08/1989</v>
          </cell>
          <cell r="L391" t="str">
            <v>Bac</v>
          </cell>
          <cell r="M391" t="str">
            <v>Aucune</v>
          </cell>
          <cell r="O391" t="str">
            <v>Industrie</v>
          </cell>
        </row>
        <row r="392">
          <cell r="A392" t="str">
            <v>Association de très petites entreprises à Nador/3</v>
          </cell>
          <cell r="E392" t="str">
            <v>F</v>
          </cell>
          <cell r="H392" t="str">
            <v>10/10/1993</v>
          </cell>
          <cell r="L392" t="str">
            <v>Bac</v>
          </cell>
          <cell r="M392" t="str">
            <v>Qualification</v>
          </cell>
          <cell r="O392" t="str">
            <v>Industrie</v>
          </cell>
        </row>
        <row r="393">
          <cell r="A393" t="str">
            <v>Association de très petites entreprises à Nador/3</v>
          </cell>
          <cell r="E393" t="str">
            <v>F</v>
          </cell>
          <cell r="H393" t="str">
            <v>17/07/1980</v>
          </cell>
          <cell r="L393" t="str">
            <v>Collège</v>
          </cell>
          <cell r="M393" t="str">
            <v>Aucune</v>
          </cell>
          <cell r="O393" t="str">
            <v>Artisanat</v>
          </cell>
        </row>
        <row r="394">
          <cell r="A394" t="str">
            <v>Association de très petites entreprises à Nador/3</v>
          </cell>
          <cell r="E394" t="str">
            <v>M</v>
          </cell>
          <cell r="H394" t="str">
            <v>01/01/1986</v>
          </cell>
          <cell r="L394" t="str">
            <v>Primaire</v>
          </cell>
          <cell r="M394" t="str">
            <v>Aucune</v>
          </cell>
          <cell r="O394" t="str">
            <v>Artisanat</v>
          </cell>
        </row>
        <row r="395">
          <cell r="A395" t="str">
            <v>Association de très petites entreprises à Nador/3</v>
          </cell>
          <cell r="E395" t="str">
            <v>F</v>
          </cell>
          <cell r="H395" t="str">
            <v>19/09/2000</v>
          </cell>
          <cell r="L395" t="str">
            <v>Niveau Bac</v>
          </cell>
          <cell r="M395" t="str">
            <v>Aucune</v>
          </cell>
          <cell r="O395" t="str">
            <v>Artisanat</v>
          </cell>
        </row>
        <row r="396">
          <cell r="A396" t="str">
            <v>Association de très petites entreprises à Nador/3</v>
          </cell>
          <cell r="E396" t="str">
            <v>M</v>
          </cell>
          <cell r="H396" t="str">
            <v>03/10/1980</v>
          </cell>
          <cell r="L396" t="str">
            <v>Collège</v>
          </cell>
          <cell r="M396" t="str">
            <v>Aucune</v>
          </cell>
          <cell r="O396" t="str">
            <v>Artisanat</v>
          </cell>
        </row>
        <row r="397">
          <cell r="A397" t="str">
            <v>Association de très petites entreprises à Nador/3</v>
          </cell>
          <cell r="E397" t="str">
            <v>M</v>
          </cell>
          <cell r="H397" t="str">
            <v>01/06/1985</v>
          </cell>
          <cell r="L397" t="str">
            <v>Primaire</v>
          </cell>
          <cell r="M397" t="str">
            <v>Aucune</v>
          </cell>
          <cell r="O397" t="str">
            <v>Artisanat</v>
          </cell>
        </row>
        <row r="398">
          <cell r="A398" t="str">
            <v>Association de très petites entreprises à Nador/3</v>
          </cell>
          <cell r="E398" t="str">
            <v>M</v>
          </cell>
          <cell r="H398" t="str">
            <v>13/07/1993</v>
          </cell>
          <cell r="L398" t="str">
            <v>Primaire</v>
          </cell>
          <cell r="M398" t="str">
            <v>Aucune</v>
          </cell>
          <cell r="O398" t="str">
            <v>Artisanat</v>
          </cell>
        </row>
        <row r="399">
          <cell r="A399" t="str">
            <v>Association de très petites entreprises à Nador/3</v>
          </cell>
          <cell r="E399" t="str">
            <v>F</v>
          </cell>
          <cell r="H399" t="str">
            <v>17/06/1992</v>
          </cell>
          <cell r="L399" t="str">
            <v>Bac</v>
          </cell>
          <cell r="M399" t="str">
            <v>Aucune</v>
          </cell>
          <cell r="O399" t="str">
            <v>Artisanat</v>
          </cell>
        </row>
        <row r="400">
          <cell r="A400" t="str">
            <v>Association de très petites entreprises à Nador/3</v>
          </cell>
          <cell r="E400" t="str">
            <v>M</v>
          </cell>
          <cell r="H400" t="str">
            <v>25/11/1997</v>
          </cell>
          <cell r="L400" t="str">
            <v>Niveau Bac</v>
          </cell>
          <cell r="M400" t="str">
            <v>Aucune</v>
          </cell>
          <cell r="O400" t="str">
            <v>Industrie</v>
          </cell>
        </row>
        <row r="401">
          <cell r="A401" t="str">
            <v>Association de très petites entreprises à Nador/3</v>
          </cell>
          <cell r="E401" t="str">
            <v>M</v>
          </cell>
          <cell r="H401" t="str">
            <v>14/02/1994</v>
          </cell>
          <cell r="L401" t="str">
            <v>Primaire</v>
          </cell>
          <cell r="M401" t="str">
            <v>Aucune</v>
          </cell>
          <cell r="O401" t="str">
            <v>Services</v>
          </cell>
        </row>
        <row r="402">
          <cell r="A402" t="str">
            <v>Association de très petites entreprises à Nador/3</v>
          </cell>
          <cell r="E402" t="str">
            <v>M</v>
          </cell>
          <cell r="H402" t="str">
            <v>21/05/1987</v>
          </cell>
          <cell r="L402" t="str">
            <v>Niveau Bac</v>
          </cell>
          <cell r="M402" t="str">
            <v>Aucune</v>
          </cell>
          <cell r="O402" t="str">
            <v>Services</v>
          </cell>
        </row>
        <row r="403">
          <cell r="A403" t="str">
            <v>cgser/6</v>
          </cell>
          <cell r="E403" t="str">
            <v>M</v>
          </cell>
          <cell r="H403" t="str">
            <v>31/03/1990</v>
          </cell>
          <cell r="L403" t="str">
            <v>Diplôme universitaire</v>
          </cell>
          <cell r="M403" t="str">
            <v>Technicien spécialisé</v>
          </cell>
          <cell r="O403" t="str">
            <v>Artisanat</v>
          </cell>
        </row>
        <row r="404">
          <cell r="A404" t="str">
            <v>cgser/6</v>
          </cell>
          <cell r="E404" t="str">
            <v>M</v>
          </cell>
          <cell r="H404" t="str">
            <v>21/03/1986</v>
          </cell>
          <cell r="L404" t="str">
            <v>Collège</v>
          </cell>
          <cell r="M404" t="str">
            <v>Aucune</v>
          </cell>
          <cell r="O404" t="str">
            <v>Artisanat</v>
          </cell>
        </row>
        <row r="405">
          <cell r="A405" t="str">
            <v>cgser/6</v>
          </cell>
          <cell r="E405" t="str">
            <v>F</v>
          </cell>
          <cell r="H405" t="str">
            <v>12/02/1997</v>
          </cell>
          <cell r="L405" t="str">
            <v>Niveau Bac</v>
          </cell>
          <cell r="M405" t="str">
            <v>Technicien</v>
          </cell>
          <cell r="O405" t="str">
            <v>Artisanat</v>
          </cell>
        </row>
        <row r="406">
          <cell r="A406" t="str">
            <v>cgser/6</v>
          </cell>
          <cell r="E406" t="str">
            <v>F</v>
          </cell>
          <cell r="H406" t="str">
            <v>11/03/1981</v>
          </cell>
          <cell r="L406" t="str">
            <v>Niveau Bac</v>
          </cell>
          <cell r="M406" t="str">
            <v>Technicien</v>
          </cell>
          <cell r="O406" t="str">
            <v>Artisanat</v>
          </cell>
        </row>
        <row r="407">
          <cell r="A407" t="str">
            <v>cgser/6</v>
          </cell>
          <cell r="E407" t="str">
            <v>M</v>
          </cell>
          <cell r="H407" t="str">
            <v>07/11/1996</v>
          </cell>
          <cell r="L407" t="str">
            <v>Collège</v>
          </cell>
          <cell r="M407" t="str">
            <v>Qualification</v>
          </cell>
          <cell r="O407" t="str">
            <v>Artisanat</v>
          </cell>
        </row>
        <row r="408">
          <cell r="A408" t="str">
            <v>cgser/6</v>
          </cell>
          <cell r="E408" t="str">
            <v>F</v>
          </cell>
          <cell r="H408" t="str">
            <v>24/03/1999</v>
          </cell>
          <cell r="L408" t="str">
            <v>Diplôme universitaire</v>
          </cell>
          <cell r="M408" t="str">
            <v>Technicien spécialisé</v>
          </cell>
          <cell r="O408" t="str">
            <v>Artisanat</v>
          </cell>
        </row>
        <row r="409">
          <cell r="A409" t="str">
            <v>cgser/6</v>
          </cell>
          <cell r="E409" t="str">
            <v>M</v>
          </cell>
          <cell r="H409" t="str">
            <v>08/07/1997</v>
          </cell>
          <cell r="L409" t="str">
            <v>Niveau Bac</v>
          </cell>
          <cell r="M409" t="str">
            <v>Technicien</v>
          </cell>
          <cell r="O409" t="str">
            <v>Artisanat</v>
          </cell>
        </row>
        <row r="410">
          <cell r="A410" t="str">
            <v>cgser/6</v>
          </cell>
          <cell r="E410" t="str">
            <v>F</v>
          </cell>
          <cell r="H410" t="str">
            <v>01/09/1999</v>
          </cell>
          <cell r="L410" t="str">
            <v>Collège</v>
          </cell>
          <cell r="M410" t="str">
            <v>Aucune</v>
          </cell>
          <cell r="O410" t="str">
            <v>Artisanat</v>
          </cell>
        </row>
        <row r="411">
          <cell r="A411" t="str">
            <v>cgser/6</v>
          </cell>
          <cell r="E411" t="str">
            <v>M</v>
          </cell>
          <cell r="H411" t="str">
            <v>28/03/1993</v>
          </cell>
          <cell r="L411" t="str">
            <v>Bac</v>
          </cell>
          <cell r="M411" t="str">
            <v>Technicien</v>
          </cell>
          <cell r="O411" t="str">
            <v>Artisanat</v>
          </cell>
        </row>
        <row r="412">
          <cell r="A412" t="str">
            <v>cgser/6</v>
          </cell>
          <cell r="E412" t="str">
            <v>M</v>
          </cell>
          <cell r="H412" t="str">
            <v>13/01/1998</v>
          </cell>
          <cell r="L412" t="str">
            <v>Niveau Bac</v>
          </cell>
          <cell r="M412" t="str">
            <v>Aucune</v>
          </cell>
          <cell r="O412" t="str">
            <v>Artisanat</v>
          </cell>
        </row>
        <row r="413">
          <cell r="A413" t="str">
            <v>cgser/6</v>
          </cell>
          <cell r="E413" t="str">
            <v>M</v>
          </cell>
          <cell r="H413" t="str">
            <v>01/11/1996</v>
          </cell>
          <cell r="L413" t="str">
            <v>Niveau Bac</v>
          </cell>
          <cell r="M413" t="str">
            <v>Qualification</v>
          </cell>
          <cell r="O413" t="str">
            <v>Artisanat</v>
          </cell>
        </row>
        <row r="414">
          <cell r="A414" t="str">
            <v>cgser/5</v>
          </cell>
          <cell r="E414" t="str">
            <v>F</v>
          </cell>
          <cell r="H414" t="str">
            <v>16/04/1983</v>
          </cell>
          <cell r="L414" t="str">
            <v>Collège</v>
          </cell>
          <cell r="M414" t="str">
            <v>Aucune</v>
          </cell>
          <cell r="O414" t="str">
            <v>Artisanat</v>
          </cell>
        </row>
        <row r="415">
          <cell r="A415" t="str">
            <v>cgser/5</v>
          </cell>
          <cell r="E415" t="str">
            <v>F</v>
          </cell>
          <cell r="H415" t="str">
            <v>10/10/1982</v>
          </cell>
          <cell r="L415" t="str">
            <v>Niveau Bac</v>
          </cell>
          <cell r="M415" t="str">
            <v>Technicien</v>
          </cell>
          <cell r="O415" t="str">
            <v>Artisanat</v>
          </cell>
        </row>
        <row r="416">
          <cell r="A416" t="str">
            <v>cgser/5</v>
          </cell>
          <cell r="E416" t="str">
            <v>M</v>
          </cell>
          <cell r="H416" t="str">
            <v>12/10/1982</v>
          </cell>
          <cell r="L416" t="str">
            <v>Diplôme universitaire</v>
          </cell>
          <cell r="M416" t="str">
            <v>Technicien spécialisé</v>
          </cell>
          <cell r="O416" t="str">
            <v>Artisanat</v>
          </cell>
        </row>
        <row r="417">
          <cell r="A417" t="str">
            <v>cgser/5</v>
          </cell>
          <cell r="E417" t="str">
            <v>F</v>
          </cell>
          <cell r="H417" t="str">
            <v>22/08/1983</v>
          </cell>
          <cell r="L417" t="str">
            <v>Bac</v>
          </cell>
          <cell r="M417" t="str">
            <v>Technicien</v>
          </cell>
          <cell r="O417" t="str">
            <v>Artisanat</v>
          </cell>
        </row>
        <row r="418">
          <cell r="A418" t="str">
            <v>cgser/5</v>
          </cell>
          <cell r="E418" t="str">
            <v>M</v>
          </cell>
          <cell r="H418" t="str">
            <v>08/04/1982</v>
          </cell>
          <cell r="L418" t="str">
            <v>Diplôme universitaire</v>
          </cell>
          <cell r="M418" t="str">
            <v>Technicien spécialisé</v>
          </cell>
          <cell r="O418" t="str">
            <v>Artisanat</v>
          </cell>
        </row>
        <row r="419">
          <cell r="A419" t="str">
            <v>cgser/5</v>
          </cell>
          <cell r="E419" t="str">
            <v>F</v>
          </cell>
          <cell r="H419" t="str">
            <v>08/05/1985</v>
          </cell>
          <cell r="L419" t="str">
            <v>Niveau Bac</v>
          </cell>
          <cell r="M419" t="str">
            <v>Technicien</v>
          </cell>
          <cell r="O419" t="str">
            <v>Artisanat</v>
          </cell>
        </row>
        <row r="420">
          <cell r="A420" t="str">
            <v>cgser/5</v>
          </cell>
          <cell r="E420" t="str">
            <v>M</v>
          </cell>
          <cell r="H420" t="str">
            <v>22/06/1982</v>
          </cell>
          <cell r="L420" t="str">
            <v>Collège</v>
          </cell>
          <cell r="M420" t="str">
            <v>Aucune</v>
          </cell>
          <cell r="O420" t="str">
            <v>Artisanat</v>
          </cell>
        </row>
        <row r="421">
          <cell r="A421" t="str">
            <v>cgser/5</v>
          </cell>
          <cell r="E421" t="str">
            <v>M</v>
          </cell>
          <cell r="H421" t="str">
            <v>02/06/1985</v>
          </cell>
          <cell r="L421" t="str">
            <v>Niveau Bac</v>
          </cell>
          <cell r="M421" t="str">
            <v>Aucune</v>
          </cell>
          <cell r="O421" t="str">
            <v>Artisanat</v>
          </cell>
        </row>
        <row r="422">
          <cell r="A422" t="str">
            <v>cgser/5</v>
          </cell>
          <cell r="E422" t="str">
            <v>M</v>
          </cell>
          <cell r="H422" t="str">
            <v>06/11/1982</v>
          </cell>
          <cell r="L422" t="str">
            <v>Bac</v>
          </cell>
          <cell r="M422" t="str">
            <v>Technicien</v>
          </cell>
          <cell r="O422" t="str">
            <v>Artisanat</v>
          </cell>
        </row>
        <row r="423">
          <cell r="A423" t="str">
            <v>cgser/5</v>
          </cell>
          <cell r="E423" t="str">
            <v>M</v>
          </cell>
          <cell r="H423" t="str">
            <v>11/08/1984</v>
          </cell>
          <cell r="L423" t="str">
            <v>Bac</v>
          </cell>
          <cell r="M423" t="str">
            <v>Technicien</v>
          </cell>
          <cell r="O423" t="str">
            <v>Artisanat</v>
          </cell>
        </row>
        <row r="424">
          <cell r="A424" t="str">
            <v>cgser/5</v>
          </cell>
          <cell r="E424" t="str">
            <v>F</v>
          </cell>
          <cell r="H424" t="str">
            <v>11/07/1988</v>
          </cell>
          <cell r="L424" t="str">
            <v>Niveau Bac</v>
          </cell>
          <cell r="M424" t="str">
            <v>Aucune</v>
          </cell>
          <cell r="O424" t="str">
            <v>Artisanat</v>
          </cell>
        </row>
        <row r="425">
          <cell r="A425" t="str">
            <v>cgser/5</v>
          </cell>
          <cell r="E425" t="str">
            <v>F</v>
          </cell>
          <cell r="H425" t="str">
            <v>06/08/1982</v>
          </cell>
          <cell r="L425" t="str">
            <v>Niveau Bac</v>
          </cell>
          <cell r="M425" t="str">
            <v>Technicien</v>
          </cell>
          <cell r="O425" t="str">
            <v>Artisanat</v>
          </cell>
        </row>
        <row r="426">
          <cell r="A426" t="str">
            <v>cgser/5</v>
          </cell>
          <cell r="E426" t="str">
            <v>M</v>
          </cell>
          <cell r="H426" t="str">
            <v>18/02/1983</v>
          </cell>
          <cell r="L426" t="str">
            <v>Bac</v>
          </cell>
          <cell r="M426" t="str">
            <v>Technicien</v>
          </cell>
          <cell r="O426" t="str">
            <v>Artisanat</v>
          </cell>
        </row>
        <row r="427">
          <cell r="A427" t="str">
            <v>Centre Succès et Développement/3</v>
          </cell>
          <cell r="E427" t="str">
            <v>F</v>
          </cell>
          <cell r="H427" t="str">
            <v>31/12/1992</v>
          </cell>
          <cell r="L427" t="str">
            <v>Primaire</v>
          </cell>
          <cell r="M427" t="str">
            <v>Aucune</v>
          </cell>
          <cell r="O427" t="str">
            <v>Artisanat</v>
          </cell>
        </row>
        <row r="428">
          <cell r="A428" t="str">
            <v>Centre Succès et Développement/3</v>
          </cell>
          <cell r="E428" t="str">
            <v>F</v>
          </cell>
          <cell r="H428" t="str">
            <v>06/09/2001</v>
          </cell>
          <cell r="L428" t="str">
            <v>Collège</v>
          </cell>
          <cell r="M428" t="str">
            <v>Aucune</v>
          </cell>
          <cell r="O428" t="str">
            <v>Artisanat</v>
          </cell>
        </row>
        <row r="429">
          <cell r="A429" t="str">
            <v>Centre Succès et Développement/3</v>
          </cell>
          <cell r="E429" t="str">
            <v>F</v>
          </cell>
          <cell r="H429" t="str">
            <v>03/03/2001</v>
          </cell>
          <cell r="L429" t="str">
            <v>Collège</v>
          </cell>
          <cell r="M429" t="str">
            <v>Aucune</v>
          </cell>
          <cell r="O429" t="str">
            <v>Artisanat</v>
          </cell>
        </row>
        <row r="430">
          <cell r="A430" t="str">
            <v>Centre Succès et Développement/3</v>
          </cell>
          <cell r="E430" t="str">
            <v>F</v>
          </cell>
          <cell r="H430" t="str">
            <v>06/12/1983</v>
          </cell>
          <cell r="L430" t="str">
            <v>Primaire</v>
          </cell>
          <cell r="M430" t="str">
            <v>Aucune</v>
          </cell>
          <cell r="O430" t="str">
            <v>Artisanat</v>
          </cell>
        </row>
        <row r="431">
          <cell r="A431" t="str">
            <v>Centre Succès et Développement/3</v>
          </cell>
          <cell r="E431" t="str">
            <v>F</v>
          </cell>
          <cell r="H431" t="str">
            <v>28/08/1974</v>
          </cell>
          <cell r="L431" t="str">
            <v>Collège</v>
          </cell>
          <cell r="M431" t="str">
            <v>Aucune</v>
          </cell>
          <cell r="O431" t="str">
            <v>Artisanat</v>
          </cell>
        </row>
        <row r="432">
          <cell r="A432" t="str">
            <v>Centre Succès et Développement/3</v>
          </cell>
          <cell r="E432" t="str">
            <v>F</v>
          </cell>
          <cell r="H432" t="str">
            <v>10/08/1996</v>
          </cell>
          <cell r="L432" t="str">
            <v>Primaire</v>
          </cell>
          <cell r="M432" t="str">
            <v>Aucune</v>
          </cell>
          <cell r="O432" t="str">
            <v>Artisanat</v>
          </cell>
        </row>
        <row r="433">
          <cell r="A433" t="str">
            <v>cgser/4</v>
          </cell>
          <cell r="E433" t="str">
            <v>M</v>
          </cell>
          <cell r="H433" t="str">
            <v>16/05/1981</v>
          </cell>
          <cell r="L433" t="str">
            <v>Niveau Bac</v>
          </cell>
          <cell r="M433" t="str">
            <v>Technicien</v>
          </cell>
          <cell r="O433" t="str">
            <v>Artisanat</v>
          </cell>
        </row>
        <row r="434">
          <cell r="A434" t="str">
            <v>cgser/4</v>
          </cell>
          <cell r="E434" t="str">
            <v>M</v>
          </cell>
          <cell r="H434" t="str">
            <v>15/04/1981</v>
          </cell>
          <cell r="L434" t="str">
            <v>Diplôme universitaire</v>
          </cell>
          <cell r="M434" t="str">
            <v>Technicien spécialisé</v>
          </cell>
          <cell r="O434" t="str">
            <v>Artisanat</v>
          </cell>
        </row>
        <row r="435">
          <cell r="A435" t="str">
            <v>cgser/4</v>
          </cell>
          <cell r="E435" t="str">
            <v>M</v>
          </cell>
          <cell r="H435" t="str">
            <v>22/09/1982</v>
          </cell>
          <cell r="L435" t="str">
            <v>Niveau Bac</v>
          </cell>
          <cell r="M435" t="str">
            <v>Technicien</v>
          </cell>
          <cell r="O435" t="str">
            <v>Artisanat</v>
          </cell>
        </row>
        <row r="436">
          <cell r="A436" t="str">
            <v>cgser/4</v>
          </cell>
          <cell r="E436" t="str">
            <v>M</v>
          </cell>
          <cell r="H436" t="str">
            <v>15/06/1983</v>
          </cell>
          <cell r="L436" t="str">
            <v>Bac</v>
          </cell>
          <cell r="M436" t="str">
            <v>Technicien spécialisé</v>
          </cell>
          <cell r="O436" t="str">
            <v>Artisanat</v>
          </cell>
        </row>
        <row r="437">
          <cell r="A437" t="str">
            <v>cgser/4</v>
          </cell>
          <cell r="E437" t="str">
            <v>M</v>
          </cell>
          <cell r="H437" t="str">
            <v>13/07/1984</v>
          </cell>
          <cell r="L437" t="str">
            <v>Niveau Bac</v>
          </cell>
          <cell r="M437" t="str">
            <v>Technicien</v>
          </cell>
          <cell r="O437" t="str">
            <v>Artisanat</v>
          </cell>
        </row>
        <row r="438">
          <cell r="A438" t="str">
            <v>cgser/4</v>
          </cell>
          <cell r="E438" t="str">
            <v>M</v>
          </cell>
          <cell r="H438" t="str">
            <v>07/10/1981</v>
          </cell>
          <cell r="L438" t="str">
            <v>Niveau Bac</v>
          </cell>
          <cell r="M438" t="str">
            <v>Technicien</v>
          </cell>
          <cell r="O438" t="str">
            <v>Artisanat</v>
          </cell>
        </row>
        <row r="439">
          <cell r="A439" t="str">
            <v>Centre Succès et Développement/3</v>
          </cell>
          <cell r="E439" t="str">
            <v>F</v>
          </cell>
          <cell r="H439" t="str">
            <v>06/01/2001</v>
          </cell>
          <cell r="L439" t="str">
            <v>Collège</v>
          </cell>
          <cell r="M439" t="str">
            <v>Aucune</v>
          </cell>
          <cell r="O439" t="str">
            <v>Artisanat</v>
          </cell>
        </row>
        <row r="440">
          <cell r="A440" t="str">
            <v>cgser/4</v>
          </cell>
          <cell r="E440" t="str">
            <v>M</v>
          </cell>
          <cell r="H440" t="str">
            <v>10/10/1981</v>
          </cell>
          <cell r="L440" t="str">
            <v>Diplôme universitaire</v>
          </cell>
          <cell r="M440" t="str">
            <v>Technicien spécialisé</v>
          </cell>
          <cell r="O440" t="str">
            <v>Artisanat</v>
          </cell>
        </row>
        <row r="441">
          <cell r="A441" t="str">
            <v>cgser/4</v>
          </cell>
          <cell r="E441" t="str">
            <v>F</v>
          </cell>
          <cell r="H441" t="str">
            <v>20/02/1983</v>
          </cell>
          <cell r="L441" t="str">
            <v>Bac</v>
          </cell>
          <cell r="M441" t="str">
            <v>Technicien</v>
          </cell>
          <cell r="O441" t="str">
            <v>Artisanat</v>
          </cell>
        </row>
        <row r="442">
          <cell r="A442" t="str">
            <v>Centre Succès et Développement/3</v>
          </cell>
          <cell r="E442" t="str">
            <v>F</v>
          </cell>
          <cell r="H442" t="str">
            <v>09/05/1985</v>
          </cell>
          <cell r="L442" t="str">
            <v>Niveau Bac</v>
          </cell>
          <cell r="M442" t="str">
            <v>Aucune</v>
          </cell>
          <cell r="O442" t="str">
            <v>Artisanat</v>
          </cell>
        </row>
        <row r="443">
          <cell r="A443" t="str">
            <v>Centre Succès et Développement/3</v>
          </cell>
          <cell r="E443" t="str">
            <v>F</v>
          </cell>
          <cell r="H443" t="str">
            <v>07/02/2001</v>
          </cell>
          <cell r="L443" t="str">
            <v>Collège</v>
          </cell>
          <cell r="M443" t="str">
            <v>Aucune</v>
          </cell>
          <cell r="O443" t="str">
            <v>Artisanat</v>
          </cell>
        </row>
        <row r="444">
          <cell r="A444" t="str">
            <v>cgser/4</v>
          </cell>
          <cell r="E444" t="str">
            <v>M</v>
          </cell>
          <cell r="H444" t="str">
            <v>17/05/1980</v>
          </cell>
          <cell r="L444" t="str">
            <v>Niveau Bac</v>
          </cell>
          <cell r="M444" t="str">
            <v>Technicien</v>
          </cell>
          <cell r="O444" t="str">
            <v>Artisanat</v>
          </cell>
        </row>
        <row r="445">
          <cell r="A445" t="str">
            <v>cgser/4</v>
          </cell>
          <cell r="E445" t="str">
            <v>F</v>
          </cell>
          <cell r="H445" t="str">
            <v>10/01/1981</v>
          </cell>
          <cell r="L445" t="str">
            <v>Niveau Bac</v>
          </cell>
          <cell r="M445" t="str">
            <v>Technicien</v>
          </cell>
          <cell r="O445" t="str">
            <v>Artisanat</v>
          </cell>
        </row>
        <row r="446">
          <cell r="A446" t="str">
            <v>Centre Succès et Développement/3</v>
          </cell>
          <cell r="E446" t="str">
            <v>F</v>
          </cell>
          <cell r="H446" t="str">
            <v>25/04/1994</v>
          </cell>
          <cell r="L446" t="str">
            <v>Diplôme universitaire</v>
          </cell>
          <cell r="M446" t="str">
            <v>Qualification</v>
          </cell>
          <cell r="O446" t="str">
            <v>Artisanat</v>
          </cell>
        </row>
        <row r="447">
          <cell r="A447" t="str">
            <v>cgser/4</v>
          </cell>
          <cell r="E447" t="str">
            <v>M</v>
          </cell>
          <cell r="H447" t="str">
            <v>05/05/1980</v>
          </cell>
          <cell r="L447" t="str">
            <v>Collège</v>
          </cell>
          <cell r="M447" t="str">
            <v>Qualification</v>
          </cell>
          <cell r="O447" t="str">
            <v>Artisanat</v>
          </cell>
        </row>
        <row r="448">
          <cell r="A448" t="str">
            <v>Centre Succès et Développement/3</v>
          </cell>
          <cell r="E448" t="str">
            <v>F</v>
          </cell>
          <cell r="H448" t="str">
            <v>10/02/1987</v>
          </cell>
          <cell r="L448" t="str">
            <v>Primaire</v>
          </cell>
          <cell r="M448" t="str">
            <v>Aucune</v>
          </cell>
          <cell r="O448" t="str">
            <v>Artisanat</v>
          </cell>
        </row>
        <row r="449">
          <cell r="A449" t="str">
            <v>cgser/4</v>
          </cell>
          <cell r="E449" t="str">
            <v>M</v>
          </cell>
          <cell r="H449" t="str">
            <v>17/07/1983</v>
          </cell>
          <cell r="L449" t="str">
            <v>Niveau Bac</v>
          </cell>
          <cell r="M449" t="str">
            <v>Technicien</v>
          </cell>
          <cell r="O449" t="str">
            <v>Artisanat</v>
          </cell>
        </row>
        <row r="450">
          <cell r="A450" t="str">
            <v>Centre Succès et Développement/3</v>
          </cell>
          <cell r="E450" t="str">
            <v>F</v>
          </cell>
          <cell r="H450" t="str">
            <v>11/09/1982</v>
          </cell>
          <cell r="L450" t="str">
            <v>Collège</v>
          </cell>
          <cell r="M450" t="str">
            <v>Qualification</v>
          </cell>
          <cell r="O450" t="str">
            <v>Artisanat</v>
          </cell>
        </row>
        <row r="451">
          <cell r="A451" t="str">
            <v>cgser/4</v>
          </cell>
          <cell r="E451" t="str">
            <v>F</v>
          </cell>
          <cell r="H451" t="str">
            <v>03/03/1980</v>
          </cell>
          <cell r="L451" t="str">
            <v>Niveau Bac</v>
          </cell>
          <cell r="M451" t="str">
            <v>Technicien</v>
          </cell>
          <cell r="O451" t="str">
            <v>Artisanat</v>
          </cell>
        </row>
        <row r="452">
          <cell r="A452" t="str">
            <v>cgser/4</v>
          </cell>
          <cell r="E452" t="str">
            <v>M</v>
          </cell>
          <cell r="H452" t="str">
            <v>12/12/1982</v>
          </cell>
          <cell r="L452" t="str">
            <v>Diplôme universitaire</v>
          </cell>
          <cell r="M452" t="str">
            <v>Technicien spécialisé</v>
          </cell>
          <cell r="O452" t="str">
            <v>Artisanat</v>
          </cell>
        </row>
        <row r="453">
          <cell r="A453" t="str">
            <v>Centre Succès et Développement/3</v>
          </cell>
          <cell r="E453" t="str">
            <v>F</v>
          </cell>
          <cell r="H453" t="str">
            <v>14/11/1993</v>
          </cell>
          <cell r="L453" t="str">
            <v>Collège</v>
          </cell>
          <cell r="M453" t="str">
            <v>Qualification</v>
          </cell>
          <cell r="O453" t="str">
            <v>Artisanat</v>
          </cell>
        </row>
        <row r="454">
          <cell r="A454" t="str">
            <v>cgser/2</v>
          </cell>
          <cell r="E454" t="str">
            <v>M</v>
          </cell>
          <cell r="H454" t="str">
            <v>14/01/1987</v>
          </cell>
          <cell r="L454" t="str">
            <v>Bac</v>
          </cell>
          <cell r="M454" t="str">
            <v>Technicien</v>
          </cell>
          <cell r="O454" t="str">
            <v>Commerce</v>
          </cell>
        </row>
        <row r="455">
          <cell r="A455" t="str">
            <v>Centre Succès et Développement/3</v>
          </cell>
          <cell r="E455" t="str">
            <v>F</v>
          </cell>
          <cell r="H455" t="str">
            <v>09/10/1980</v>
          </cell>
          <cell r="L455" t="str">
            <v>Collège</v>
          </cell>
          <cell r="M455" t="str">
            <v>Aucune</v>
          </cell>
          <cell r="O455" t="str">
            <v>Artisanat</v>
          </cell>
        </row>
        <row r="456">
          <cell r="A456" t="str">
            <v>cgser/2</v>
          </cell>
          <cell r="E456" t="str">
            <v>M</v>
          </cell>
          <cell r="H456" t="str">
            <v>17/07/1980</v>
          </cell>
          <cell r="L456" t="str">
            <v>Diplôme universitaire</v>
          </cell>
          <cell r="M456" t="str">
            <v>Technicien spécialisé</v>
          </cell>
          <cell r="O456" t="str">
            <v>Commerce</v>
          </cell>
        </row>
        <row r="457">
          <cell r="A457" t="str">
            <v>cgser/2</v>
          </cell>
          <cell r="E457" t="str">
            <v>M</v>
          </cell>
          <cell r="H457" t="str">
            <v>18/06/1982</v>
          </cell>
          <cell r="L457" t="str">
            <v>Niveau Bac</v>
          </cell>
          <cell r="M457" t="str">
            <v>Qualification</v>
          </cell>
          <cell r="O457" t="str">
            <v>Commerce</v>
          </cell>
        </row>
        <row r="458">
          <cell r="A458" t="str">
            <v>cgser/2</v>
          </cell>
          <cell r="E458" t="str">
            <v>F</v>
          </cell>
          <cell r="H458" t="str">
            <v>12/02/1990</v>
          </cell>
          <cell r="L458" t="str">
            <v>Bac</v>
          </cell>
          <cell r="M458" t="str">
            <v>Technicien</v>
          </cell>
          <cell r="O458" t="str">
            <v>Commerce</v>
          </cell>
        </row>
        <row r="459">
          <cell r="A459" t="str">
            <v>cgser/2</v>
          </cell>
          <cell r="E459" t="str">
            <v>F</v>
          </cell>
          <cell r="H459" t="str">
            <v>01/01/1980</v>
          </cell>
          <cell r="L459" t="str">
            <v>Collège</v>
          </cell>
          <cell r="M459" t="str">
            <v>Autres</v>
          </cell>
          <cell r="O459" t="str">
            <v>Commerce</v>
          </cell>
        </row>
        <row r="460">
          <cell r="A460" t="str">
            <v>Centre Succès et Développement/3</v>
          </cell>
          <cell r="E460" t="str">
            <v>F</v>
          </cell>
          <cell r="H460" t="str">
            <v>11/06/1992</v>
          </cell>
          <cell r="L460" t="str">
            <v>Collège</v>
          </cell>
          <cell r="M460" t="str">
            <v>Qualification</v>
          </cell>
          <cell r="O460" t="str">
            <v>Artisanat</v>
          </cell>
        </row>
        <row r="461">
          <cell r="A461" t="str">
            <v>cgser/2</v>
          </cell>
          <cell r="E461" t="str">
            <v>M</v>
          </cell>
          <cell r="H461" t="str">
            <v>24/09/1984</v>
          </cell>
          <cell r="L461" t="str">
            <v>Niveau Bac</v>
          </cell>
          <cell r="M461" t="str">
            <v>Technicien</v>
          </cell>
          <cell r="O461" t="str">
            <v>Commerce</v>
          </cell>
        </row>
        <row r="462">
          <cell r="A462" t="str">
            <v>cgser/2</v>
          </cell>
          <cell r="E462" t="str">
            <v>M</v>
          </cell>
          <cell r="H462" t="str">
            <v>12/12/1980</v>
          </cell>
          <cell r="L462" t="str">
            <v>Collège</v>
          </cell>
          <cell r="M462" t="str">
            <v>Qualification</v>
          </cell>
          <cell r="O462" t="str">
            <v>Commerce</v>
          </cell>
        </row>
        <row r="463">
          <cell r="A463" t="str">
            <v>cgser/2</v>
          </cell>
          <cell r="E463" t="str">
            <v>M</v>
          </cell>
          <cell r="H463" t="str">
            <v>08/03/1980</v>
          </cell>
          <cell r="L463" t="str">
            <v>Bac</v>
          </cell>
          <cell r="M463" t="str">
            <v>Technicien</v>
          </cell>
          <cell r="O463" t="str">
            <v>Commerce</v>
          </cell>
        </row>
        <row r="464">
          <cell r="A464" t="str">
            <v>cgser/2</v>
          </cell>
          <cell r="E464" t="str">
            <v>M</v>
          </cell>
          <cell r="H464" t="str">
            <v>10/10/1987</v>
          </cell>
          <cell r="L464" t="str">
            <v>Bac</v>
          </cell>
          <cell r="M464" t="str">
            <v>Technicien</v>
          </cell>
          <cell r="O464" t="str">
            <v>Commerce</v>
          </cell>
        </row>
        <row r="465">
          <cell r="A465" t="str">
            <v>cgser/2</v>
          </cell>
          <cell r="E465" t="str">
            <v>F</v>
          </cell>
          <cell r="H465" t="str">
            <v>15/01/1999</v>
          </cell>
          <cell r="L465" t="str">
            <v>Diplôme universitaire</v>
          </cell>
          <cell r="M465" t="str">
            <v>Technicien spécialisé</v>
          </cell>
          <cell r="O465" t="str">
            <v>Commerce</v>
          </cell>
        </row>
        <row r="466">
          <cell r="A466" t="str">
            <v>cgser/2</v>
          </cell>
          <cell r="E466" t="str">
            <v>M</v>
          </cell>
          <cell r="H466" t="str">
            <v>18/04/1983</v>
          </cell>
          <cell r="L466" t="str">
            <v>Bac</v>
          </cell>
          <cell r="M466" t="str">
            <v>Technicien</v>
          </cell>
          <cell r="O466" t="str">
            <v>Commerce</v>
          </cell>
        </row>
        <row r="467">
          <cell r="A467" t="str">
            <v>cgser/2</v>
          </cell>
          <cell r="E467" t="str">
            <v>F</v>
          </cell>
          <cell r="H467" t="str">
            <v>04/01/1975</v>
          </cell>
          <cell r="L467" t="str">
            <v>Collège</v>
          </cell>
          <cell r="M467" t="str">
            <v>Qualification</v>
          </cell>
          <cell r="O467" t="str">
            <v>Commerce</v>
          </cell>
        </row>
        <row r="468">
          <cell r="A468" t="str">
            <v>cgser/2</v>
          </cell>
          <cell r="E468" t="str">
            <v>M</v>
          </cell>
          <cell r="H468" t="str">
            <v>22/05/1982</v>
          </cell>
          <cell r="L468" t="str">
            <v>Bac</v>
          </cell>
          <cell r="M468" t="str">
            <v>Technicien</v>
          </cell>
          <cell r="O468" t="str">
            <v>Commerce</v>
          </cell>
        </row>
        <row r="469">
          <cell r="A469" t="str">
            <v>cgser/2</v>
          </cell>
          <cell r="E469" t="str">
            <v>M</v>
          </cell>
          <cell r="H469" t="str">
            <v>02/03/1985</v>
          </cell>
          <cell r="L469" t="str">
            <v>Bac</v>
          </cell>
          <cell r="M469" t="str">
            <v>Technicien</v>
          </cell>
          <cell r="O469" t="str">
            <v>Commerce</v>
          </cell>
        </row>
        <row r="470">
          <cell r="A470" t="str">
            <v>cgser/2</v>
          </cell>
          <cell r="E470" t="str">
            <v>M</v>
          </cell>
          <cell r="H470" t="str">
            <v>16/08/1982</v>
          </cell>
          <cell r="L470" t="str">
            <v>Niveau Bac</v>
          </cell>
          <cell r="M470" t="str">
            <v>Technicien</v>
          </cell>
          <cell r="O470" t="str">
            <v>Commerce</v>
          </cell>
        </row>
        <row r="471">
          <cell r="A471" t="str">
            <v>Réseau Associatif pour le développement Participatif/1</v>
          </cell>
          <cell r="E471" t="str">
            <v>M</v>
          </cell>
          <cell r="H471" t="str">
            <v>17/04/1981</v>
          </cell>
          <cell r="L471" t="str">
            <v>Primaire</v>
          </cell>
          <cell r="M471" t="str">
            <v>Aucune</v>
          </cell>
          <cell r="O471" t="str">
            <v>Industrie</v>
          </cell>
        </row>
        <row r="472">
          <cell r="A472" t="str">
            <v>Réseau Associatif pour le développement Participatif/1</v>
          </cell>
          <cell r="E472" t="str">
            <v>F</v>
          </cell>
          <cell r="H472" t="str">
            <v>01/06/1956</v>
          </cell>
          <cell r="L472" t="str">
            <v>Collège</v>
          </cell>
          <cell r="M472" t="str">
            <v>Aucune</v>
          </cell>
          <cell r="O472" t="str">
            <v>Industrie</v>
          </cell>
        </row>
        <row r="473">
          <cell r="A473" t="str">
            <v>Réseau Associatif pour le développement Participatif/1</v>
          </cell>
          <cell r="E473" t="str">
            <v>M</v>
          </cell>
          <cell r="H473" t="str">
            <v>28/11/1995</v>
          </cell>
          <cell r="L473" t="str">
            <v>Collège</v>
          </cell>
          <cell r="M473" t="str">
            <v>Aucune</v>
          </cell>
          <cell r="O473" t="str">
            <v>Artisanat</v>
          </cell>
        </row>
        <row r="474">
          <cell r="A474" t="str">
            <v>Réseau Associatif pour le développement Participatif/1</v>
          </cell>
          <cell r="E474" t="str">
            <v>M</v>
          </cell>
          <cell r="H474" t="str">
            <v>09/03/1982</v>
          </cell>
          <cell r="L474" t="str">
            <v>Primaire</v>
          </cell>
          <cell r="M474" t="str">
            <v>Aucune</v>
          </cell>
          <cell r="O474" t="str">
            <v>Industrie</v>
          </cell>
        </row>
        <row r="475">
          <cell r="A475" t="str">
            <v>Réseau Associatif pour le développement Participatif/1</v>
          </cell>
          <cell r="E475" t="str">
            <v>M</v>
          </cell>
          <cell r="H475" t="str">
            <v>02/01/1982</v>
          </cell>
          <cell r="L475" t="str">
            <v>Primaire</v>
          </cell>
          <cell r="M475" t="str">
            <v>Aucune</v>
          </cell>
          <cell r="O475" t="str">
            <v>Industrie</v>
          </cell>
        </row>
        <row r="476">
          <cell r="A476" t="str">
            <v>Réseau Associatif pour le développement Participatif/1</v>
          </cell>
          <cell r="E476" t="str">
            <v>F</v>
          </cell>
          <cell r="H476" t="str">
            <v>10/06/1966</v>
          </cell>
          <cell r="L476" t="str">
            <v>Collège</v>
          </cell>
          <cell r="M476" t="str">
            <v>Qualification</v>
          </cell>
          <cell r="O476" t="str">
            <v>Industrie</v>
          </cell>
        </row>
        <row r="477">
          <cell r="A477" t="str">
            <v>Réseau Associatif pour le développement Participatif/1</v>
          </cell>
          <cell r="E477" t="str">
            <v>M</v>
          </cell>
          <cell r="H477" t="str">
            <v>18/02/1993</v>
          </cell>
          <cell r="L477" t="str">
            <v>Diplôme universitaire</v>
          </cell>
          <cell r="M477" t="str">
            <v>Autres</v>
          </cell>
          <cell r="O477" t="str">
            <v>Artisanat</v>
          </cell>
        </row>
        <row r="478">
          <cell r="A478" t="str">
            <v>Réseau Associatif pour le développement Participatif/1</v>
          </cell>
          <cell r="E478" t="str">
            <v>F</v>
          </cell>
          <cell r="H478" t="str">
            <v>14/09/1969</v>
          </cell>
          <cell r="L478" t="str">
            <v>Bac</v>
          </cell>
          <cell r="M478" t="str">
            <v>Aucune</v>
          </cell>
          <cell r="O478" t="str">
            <v>Industrie</v>
          </cell>
        </row>
        <row r="479">
          <cell r="A479" t="str">
            <v>Réseau Associatif pour le développement Participatif/1</v>
          </cell>
          <cell r="E479" t="str">
            <v>F</v>
          </cell>
          <cell r="H479" t="str">
            <v>14/02/1967</v>
          </cell>
          <cell r="L479" t="str">
            <v>Bac</v>
          </cell>
          <cell r="M479" t="str">
            <v>Aucune</v>
          </cell>
          <cell r="O479" t="str">
            <v>Industrie</v>
          </cell>
        </row>
        <row r="480">
          <cell r="A480" t="str">
            <v>Réseau Associatif pour le développement Participatif/1</v>
          </cell>
          <cell r="E480" t="str">
            <v>F</v>
          </cell>
          <cell r="H480" t="str">
            <v>10/08/1981</v>
          </cell>
          <cell r="L480" t="str">
            <v>Collège</v>
          </cell>
          <cell r="M480" t="str">
            <v>Aucune</v>
          </cell>
          <cell r="O480" t="str">
            <v>Industrie</v>
          </cell>
        </row>
        <row r="481">
          <cell r="A481" t="str">
            <v>Réseau Associatif pour le développement Participatif/1</v>
          </cell>
          <cell r="E481" t="str">
            <v>F</v>
          </cell>
          <cell r="H481" t="str">
            <v>01/01/1968</v>
          </cell>
          <cell r="L481" t="str">
            <v>Niveau Bac</v>
          </cell>
          <cell r="M481" t="str">
            <v>Aucune</v>
          </cell>
          <cell r="O481" t="str">
            <v>Industrie</v>
          </cell>
        </row>
        <row r="482">
          <cell r="A482" t="str">
            <v>Réseau Associatif pour le développement Participatif/1</v>
          </cell>
          <cell r="E482" t="str">
            <v>M</v>
          </cell>
          <cell r="H482" t="str">
            <v>18/09/1985</v>
          </cell>
          <cell r="L482" t="str">
            <v>Collège</v>
          </cell>
          <cell r="M482" t="str">
            <v>Aucune</v>
          </cell>
          <cell r="O482" t="str">
            <v>Artisanat</v>
          </cell>
        </row>
        <row r="483">
          <cell r="A483" t="str">
            <v>Réseau Associatif pour le développement Participatif/1</v>
          </cell>
          <cell r="E483" t="str">
            <v>M</v>
          </cell>
          <cell r="H483" t="str">
            <v>01/03/1982</v>
          </cell>
          <cell r="L483" t="str">
            <v>Collège</v>
          </cell>
          <cell r="M483" t="str">
            <v>Aucune</v>
          </cell>
          <cell r="O483" t="str">
            <v>Industrie</v>
          </cell>
        </row>
        <row r="484">
          <cell r="A484" t="str">
            <v>Réseau Associatif pour le développement Participatif/1</v>
          </cell>
          <cell r="E484" t="str">
            <v>F</v>
          </cell>
          <cell r="H484" t="str">
            <v>01/09/1980</v>
          </cell>
          <cell r="L484" t="str">
            <v>Collège</v>
          </cell>
          <cell r="M484" t="str">
            <v>Aucune</v>
          </cell>
          <cell r="O484" t="str">
            <v>Industrie</v>
          </cell>
        </row>
        <row r="485">
          <cell r="A485" t="str">
            <v>Réseau Associatif pour le développement Participatif/1</v>
          </cell>
          <cell r="E485" t="str">
            <v>M</v>
          </cell>
          <cell r="H485" t="str">
            <v>21/07/1996</v>
          </cell>
          <cell r="L485" t="str">
            <v>Collège</v>
          </cell>
          <cell r="M485" t="str">
            <v>Aucune</v>
          </cell>
          <cell r="O485" t="str">
            <v>Artisanat</v>
          </cell>
        </row>
        <row r="486">
          <cell r="A486" t="str">
            <v>VALDECHETS Orient/3</v>
          </cell>
          <cell r="E486" t="str">
            <v>M</v>
          </cell>
          <cell r="H486" t="str">
            <v>25/07/1983</v>
          </cell>
          <cell r="L486" t="str">
            <v>Collège</v>
          </cell>
          <cell r="M486" t="str">
            <v>Technicien</v>
          </cell>
          <cell r="O486" t="str">
            <v>Industrie</v>
          </cell>
        </row>
        <row r="487">
          <cell r="A487" t="str">
            <v>VALDECHETS Orient/3</v>
          </cell>
          <cell r="E487" t="str">
            <v>F</v>
          </cell>
          <cell r="H487" t="str">
            <v>06/12/1999</v>
          </cell>
          <cell r="L487" t="str">
            <v>Bac</v>
          </cell>
          <cell r="M487" t="str">
            <v>Autres</v>
          </cell>
          <cell r="O487" t="str">
            <v>Artisanat</v>
          </cell>
        </row>
        <row r="488">
          <cell r="A488" t="str">
            <v>VALDECHETS Orient/3</v>
          </cell>
          <cell r="E488" t="str">
            <v>M</v>
          </cell>
          <cell r="H488" t="str">
            <v>15/03/1984</v>
          </cell>
          <cell r="L488" t="str">
            <v>Niveau Bac</v>
          </cell>
          <cell r="M488" t="str">
            <v>Autres</v>
          </cell>
          <cell r="O488" t="str">
            <v>Services</v>
          </cell>
        </row>
        <row r="489">
          <cell r="A489" t="str">
            <v>VALDECHETS Orient/3</v>
          </cell>
          <cell r="E489" t="str">
            <v>F</v>
          </cell>
          <cell r="H489" t="str">
            <v>18/08/1983</v>
          </cell>
          <cell r="L489" t="str">
            <v>Bac</v>
          </cell>
          <cell r="M489" t="str">
            <v>Autres</v>
          </cell>
          <cell r="O489" t="str">
            <v>Artisanat</v>
          </cell>
        </row>
        <row r="490">
          <cell r="A490" t="str">
            <v>VALDECHETS Orient/3</v>
          </cell>
          <cell r="E490" t="str">
            <v>M</v>
          </cell>
          <cell r="H490" t="str">
            <v>26/04/1991</v>
          </cell>
          <cell r="L490" t="str">
            <v>Collège</v>
          </cell>
          <cell r="M490" t="str">
            <v>Technicien</v>
          </cell>
          <cell r="O490" t="str">
            <v>Industrie</v>
          </cell>
        </row>
        <row r="491">
          <cell r="A491" t="str">
            <v>VALDECHETS Orient/3</v>
          </cell>
          <cell r="E491" t="str">
            <v>M</v>
          </cell>
          <cell r="H491" t="str">
            <v>05/09/1998</v>
          </cell>
          <cell r="L491" t="str">
            <v>Bac</v>
          </cell>
          <cell r="M491" t="str">
            <v>Autres</v>
          </cell>
          <cell r="O491" t="str">
            <v>Industrie</v>
          </cell>
        </row>
        <row r="492">
          <cell r="A492" t="str">
            <v>Centre Succès et Développement/2</v>
          </cell>
          <cell r="E492" t="str">
            <v>F</v>
          </cell>
          <cell r="H492" t="str">
            <v>28/08/1974</v>
          </cell>
          <cell r="L492" t="str">
            <v>Collège</v>
          </cell>
          <cell r="M492" t="str">
            <v>Aucune</v>
          </cell>
          <cell r="O492" t="str">
            <v>Artisanat</v>
          </cell>
        </row>
        <row r="493">
          <cell r="A493" t="str">
            <v>Centre Succès et Développement/2</v>
          </cell>
          <cell r="E493" t="str">
            <v>F</v>
          </cell>
          <cell r="H493" t="str">
            <v>10/08/1996</v>
          </cell>
          <cell r="L493" t="str">
            <v>Primaire</v>
          </cell>
          <cell r="M493" t="str">
            <v>Aucune</v>
          </cell>
          <cell r="O493" t="str">
            <v>Artisanat</v>
          </cell>
        </row>
        <row r="494">
          <cell r="A494" t="str">
            <v>Centre Succès et Développement/2</v>
          </cell>
          <cell r="E494" t="str">
            <v>F</v>
          </cell>
          <cell r="H494" t="str">
            <v>06/01/2001</v>
          </cell>
          <cell r="L494" t="str">
            <v>Collège</v>
          </cell>
          <cell r="M494" t="str">
            <v>Aucune</v>
          </cell>
          <cell r="O494" t="str">
            <v>Artisanat</v>
          </cell>
        </row>
        <row r="495">
          <cell r="A495" t="str">
            <v>Centre Succès et Développement/2</v>
          </cell>
          <cell r="E495" t="str">
            <v>F</v>
          </cell>
          <cell r="H495" t="str">
            <v>09/05/1985</v>
          </cell>
          <cell r="L495" t="str">
            <v>Niveau Bac</v>
          </cell>
          <cell r="M495" t="str">
            <v>Aucune</v>
          </cell>
          <cell r="O495" t="str">
            <v>Artisanat</v>
          </cell>
        </row>
        <row r="496">
          <cell r="A496" t="str">
            <v>Centre Succès et Développement/2</v>
          </cell>
          <cell r="E496" t="str">
            <v>F</v>
          </cell>
          <cell r="H496" t="str">
            <v>07/02/2001</v>
          </cell>
          <cell r="L496" t="str">
            <v>Collège</v>
          </cell>
          <cell r="M496" t="str">
            <v>Aucune</v>
          </cell>
          <cell r="O496" t="str">
            <v>Artisanat</v>
          </cell>
        </row>
        <row r="497">
          <cell r="A497" t="str">
            <v>Centre Succès et Développement/2</v>
          </cell>
          <cell r="E497" t="str">
            <v>F</v>
          </cell>
          <cell r="H497" t="str">
            <v>25/04/1994</v>
          </cell>
          <cell r="L497" t="str">
            <v>Diplôme universitaire</v>
          </cell>
          <cell r="M497" t="str">
            <v>Qualification</v>
          </cell>
          <cell r="O497" t="str">
            <v>Services</v>
          </cell>
        </row>
        <row r="498">
          <cell r="A498" t="str">
            <v>Centre Succès et Développement/2</v>
          </cell>
          <cell r="E498" t="str">
            <v>F</v>
          </cell>
          <cell r="H498" t="str">
            <v>10/02/1987</v>
          </cell>
          <cell r="L498" t="str">
            <v>Primaire</v>
          </cell>
          <cell r="M498" t="str">
            <v>Aucune</v>
          </cell>
          <cell r="O498" t="str">
            <v>Artisanat</v>
          </cell>
        </row>
        <row r="499">
          <cell r="A499" t="str">
            <v>Centre Succès et Développement/2</v>
          </cell>
          <cell r="E499" t="str">
            <v>F</v>
          </cell>
          <cell r="H499" t="str">
            <v>11/09/1982</v>
          </cell>
          <cell r="L499" t="str">
            <v>Collège</v>
          </cell>
          <cell r="M499" t="str">
            <v>Qualification</v>
          </cell>
          <cell r="O499" t="str">
            <v>Artisanat</v>
          </cell>
        </row>
        <row r="500">
          <cell r="A500" t="str">
            <v>Centre Succès et Développement/2</v>
          </cell>
          <cell r="E500" t="str">
            <v>F</v>
          </cell>
          <cell r="H500" t="str">
            <v>14/11/1993</v>
          </cell>
          <cell r="L500" t="str">
            <v>Collège</v>
          </cell>
          <cell r="M500" t="str">
            <v>Qualification</v>
          </cell>
          <cell r="O500" t="str">
            <v>Artisanat</v>
          </cell>
        </row>
        <row r="501">
          <cell r="A501" t="str">
            <v>Centre Succès et Développement/2</v>
          </cell>
          <cell r="E501" t="str">
            <v>F</v>
          </cell>
          <cell r="H501" t="str">
            <v>09/10/1980</v>
          </cell>
          <cell r="L501" t="str">
            <v>Collège</v>
          </cell>
          <cell r="M501" t="str">
            <v>Aucune</v>
          </cell>
          <cell r="O501" t="str">
            <v>Artisanat</v>
          </cell>
        </row>
        <row r="502">
          <cell r="A502" t="str">
            <v>Centre Succès et Développement/2</v>
          </cell>
          <cell r="E502" t="str">
            <v>F</v>
          </cell>
          <cell r="H502" t="str">
            <v>11/06/1992</v>
          </cell>
          <cell r="L502" t="str">
            <v>Collège</v>
          </cell>
          <cell r="M502" t="str">
            <v>Qualification</v>
          </cell>
          <cell r="O502" t="str">
            <v>Artisanat</v>
          </cell>
        </row>
        <row r="503">
          <cell r="A503" t="str">
            <v>VALDECHETS Orient/3</v>
          </cell>
          <cell r="E503" t="str">
            <v>M</v>
          </cell>
          <cell r="H503" t="str">
            <v>08/07/1998</v>
          </cell>
          <cell r="L503" t="str">
            <v>Collège</v>
          </cell>
          <cell r="M503" t="str">
            <v>Qualification</v>
          </cell>
          <cell r="O503" t="str">
            <v>Industrie</v>
          </cell>
        </row>
        <row r="504">
          <cell r="A504" t="str">
            <v>VALDECHETS Orient/3</v>
          </cell>
          <cell r="E504" t="str">
            <v>F</v>
          </cell>
          <cell r="H504" t="str">
            <v>16/08/1988</v>
          </cell>
          <cell r="L504" t="str">
            <v>Niveau Bac</v>
          </cell>
          <cell r="M504" t="str">
            <v>Autres</v>
          </cell>
          <cell r="O504" t="str">
            <v>Artisanat</v>
          </cell>
        </row>
        <row r="505">
          <cell r="A505" t="str">
            <v>VALDECHETS Orient/3</v>
          </cell>
          <cell r="E505" t="str">
            <v>M</v>
          </cell>
          <cell r="H505" t="str">
            <v>20/03/1986</v>
          </cell>
          <cell r="L505" t="str">
            <v>Collège</v>
          </cell>
          <cell r="M505" t="str">
            <v>Autres</v>
          </cell>
          <cell r="O505" t="str">
            <v>Artisanat</v>
          </cell>
        </row>
        <row r="506">
          <cell r="A506" t="str">
            <v>VALDECHETS Orient/3</v>
          </cell>
          <cell r="E506" t="str">
            <v>F</v>
          </cell>
          <cell r="H506" t="str">
            <v>11/01/1995</v>
          </cell>
          <cell r="L506" t="str">
            <v>Niveau Bac</v>
          </cell>
          <cell r="M506" t="str">
            <v>Technicien</v>
          </cell>
          <cell r="O506" t="str">
            <v>Industrie</v>
          </cell>
        </row>
        <row r="507">
          <cell r="A507" t="str">
            <v>VALDECHETS Orient/1</v>
          </cell>
          <cell r="E507" t="str">
            <v>M</v>
          </cell>
          <cell r="H507" t="str">
            <v>29/05/1990</v>
          </cell>
          <cell r="L507" t="str">
            <v>Niveau Bac</v>
          </cell>
          <cell r="M507" t="str">
            <v>Autres</v>
          </cell>
          <cell r="O507" t="str">
            <v>Industrie</v>
          </cell>
        </row>
        <row r="508">
          <cell r="A508" t="str">
            <v>VALDECHETS Orient/1</v>
          </cell>
          <cell r="E508" t="str">
            <v>M</v>
          </cell>
          <cell r="H508" t="str">
            <v>03/05/1997</v>
          </cell>
          <cell r="L508" t="str">
            <v>Collège</v>
          </cell>
          <cell r="M508" t="str">
            <v>Qualification</v>
          </cell>
          <cell r="O508" t="str">
            <v>Industrie</v>
          </cell>
        </row>
        <row r="509">
          <cell r="A509" t="str">
            <v>VALDECHETS Orient/1</v>
          </cell>
          <cell r="E509" t="str">
            <v>M</v>
          </cell>
          <cell r="H509" t="str">
            <v>17/07/2000</v>
          </cell>
          <cell r="L509" t="str">
            <v>Niveau Bac</v>
          </cell>
          <cell r="M509" t="str">
            <v>Technicien</v>
          </cell>
          <cell r="O509" t="str">
            <v>Industrie</v>
          </cell>
        </row>
        <row r="510">
          <cell r="A510" t="str">
            <v>VALDECHETS Orient/1</v>
          </cell>
          <cell r="E510" t="str">
            <v>M</v>
          </cell>
          <cell r="H510" t="str">
            <v>17/03/1997</v>
          </cell>
          <cell r="L510" t="str">
            <v>Collège</v>
          </cell>
          <cell r="M510" t="str">
            <v>Qualification</v>
          </cell>
          <cell r="O510" t="str">
            <v>Industrie</v>
          </cell>
        </row>
        <row r="511">
          <cell r="A511" t="str">
            <v>VALDECHETS Orient/1</v>
          </cell>
          <cell r="E511" t="str">
            <v>M</v>
          </cell>
          <cell r="H511" t="str">
            <v>16/01/1987</v>
          </cell>
          <cell r="L511" t="str">
            <v>Collège</v>
          </cell>
          <cell r="M511" t="str">
            <v>Autres</v>
          </cell>
          <cell r="O511" t="str">
            <v>Services</v>
          </cell>
        </row>
        <row r="512">
          <cell r="A512" t="str">
            <v>VALDECHETS Orient/1</v>
          </cell>
          <cell r="E512" t="str">
            <v>M</v>
          </cell>
          <cell r="H512" t="str">
            <v>29/06/1988</v>
          </cell>
          <cell r="L512" t="str">
            <v>Niveau Bac</v>
          </cell>
          <cell r="M512" t="str">
            <v>Technicien</v>
          </cell>
          <cell r="O512" t="str">
            <v>Industrie</v>
          </cell>
        </row>
        <row r="513">
          <cell r="A513" t="str">
            <v>VALDECHETS Orient/1</v>
          </cell>
          <cell r="E513" t="str">
            <v>M</v>
          </cell>
          <cell r="H513" t="str">
            <v>05/03/1987</v>
          </cell>
          <cell r="L513" t="str">
            <v>Collège</v>
          </cell>
          <cell r="M513" t="str">
            <v>Technicien</v>
          </cell>
          <cell r="O513" t="str">
            <v>Industrie</v>
          </cell>
        </row>
        <row r="514">
          <cell r="A514" t="str">
            <v>VALDECHETS Orient/1</v>
          </cell>
          <cell r="E514" t="str">
            <v>M</v>
          </cell>
          <cell r="H514" t="str">
            <v>15/01/2000</v>
          </cell>
          <cell r="L514" t="str">
            <v>Niveau Bac</v>
          </cell>
          <cell r="M514" t="str">
            <v>Autres</v>
          </cell>
          <cell r="O514" t="str">
            <v>Services</v>
          </cell>
        </row>
        <row r="515">
          <cell r="A515" t="str">
            <v>VALDECHETS Orient/1</v>
          </cell>
          <cell r="E515" t="str">
            <v>M</v>
          </cell>
          <cell r="H515" t="str">
            <v>21/08/1975</v>
          </cell>
          <cell r="L515" t="str">
            <v>Collège</v>
          </cell>
          <cell r="M515" t="str">
            <v>Autres</v>
          </cell>
          <cell r="O515" t="str">
            <v>Industrie</v>
          </cell>
        </row>
        <row r="516">
          <cell r="A516" t="str">
            <v>VALDECHETS Orient/1</v>
          </cell>
          <cell r="E516" t="str">
            <v>M</v>
          </cell>
          <cell r="H516" t="str">
            <v>04/10/1976</v>
          </cell>
          <cell r="L516" t="str">
            <v>Collège</v>
          </cell>
          <cell r="M516" t="str">
            <v>Technicien</v>
          </cell>
          <cell r="O516" t="str">
            <v>Industrie</v>
          </cell>
        </row>
        <row r="517">
          <cell r="A517" t="str">
            <v>VALDECHETS Orient/2</v>
          </cell>
          <cell r="E517" t="str">
            <v>M</v>
          </cell>
          <cell r="H517" t="str">
            <v>15/10/2000</v>
          </cell>
          <cell r="L517" t="str">
            <v>Collège</v>
          </cell>
          <cell r="M517" t="str">
            <v>Technicien</v>
          </cell>
          <cell r="O517" t="str">
            <v>Industrie</v>
          </cell>
        </row>
        <row r="518">
          <cell r="A518" t="str">
            <v>VALDECHETS Orient/2</v>
          </cell>
          <cell r="E518" t="str">
            <v>M</v>
          </cell>
          <cell r="H518" t="str">
            <v>15/02/1991</v>
          </cell>
          <cell r="L518" t="str">
            <v>Bac</v>
          </cell>
          <cell r="M518" t="str">
            <v>Technicien</v>
          </cell>
          <cell r="O518" t="str">
            <v>Services</v>
          </cell>
        </row>
        <row r="519">
          <cell r="A519" t="str">
            <v>VALDECHETS Orient/2</v>
          </cell>
          <cell r="E519" t="str">
            <v>F</v>
          </cell>
          <cell r="H519" t="str">
            <v>19/11/1993</v>
          </cell>
          <cell r="L519" t="str">
            <v>Bac</v>
          </cell>
          <cell r="M519" t="str">
            <v>Autres</v>
          </cell>
          <cell r="O519" t="str">
            <v>Artisanat</v>
          </cell>
        </row>
        <row r="520">
          <cell r="A520" t="str">
            <v>VALDECHETS Orient/2</v>
          </cell>
          <cell r="E520" t="str">
            <v>F</v>
          </cell>
          <cell r="H520" t="str">
            <v>04/12/1996</v>
          </cell>
          <cell r="L520" t="str">
            <v>Bac</v>
          </cell>
          <cell r="M520" t="str">
            <v>Autres</v>
          </cell>
          <cell r="O520" t="str">
            <v>Artisanat</v>
          </cell>
        </row>
        <row r="521">
          <cell r="A521" t="str">
            <v>VALDECHETS Orient/2</v>
          </cell>
          <cell r="E521" t="str">
            <v>F</v>
          </cell>
          <cell r="H521" t="str">
            <v>25/10/1999</v>
          </cell>
          <cell r="L521" t="str">
            <v>Bac</v>
          </cell>
          <cell r="M521" t="str">
            <v>Technicien spécialisé</v>
          </cell>
          <cell r="O521" t="str">
            <v>Artisanat</v>
          </cell>
        </row>
        <row r="522">
          <cell r="A522" t="str">
            <v>VALDECHETS Orient/2</v>
          </cell>
          <cell r="E522" t="str">
            <v>F</v>
          </cell>
          <cell r="H522" t="str">
            <v>13/02/1997</v>
          </cell>
          <cell r="L522" t="str">
            <v>Bac</v>
          </cell>
          <cell r="M522" t="str">
            <v>Autres</v>
          </cell>
          <cell r="O522" t="str">
            <v>Artisanat</v>
          </cell>
        </row>
        <row r="523">
          <cell r="A523" t="str">
            <v>VALDECHETS Orient/2</v>
          </cell>
          <cell r="E523" t="str">
            <v>M</v>
          </cell>
          <cell r="H523" t="str">
            <v>15/07/2000</v>
          </cell>
          <cell r="L523" t="str">
            <v>Bac</v>
          </cell>
          <cell r="M523" t="str">
            <v>Autres</v>
          </cell>
          <cell r="O523" t="str">
            <v>Artisanat</v>
          </cell>
        </row>
        <row r="524">
          <cell r="A524" t="str">
            <v>VALDECHETS Orient/2</v>
          </cell>
          <cell r="E524" t="str">
            <v>M</v>
          </cell>
          <cell r="H524" t="str">
            <v>10/04/1987</v>
          </cell>
          <cell r="L524" t="str">
            <v>Bac</v>
          </cell>
          <cell r="M524" t="str">
            <v>Technicien spécialisé</v>
          </cell>
          <cell r="O524" t="str">
            <v>Services</v>
          </cell>
        </row>
        <row r="525">
          <cell r="A525" t="str">
            <v>VALDECHETS Orient/2</v>
          </cell>
          <cell r="E525" t="str">
            <v>F</v>
          </cell>
          <cell r="H525" t="str">
            <v>07/11/1996</v>
          </cell>
          <cell r="L525" t="str">
            <v>Bac</v>
          </cell>
          <cell r="M525" t="str">
            <v>Autres</v>
          </cell>
          <cell r="O525" t="str">
            <v>Industrie</v>
          </cell>
        </row>
        <row r="526">
          <cell r="A526" t="str">
            <v>VALDECHETS Orient/2</v>
          </cell>
          <cell r="E526" t="str">
            <v>F</v>
          </cell>
          <cell r="H526" t="str">
            <v>29/04/1994</v>
          </cell>
          <cell r="L526" t="str">
            <v>Bac</v>
          </cell>
          <cell r="M526" t="str">
            <v>Autres</v>
          </cell>
          <cell r="O526" t="str">
            <v>Artisanat</v>
          </cell>
        </row>
        <row r="527">
          <cell r="A527" t="str">
            <v>Association de très petites entreprises à Nador/1</v>
          </cell>
          <cell r="E527" t="str">
            <v>M</v>
          </cell>
          <cell r="H527" t="str">
            <v>01/04/1987</v>
          </cell>
          <cell r="L527" t="str">
            <v>Niveau Bac</v>
          </cell>
          <cell r="M527" t="str">
            <v>Aucune</v>
          </cell>
          <cell r="O527" t="str">
            <v>Services</v>
          </cell>
        </row>
        <row r="528">
          <cell r="A528" t="str">
            <v>Association de très petites entreprises à Nador/1</v>
          </cell>
          <cell r="E528" t="str">
            <v>M</v>
          </cell>
          <cell r="H528" t="str">
            <v>14/07/1978</v>
          </cell>
          <cell r="L528" t="str">
            <v>Niveau Bac</v>
          </cell>
          <cell r="M528" t="str">
            <v>Aucune</v>
          </cell>
          <cell r="O528" t="str">
            <v>Artisanat</v>
          </cell>
        </row>
        <row r="529">
          <cell r="A529" t="str">
            <v>Association de très petites entreprises à Nador/1</v>
          </cell>
          <cell r="E529" t="str">
            <v>M</v>
          </cell>
          <cell r="H529" t="str">
            <v>10/05/1996</v>
          </cell>
          <cell r="L529" t="str">
            <v>Bac</v>
          </cell>
          <cell r="M529" t="str">
            <v>Technicien</v>
          </cell>
          <cell r="O529" t="str">
            <v>Services</v>
          </cell>
        </row>
        <row r="530">
          <cell r="A530" t="str">
            <v>Association de très petites entreprises à Nador/1</v>
          </cell>
          <cell r="E530" t="str">
            <v>M</v>
          </cell>
          <cell r="H530" t="str">
            <v>10/01/1974</v>
          </cell>
          <cell r="L530" t="str">
            <v>Collège</v>
          </cell>
          <cell r="M530" t="str">
            <v>Aucune</v>
          </cell>
          <cell r="O530" t="str">
            <v>Industrie</v>
          </cell>
        </row>
        <row r="531">
          <cell r="A531" t="str">
            <v>Centre Succès et Développement/1</v>
          </cell>
          <cell r="E531" t="str">
            <v>F</v>
          </cell>
          <cell r="H531" t="str">
            <v>01/02/1996</v>
          </cell>
          <cell r="L531" t="str">
            <v>Primaire</v>
          </cell>
          <cell r="M531" t="str">
            <v>Aucune</v>
          </cell>
          <cell r="O531" t="str">
            <v>Artisanat</v>
          </cell>
        </row>
        <row r="532">
          <cell r="A532" t="str">
            <v>Centre Succès et Développement/1</v>
          </cell>
          <cell r="E532" t="str">
            <v>F</v>
          </cell>
          <cell r="H532" t="str">
            <v>25/09/1977</v>
          </cell>
          <cell r="L532" t="str">
            <v>Primaire</v>
          </cell>
          <cell r="M532" t="str">
            <v>Aucune</v>
          </cell>
          <cell r="O532" t="str">
            <v>Artisanat</v>
          </cell>
        </row>
        <row r="533">
          <cell r="A533" t="str">
            <v>Centre Succès et Développement/1</v>
          </cell>
          <cell r="E533" t="str">
            <v>F</v>
          </cell>
          <cell r="H533" t="str">
            <v>15/12/1987</v>
          </cell>
          <cell r="L533" t="str">
            <v>Primaire</v>
          </cell>
          <cell r="M533" t="str">
            <v>Aucune</v>
          </cell>
          <cell r="O533" t="str">
            <v>Artisanat</v>
          </cell>
        </row>
        <row r="534">
          <cell r="A534" t="str">
            <v>Centre Succès et Développement/1</v>
          </cell>
          <cell r="E534" t="str">
            <v>F</v>
          </cell>
          <cell r="H534" t="str">
            <v>23/05/1971</v>
          </cell>
          <cell r="L534" t="str">
            <v>Collège</v>
          </cell>
          <cell r="M534" t="str">
            <v>Autres</v>
          </cell>
          <cell r="O534" t="str">
            <v>Artisanat</v>
          </cell>
        </row>
        <row r="535">
          <cell r="A535" t="str">
            <v>Centre Succès et Développement/1</v>
          </cell>
          <cell r="E535" t="str">
            <v>F</v>
          </cell>
          <cell r="H535" t="str">
            <v>01/01/1979</v>
          </cell>
          <cell r="L535" t="str">
            <v>Non scolarisé</v>
          </cell>
          <cell r="M535" t="str">
            <v>Aucune</v>
          </cell>
          <cell r="O535" t="str">
            <v>Artisanat</v>
          </cell>
        </row>
        <row r="536">
          <cell r="A536" t="str">
            <v>Centre Succès et Développement/1</v>
          </cell>
          <cell r="E536" t="str">
            <v>F</v>
          </cell>
          <cell r="H536" t="str">
            <v>01/06/1980</v>
          </cell>
          <cell r="L536" t="str">
            <v>Non scolarisé</v>
          </cell>
          <cell r="M536" t="str">
            <v>Aucune</v>
          </cell>
          <cell r="O536" t="str">
            <v>Artisanat</v>
          </cell>
        </row>
        <row r="537">
          <cell r="A537" t="str">
            <v>Centre Succès et Développement/1</v>
          </cell>
          <cell r="E537" t="str">
            <v>F</v>
          </cell>
          <cell r="H537" t="str">
            <v>01/01/1973</v>
          </cell>
          <cell r="L537" t="str">
            <v>Non scolarisé</v>
          </cell>
          <cell r="M537" t="str">
            <v>Aucune</v>
          </cell>
          <cell r="O537" t="str">
            <v>Artisanat</v>
          </cell>
        </row>
        <row r="538">
          <cell r="A538" t="str">
            <v>Association de très petites entreprises à Nador/1</v>
          </cell>
          <cell r="E538" t="str">
            <v>F</v>
          </cell>
          <cell r="H538" t="str">
            <v>30/08/1985</v>
          </cell>
          <cell r="L538" t="str">
            <v>Bac</v>
          </cell>
          <cell r="M538" t="str">
            <v>Technicien spécialisé</v>
          </cell>
          <cell r="O538" t="str">
            <v>Industrie</v>
          </cell>
        </row>
        <row r="539">
          <cell r="A539" t="str">
            <v>Centre Succès et Développement/1</v>
          </cell>
          <cell r="E539" t="str">
            <v>F</v>
          </cell>
          <cell r="H539" t="str">
            <v>01/01/1977</v>
          </cell>
          <cell r="L539" t="str">
            <v>Primaire</v>
          </cell>
          <cell r="M539" t="str">
            <v>Aucune</v>
          </cell>
          <cell r="O539" t="str">
            <v>Artisanat</v>
          </cell>
        </row>
        <row r="540">
          <cell r="A540" t="str">
            <v>Centre Succès et Développement/1</v>
          </cell>
          <cell r="E540" t="str">
            <v>F</v>
          </cell>
          <cell r="H540" t="str">
            <v>24/11/1979</v>
          </cell>
          <cell r="L540" t="str">
            <v>Primaire</v>
          </cell>
          <cell r="M540" t="str">
            <v>Aucune</v>
          </cell>
          <cell r="O540" t="str">
            <v>Artisanat</v>
          </cell>
        </row>
        <row r="541">
          <cell r="A541" t="str">
            <v>Centre Succès et Développement/1</v>
          </cell>
          <cell r="E541" t="str">
            <v>F</v>
          </cell>
          <cell r="H541" t="str">
            <v>01/01/1968</v>
          </cell>
          <cell r="L541" t="str">
            <v>Primaire</v>
          </cell>
          <cell r="M541" t="str">
            <v>Aucune</v>
          </cell>
          <cell r="O541" t="str">
            <v>Artisanat</v>
          </cell>
        </row>
        <row r="542">
          <cell r="A542" t="str">
            <v>Centre Succès et Développement/1</v>
          </cell>
          <cell r="E542" t="str">
            <v>F</v>
          </cell>
          <cell r="H542" t="str">
            <v>15/01/1982</v>
          </cell>
          <cell r="L542" t="str">
            <v>Collège</v>
          </cell>
          <cell r="M542" t="str">
            <v>Aucune</v>
          </cell>
          <cell r="O542" t="str">
            <v>Artisanat</v>
          </cell>
        </row>
        <row r="543">
          <cell r="A543" t="str">
            <v>Centre Succès et Développement/1</v>
          </cell>
          <cell r="E543" t="str">
            <v>F</v>
          </cell>
          <cell r="H543" t="str">
            <v>01/01/1967</v>
          </cell>
          <cell r="L543" t="str">
            <v>Non scolarisé</v>
          </cell>
          <cell r="M543" t="str">
            <v>Aucune</v>
          </cell>
          <cell r="O543" t="str">
            <v>Artisanat</v>
          </cell>
        </row>
        <row r="544">
          <cell r="A544" t="str">
            <v>Centre Succès et Développement/1</v>
          </cell>
          <cell r="E544" t="str">
            <v>F</v>
          </cell>
          <cell r="H544" t="str">
            <v>04/11/1996</v>
          </cell>
          <cell r="L544" t="str">
            <v>Primaire</v>
          </cell>
          <cell r="M544" t="str">
            <v>Aucune</v>
          </cell>
          <cell r="O544" t="str">
            <v>Artisanat</v>
          </cell>
        </row>
        <row r="545">
          <cell r="A545" t="str">
            <v>Centre Succès et Développement/1</v>
          </cell>
          <cell r="E545" t="str">
            <v>F</v>
          </cell>
          <cell r="H545" t="str">
            <v>01/11/1974</v>
          </cell>
          <cell r="L545" t="str">
            <v>Primaire</v>
          </cell>
          <cell r="M545" t="str">
            <v>Aucune</v>
          </cell>
          <cell r="O545" t="str">
            <v>Artisanat</v>
          </cell>
        </row>
        <row r="546">
          <cell r="A546" t="str">
            <v>Centre Succès et Développement/1</v>
          </cell>
          <cell r="E546" t="str">
            <v>F</v>
          </cell>
          <cell r="H546" t="str">
            <v>12/09/1970</v>
          </cell>
          <cell r="L546" t="str">
            <v>Non scolarisé</v>
          </cell>
          <cell r="M546" t="str">
            <v>Aucune</v>
          </cell>
          <cell r="O546" t="str">
            <v>Artisanat</v>
          </cell>
        </row>
        <row r="547">
          <cell r="A547" t="str">
            <v>Association de très petites entreprises à Nador/1</v>
          </cell>
          <cell r="E547" t="str">
            <v>M</v>
          </cell>
          <cell r="H547" t="str">
            <v>07/11/1994</v>
          </cell>
          <cell r="L547" t="str">
            <v>Niveau Bac</v>
          </cell>
          <cell r="M547" t="str">
            <v>Qualification</v>
          </cell>
          <cell r="O547" t="str">
            <v>Services</v>
          </cell>
        </row>
        <row r="548">
          <cell r="A548" t="str">
            <v>Association de très petites entreprises à Nador/1</v>
          </cell>
          <cell r="E548" t="str">
            <v>M</v>
          </cell>
          <cell r="H548" t="str">
            <v>12/12/1996</v>
          </cell>
          <cell r="L548" t="str">
            <v>Bac</v>
          </cell>
          <cell r="M548" t="str">
            <v>Autres</v>
          </cell>
          <cell r="O548" t="str">
            <v>Artisanat</v>
          </cell>
        </row>
        <row r="549">
          <cell r="A549" t="str">
            <v>Association de très petites entreprises à Nador/1</v>
          </cell>
          <cell r="E549" t="str">
            <v>F</v>
          </cell>
          <cell r="H549" t="str">
            <v>10/08/1977</v>
          </cell>
          <cell r="L549" t="str">
            <v>Niveau Bac</v>
          </cell>
          <cell r="M549" t="str">
            <v>Qualification</v>
          </cell>
          <cell r="O549" t="str">
            <v>Industrie</v>
          </cell>
        </row>
        <row r="550">
          <cell r="A550" t="str">
            <v>Association de très petites entreprises à Nador/1</v>
          </cell>
          <cell r="E550" t="str">
            <v>M</v>
          </cell>
          <cell r="H550" t="str">
            <v>05/03/1993</v>
          </cell>
          <cell r="L550" t="str">
            <v>Collège</v>
          </cell>
          <cell r="M550" t="str">
            <v>Aucune</v>
          </cell>
          <cell r="O550" t="str">
            <v>Industrie</v>
          </cell>
        </row>
        <row r="551">
          <cell r="A551" t="str">
            <v>Association de très petites entreprises à Nador/1</v>
          </cell>
          <cell r="E551" t="str">
            <v>M</v>
          </cell>
          <cell r="H551" t="str">
            <v>03/01/1999</v>
          </cell>
          <cell r="L551" t="str">
            <v>Bac</v>
          </cell>
          <cell r="M551" t="str">
            <v>Technicien</v>
          </cell>
          <cell r="O551" t="str">
            <v>Services</v>
          </cell>
        </row>
        <row r="552">
          <cell r="A552" t="str">
            <v>Association de très petites entreprises à Nador/1</v>
          </cell>
          <cell r="E552" t="str">
            <v>M</v>
          </cell>
          <cell r="H552" t="str">
            <v>01/01/1977</v>
          </cell>
          <cell r="L552" t="str">
            <v>Collège</v>
          </cell>
          <cell r="M552" t="str">
            <v>Aucune</v>
          </cell>
          <cell r="O552" t="str">
            <v>Industrie</v>
          </cell>
        </row>
        <row r="553">
          <cell r="A553" t="str">
            <v>Association de très petites entreprises à Nador/1</v>
          </cell>
          <cell r="E553" t="str">
            <v>M</v>
          </cell>
          <cell r="H553" t="str">
            <v>20/03/1986</v>
          </cell>
          <cell r="L553" t="str">
            <v>Collège</v>
          </cell>
          <cell r="M553" t="str">
            <v>Aucune</v>
          </cell>
          <cell r="O553" t="str">
            <v>Industrie</v>
          </cell>
        </row>
        <row r="554">
          <cell r="A554" t="str">
            <v>Association de très petites entreprises à Nador/1</v>
          </cell>
          <cell r="E554" t="str">
            <v>F</v>
          </cell>
          <cell r="H554" t="str">
            <v>21/11/1972</v>
          </cell>
          <cell r="L554" t="str">
            <v>Collège</v>
          </cell>
          <cell r="M554" t="str">
            <v>Qualification</v>
          </cell>
          <cell r="O554" t="str">
            <v>Industrie</v>
          </cell>
        </row>
        <row r="555">
          <cell r="A555" t="str">
            <v>AssociationNationaleHadaf/2</v>
          </cell>
          <cell r="E555" t="str">
            <v>M</v>
          </cell>
          <cell r="H555" t="str">
            <v>14/07/1985</v>
          </cell>
          <cell r="L555" t="str">
            <v>Collège</v>
          </cell>
          <cell r="M555" t="str">
            <v>Aucune</v>
          </cell>
          <cell r="O555" t="str">
            <v>Industrie</v>
          </cell>
        </row>
        <row r="556">
          <cell r="A556" t="str">
            <v>AssociationNationaleHadaf/2</v>
          </cell>
          <cell r="E556" t="str">
            <v>M</v>
          </cell>
          <cell r="H556" t="str">
            <v>13/02/1997</v>
          </cell>
          <cell r="L556" t="str">
            <v>Diplôme universitaire</v>
          </cell>
          <cell r="M556" t="str">
            <v>Technicien spécialisé</v>
          </cell>
          <cell r="O556" t="str">
            <v>Services</v>
          </cell>
        </row>
        <row r="557">
          <cell r="A557" t="str">
            <v>AssociationNationaleHadaf/2</v>
          </cell>
          <cell r="E557" t="str">
            <v>F</v>
          </cell>
          <cell r="H557" t="str">
            <v>05/01/1995</v>
          </cell>
          <cell r="L557" t="str">
            <v>Collège</v>
          </cell>
          <cell r="M557" t="str">
            <v>Aucune</v>
          </cell>
          <cell r="O557" t="str">
            <v>Industrie</v>
          </cell>
        </row>
        <row r="558">
          <cell r="A558" t="str">
            <v>AssociationNationaleHadaf/2</v>
          </cell>
          <cell r="E558" t="str">
            <v>F</v>
          </cell>
          <cell r="H558" t="str">
            <v>28/07/1963</v>
          </cell>
          <cell r="L558" t="str">
            <v>Collège</v>
          </cell>
          <cell r="M558" t="str">
            <v>Aucune</v>
          </cell>
          <cell r="O558" t="str">
            <v>Industrie</v>
          </cell>
        </row>
        <row r="559">
          <cell r="A559" t="str">
            <v>AssociationNationaleHadaf/2</v>
          </cell>
          <cell r="E559" t="str">
            <v>F</v>
          </cell>
          <cell r="H559" t="str">
            <v>10/09/1975</v>
          </cell>
          <cell r="L559" t="str">
            <v>Diplôme universitaire</v>
          </cell>
          <cell r="M559" t="str">
            <v>Technicien</v>
          </cell>
          <cell r="O559" t="str">
            <v>Industrie</v>
          </cell>
        </row>
        <row r="560">
          <cell r="A560" t="str">
            <v>AssociationNationaleHadaf/2</v>
          </cell>
          <cell r="E560" t="str">
            <v>M</v>
          </cell>
          <cell r="H560" t="str">
            <v>29/01/2000</v>
          </cell>
          <cell r="L560" t="str">
            <v>Diplôme universitaire</v>
          </cell>
          <cell r="M560" t="str">
            <v>Aucune</v>
          </cell>
          <cell r="O560" t="str">
            <v>Services</v>
          </cell>
        </row>
        <row r="561">
          <cell r="A561" t="str">
            <v>AssociationNationaleHadaf/2</v>
          </cell>
          <cell r="E561" t="str">
            <v>M</v>
          </cell>
          <cell r="H561" t="str">
            <v>23/03/1997</v>
          </cell>
          <cell r="L561" t="str">
            <v>Diplôme universitaire</v>
          </cell>
          <cell r="M561" t="str">
            <v>Aucune</v>
          </cell>
          <cell r="O561" t="str">
            <v>Industrie</v>
          </cell>
        </row>
        <row r="562">
          <cell r="A562" t="str">
            <v>AssociationNationaleHadaf/2</v>
          </cell>
          <cell r="E562" t="str">
            <v>M</v>
          </cell>
          <cell r="H562" t="str">
            <v>01/11/1981</v>
          </cell>
          <cell r="L562" t="str">
            <v>Diplôme universitaire</v>
          </cell>
          <cell r="M562" t="str">
            <v>Aucune</v>
          </cell>
          <cell r="O562" t="str">
            <v>Industrie</v>
          </cell>
        </row>
        <row r="563">
          <cell r="A563" t="str">
            <v>AssociationNationaleHadaf/2</v>
          </cell>
          <cell r="E563" t="str">
            <v>M</v>
          </cell>
          <cell r="H563" t="str">
            <v>22/04/1988</v>
          </cell>
          <cell r="L563" t="str">
            <v>Diplôme universitaire</v>
          </cell>
          <cell r="M563" t="str">
            <v>Aucune</v>
          </cell>
          <cell r="O563" t="str">
            <v>Industrie</v>
          </cell>
        </row>
        <row r="564">
          <cell r="A564" t="str">
            <v>AssociationNationaleHadaf/2</v>
          </cell>
          <cell r="E564" t="str">
            <v>M</v>
          </cell>
          <cell r="H564" t="str">
            <v>17/10/1989</v>
          </cell>
          <cell r="L564" t="str">
            <v>Diplôme universitaire</v>
          </cell>
          <cell r="M564" t="str">
            <v>Technicien</v>
          </cell>
          <cell r="O564" t="str">
            <v>Industrie</v>
          </cell>
        </row>
        <row r="565">
          <cell r="A565" t="str">
            <v>AssociationNationaleHadaf/2</v>
          </cell>
          <cell r="E565" t="str">
            <v>M</v>
          </cell>
          <cell r="H565" t="str">
            <v>01/01/1985</v>
          </cell>
          <cell r="L565" t="str">
            <v>Collège</v>
          </cell>
          <cell r="M565" t="str">
            <v>Qualification</v>
          </cell>
          <cell r="O565" t="str">
            <v>Industrie</v>
          </cell>
        </row>
        <row r="566">
          <cell r="A566" t="str">
            <v>AssociationNationaleHadaf/2</v>
          </cell>
          <cell r="E566" t="str">
            <v>F</v>
          </cell>
          <cell r="H566" t="str">
            <v>30/09/1969</v>
          </cell>
          <cell r="L566" t="str">
            <v>Collège</v>
          </cell>
          <cell r="M566" t="str">
            <v>Aucune</v>
          </cell>
          <cell r="O566" t="str">
            <v>Industrie</v>
          </cell>
        </row>
        <row r="567">
          <cell r="A567" t="str">
            <v>AssociationNationaleHadaf/2</v>
          </cell>
          <cell r="E567" t="str">
            <v>F</v>
          </cell>
          <cell r="H567" t="str">
            <v>22/10/1997</v>
          </cell>
          <cell r="L567" t="str">
            <v>Collège</v>
          </cell>
          <cell r="M567" t="str">
            <v>Aucune</v>
          </cell>
          <cell r="O567" t="str">
            <v>Industrie</v>
          </cell>
        </row>
      </sheetData>
      <sheetData sheetId="8">
        <row r="1">
          <cell r="AG1" t="str">
            <v>Statut</v>
          </cell>
        </row>
        <row r="2">
          <cell r="A2" t="str">
            <v>Hiya Wa Houa Siyane/5</v>
          </cell>
          <cell r="E2" t="str">
            <v>M</v>
          </cell>
          <cell r="H2" t="str">
            <v>21/10/2000</v>
          </cell>
          <cell r="AG2" t="str">
            <v>Validé</v>
          </cell>
        </row>
        <row r="3">
          <cell r="A3" t="str">
            <v>Hiya Wa Houa Siyane/5</v>
          </cell>
          <cell r="E3" t="str">
            <v>M</v>
          </cell>
          <cell r="H3" t="str">
            <v>06/05/1990</v>
          </cell>
          <cell r="AG3" t="str">
            <v>Validé</v>
          </cell>
        </row>
        <row r="4">
          <cell r="A4" t="str">
            <v>Hiya Wa Houa Siyane/5</v>
          </cell>
          <cell r="E4" t="str">
            <v>F</v>
          </cell>
          <cell r="H4" t="str">
            <v>22/07/1985</v>
          </cell>
          <cell r="AG4" t="str">
            <v>Validé</v>
          </cell>
        </row>
        <row r="5">
          <cell r="A5" t="str">
            <v>Hiya Wa Houa Siyane/5</v>
          </cell>
          <cell r="E5" t="str">
            <v>M</v>
          </cell>
          <cell r="H5" t="str">
            <v>23/02/1975</v>
          </cell>
          <cell r="AG5" t="str">
            <v>Validé</v>
          </cell>
        </row>
        <row r="6">
          <cell r="A6" t="str">
            <v>Hiya Wa Houa Siyane/5</v>
          </cell>
          <cell r="E6" t="str">
            <v>M</v>
          </cell>
          <cell r="H6" t="str">
            <v>05/09/1993</v>
          </cell>
          <cell r="AG6" t="str">
            <v>Validé</v>
          </cell>
        </row>
        <row r="7">
          <cell r="A7" t="str">
            <v>Hiya Wa Houa Siyane/5</v>
          </cell>
          <cell r="E7" t="str">
            <v>M</v>
          </cell>
          <cell r="H7" t="str">
            <v>17/08/1992</v>
          </cell>
          <cell r="AG7" t="str">
            <v>Validé</v>
          </cell>
        </row>
        <row r="8">
          <cell r="A8" t="str">
            <v>Hiya Wa Houa Siyane/5</v>
          </cell>
          <cell r="E8" t="str">
            <v>M</v>
          </cell>
          <cell r="H8" t="str">
            <v>01/05/1996</v>
          </cell>
          <cell r="AG8" t="str">
            <v>Validé</v>
          </cell>
        </row>
        <row r="9">
          <cell r="A9" t="str">
            <v>Hiya Wa Houa Siyane/5</v>
          </cell>
          <cell r="E9" t="str">
            <v>F</v>
          </cell>
          <cell r="H9" t="str">
            <v>06/07/1987</v>
          </cell>
          <cell r="AG9" t="str">
            <v>Validé</v>
          </cell>
        </row>
        <row r="10">
          <cell r="A10" t="str">
            <v>Hiya Wa Houa Siyane/5</v>
          </cell>
          <cell r="E10" t="str">
            <v>M</v>
          </cell>
          <cell r="H10" t="str">
            <v>14/01/1978</v>
          </cell>
          <cell r="AG10" t="str">
            <v>Validé</v>
          </cell>
        </row>
        <row r="11">
          <cell r="A11" t="str">
            <v>Hiya Wa Houa Siyane/5</v>
          </cell>
          <cell r="E11" t="str">
            <v>M</v>
          </cell>
          <cell r="H11" t="str">
            <v>18/09/1972</v>
          </cell>
          <cell r="AG11" t="str">
            <v>Validé</v>
          </cell>
        </row>
        <row r="12">
          <cell r="A12" t="str">
            <v>Hiya Wa Houa Siyane/5</v>
          </cell>
          <cell r="E12" t="str">
            <v>M</v>
          </cell>
          <cell r="H12" t="str">
            <v>31/08/1996</v>
          </cell>
          <cell r="AG12" t="str">
            <v>Validé</v>
          </cell>
        </row>
        <row r="13">
          <cell r="A13" t="str">
            <v>Hiya Wa Houa Siyane/5</v>
          </cell>
          <cell r="E13" t="str">
            <v>F</v>
          </cell>
          <cell r="H13" t="str">
            <v>19/08/2001</v>
          </cell>
          <cell r="AG13" t="str">
            <v>Validé</v>
          </cell>
        </row>
        <row r="14">
          <cell r="A14" t="str">
            <v>cgser/33</v>
          </cell>
          <cell r="E14" t="str">
            <v>F</v>
          </cell>
          <cell r="H14" t="str">
            <v>10/09/1993</v>
          </cell>
          <cell r="AG14" t="str">
            <v>En attente de vérification</v>
          </cell>
        </row>
        <row r="15">
          <cell r="A15" t="str">
            <v>cgser/33</v>
          </cell>
          <cell r="E15" t="str">
            <v>M</v>
          </cell>
          <cell r="H15" t="str">
            <v>19/05/1974</v>
          </cell>
          <cell r="AG15" t="str">
            <v>En attente de vérification</v>
          </cell>
        </row>
        <row r="16">
          <cell r="A16" t="str">
            <v>cgser/33</v>
          </cell>
          <cell r="E16" t="str">
            <v>M</v>
          </cell>
          <cell r="H16" t="str">
            <v>28/04/2001</v>
          </cell>
          <cell r="AG16" t="str">
            <v>En attente de vérification</v>
          </cell>
        </row>
        <row r="17">
          <cell r="A17" t="str">
            <v>cgser/33</v>
          </cell>
          <cell r="E17" t="str">
            <v>M</v>
          </cell>
          <cell r="H17" t="str">
            <v>28/08/1975</v>
          </cell>
          <cell r="AG17" t="str">
            <v>En attente de vérification</v>
          </cell>
        </row>
        <row r="18">
          <cell r="A18" t="str">
            <v>cgser/33</v>
          </cell>
          <cell r="E18" t="str">
            <v>F</v>
          </cell>
          <cell r="H18" t="str">
            <v>05/08/1986</v>
          </cell>
          <cell r="AG18" t="str">
            <v>En attente de vérification</v>
          </cell>
        </row>
        <row r="19">
          <cell r="A19" t="str">
            <v>cgser/33</v>
          </cell>
          <cell r="E19" t="str">
            <v>F</v>
          </cell>
          <cell r="H19" t="str">
            <v>26/10/1989</v>
          </cell>
          <cell r="AG19" t="str">
            <v>En attente de vérification</v>
          </cell>
        </row>
        <row r="20">
          <cell r="A20" t="str">
            <v>cgser/33</v>
          </cell>
          <cell r="E20" t="str">
            <v>F</v>
          </cell>
          <cell r="H20" t="str">
            <v>08/08/1989</v>
          </cell>
          <cell r="AG20" t="str">
            <v>En attente de vérification</v>
          </cell>
        </row>
        <row r="21">
          <cell r="A21" t="str">
            <v>cgser/33</v>
          </cell>
          <cell r="E21" t="str">
            <v>M</v>
          </cell>
          <cell r="H21" t="str">
            <v>11/04/1979</v>
          </cell>
          <cell r="AG21" t="str">
            <v>En attente de vérification</v>
          </cell>
        </row>
        <row r="22">
          <cell r="A22" t="str">
            <v>cgser/33</v>
          </cell>
          <cell r="E22" t="str">
            <v>F</v>
          </cell>
          <cell r="H22" t="str">
            <v>17/09/1983</v>
          </cell>
          <cell r="AG22" t="str">
            <v>En attente de vérification</v>
          </cell>
        </row>
        <row r="23">
          <cell r="A23" t="str">
            <v>cgser/33</v>
          </cell>
          <cell r="E23" t="str">
            <v>M</v>
          </cell>
          <cell r="H23" t="str">
            <v>01/09/1979</v>
          </cell>
          <cell r="AG23" t="str">
            <v>En attente de vérification</v>
          </cell>
        </row>
        <row r="24">
          <cell r="A24" t="str">
            <v>ASSOCIATION GLOCOS ACDEMY/6</v>
          </cell>
          <cell r="E24" t="str">
            <v>M</v>
          </cell>
          <cell r="H24" t="str">
            <v>13/04/1974</v>
          </cell>
          <cell r="AG24" t="str">
            <v>Validé</v>
          </cell>
        </row>
        <row r="25">
          <cell r="A25" t="str">
            <v>ASSOCIATION GLOCOS ACDEMY/6</v>
          </cell>
          <cell r="E25" t="str">
            <v>M</v>
          </cell>
          <cell r="H25" t="str">
            <v>31/01/1980</v>
          </cell>
          <cell r="AG25" t="str">
            <v>Validé</v>
          </cell>
        </row>
        <row r="26">
          <cell r="A26" t="str">
            <v>ASSOCIATION GLOCOS ACDEMY/6</v>
          </cell>
          <cell r="E26" t="str">
            <v>M</v>
          </cell>
          <cell r="H26" t="str">
            <v>29/03/1978</v>
          </cell>
          <cell r="AG26" t="str">
            <v>Validé</v>
          </cell>
        </row>
        <row r="27">
          <cell r="A27" t="str">
            <v>ASSOCIATION GLOCOS ACDEMY/6</v>
          </cell>
          <cell r="E27" t="str">
            <v>M</v>
          </cell>
          <cell r="H27" t="str">
            <v>02/01/1992</v>
          </cell>
          <cell r="AG27" t="str">
            <v>Validé</v>
          </cell>
        </row>
        <row r="28">
          <cell r="A28" t="str">
            <v>ASSOCIATION GLOCOS ACDEMY/6</v>
          </cell>
          <cell r="E28" t="str">
            <v>M</v>
          </cell>
          <cell r="H28" t="str">
            <v>15/01/1992</v>
          </cell>
          <cell r="AG28" t="str">
            <v>Validé</v>
          </cell>
        </row>
        <row r="29">
          <cell r="A29" t="str">
            <v>ASSOCIATION GLOCOS ACDEMY/6</v>
          </cell>
          <cell r="E29" t="str">
            <v>F</v>
          </cell>
          <cell r="H29" t="str">
            <v>12/11/1993</v>
          </cell>
          <cell r="AG29" t="str">
            <v>Validé</v>
          </cell>
        </row>
        <row r="30">
          <cell r="A30" t="str">
            <v>ASSOCIATION GLOCOS ACDEMY/6</v>
          </cell>
          <cell r="E30" t="str">
            <v>M</v>
          </cell>
          <cell r="H30" t="str">
            <v>12/12/1971</v>
          </cell>
          <cell r="AG30" t="str">
            <v>Validé</v>
          </cell>
        </row>
        <row r="31">
          <cell r="A31" t="str">
            <v>ASSOCIATION GLOCOS ACDEMY/6</v>
          </cell>
          <cell r="E31" t="str">
            <v>M</v>
          </cell>
          <cell r="H31" t="str">
            <v>05/06/1992</v>
          </cell>
          <cell r="AG31" t="str">
            <v>Validé</v>
          </cell>
        </row>
        <row r="32">
          <cell r="A32" t="str">
            <v>ASSOCIATION GLOCOS ACDEMY/6</v>
          </cell>
          <cell r="E32" t="str">
            <v>M</v>
          </cell>
          <cell r="H32" t="str">
            <v>08/05/1982</v>
          </cell>
          <cell r="AG32" t="str">
            <v>Validé</v>
          </cell>
        </row>
        <row r="33">
          <cell r="A33" t="str">
            <v>ASSOCIATION GLOCOS ACDEMY/6</v>
          </cell>
          <cell r="E33" t="str">
            <v>M</v>
          </cell>
          <cell r="H33" t="str">
            <v>01/01/1983</v>
          </cell>
          <cell r="AG33" t="str">
            <v>Validé</v>
          </cell>
        </row>
        <row r="34">
          <cell r="A34" t="str">
            <v>ASSOCIATION GLOCOS ACDEMY/6</v>
          </cell>
          <cell r="E34" t="str">
            <v>M</v>
          </cell>
          <cell r="H34" t="str">
            <v>03/12/1987</v>
          </cell>
          <cell r="AG34" t="str">
            <v>Validé</v>
          </cell>
        </row>
        <row r="35">
          <cell r="A35" t="str">
            <v>ASSOCIATION GLOCOS ACDEMY/6</v>
          </cell>
          <cell r="E35" t="str">
            <v>M</v>
          </cell>
          <cell r="H35" t="str">
            <v>04/11/1973</v>
          </cell>
          <cell r="AG35" t="str">
            <v>Validé</v>
          </cell>
        </row>
        <row r="36">
          <cell r="A36" t="str">
            <v>Réseau Associatif pour le développement Participatif/10</v>
          </cell>
          <cell r="E36" t="str">
            <v>M</v>
          </cell>
          <cell r="H36" t="str">
            <v>01/01/1978</v>
          </cell>
          <cell r="AG36" t="str">
            <v>En attente de vérification</v>
          </cell>
        </row>
        <row r="37">
          <cell r="A37" t="str">
            <v>COMPETENCES DE DEMAIN POUR LE DEVELOPPEMENT ET LA CULTURE/4</v>
          </cell>
          <cell r="E37" t="str">
            <v>M</v>
          </cell>
          <cell r="H37" t="str">
            <v>05/12/1991</v>
          </cell>
          <cell r="AG37" t="str">
            <v>En attente de vérification</v>
          </cell>
        </row>
        <row r="38">
          <cell r="A38" t="str">
            <v>COMPETENCES DE DEMAIN POUR LE DEVELOPPEMENT ET LA CULTURE/4</v>
          </cell>
          <cell r="E38" t="str">
            <v>F</v>
          </cell>
          <cell r="H38" t="str">
            <v>07/09/1974</v>
          </cell>
          <cell r="AG38" t="str">
            <v>En attente de vérification</v>
          </cell>
        </row>
        <row r="39">
          <cell r="A39" t="str">
            <v>COMPETENCES DE DEMAIN POUR LE DEVELOPPEMENT ET LA CULTURE/4</v>
          </cell>
          <cell r="E39" t="str">
            <v>M</v>
          </cell>
          <cell r="H39" t="str">
            <v>17/05/1986</v>
          </cell>
          <cell r="AG39" t="str">
            <v>En attente de vérification</v>
          </cell>
        </row>
        <row r="40">
          <cell r="A40" t="str">
            <v>COMPETENCES DE DEMAIN POUR LE DEVELOPPEMENT ET LA CULTURE/4</v>
          </cell>
          <cell r="E40" t="str">
            <v>M</v>
          </cell>
          <cell r="H40" t="str">
            <v>07/07/1976</v>
          </cell>
          <cell r="AG40" t="str">
            <v>En attente de vérification</v>
          </cell>
        </row>
        <row r="41">
          <cell r="A41" t="str">
            <v>COMPETENCES DE DEMAIN POUR LE DEVELOPPEMENT ET LA CULTURE/4</v>
          </cell>
          <cell r="E41" t="str">
            <v>M</v>
          </cell>
          <cell r="H41" t="str">
            <v>19/11/1993</v>
          </cell>
          <cell r="AG41" t="str">
            <v>En attente de vérification</v>
          </cell>
        </row>
        <row r="42">
          <cell r="A42" t="str">
            <v>COMPETENCES DE DEMAIN POUR LE DEVELOPPEMENT ET LA CULTURE/4</v>
          </cell>
          <cell r="E42" t="str">
            <v>M</v>
          </cell>
          <cell r="H42" t="str">
            <v>28/03/1972</v>
          </cell>
          <cell r="AG42" t="str">
            <v>En attente de vérification</v>
          </cell>
        </row>
        <row r="43">
          <cell r="A43" t="str">
            <v>COMPETENCES DE DEMAIN POUR LE DEVELOPPEMENT ET LA CULTURE/4</v>
          </cell>
          <cell r="E43" t="str">
            <v>F</v>
          </cell>
          <cell r="H43" t="str">
            <v>02/06/1957</v>
          </cell>
          <cell r="AG43" t="str">
            <v>En attente de vérification</v>
          </cell>
        </row>
        <row r="44">
          <cell r="A44" t="str">
            <v>COMPETENCES DE DEMAIN POUR LE DEVELOPPEMENT ET LA CULTURE/4</v>
          </cell>
          <cell r="E44" t="str">
            <v>F</v>
          </cell>
          <cell r="H44" t="str">
            <v>10/09/1982</v>
          </cell>
          <cell r="AG44" t="str">
            <v>En attente de vérification</v>
          </cell>
        </row>
        <row r="45">
          <cell r="A45" t="str">
            <v>COMPETENCES DE DEMAIN POUR LE DEVELOPPEMENT ET LA CULTURE/4</v>
          </cell>
          <cell r="E45" t="str">
            <v>M</v>
          </cell>
          <cell r="H45" t="str">
            <v>01/09/1996</v>
          </cell>
          <cell r="AG45" t="str">
            <v>En attente de vérification</v>
          </cell>
        </row>
        <row r="46">
          <cell r="A46" t="str">
            <v>COMPETENCES DE DEMAIN POUR LE DEVELOPPEMENT ET LA CULTURE/4</v>
          </cell>
          <cell r="E46" t="str">
            <v>F</v>
          </cell>
          <cell r="H46" t="str">
            <v>02/01/1985</v>
          </cell>
          <cell r="AG46" t="str">
            <v>En attente de vérification</v>
          </cell>
        </row>
        <row r="47">
          <cell r="A47" t="str">
            <v>cgser/32</v>
          </cell>
          <cell r="E47" t="str">
            <v>M</v>
          </cell>
          <cell r="H47" t="str">
            <v>31/08/1986</v>
          </cell>
          <cell r="AG47" t="str">
            <v>En attente de vérification</v>
          </cell>
        </row>
        <row r="48">
          <cell r="A48" t="str">
            <v>cgser/32</v>
          </cell>
          <cell r="E48" t="str">
            <v>F</v>
          </cell>
          <cell r="H48" t="str">
            <v>05/12/1992</v>
          </cell>
          <cell r="AG48" t="str">
            <v>En attente de vérification</v>
          </cell>
        </row>
        <row r="49">
          <cell r="A49" t="str">
            <v>cgser/32</v>
          </cell>
          <cell r="E49" t="str">
            <v>F</v>
          </cell>
          <cell r="H49" t="str">
            <v>20/07/1990</v>
          </cell>
          <cell r="AG49" t="str">
            <v>En attente de vérification</v>
          </cell>
        </row>
        <row r="50">
          <cell r="A50" t="str">
            <v>cgser/32</v>
          </cell>
          <cell r="E50" t="str">
            <v>M</v>
          </cell>
          <cell r="H50" t="str">
            <v>01/01/1986</v>
          </cell>
          <cell r="AG50" t="str">
            <v>En attente de vérification</v>
          </cell>
        </row>
        <row r="51">
          <cell r="A51" t="str">
            <v>cgser/32</v>
          </cell>
          <cell r="E51" t="str">
            <v>M</v>
          </cell>
          <cell r="H51" t="str">
            <v>01/01/1972</v>
          </cell>
          <cell r="AG51" t="str">
            <v>En attente de vérification</v>
          </cell>
        </row>
        <row r="52">
          <cell r="A52" t="str">
            <v>cgser/32</v>
          </cell>
          <cell r="E52" t="str">
            <v>F</v>
          </cell>
          <cell r="H52" t="str">
            <v>31/01/1987</v>
          </cell>
          <cell r="AG52" t="str">
            <v>En attente de vérification</v>
          </cell>
        </row>
        <row r="53">
          <cell r="A53" t="str">
            <v>cgser/32</v>
          </cell>
          <cell r="E53" t="str">
            <v>F</v>
          </cell>
          <cell r="H53" t="str">
            <v>11/06/2002</v>
          </cell>
          <cell r="AG53" t="str">
            <v>En attente de vérification</v>
          </cell>
        </row>
        <row r="54">
          <cell r="A54" t="str">
            <v>cgser/32</v>
          </cell>
          <cell r="E54" t="str">
            <v>M</v>
          </cell>
          <cell r="H54" t="str">
            <v>18/05/1986</v>
          </cell>
          <cell r="AG54" t="str">
            <v>En attente de vérification</v>
          </cell>
        </row>
        <row r="55">
          <cell r="A55" t="str">
            <v>cgser/32</v>
          </cell>
          <cell r="E55" t="str">
            <v>M</v>
          </cell>
          <cell r="H55" t="str">
            <v>29/11/1976</v>
          </cell>
          <cell r="AG55" t="str">
            <v>En attente de vérification</v>
          </cell>
        </row>
        <row r="56">
          <cell r="A56" t="str">
            <v>cgser/32</v>
          </cell>
          <cell r="E56" t="str">
            <v>M</v>
          </cell>
          <cell r="H56" t="str">
            <v>29/06/1973</v>
          </cell>
          <cell r="AG56" t="str">
            <v>En attente de vérification</v>
          </cell>
        </row>
        <row r="57">
          <cell r="A57" t="str">
            <v>Centre Succès et Développement/21</v>
          </cell>
          <cell r="E57" t="str">
            <v>F</v>
          </cell>
          <cell r="H57" t="str">
            <v>10/05/1980</v>
          </cell>
          <cell r="AG57" t="str">
            <v>En attente de vérification</v>
          </cell>
        </row>
        <row r="58">
          <cell r="A58" t="str">
            <v>cgser/32</v>
          </cell>
          <cell r="E58" t="str">
            <v>M</v>
          </cell>
          <cell r="H58" t="str">
            <v>09/03/1987</v>
          </cell>
          <cell r="AG58" t="str">
            <v>En attente de vérification</v>
          </cell>
        </row>
        <row r="59">
          <cell r="A59" t="str">
            <v>cgser/32</v>
          </cell>
          <cell r="E59" t="str">
            <v>M</v>
          </cell>
          <cell r="H59" t="str">
            <v>18/03/1987</v>
          </cell>
          <cell r="AG59" t="str">
            <v>En attente de vérification</v>
          </cell>
        </row>
        <row r="60">
          <cell r="A60" t="str">
            <v>cgser/32</v>
          </cell>
          <cell r="E60" t="str">
            <v>M</v>
          </cell>
          <cell r="H60" t="str">
            <v>01/01/1972</v>
          </cell>
          <cell r="AG60" t="str">
            <v>En attente de vérification</v>
          </cell>
        </row>
        <row r="61">
          <cell r="A61" t="str">
            <v>cgser/32</v>
          </cell>
          <cell r="E61" t="str">
            <v>F</v>
          </cell>
          <cell r="H61" t="str">
            <v>31/01/1996</v>
          </cell>
          <cell r="AG61" t="str">
            <v>En attente de vérification</v>
          </cell>
        </row>
        <row r="62">
          <cell r="A62" t="str">
            <v>cgser/32</v>
          </cell>
          <cell r="E62" t="str">
            <v>F</v>
          </cell>
          <cell r="H62" t="str">
            <v>16/11/1988</v>
          </cell>
          <cell r="AG62" t="str">
            <v>En attente de vérification</v>
          </cell>
        </row>
        <row r="63">
          <cell r="A63" t="str">
            <v>cgser/32</v>
          </cell>
          <cell r="E63" t="str">
            <v>M</v>
          </cell>
          <cell r="H63" t="str">
            <v>12/07/1986</v>
          </cell>
          <cell r="AG63" t="str">
            <v>En attente de vérification</v>
          </cell>
        </row>
        <row r="64">
          <cell r="A64" t="str">
            <v>cgser/32</v>
          </cell>
          <cell r="E64" t="str">
            <v>M</v>
          </cell>
          <cell r="H64" t="str">
            <v>19/03/1990</v>
          </cell>
          <cell r="AG64" t="str">
            <v>En attente de vérification</v>
          </cell>
        </row>
        <row r="65">
          <cell r="A65" t="str">
            <v>cgser/32</v>
          </cell>
          <cell r="E65" t="str">
            <v>M</v>
          </cell>
          <cell r="H65" t="str">
            <v>19/03/1990</v>
          </cell>
          <cell r="AG65" t="str">
            <v>En attente de vérification</v>
          </cell>
        </row>
        <row r="66">
          <cell r="A66" t="str">
            <v>cgser/32</v>
          </cell>
          <cell r="E66" t="str">
            <v>M</v>
          </cell>
          <cell r="H66" t="str">
            <v>04/08/1994</v>
          </cell>
          <cell r="AG66" t="str">
            <v>En attente de vérification</v>
          </cell>
        </row>
        <row r="67">
          <cell r="A67" t="str">
            <v>cgser/32</v>
          </cell>
          <cell r="E67" t="str">
            <v>M</v>
          </cell>
          <cell r="H67" t="str">
            <v>18/04/1987</v>
          </cell>
          <cell r="AG67" t="str">
            <v>En attente de vérification</v>
          </cell>
        </row>
        <row r="68">
          <cell r="A68" t="str">
            <v>Centre Succès et Développement/21</v>
          </cell>
          <cell r="E68" t="str">
            <v>M</v>
          </cell>
          <cell r="H68" t="str">
            <v>20/09/1986</v>
          </cell>
          <cell r="AG68" t="str">
            <v>En attente de vérification</v>
          </cell>
        </row>
        <row r="69">
          <cell r="A69" t="str">
            <v>Centre Succès et Développement/21</v>
          </cell>
          <cell r="E69" t="str">
            <v>M</v>
          </cell>
          <cell r="H69" t="str">
            <v>22/11/2000</v>
          </cell>
          <cell r="AG69" t="str">
            <v>En attente de vérification</v>
          </cell>
        </row>
        <row r="70">
          <cell r="A70" t="str">
            <v>Centre Succès et Développement/21</v>
          </cell>
          <cell r="E70" t="str">
            <v>M</v>
          </cell>
          <cell r="H70" t="str">
            <v>24/01/1976</v>
          </cell>
          <cell r="AG70" t="str">
            <v>En attente de vérification</v>
          </cell>
        </row>
        <row r="71">
          <cell r="A71" t="str">
            <v>Centre Succès et Développement/21</v>
          </cell>
          <cell r="E71" t="str">
            <v>F</v>
          </cell>
          <cell r="H71" t="str">
            <v>21/11/1997</v>
          </cell>
          <cell r="AG71" t="str">
            <v>En attente de vérification</v>
          </cell>
        </row>
        <row r="72">
          <cell r="A72" t="str">
            <v>Centre Succès et Développement/21</v>
          </cell>
          <cell r="E72" t="str">
            <v>M</v>
          </cell>
          <cell r="H72" t="str">
            <v>11/07/1994</v>
          </cell>
          <cell r="AG72" t="str">
            <v>En attente de vérification</v>
          </cell>
        </row>
        <row r="73">
          <cell r="A73" t="str">
            <v>Centre Succès et Développement/21</v>
          </cell>
          <cell r="E73" t="str">
            <v>M</v>
          </cell>
          <cell r="H73" t="str">
            <v>22/07/1975</v>
          </cell>
          <cell r="AG73" t="str">
            <v>En attente de vérification</v>
          </cell>
        </row>
        <row r="74">
          <cell r="A74" t="str">
            <v>Centre Succès et Développement/21</v>
          </cell>
          <cell r="E74" t="str">
            <v>M</v>
          </cell>
          <cell r="H74" t="str">
            <v>01/01/1961</v>
          </cell>
          <cell r="AG74" t="str">
            <v>En attente de vérification</v>
          </cell>
        </row>
        <row r="75">
          <cell r="A75" t="str">
            <v>Centre Succès et Développement/21</v>
          </cell>
          <cell r="E75" t="str">
            <v>M</v>
          </cell>
          <cell r="H75" t="str">
            <v>22/09/1990</v>
          </cell>
          <cell r="AG75" t="str">
            <v>En attente de vérification</v>
          </cell>
        </row>
        <row r="76">
          <cell r="A76" t="str">
            <v>Centre Succès et Développement/21</v>
          </cell>
          <cell r="E76" t="str">
            <v>M</v>
          </cell>
          <cell r="H76" t="str">
            <v>02/12/1985</v>
          </cell>
          <cell r="AG76" t="str">
            <v>En attente de vérification</v>
          </cell>
        </row>
        <row r="77">
          <cell r="A77" t="str">
            <v>Centre Succès et Développement/21</v>
          </cell>
          <cell r="E77" t="str">
            <v>M</v>
          </cell>
          <cell r="H77" t="str">
            <v>02/11/1984</v>
          </cell>
          <cell r="AG77" t="str">
            <v>En attente de vérification</v>
          </cell>
        </row>
        <row r="78">
          <cell r="A78" t="str">
            <v>Centre Succès et Développement/21</v>
          </cell>
          <cell r="E78" t="str">
            <v>M</v>
          </cell>
          <cell r="H78" t="str">
            <v>26/07/1980</v>
          </cell>
          <cell r="AG78" t="str">
            <v>En attente de vérification</v>
          </cell>
        </row>
        <row r="79">
          <cell r="A79" t="str">
            <v>Centre Succès et Développement/21</v>
          </cell>
          <cell r="E79" t="str">
            <v>M</v>
          </cell>
          <cell r="H79" t="str">
            <v>09/06/1979</v>
          </cell>
          <cell r="AG79" t="str">
            <v>En attente de vérification</v>
          </cell>
        </row>
        <row r="80">
          <cell r="A80" t="str">
            <v>Centre Succès et Développement/21</v>
          </cell>
          <cell r="E80" t="str">
            <v>M</v>
          </cell>
          <cell r="H80" t="str">
            <v>17/06/1983</v>
          </cell>
          <cell r="AG80" t="str">
            <v>En attente de vérification</v>
          </cell>
        </row>
        <row r="81">
          <cell r="A81" t="str">
            <v>cgser/31</v>
          </cell>
          <cell r="E81" t="str">
            <v>F</v>
          </cell>
          <cell r="H81" t="str">
            <v>25/11/1970</v>
          </cell>
          <cell r="AG81" t="str">
            <v>En attente de vérification</v>
          </cell>
        </row>
        <row r="82">
          <cell r="A82" t="str">
            <v>cgser/31</v>
          </cell>
          <cell r="E82" t="str">
            <v>F</v>
          </cell>
          <cell r="H82" t="str">
            <v>07/07/1984</v>
          </cell>
          <cell r="AG82" t="str">
            <v>En attente de vérification</v>
          </cell>
        </row>
        <row r="83">
          <cell r="A83" t="str">
            <v>cgser/31</v>
          </cell>
          <cell r="E83" t="str">
            <v>M</v>
          </cell>
          <cell r="H83" t="str">
            <v>31/05/1992</v>
          </cell>
          <cell r="AG83" t="str">
            <v>En attente de vérification</v>
          </cell>
        </row>
        <row r="84">
          <cell r="A84" t="str">
            <v>cgser/31</v>
          </cell>
          <cell r="E84" t="str">
            <v>M</v>
          </cell>
          <cell r="H84" t="str">
            <v>01/01/1983</v>
          </cell>
          <cell r="AG84" t="str">
            <v>En attente de vérification</v>
          </cell>
        </row>
        <row r="85">
          <cell r="A85" t="str">
            <v>cgser/31</v>
          </cell>
          <cell r="E85" t="str">
            <v>M</v>
          </cell>
          <cell r="H85" t="str">
            <v>01/01/1988</v>
          </cell>
          <cell r="AG85" t="str">
            <v>En attente de vérification</v>
          </cell>
        </row>
        <row r="86">
          <cell r="A86" t="str">
            <v>cgser/31</v>
          </cell>
          <cell r="E86" t="str">
            <v>M</v>
          </cell>
          <cell r="H86" t="str">
            <v>01/07/1985</v>
          </cell>
          <cell r="AG86" t="str">
            <v>En attente de vérification</v>
          </cell>
        </row>
        <row r="87">
          <cell r="A87" t="str">
            <v>cgser/31</v>
          </cell>
          <cell r="E87" t="str">
            <v>M</v>
          </cell>
          <cell r="H87" t="str">
            <v>05/08/2001</v>
          </cell>
          <cell r="AG87" t="str">
            <v>En attente de vérification</v>
          </cell>
        </row>
        <row r="88">
          <cell r="A88" t="str">
            <v>cgser/31</v>
          </cell>
          <cell r="E88" t="str">
            <v>M</v>
          </cell>
          <cell r="H88" t="str">
            <v>12/05/1981</v>
          </cell>
          <cell r="AG88" t="str">
            <v>En attente de vérification</v>
          </cell>
        </row>
        <row r="89">
          <cell r="A89" t="str">
            <v>cgser/31</v>
          </cell>
          <cell r="E89" t="str">
            <v>M</v>
          </cell>
          <cell r="H89" t="str">
            <v>01/01/1980</v>
          </cell>
          <cell r="AG89" t="str">
            <v>En attente de vérification</v>
          </cell>
        </row>
        <row r="90">
          <cell r="A90" t="str">
            <v>cgser/31</v>
          </cell>
          <cell r="E90" t="str">
            <v>M</v>
          </cell>
          <cell r="H90" t="str">
            <v>01/07/1994</v>
          </cell>
          <cell r="AG90" t="str">
            <v>En attente de vérification</v>
          </cell>
        </row>
        <row r="91">
          <cell r="A91" t="str">
            <v>cgser/29</v>
          </cell>
          <cell r="E91" t="str">
            <v>M</v>
          </cell>
          <cell r="H91" t="str">
            <v>23/02/1985</v>
          </cell>
          <cell r="AG91" t="str">
            <v>En attente de vérification</v>
          </cell>
        </row>
        <row r="92">
          <cell r="A92" t="str">
            <v>cgser/29</v>
          </cell>
          <cell r="E92" t="str">
            <v>M</v>
          </cell>
          <cell r="H92" t="str">
            <v>22/02/1974</v>
          </cell>
          <cell r="AG92" t="str">
            <v>En attente de vérification</v>
          </cell>
        </row>
        <row r="93">
          <cell r="A93" t="str">
            <v>cgser/29</v>
          </cell>
          <cell r="E93" t="str">
            <v>M</v>
          </cell>
          <cell r="H93" t="str">
            <v>21/01/1979</v>
          </cell>
          <cell r="AG93" t="str">
            <v>En attente de vérification</v>
          </cell>
        </row>
        <row r="94">
          <cell r="A94" t="str">
            <v>cgser/29</v>
          </cell>
          <cell r="E94" t="str">
            <v>M</v>
          </cell>
          <cell r="H94" t="str">
            <v>15/06/1985</v>
          </cell>
          <cell r="AG94" t="str">
            <v>En attente de vérification</v>
          </cell>
        </row>
        <row r="95">
          <cell r="A95" t="str">
            <v>cgser/29</v>
          </cell>
          <cell r="E95" t="str">
            <v>M</v>
          </cell>
          <cell r="H95" t="str">
            <v>10/03/1978</v>
          </cell>
          <cell r="AG95" t="str">
            <v>En attente de vérification</v>
          </cell>
        </row>
        <row r="96">
          <cell r="A96" t="str">
            <v>cgser/29</v>
          </cell>
          <cell r="E96" t="str">
            <v>M</v>
          </cell>
          <cell r="H96" t="str">
            <v>28/11/1982</v>
          </cell>
          <cell r="AG96" t="str">
            <v>En attente de vérification</v>
          </cell>
        </row>
        <row r="97">
          <cell r="A97" t="str">
            <v>cgser/29</v>
          </cell>
          <cell r="E97" t="str">
            <v>M</v>
          </cell>
          <cell r="H97" t="str">
            <v>01/01/1967</v>
          </cell>
          <cell r="AG97" t="str">
            <v>En attente de vérification</v>
          </cell>
        </row>
        <row r="98">
          <cell r="A98" t="str">
            <v>cgser/29</v>
          </cell>
          <cell r="E98" t="str">
            <v>M</v>
          </cell>
          <cell r="H98" t="str">
            <v>11/07/1976</v>
          </cell>
          <cell r="AG98" t="str">
            <v>En attente de vérification</v>
          </cell>
        </row>
        <row r="99">
          <cell r="A99" t="str">
            <v>cgser/29</v>
          </cell>
          <cell r="E99" t="str">
            <v>M</v>
          </cell>
          <cell r="H99" t="str">
            <v>01/01/1970</v>
          </cell>
          <cell r="AG99" t="str">
            <v>En attente de vérification</v>
          </cell>
        </row>
        <row r="100">
          <cell r="A100" t="str">
            <v>cgser/29</v>
          </cell>
          <cell r="E100" t="str">
            <v>M</v>
          </cell>
          <cell r="H100" t="str">
            <v>01/01/1991</v>
          </cell>
          <cell r="AG100" t="str">
            <v>En attente de vérification</v>
          </cell>
        </row>
        <row r="101">
          <cell r="A101" t="str">
            <v>cgser/28</v>
          </cell>
          <cell r="E101" t="str">
            <v>F</v>
          </cell>
          <cell r="H101" t="str">
            <v>03/04/1981</v>
          </cell>
          <cell r="AG101" t="str">
            <v>En attente de vérification</v>
          </cell>
        </row>
        <row r="102">
          <cell r="A102" t="str">
            <v>cgser/28</v>
          </cell>
          <cell r="E102" t="str">
            <v>F</v>
          </cell>
          <cell r="H102">
            <v>27395</v>
          </cell>
          <cell r="AG102" t="str">
            <v>En attente de vérification</v>
          </cell>
        </row>
        <row r="103">
          <cell r="A103" t="str">
            <v>cgser/28</v>
          </cell>
          <cell r="E103" t="str">
            <v>F</v>
          </cell>
          <cell r="H103" t="str">
            <v>01/01/1970</v>
          </cell>
          <cell r="AG103" t="str">
            <v>En attente de vérification</v>
          </cell>
        </row>
        <row r="104">
          <cell r="A104" t="str">
            <v>cgser/28</v>
          </cell>
          <cell r="E104" t="str">
            <v>F</v>
          </cell>
          <cell r="H104" t="str">
            <v>01/01/1979</v>
          </cell>
          <cell r="AG104" t="str">
            <v>En attente de vérification</v>
          </cell>
        </row>
        <row r="105">
          <cell r="A105" t="str">
            <v>cgser/28</v>
          </cell>
          <cell r="E105" t="str">
            <v>F</v>
          </cell>
          <cell r="H105" t="str">
            <v>01/01/1970</v>
          </cell>
          <cell r="AG105" t="str">
            <v>En attente de vérification</v>
          </cell>
        </row>
        <row r="106">
          <cell r="A106" t="str">
            <v>cgser/28</v>
          </cell>
          <cell r="E106" t="str">
            <v>F</v>
          </cell>
          <cell r="H106" t="str">
            <v>01/01/1966</v>
          </cell>
          <cell r="AG106" t="str">
            <v>En attente de vérification</v>
          </cell>
        </row>
        <row r="107">
          <cell r="A107" t="str">
            <v>cgser/28</v>
          </cell>
          <cell r="E107" t="str">
            <v>F</v>
          </cell>
          <cell r="H107" t="str">
            <v>17/09/1984</v>
          </cell>
          <cell r="AG107" t="str">
            <v>En attente de vérification</v>
          </cell>
        </row>
        <row r="108">
          <cell r="A108" t="str">
            <v>cgser/28</v>
          </cell>
          <cell r="E108" t="str">
            <v>F</v>
          </cell>
          <cell r="H108" t="str">
            <v>05/06/1985</v>
          </cell>
          <cell r="AG108" t="str">
            <v>En attente de vérification</v>
          </cell>
        </row>
        <row r="109">
          <cell r="A109" t="str">
            <v>cgser/28</v>
          </cell>
          <cell r="E109" t="str">
            <v>F</v>
          </cell>
          <cell r="H109" t="str">
            <v>02/07/1992</v>
          </cell>
          <cell r="AG109" t="str">
            <v>En attente de vérification</v>
          </cell>
        </row>
        <row r="110">
          <cell r="A110" t="str">
            <v>cgser/28</v>
          </cell>
          <cell r="E110" t="str">
            <v>F</v>
          </cell>
          <cell r="H110" t="str">
            <v>01/01/1987</v>
          </cell>
          <cell r="AG110" t="str">
            <v>En attente de vérification</v>
          </cell>
        </row>
        <row r="111">
          <cell r="A111" t="str">
            <v>cgser/27</v>
          </cell>
          <cell r="E111" t="str">
            <v>F</v>
          </cell>
          <cell r="H111" t="str">
            <v>08/05/1982</v>
          </cell>
          <cell r="AG111" t="str">
            <v>En attente de vérification</v>
          </cell>
        </row>
        <row r="112">
          <cell r="A112" t="str">
            <v>cgser/27</v>
          </cell>
          <cell r="E112" t="str">
            <v>F</v>
          </cell>
          <cell r="H112" t="str">
            <v>01/01/1983</v>
          </cell>
          <cell r="AG112" t="str">
            <v>En attente de vérification</v>
          </cell>
        </row>
        <row r="113">
          <cell r="A113" t="str">
            <v>cgser/27</v>
          </cell>
          <cell r="E113" t="str">
            <v>F</v>
          </cell>
          <cell r="H113" t="str">
            <v>22/06/1983</v>
          </cell>
          <cell r="AG113" t="str">
            <v>En attente de vérification</v>
          </cell>
        </row>
        <row r="114">
          <cell r="A114" t="str">
            <v>cgser/27</v>
          </cell>
          <cell r="E114" t="str">
            <v>F</v>
          </cell>
          <cell r="H114" t="str">
            <v>16/01/1996</v>
          </cell>
          <cell r="AG114" t="str">
            <v>En attente de vérification</v>
          </cell>
        </row>
        <row r="115">
          <cell r="A115" t="str">
            <v>cgser/27</v>
          </cell>
          <cell r="E115" t="str">
            <v>F</v>
          </cell>
          <cell r="H115" t="str">
            <v>26/06/1995</v>
          </cell>
          <cell r="AG115" t="str">
            <v>En attente de vérification</v>
          </cell>
        </row>
        <row r="116">
          <cell r="A116" t="str">
            <v>cgser/27</v>
          </cell>
          <cell r="E116" t="str">
            <v>F</v>
          </cell>
          <cell r="H116" t="str">
            <v>01/01/1975</v>
          </cell>
          <cell r="AG116" t="str">
            <v>En attente de vérification</v>
          </cell>
        </row>
        <row r="117">
          <cell r="A117" t="str">
            <v>cgser/27</v>
          </cell>
          <cell r="E117" t="str">
            <v>F</v>
          </cell>
          <cell r="H117" t="str">
            <v>26/12/1993</v>
          </cell>
          <cell r="AG117" t="str">
            <v>En attente de vérification</v>
          </cell>
        </row>
        <row r="118">
          <cell r="A118" t="str">
            <v>cgser/27</v>
          </cell>
          <cell r="E118" t="str">
            <v>F</v>
          </cell>
          <cell r="H118" t="str">
            <v>19/05/1994</v>
          </cell>
          <cell r="AG118" t="str">
            <v>En attente de vérification</v>
          </cell>
        </row>
        <row r="119">
          <cell r="A119" t="str">
            <v>cgser/27</v>
          </cell>
          <cell r="E119" t="str">
            <v>F</v>
          </cell>
          <cell r="H119" t="str">
            <v>31/03/1985</v>
          </cell>
          <cell r="AG119" t="str">
            <v>En attente de vérification</v>
          </cell>
        </row>
        <row r="120">
          <cell r="A120" t="str">
            <v>cgser/27</v>
          </cell>
          <cell r="E120" t="str">
            <v>F</v>
          </cell>
          <cell r="H120" t="str">
            <v>01/01/1983</v>
          </cell>
          <cell r="AG120" t="str">
            <v>En attente de vérification</v>
          </cell>
        </row>
        <row r="121">
          <cell r="A121" t="str">
            <v>ASSOCIATION GLOCOS ACDEMY/4</v>
          </cell>
          <cell r="E121" t="str">
            <v>M</v>
          </cell>
          <cell r="H121" t="str">
            <v>01/08/1987</v>
          </cell>
          <cell r="AG121" t="str">
            <v>Validé</v>
          </cell>
        </row>
        <row r="122">
          <cell r="A122" t="str">
            <v>ASSOCIATION GLOCOS ACDEMY/4</v>
          </cell>
          <cell r="E122" t="str">
            <v>M</v>
          </cell>
          <cell r="H122" t="str">
            <v>12/12/1983</v>
          </cell>
          <cell r="AG122" t="str">
            <v>Validé</v>
          </cell>
        </row>
        <row r="123">
          <cell r="A123" t="str">
            <v>ASSOCIATION GLOCOS ACDEMY/4</v>
          </cell>
          <cell r="E123" t="str">
            <v>M</v>
          </cell>
          <cell r="H123" t="str">
            <v>01/01/1971</v>
          </cell>
          <cell r="AG123" t="str">
            <v>Validé</v>
          </cell>
        </row>
        <row r="124">
          <cell r="A124" t="str">
            <v>ASSOCIATION GLOCOS ACDEMY/4</v>
          </cell>
          <cell r="E124" t="str">
            <v>M</v>
          </cell>
          <cell r="H124" t="str">
            <v>11/01/1963</v>
          </cell>
          <cell r="AG124" t="str">
            <v>Validé</v>
          </cell>
        </row>
        <row r="125">
          <cell r="A125" t="str">
            <v>ASSOCIATION GLOCOS ACDEMY/4</v>
          </cell>
          <cell r="E125" t="str">
            <v>M</v>
          </cell>
          <cell r="H125" t="str">
            <v>02/07/1969</v>
          </cell>
          <cell r="AG125" t="str">
            <v>Validé</v>
          </cell>
        </row>
        <row r="126">
          <cell r="A126" t="str">
            <v>ASSOCIATION GLOCOS ACDEMY/4</v>
          </cell>
          <cell r="E126" t="str">
            <v>F</v>
          </cell>
          <cell r="H126" t="str">
            <v>01/01/1988</v>
          </cell>
          <cell r="AG126" t="str">
            <v>Validé</v>
          </cell>
        </row>
        <row r="127">
          <cell r="A127" t="str">
            <v>ASSOCIATION GLOCOS ACDEMY/4</v>
          </cell>
          <cell r="E127" t="str">
            <v>M</v>
          </cell>
          <cell r="H127" t="str">
            <v>21/09/1978</v>
          </cell>
          <cell r="AG127" t="str">
            <v>Validé</v>
          </cell>
        </row>
        <row r="128">
          <cell r="A128" t="str">
            <v>ASSOCIATION GLOCOS ACDEMY/4</v>
          </cell>
          <cell r="E128" t="str">
            <v>F</v>
          </cell>
          <cell r="H128" t="str">
            <v>16/05/1968</v>
          </cell>
          <cell r="AG128" t="str">
            <v>Validé</v>
          </cell>
        </row>
        <row r="129">
          <cell r="A129" t="str">
            <v>ASSOCIATION GLOCOS ACDEMY/4</v>
          </cell>
          <cell r="E129" t="str">
            <v>M</v>
          </cell>
          <cell r="H129" t="str">
            <v>22/01/1991</v>
          </cell>
          <cell r="AG129" t="str">
            <v>Validé</v>
          </cell>
        </row>
        <row r="130">
          <cell r="A130" t="str">
            <v>ASSOCIATION GLOCOS ACDEMY/4</v>
          </cell>
          <cell r="E130" t="str">
            <v>M</v>
          </cell>
          <cell r="H130" t="str">
            <v>13/04/1981</v>
          </cell>
          <cell r="AG130" t="str">
            <v>Validé</v>
          </cell>
        </row>
        <row r="131">
          <cell r="A131" t="str">
            <v>ASSOCIATION GLOCOS ACDEMY/4</v>
          </cell>
          <cell r="E131" t="str">
            <v>M</v>
          </cell>
          <cell r="H131" t="str">
            <v>24/02/1991</v>
          </cell>
          <cell r="AG131" t="str">
            <v>Validé</v>
          </cell>
        </row>
        <row r="132">
          <cell r="A132" t="str">
            <v>Centre Succès et Développement/16</v>
          </cell>
          <cell r="E132" t="str">
            <v>M</v>
          </cell>
          <cell r="H132" t="str">
            <v>29/03/1995</v>
          </cell>
          <cell r="AG132" t="str">
            <v>Validé</v>
          </cell>
        </row>
        <row r="133">
          <cell r="A133" t="str">
            <v>Centre Succès et Développement/16</v>
          </cell>
          <cell r="E133" t="str">
            <v>M</v>
          </cell>
          <cell r="H133" t="str">
            <v>05/02/1996</v>
          </cell>
          <cell r="AG133" t="str">
            <v>Validé</v>
          </cell>
        </row>
        <row r="134">
          <cell r="A134" t="str">
            <v>Centre Succès et Développement/16</v>
          </cell>
          <cell r="E134" t="str">
            <v>M</v>
          </cell>
          <cell r="H134" t="str">
            <v>05/07/1985</v>
          </cell>
          <cell r="AG134" t="str">
            <v>Validé</v>
          </cell>
        </row>
        <row r="135">
          <cell r="A135" t="str">
            <v>Centre Succès et Développement/16</v>
          </cell>
          <cell r="E135" t="str">
            <v>M</v>
          </cell>
          <cell r="H135" t="str">
            <v>19/09/1992</v>
          </cell>
          <cell r="AG135" t="str">
            <v>Validé</v>
          </cell>
        </row>
        <row r="136">
          <cell r="A136" t="str">
            <v>association Ichaa Pour L’employabilité et L’entreprenariat/8</v>
          </cell>
          <cell r="E136" t="str">
            <v>F</v>
          </cell>
          <cell r="H136" t="str">
            <v>09/10/1987</v>
          </cell>
          <cell r="AG136" t="str">
            <v>En attente de vérification</v>
          </cell>
        </row>
        <row r="137">
          <cell r="A137" t="str">
            <v>association Ichaa Pour L’employabilité et L’entreprenariat/8</v>
          </cell>
          <cell r="E137" t="str">
            <v>M</v>
          </cell>
          <cell r="H137" t="str">
            <v>12/11/1989</v>
          </cell>
          <cell r="AG137" t="str">
            <v>En attente de vérification</v>
          </cell>
        </row>
        <row r="138">
          <cell r="A138" t="str">
            <v>association Ichaa Pour L’employabilité et L’entreprenariat/8</v>
          </cell>
          <cell r="E138" t="str">
            <v>M</v>
          </cell>
          <cell r="H138" t="str">
            <v>15/02/1990</v>
          </cell>
          <cell r="AG138" t="str">
            <v>En attente de vérification</v>
          </cell>
        </row>
        <row r="139">
          <cell r="A139" t="str">
            <v>association Ichaa Pour L’employabilité et L’entreprenariat/8</v>
          </cell>
          <cell r="E139" t="str">
            <v>M</v>
          </cell>
          <cell r="H139" t="str">
            <v>10/06/1986</v>
          </cell>
          <cell r="AG139" t="str">
            <v>En attente de vérification</v>
          </cell>
        </row>
        <row r="140">
          <cell r="A140" t="str">
            <v>Centre Succès et Développement/16</v>
          </cell>
          <cell r="E140" t="str">
            <v>M</v>
          </cell>
          <cell r="H140" t="str">
            <v>28/07/1976</v>
          </cell>
          <cell r="AG140" t="str">
            <v>Validé</v>
          </cell>
        </row>
        <row r="141">
          <cell r="A141" t="str">
            <v>Centre Succès et Développement/16</v>
          </cell>
          <cell r="E141" t="str">
            <v>M</v>
          </cell>
          <cell r="H141" t="str">
            <v>25/09/1990</v>
          </cell>
          <cell r="AG141" t="str">
            <v>Validé</v>
          </cell>
        </row>
        <row r="142">
          <cell r="A142" t="str">
            <v>Centre Succès et Développement/16</v>
          </cell>
          <cell r="E142" t="str">
            <v>M</v>
          </cell>
          <cell r="H142" t="str">
            <v>14/03/1977</v>
          </cell>
          <cell r="AG142" t="str">
            <v>Validé</v>
          </cell>
        </row>
        <row r="143">
          <cell r="A143" t="str">
            <v>Centre Succès et Développement/16</v>
          </cell>
          <cell r="E143" t="str">
            <v>M</v>
          </cell>
          <cell r="H143" t="str">
            <v>03/08/1983</v>
          </cell>
          <cell r="AG143" t="str">
            <v>Validé</v>
          </cell>
        </row>
        <row r="144">
          <cell r="A144" t="str">
            <v>Centre Succès et Développement/16</v>
          </cell>
          <cell r="E144" t="str">
            <v>M</v>
          </cell>
          <cell r="H144" t="str">
            <v>01/01/1980</v>
          </cell>
          <cell r="AG144" t="str">
            <v>Validé</v>
          </cell>
        </row>
        <row r="145">
          <cell r="A145" t="str">
            <v>Centre Succès et Développement/16</v>
          </cell>
          <cell r="E145" t="str">
            <v>M</v>
          </cell>
          <cell r="H145" t="str">
            <v>01/01/1972</v>
          </cell>
          <cell r="AG145" t="str">
            <v>Validé</v>
          </cell>
        </row>
        <row r="146">
          <cell r="A146" t="str">
            <v>Centre Succès et Développement/16</v>
          </cell>
          <cell r="E146" t="str">
            <v>M</v>
          </cell>
          <cell r="H146" t="str">
            <v>04/08/1979</v>
          </cell>
          <cell r="AG146" t="str">
            <v>Validé</v>
          </cell>
        </row>
        <row r="147">
          <cell r="A147" t="str">
            <v>Réseau Associatif pour le développement Participatif/6</v>
          </cell>
          <cell r="E147" t="str">
            <v>F</v>
          </cell>
          <cell r="H147" t="str">
            <v>09/09/1983</v>
          </cell>
          <cell r="AG147" t="str">
            <v>En attente de vérification</v>
          </cell>
        </row>
        <row r="148">
          <cell r="A148" t="str">
            <v>Réseau Associatif pour le développement Participatif/6</v>
          </cell>
          <cell r="E148" t="str">
            <v>M</v>
          </cell>
          <cell r="H148" t="str">
            <v>24/01/1987</v>
          </cell>
          <cell r="AG148" t="str">
            <v>Validé</v>
          </cell>
        </row>
        <row r="149">
          <cell r="A149" t="str">
            <v>Réseau Associatif pour le développement Participatif/6</v>
          </cell>
          <cell r="E149" t="str">
            <v>M</v>
          </cell>
          <cell r="H149" t="str">
            <v>08/11/1990</v>
          </cell>
          <cell r="AG149" t="str">
            <v>Validé</v>
          </cell>
        </row>
        <row r="150">
          <cell r="A150" t="str">
            <v>Réseau Associatif pour le développement Participatif/6</v>
          </cell>
          <cell r="E150" t="str">
            <v>M</v>
          </cell>
          <cell r="H150" t="str">
            <v>16/08/1985</v>
          </cell>
          <cell r="AG150" t="str">
            <v>Validé</v>
          </cell>
        </row>
        <row r="151">
          <cell r="A151" t="str">
            <v>Réseau Associatif pour le développement Participatif/6</v>
          </cell>
          <cell r="E151" t="str">
            <v>M</v>
          </cell>
          <cell r="H151" t="str">
            <v>02/08/1968</v>
          </cell>
          <cell r="AG151" t="str">
            <v>Validé</v>
          </cell>
        </row>
        <row r="152">
          <cell r="A152" t="str">
            <v>Réseau Associatif pour le développement Participatif/6</v>
          </cell>
          <cell r="E152" t="str">
            <v>M</v>
          </cell>
          <cell r="H152" t="str">
            <v>08/09/1987</v>
          </cell>
          <cell r="AG152" t="str">
            <v>Validé</v>
          </cell>
        </row>
        <row r="153">
          <cell r="A153" t="str">
            <v>Réseau Associatif pour le développement Participatif/6</v>
          </cell>
          <cell r="E153" t="str">
            <v>M</v>
          </cell>
          <cell r="H153" t="str">
            <v>24/04/1992</v>
          </cell>
          <cell r="AG153" t="str">
            <v>Validé</v>
          </cell>
        </row>
        <row r="154">
          <cell r="A154" t="str">
            <v>Réseau Associatif pour le développement Participatif/6</v>
          </cell>
          <cell r="E154" t="str">
            <v>M</v>
          </cell>
          <cell r="H154" t="str">
            <v>03/01/1984</v>
          </cell>
          <cell r="AG154" t="str">
            <v>Validé</v>
          </cell>
        </row>
        <row r="155">
          <cell r="A155" t="str">
            <v>Réseau Associatif pour le développement Participatif/6</v>
          </cell>
          <cell r="E155" t="str">
            <v>M</v>
          </cell>
          <cell r="H155" t="str">
            <v>18/07/1985</v>
          </cell>
          <cell r="AG155" t="str">
            <v>Validé</v>
          </cell>
        </row>
        <row r="156">
          <cell r="A156" t="str">
            <v>Réseau Associatif pour le développement Participatif/6</v>
          </cell>
          <cell r="E156" t="str">
            <v>M</v>
          </cell>
          <cell r="H156" t="str">
            <v>24/09/1984</v>
          </cell>
          <cell r="AG156" t="str">
            <v>Validé</v>
          </cell>
        </row>
        <row r="157">
          <cell r="A157" t="str">
            <v>Réseau Associatif pour le développement Participatif/6</v>
          </cell>
          <cell r="E157" t="str">
            <v>M</v>
          </cell>
          <cell r="H157" t="str">
            <v>03/10/1987</v>
          </cell>
          <cell r="AG157" t="str">
            <v>Validé</v>
          </cell>
        </row>
        <row r="158">
          <cell r="A158" t="str">
            <v>Réseau Associatif pour le développement Participatif/6</v>
          </cell>
          <cell r="E158" t="str">
            <v>M</v>
          </cell>
          <cell r="H158" t="str">
            <v>10/03/1992</v>
          </cell>
          <cell r="AG158" t="str">
            <v>Validé</v>
          </cell>
        </row>
        <row r="159">
          <cell r="A159" t="str">
            <v>Réseau Associatif pour le développement Participatif/6</v>
          </cell>
          <cell r="E159" t="str">
            <v>M</v>
          </cell>
          <cell r="H159" t="str">
            <v>18/10/1971</v>
          </cell>
          <cell r="AG159" t="str">
            <v>Validé</v>
          </cell>
        </row>
        <row r="160">
          <cell r="A160" t="str">
            <v>Association de très petites entreprises à Nador/5</v>
          </cell>
          <cell r="E160" t="str">
            <v>M</v>
          </cell>
          <cell r="H160" t="str">
            <v>01/04/1985</v>
          </cell>
          <cell r="AG160" t="str">
            <v>Validé</v>
          </cell>
        </row>
        <row r="161">
          <cell r="A161" t="str">
            <v>Association de très petites entreprises à Nador/6</v>
          </cell>
          <cell r="E161" t="str">
            <v>M</v>
          </cell>
          <cell r="H161" t="str">
            <v>16/05/1979</v>
          </cell>
          <cell r="AG161" t="str">
            <v>Validé</v>
          </cell>
        </row>
        <row r="162">
          <cell r="A162" t="str">
            <v>Association de très petites entreprises à Nador/5</v>
          </cell>
          <cell r="E162" t="str">
            <v>M</v>
          </cell>
          <cell r="H162" t="str">
            <v>31/08/1988</v>
          </cell>
          <cell r="AG162" t="str">
            <v>Validé</v>
          </cell>
        </row>
        <row r="163">
          <cell r="A163" t="str">
            <v>Association de très petites entreprises à Nador/5</v>
          </cell>
          <cell r="E163" t="str">
            <v>M</v>
          </cell>
          <cell r="H163" t="str">
            <v>20/01/1981</v>
          </cell>
          <cell r="AG163" t="str">
            <v>Validé</v>
          </cell>
        </row>
        <row r="164">
          <cell r="A164" t="str">
            <v>Association de très petites entreprises à Nador/6</v>
          </cell>
          <cell r="E164" t="str">
            <v>F</v>
          </cell>
          <cell r="H164" t="str">
            <v>08/05/1992</v>
          </cell>
          <cell r="AG164" t="str">
            <v>Validé</v>
          </cell>
        </row>
        <row r="165">
          <cell r="A165" t="str">
            <v>Association de très petites entreprises à Nador/6</v>
          </cell>
          <cell r="E165" t="str">
            <v>F</v>
          </cell>
          <cell r="H165" t="str">
            <v>05/12/1993</v>
          </cell>
          <cell r="AG165" t="str">
            <v>Validé</v>
          </cell>
        </row>
        <row r="166">
          <cell r="A166" t="str">
            <v>Association de très petites entreprises à Nador/6</v>
          </cell>
          <cell r="E166" t="str">
            <v>M</v>
          </cell>
          <cell r="H166" t="str">
            <v>08/08/1986</v>
          </cell>
          <cell r="AG166" t="str">
            <v>Validé</v>
          </cell>
        </row>
        <row r="167">
          <cell r="A167" t="str">
            <v>Association de très petites entreprises à Nador/6</v>
          </cell>
          <cell r="E167" t="str">
            <v>M</v>
          </cell>
          <cell r="H167" t="str">
            <v>17/07/1993</v>
          </cell>
          <cell r="AG167" t="str">
            <v>Validé</v>
          </cell>
        </row>
        <row r="168">
          <cell r="A168" t="str">
            <v>Association de très petites entreprises à Nador/6</v>
          </cell>
          <cell r="E168" t="str">
            <v>F</v>
          </cell>
          <cell r="H168" t="str">
            <v>11/12/1984</v>
          </cell>
          <cell r="AG168" t="str">
            <v>Validé</v>
          </cell>
        </row>
        <row r="169">
          <cell r="A169" t="str">
            <v>Association de très petites entreprises à Nador/6</v>
          </cell>
          <cell r="E169" t="str">
            <v>M</v>
          </cell>
          <cell r="H169" t="str">
            <v>25/02/1970</v>
          </cell>
          <cell r="AG169" t="str">
            <v>Validé</v>
          </cell>
        </row>
        <row r="170">
          <cell r="A170" t="str">
            <v>Association de très petites entreprises à Nador/6</v>
          </cell>
          <cell r="E170" t="str">
            <v>M</v>
          </cell>
          <cell r="H170" t="str">
            <v>02/06/1970</v>
          </cell>
          <cell r="AG170" t="str">
            <v>Validé</v>
          </cell>
        </row>
        <row r="171">
          <cell r="A171" t="str">
            <v>Association de très petites entreprises à Nador/6</v>
          </cell>
          <cell r="E171" t="str">
            <v>M</v>
          </cell>
          <cell r="H171" t="str">
            <v>11/12/1983</v>
          </cell>
          <cell r="AG171" t="str">
            <v>Validé</v>
          </cell>
        </row>
        <row r="172">
          <cell r="A172" t="str">
            <v>Association de très petites entreprises à Nador/6</v>
          </cell>
          <cell r="E172" t="str">
            <v>M</v>
          </cell>
          <cell r="H172" t="str">
            <v>13/09/1999</v>
          </cell>
          <cell r="AG172" t="str">
            <v>Validé</v>
          </cell>
        </row>
        <row r="173">
          <cell r="A173" t="str">
            <v>Association de très petites entreprises à Nador/6</v>
          </cell>
          <cell r="E173" t="str">
            <v>F</v>
          </cell>
          <cell r="H173" t="str">
            <v>14/12/1968</v>
          </cell>
          <cell r="AG173" t="str">
            <v>Validé</v>
          </cell>
        </row>
        <row r="174">
          <cell r="A174" t="str">
            <v>Association de très petites entreprises à Nador/6</v>
          </cell>
          <cell r="E174" t="str">
            <v>M</v>
          </cell>
          <cell r="H174" t="str">
            <v>11/08/1991</v>
          </cell>
          <cell r="AG174" t="str">
            <v>Validé</v>
          </cell>
        </row>
        <row r="175">
          <cell r="A175" t="str">
            <v>Association de très petites entreprises à Nador/6</v>
          </cell>
          <cell r="E175" t="str">
            <v>M</v>
          </cell>
          <cell r="H175" t="str">
            <v>14/01/1989</v>
          </cell>
          <cell r="AG175" t="str">
            <v>Validé</v>
          </cell>
        </row>
        <row r="176">
          <cell r="A176" t="str">
            <v>Association de très petites entreprises à Nador/6</v>
          </cell>
          <cell r="E176" t="str">
            <v>F</v>
          </cell>
          <cell r="H176" t="str">
            <v>15/07/1989</v>
          </cell>
          <cell r="AG176" t="str">
            <v>Validé</v>
          </cell>
        </row>
        <row r="177">
          <cell r="A177" t="str">
            <v>Association de très petites entreprises à Nador/5</v>
          </cell>
          <cell r="E177" t="str">
            <v>M</v>
          </cell>
          <cell r="H177" t="str">
            <v>14/07/1986</v>
          </cell>
          <cell r="AG177" t="str">
            <v>Validé</v>
          </cell>
        </row>
        <row r="178">
          <cell r="A178" t="str">
            <v>Association de très petites entreprises à Nador/5</v>
          </cell>
          <cell r="E178" t="str">
            <v>M</v>
          </cell>
          <cell r="H178" t="str">
            <v>05/01/1996</v>
          </cell>
          <cell r="AG178" t="str">
            <v>Validé</v>
          </cell>
        </row>
        <row r="179">
          <cell r="A179" t="str">
            <v>Association de très petites entreprises à Nador/5</v>
          </cell>
          <cell r="E179" t="str">
            <v>M</v>
          </cell>
          <cell r="H179" t="str">
            <v>22/12/1975</v>
          </cell>
          <cell r="AG179" t="str">
            <v>Validé</v>
          </cell>
        </row>
        <row r="180">
          <cell r="A180" t="str">
            <v>Association de très petites entreprises à Nador/5</v>
          </cell>
          <cell r="E180" t="str">
            <v>M</v>
          </cell>
          <cell r="H180" t="str">
            <v>03/09/1986</v>
          </cell>
          <cell r="AG180" t="str">
            <v>Validé</v>
          </cell>
        </row>
        <row r="181">
          <cell r="A181" t="str">
            <v>Association de très petites entreprises à Nador/5</v>
          </cell>
          <cell r="E181" t="str">
            <v>F</v>
          </cell>
          <cell r="H181" t="str">
            <v>01/01/1983</v>
          </cell>
          <cell r="AG181" t="str">
            <v>Validé</v>
          </cell>
        </row>
        <row r="182">
          <cell r="A182" t="str">
            <v>Association de très petites entreprises à Nador/5</v>
          </cell>
          <cell r="E182" t="str">
            <v>M</v>
          </cell>
          <cell r="H182" t="str">
            <v>01/10/1993</v>
          </cell>
          <cell r="AG182" t="str">
            <v>Validé</v>
          </cell>
        </row>
        <row r="183">
          <cell r="A183" t="str">
            <v>Association de très petites entreprises à Nador/5</v>
          </cell>
          <cell r="E183" t="str">
            <v>M</v>
          </cell>
          <cell r="H183" t="str">
            <v>12/06/1985</v>
          </cell>
          <cell r="AG183" t="str">
            <v>Validé</v>
          </cell>
        </row>
        <row r="184">
          <cell r="A184" t="str">
            <v>Association de très petites entreprises à Nador/5</v>
          </cell>
          <cell r="E184" t="str">
            <v>M</v>
          </cell>
          <cell r="H184" t="str">
            <v>17/07/1982</v>
          </cell>
          <cell r="AG184" t="str">
            <v>Validé</v>
          </cell>
        </row>
        <row r="185">
          <cell r="A185" t="str">
            <v>Association de très petites entreprises à Nador/5</v>
          </cell>
          <cell r="E185" t="str">
            <v>F</v>
          </cell>
          <cell r="H185" t="str">
            <v>25/06/1987</v>
          </cell>
          <cell r="AG185" t="str">
            <v>Validé</v>
          </cell>
        </row>
        <row r="186">
          <cell r="A186" t="str">
            <v>Association de très petites entreprises à Nador/5</v>
          </cell>
          <cell r="E186" t="str">
            <v>F</v>
          </cell>
          <cell r="H186" t="str">
            <v>20/09/1993</v>
          </cell>
          <cell r="AG186" t="str">
            <v>Validé</v>
          </cell>
        </row>
        <row r="187">
          <cell r="A187" t="str">
            <v>Association de très petites entreprises à Nador/5</v>
          </cell>
          <cell r="E187" t="str">
            <v>M</v>
          </cell>
          <cell r="H187" t="str">
            <v>18/10/1979</v>
          </cell>
          <cell r="AG187" t="str">
            <v>Validé</v>
          </cell>
        </row>
        <row r="188">
          <cell r="A188" t="str">
            <v>Association de très petites entreprises à Nador/5</v>
          </cell>
          <cell r="E188" t="str">
            <v>M</v>
          </cell>
          <cell r="H188" t="str">
            <v>08/10/1979</v>
          </cell>
          <cell r="AG188" t="str">
            <v>Validé</v>
          </cell>
        </row>
        <row r="189">
          <cell r="A189" t="str">
            <v>Réseau Espace Civil de Fés et Région/1</v>
          </cell>
          <cell r="E189" t="str">
            <v>M</v>
          </cell>
          <cell r="H189" t="str">
            <v>05/10/1979</v>
          </cell>
          <cell r="AG189" t="str">
            <v>Validé</v>
          </cell>
        </row>
        <row r="190">
          <cell r="A190" t="str">
            <v>Réseau Espace Civil de Fés et Région/1</v>
          </cell>
          <cell r="E190" t="str">
            <v>F</v>
          </cell>
          <cell r="H190" t="str">
            <v>01/01/1983</v>
          </cell>
          <cell r="AG190" t="str">
            <v>Validé</v>
          </cell>
        </row>
        <row r="191">
          <cell r="A191" t="str">
            <v>Réseau Espace Civil de Fés et Région/1</v>
          </cell>
          <cell r="E191" t="str">
            <v>F</v>
          </cell>
          <cell r="H191" t="str">
            <v>13/08/1984</v>
          </cell>
          <cell r="AG191" t="str">
            <v>Validé</v>
          </cell>
        </row>
        <row r="192">
          <cell r="A192" t="str">
            <v>Réseau Espace Civil de Fés et Région/1</v>
          </cell>
          <cell r="E192" t="str">
            <v>F</v>
          </cell>
          <cell r="H192" t="str">
            <v>27/01/1982</v>
          </cell>
          <cell r="AG192" t="str">
            <v>Validé</v>
          </cell>
        </row>
        <row r="193">
          <cell r="A193" t="str">
            <v>Réseau Espace Civil de Fés et Région/1</v>
          </cell>
          <cell r="E193" t="str">
            <v>F</v>
          </cell>
          <cell r="H193" t="str">
            <v>01/10/1981</v>
          </cell>
          <cell r="AG193" t="str">
            <v>Validé</v>
          </cell>
        </row>
        <row r="194">
          <cell r="A194" t="str">
            <v>Réseau Espace Civil de Fés et Région/1</v>
          </cell>
          <cell r="E194" t="str">
            <v>M</v>
          </cell>
          <cell r="H194" t="str">
            <v>20/08/1982</v>
          </cell>
          <cell r="AG194" t="str">
            <v>Validé</v>
          </cell>
        </row>
        <row r="195">
          <cell r="A195" t="str">
            <v>Réseau Espace Civil de Fés et Région/1</v>
          </cell>
          <cell r="E195" t="str">
            <v>M</v>
          </cell>
          <cell r="H195" t="str">
            <v>17/10/1981</v>
          </cell>
          <cell r="AG195" t="str">
            <v>Validé</v>
          </cell>
        </row>
        <row r="196">
          <cell r="A196" t="str">
            <v>Réseau Espace Civil de Fés et Région/1</v>
          </cell>
          <cell r="E196" t="str">
            <v>M</v>
          </cell>
          <cell r="H196" t="str">
            <v>01/12/1972</v>
          </cell>
          <cell r="AG196" t="str">
            <v>Validé</v>
          </cell>
        </row>
        <row r="197">
          <cell r="A197" t="str">
            <v>Réseau Espace Civil de Fés et Région/1</v>
          </cell>
          <cell r="E197" t="str">
            <v>M</v>
          </cell>
          <cell r="H197" t="str">
            <v>04/06/1967</v>
          </cell>
          <cell r="AG197" t="str">
            <v>Validé</v>
          </cell>
        </row>
        <row r="198">
          <cell r="A198" t="str">
            <v>Réseau Espace Civil de Fés et Région/1</v>
          </cell>
          <cell r="E198" t="str">
            <v>F</v>
          </cell>
          <cell r="H198" t="str">
            <v>17/12/1988</v>
          </cell>
          <cell r="AG198" t="str">
            <v>Validé</v>
          </cell>
        </row>
        <row r="199">
          <cell r="A199" t="str">
            <v>Réseau Espace Civil de Fés et Région/1</v>
          </cell>
          <cell r="E199" t="str">
            <v>M</v>
          </cell>
          <cell r="H199" t="str">
            <v>01/01/1976</v>
          </cell>
          <cell r="AG199" t="str">
            <v>Validé</v>
          </cell>
        </row>
        <row r="200">
          <cell r="E200" t="str">
            <v>F</v>
          </cell>
          <cell r="H200" t="str">
            <v>01/01/1987</v>
          </cell>
          <cell r="AG200" t="str">
            <v>En attente de vérification</v>
          </cell>
        </row>
        <row r="201">
          <cell r="A201" t="str">
            <v>association Ichaa Pour L’employabilité et L’entreprenariat/4</v>
          </cell>
          <cell r="E201" t="str">
            <v>M</v>
          </cell>
          <cell r="H201" t="str">
            <v>07/09/1998</v>
          </cell>
          <cell r="AG201" t="str">
            <v>Rejeté</v>
          </cell>
        </row>
        <row r="202">
          <cell r="A202" t="str">
            <v>association Ichaa Pour L’employabilité et L’entreprenariat/4</v>
          </cell>
          <cell r="E202" t="str">
            <v>M</v>
          </cell>
          <cell r="H202" t="str">
            <v>08/05/1982</v>
          </cell>
          <cell r="AG202" t="str">
            <v>Rejeté</v>
          </cell>
        </row>
        <row r="203">
          <cell r="A203" t="str">
            <v>association Ichaa Pour L’employabilité et L’entreprenariat/4</v>
          </cell>
          <cell r="E203" t="str">
            <v>M</v>
          </cell>
          <cell r="H203" t="str">
            <v>07/04/1984</v>
          </cell>
          <cell r="AG203" t="str">
            <v>Rejeté</v>
          </cell>
        </row>
        <row r="204">
          <cell r="E204" t="str">
            <v>F</v>
          </cell>
          <cell r="H204" t="str">
            <v>23/02/1985</v>
          </cell>
          <cell r="AG204" t="str">
            <v>En attente de vérification</v>
          </cell>
        </row>
        <row r="205">
          <cell r="A205" t="str">
            <v>association Ichaa Pour L’employabilité et L’entreprenariat/4</v>
          </cell>
          <cell r="E205" t="str">
            <v>M</v>
          </cell>
          <cell r="H205" t="str">
            <v>05/06/2000</v>
          </cell>
          <cell r="AG205" t="str">
            <v>Rejeté</v>
          </cell>
        </row>
        <row r="206">
          <cell r="E206" t="str">
            <v>F</v>
          </cell>
          <cell r="H206" t="str">
            <v>03/04/1981</v>
          </cell>
          <cell r="AG206" t="str">
            <v>En attente de vérification</v>
          </cell>
        </row>
        <row r="207">
          <cell r="E207" t="str">
            <v>F</v>
          </cell>
          <cell r="H207">
            <v>27395</v>
          </cell>
          <cell r="AG207" t="str">
            <v>En attente de vérification</v>
          </cell>
        </row>
        <row r="208">
          <cell r="A208" t="str">
            <v>association Ichaa Pour L’employabilité et L’entreprenariat/4</v>
          </cell>
          <cell r="E208" t="str">
            <v>M</v>
          </cell>
          <cell r="H208" t="str">
            <v>26/07/1995</v>
          </cell>
          <cell r="AG208" t="str">
            <v>Rejeté</v>
          </cell>
        </row>
        <row r="209">
          <cell r="E209" t="str">
            <v>F</v>
          </cell>
          <cell r="H209" t="str">
            <v>01/01/1970</v>
          </cell>
          <cell r="AG209" t="str">
            <v>En attente de vérification</v>
          </cell>
        </row>
        <row r="210">
          <cell r="A210" t="str">
            <v>association Ichaa Pour L’employabilité et L’entreprenariat/4</v>
          </cell>
          <cell r="E210" t="str">
            <v>M</v>
          </cell>
          <cell r="H210" t="str">
            <v>23/05/1991</v>
          </cell>
          <cell r="AG210" t="str">
            <v>Rejeté</v>
          </cell>
        </row>
        <row r="211">
          <cell r="A211" t="str">
            <v>association Ichaa Pour L’employabilité et L’entreprenariat/4</v>
          </cell>
          <cell r="E211" t="str">
            <v>M</v>
          </cell>
          <cell r="H211" t="str">
            <v>21/09/1990</v>
          </cell>
          <cell r="AG211" t="str">
            <v>Rejeté</v>
          </cell>
        </row>
        <row r="212">
          <cell r="A212" t="str">
            <v>association Ichaa Pour L’employabilité et L’entreprenariat/4</v>
          </cell>
          <cell r="E212" t="str">
            <v>M</v>
          </cell>
          <cell r="H212" t="str">
            <v>18/03/1992</v>
          </cell>
          <cell r="AG212" t="str">
            <v>Rejeté</v>
          </cell>
        </row>
        <row r="213">
          <cell r="A213" t="str">
            <v>association Ichaa Pour L’employabilité et L’entreprenariat/4</v>
          </cell>
          <cell r="E213" t="str">
            <v>M</v>
          </cell>
          <cell r="H213" t="str">
            <v>15/04/1989</v>
          </cell>
          <cell r="AG213" t="str">
            <v>Rejeté</v>
          </cell>
        </row>
        <row r="214">
          <cell r="A214" t="str">
            <v>association Ichaa Pour L’employabilité et L’entreprenariat/4</v>
          </cell>
          <cell r="E214" t="str">
            <v>M</v>
          </cell>
          <cell r="H214" t="str">
            <v>12/07/1993</v>
          </cell>
          <cell r="AG214" t="str">
            <v>Rejeté</v>
          </cell>
        </row>
        <row r="215">
          <cell r="A215" t="str">
            <v>association Ichaa Pour L’employabilité et L’entreprenariat/4</v>
          </cell>
          <cell r="E215" t="str">
            <v>M</v>
          </cell>
          <cell r="H215" t="str">
            <v>05/03/1994</v>
          </cell>
          <cell r="AG215" t="str">
            <v>Rejeté</v>
          </cell>
        </row>
        <row r="216">
          <cell r="A216" t="str">
            <v>association Ichaa Pour L’employabilité et L’entreprenariat/4</v>
          </cell>
          <cell r="E216" t="str">
            <v>M</v>
          </cell>
          <cell r="H216" t="str">
            <v>25/08/1994</v>
          </cell>
          <cell r="AG216" t="str">
            <v>Rejeté</v>
          </cell>
        </row>
        <row r="217">
          <cell r="E217" t="str">
            <v>F</v>
          </cell>
          <cell r="H217" t="str">
            <v>01/01/1979</v>
          </cell>
          <cell r="AG217" t="str">
            <v>En attente de vérification</v>
          </cell>
        </row>
        <row r="218">
          <cell r="E218" t="str">
            <v>F</v>
          </cell>
          <cell r="H218" t="str">
            <v>01/01/1970</v>
          </cell>
          <cell r="AG218" t="str">
            <v>En attente de vérification</v>
          </cell>
        </row>
        <row r="219">
          <cell r="E219" t="str">
            <v>F</v>
          </cell>
          <cell r="H219" t="str">
            <v>01/01/1966</v>
          </cell>
          <cell r="AG219" t="str">
            <v>En attente de vérification</v>
          </cell>
        </row>
        <row r="220">
          <cell r="E220" t="str">
            <v>F</v>
          </cell>
          <cell r="H220" t="str">
            <v>17/09/1984</v>
          </cell>
          <cell r="AG220" t="str">
            <v>En attente de vérification</v>
          </cell>
        </row>
        <row r="221">
          <cell r="E221" t="str">
            <v>F</v>
          </cell>
          <cell r="H221" t="str">
            <v>05/06/1985</v>
          </cell>
          <cell r="AG221" t="str">
            <v>En attente de vérification</v>
          </cell>
        </row>
        <row r="222">
          <cell r="E222" t="str">
            <v>F</v>
          </cell>
          <cell r="H222" t="str">
            <v>02/07/1992</v>
          </cell>
          <cell r="AG222" t="str">
            <v>En attente de vérification</v>
          </cell>
        </row>
        <row r="223">
          <cell r="A223" t="str">
            <v>association Ichaa Pour L’employabilité et L’entreprenariat/1</v>
          </cell>
          <cell r="E223" t="str">
            <v>M</v>
          </cell>
          <cell r="H223" t="str">
            <v>09/02/1980</v>
          </cell>
          <cell r="AG223" t="str">
            <v>Validé</v>
          </cell>
        </row>
        <row r="224">
          <cell r="A224" t="str">
            <v>association Ichaa Pour L’employabilité et L’entreprenariat/1</v>
          </cell>
          <cell r="E224" t="str">
            <v>M</v>
          </cell>
          <cell r="H224" t="str">
            <v>17/05/1992</v>
          </cell>
          <cell r="AG224" t="str">
            <v>Validé</v>
          </cell>
        </row>
        <row r="225">
          <cell r="A225" t="str">
            <v>association Ichaa Pour L’employabilité et L’entreprenariat/1</v>
          </cell>
          <cell r="E225" t="str">
            <v>M</v>
          </cell>
          <cell r="H225" t="str">
            <v>03/12/1995</v>
          </cell>
          <cell r="AG225" t="str">
            <v>Validé</v>
          </cell>
        </row>
        <row r="226">
          <cell r="A226" t="str">
            <v>association Ichaa Pour L’employabilité et L’entreprenariat/1</v>
          </cell>
          <cell r="E226" t="str">
            <v>M</v>
          </cell>
          <cell r="H226" t="str">
            <v>12/09/1990</v>
          </cell>
          <cell r="AG226" t="str">
            <v>Validé</v>
          </cell>
        </row>
        <row r="227">
          <cell r="A227" t="str">
            <v>association Ichaa Pour L’employabilité et L’entreprenariat/1</v>
          </cell>
          <cell r="E227" t="str">
            <v>M</v>
          </cell>
          <cell r="H227" t="str">
            <v>24/03/1991</v>
          </cell>
          <cell r="AG227" t="str">
            <v>Validé</v>
          </cell>
        </row>
        <row r="228">
          <cell r="A228" t="str">
            <v>association Ichaa Pour L’employabilité et L’entreprenariat/1</v>
          </cell>
          <cell r="E228" t="str">
            <v>M</v>
          </cell>
          <cell r="H228" t="str">
            <v>02/09/1994</v>
          </cell>
          <cell r="AG228" t="str">
            <v>Validé</v>
          </cell>
        </row>
        <row r="229">
          <cell r="A229" t="str">
            <v>association Ichaa Pour L’employabilité et L’entreprenariat/1</v>
          </cell>
          <cell r="E229" t="str">
            <v>M</v>
          </cell>
          <cell r="H229" t="str">
            <v>23/07/1980</v>
          </cell>
          <cell r="AG229" t="str">
            <v>Validé</v>
          </cell>
        </row>
        <row r="230">
          <cell r="A230" t="str">
            <v>association Ichaa Pour L’employabilité et L’entreprenariat/1</v>
          </cell>
          <cell r="E230" t="str">
            <v>M</v>
          </cell>
          <cell r="H230" t="str">
            <v>17/09/1989</v>
          </cell>
          <cell r="AG230" t="str">
            <v>Validé</v>
          </cell>
        </row>
        <row r="231">
          <cell r="A231" t="str">
            <v>association Ichaa Pour L’employabilité et L’entreprenariat/1</v>
          </cell>
          <cell r="E231" t="str">
            <v>M</v>
          </cell>
          <cell r="H231" t="str">
            <v>22/08/1992</v>
          </cell>
          <cell r="AG231" t="str">
            <v>Validé</v>
          </cell>
        </row>
        <row r="232">
          <cell r="A232" t="str">
            <v>association Ichaa Pour L’employabilité et L’entreprenariat/1</v>
          </cell>
          <cell r="E232" t="str">
            <v>M</v>
          </cell>
          <cell r="H232" t="str">
            <v>25/04/1996</v>
          </cell>
          <cell r="AG232" t="str">
            <v>Validé</v>
          </cell>
        </row>
        <row r="233">
          <cell r="A233" t="str">
            <v>association Ichaa Pour L’employabilité et L’entreprenariat/1</v>
          </cell>
          <cell r="E233" t="str">
            <v>M</v>
          </cell>
          <cell r="H233" t="str">
            <v>02/04/1994</v>
          </cell>
          <cell r="AG233" t="str">
            <v>En attente de vérification</v>
          </cell>
        </row>
        <row r="234">
          <cell r="A234" t="str">
            <v>association Ichaa Pour L’employabilité et L’entreprenariat/1</v>
          </cell>
          <cell r="E234" t="str">
            <v>M</v>
          </cell>
          <cell r="H234" t="str">
            <v>05/04/1993</v>
          </cell>
          <cell r="AG234" t="str">
            <v>En attente de vérification</v>
          </cell>
        </row>
        <row r="235">
          <cell r="A235" t="str">
            <v>association Ichaa Pour L’employabilité et L’entreprenariat/1</v>
          </cell>
          <cell r="E235" t="str">
            <v>M</v>
          </cell>
          <cell r="H235" t="str">
            <v>03/01/1991</v>
          </cell>
          <cell r="AG235" t="str">
            <v>En attente de vérification</v>
          </cell>
        </row>
        <row r="236">
          <cell r="A236" t="str">
            <v>association Ichaa Pour L’employabilité et L’entreprenariat/1</v>
          </cell>
          <cell r="E236" t="str">
            <v>M</v>
          </cell>
          <cell r="H236" t="str">
            <v>02/07/1986</v>
          </cell>
          <cell r="AG236" t="str">
            <v>En attente de vérification</v>
          </cell>
        </row>
        <row r="237">
          <cell r="A237" t="str">
            <v>association Ichaa Pour L’employabilité et L’entreprenariat/1</v>
          </cell>
          <cell r="E237" t="str">
            <v>M</v>
          </cell>
          <cell r="H237" t="str">
            <v>25/11/1990</v>
          </cell>
          <cell r="AG237" t="str">
            <v>En attente de vérification</v>
          </cell>
        </row>
        <row r="238">
          <cell r="A238" t="str">
            <v>VALDECHETS Orient/4</v>
          </cell>
          <cell r="E238" t="str">
            <v>M</v>
          </cell>
          <cell r="H238" t="str">
            <v>13/07/1990</v>
          </cell>
          <cell r="AG238" t="str">
            <v>Rejeté</v>
          </cell>
        </row>
        <row r="239">
          <cell r="A239" t="str">
            <v>VALDECHETS Orient/4</v>
          </cell>
          <cell r="E239" t="str">
            <v>M</v>
          </cell>
          <cell r="H239" t="str">
            <v>06/09/1980</v>
          </cell>
          <cell r="AG239" t="str">
            <v>Rejeté</v>
          </cell>
        </row>
        <row r="240">
          <cell r="A240" t="str">
            <v>VALDECHETS Orient/4</v>
          </cell>
          <cell r="E240" t="str">
            <v>M</v>
          </cell>
          <cell r="H240" t="str">
            <v>20/06/1996</v>
          </cell>
          <cell r="AG240" t="str">
            <v>Rejeté</v>
          </cell>
        </row>
        <row r="241">
          <cell r="A241" t="str">
            <v>VALDECHETS Orient/4</v>
          </cell>
          <cell r="E241" t="str">
            <v>M</v>
          </cell>
          <cell r="H241" t="str">
            <v>01/01/1961</v>
          </cell>
          <cell r="AG241" t="str">
            <v>Rejeté</v>
          </cell>
        </row>
        <row r="242">
          <cell r="A242" t="str">
            <v>VALDECHETS Orient/4</v>
          </cell>
          <cell r="E242" t="str">
            <v>M</v>
          </cell>
          <cell r="H242" t="str">
            <v>04/05/1986</v>
          </cell>
          <cell r="AG242" t="str">
            <v>Rejeté</v>
          </cell>
        </row>
        <row r="243">
          <cell r="A243" t="str">
            <v>Centre des jeunes professionnels/2</v>
          </cell>
          <cell r="E243" t="str">
            <v>M</v>
          </cell>
          <cell r="H243" t="str">
            <v>17/01/1977</v>
          </cell>
          <cell r="AG243" t="str">
            <v>Rejeté</v>
          </cell>
        </row>
        <row r="244">
          <cell r="A244" t="str">
            <v>VALDECHETS Orient/4</v>
          </cell>
          <cell r="E244" t="str">
            <v>F</v>
          </cell>
          <cell r="H244" t="str">
            <v>30/08/1980</v>
          </cell>
          <cell r="AG244" t="str">
            <v>Rejeté</v>
          </cell>
        </row>
        <row r="245">
          <cell r="A245" t="str">
            <v>VALDECHETS Orient/4</v>
          </cell>
          <cell r="E245" t="str">
            <v>F</v>
          </cell>
          <cell r="H245" t="str">
            <v>14/05/1983</v>
          </cell>
          <cell r="AG245" t="str">
            <v>Rejeté</v>
          </cell>
        </row>
        <row r="246">
          <cell r="A246" t="str">
            <v>VALDECHETS Orient/4</v>
          </cell>
          <cell r="E246" t="str">
            <v>M</v>
          </cell>
          <cell r="H246" t="str">
            <v>24/11/1993</v>
          </cell>
          <cell r="AG246" t="str">
            <v>Rejeté</v>
          </cell>
        </row>
        <row r="247">
          <cell r="A247" t="str">
            <v>VALDECHETS Orient/4</v>
          </cell>
          <cell r="E247" t="str">
            <v>M</v>
          </cell>
          <cell r="H247" t="str">
            <v>30/11/1987</v>
          </cell>
          <cell r="AG247" t="str">
            <v>Rejeté</v>
          </cell>
        </row>
        <row r="248">
          <cell r="A248" t="str">
            <v>VALDECHETS Orient/4</v>
          </cell>
          <cell r="E248" t="str">
            <v>M</v>
          </cell>
          <cell r="H248" t="str">
            <v>11/09/1994</v>
          </cell>
          <cell r="AG248" t="str">
            <v>Rejeté</v>
          </cell>
        </row>
        <row r="249">
          <cell r="A249" t="str">
            <v>Centre des jeunes professionnels/2</v>
          </cell>
          <cell r="E249" t="str">
            <v>F</v>
          </cell>
          <cell r="H249" t="str">
            <v>07/01/1977</v>
          </cell>
          <cell r="AG249" t="str">
            <v>Rejeté</v>
          </cell>
        </row>
        <row r="250">
          <cell r="A250" t="str">
            <v>Centre des jeunes professionnels/2</v>
          </cell>
          <cell r="E250" t="str">
            <v>F</v>
          </cell>
          <cell r="H250" t="str">
            <v>31/08/1982</v>
          </cell>
          <cell r="AG250" t="str">
            <v>Rejeté</v>
          </cell>
        </row>
        <row r="251">
          <cell r="A251" t="str">
            <v>Centre des jeunes professionnels/2</v>
          </cell>
          <cell r="E251" t="str">
            <v>M</v>
          </cell>
          <cell r="H251" t="str">
            <v>12/02/1989</v>
          </cell>
          <cell r="AG251" t="str">
            <v>Rejeté</v>
          </cell>
        </row>
        <row r="252">
          <cell r="A252" t="str">
            <v>Centre des jeunes professionnels/2</v>
          </cell>
          <cell r="E252" t="str">
            <v>M</v>
          </cell>
          <cell r="H252" t="str">
            <v>30/11/1985</v>
          </cell>
          <cell r="AG252" t="str">
            <v>Rejeté</v>
          </cell>
        </row>
        <row r="253">
          <cell r="A253" t="str">
            <v>Association de très petites entreprises à Nador/1</v>
          </cell>
          <cell r="E253" t="str">
            <v>M</v>
          </cell>
          <cell r="H253" t="str">
            <v>01/01/1977</v>
          </cell>
          <cell r="AG253" t="str">
            <v>En attente de vérification</v>
          </cell>
        </row>
        <row r="254">
          <cell r="A254" t="str">
            <v>Association de très petites entreprises à Nador/1</v>
          </cell>
          <cell r="E254" t="str">
            <v>M</v>
          </cell>
          <cell r="H254" t="str">
            <v>20/03/1986</v>
          </cell>
          <cell r="AG254" t="str">
            <v>En attente de vérification</v>
          </cell>
        </row>
        <row r="255">
          <cell r="A255" t="str">
            <v>Association de très petites entreprises à Nador/1</v>
          </cell>
          <cell r="E255" t="str">
            <v>F</v>
          </cell>
          <cell r="H255" t="str">
            <v>21/11/1972</v>
          </cell>
          <cell r="AG255" t="str">
            <v>En attente de vérification</v>
          </cell>
        </row>
      </sheetData>
      <sheetData sheetId="9">
        <row r="1">
          <cell r="A1" t="str">
            <v>Référence de l'action</v>
          </cell>
          <cell r="AH1" t="str">
            <v>Statut</v>
          </cell>
        </row>
        <row r="2">
          <cell r="A2" t="str">
            <v>ASS SONAA ANAJAH POUR L ENTREPRENEURIAT ET L ENTREPRISE/2</v>
          </cell>
          <cell r="E2" t="str">
            <v>M</v>
          </cell>
          <cell r="H2" t="str">
            <v>20/09/1993</v>
          </cell>
          <cell r="L2" t="str">
            <v>Diplôme universitaire</v>
          </cell>
          <cell r="M2" t="str">
            <v>Aucune</v>
          </cell>
          <cell r="O2" t="str">
            <v>Commerce</v>
          </cell>
          <cell r="AH2" t="str">
            <v>En attente de vérification</v>
          </cell>
        </row>
        <row r="3">
          <cell r="A3" t="str">
            <v>ASS SONAA ANAJAH POUR L ENTREPRENEURIAT ET L ENTREPRISE/2</v>
          </cell>
          <cell r="E3" t="str">
            <v>F</v>
          </cell>
          <cell r="H3" t="str">
            <v>11/01/1963</v>
          </cell>
          <cell r="L3" t="str">
            <v>Collège</v>
          </cell>
          <cell r="M3" t="str">
            <v>Technicien</v>
          </cell>
          <cell r="O3" t="str">
            <v>Services</v>
          </cell>
          <cell r="AH3" t="str">
            <v>En attente de vérification</v>
          </cell>
        </row>
        <row r="4">
          <cell r="A4" t="str">
            <v>ASS SONAA ANAJAH POUR L ENTREPRENEURIAT ET L ENTREPRISE/2</v>
          </cell>
          <cell r="E4" t="str">
            <v>F</v>
          </cell>
          <cell r="H4" t="str">
            <v>13/06/1984</v>
          </cell>
          <cell r="L4" t="str">
            <v>Niveau Bac</v>
          </cell>
          <cell r="M4" t="str">
            <v>Qualification</v>
          </cell>
          <cell r="O4" t="str">
            <v>Commerce</v>
          </cell>
          <cell r="AH4" t="str">
            <v>En attente de vérification</v>
          </cell>
        </row>
        <row r="5">
          <cell r="A5" t="str">
            <v>ASS SONAA ANAJAH POUR L ENTREPRENEURIAT ET L ENTREPRISE/2</v>
          </cell>
          <cell r="E5" t="str">
            <v>M</v>
          </cell>
          <cell r="H5" t="str">
            <v>12/09/1987</v>
          </cell>
          <cell r="L5" t="str">
            <v>Diplôme universitaire</v>
          </cell>
          <cell r="M5" t="str">
            <v>Aucune</v>
          </cell>
          <cell r="O5" t="str">
            <v>Services</v>
          </cell>
          <cell r="AH5" t="str">
            <v>En attente de vérification</v>
          </cell>
        </row>
        <row r="6">
          <cell r="A6" t="str">
            <v>ASS SONAA ANAJAH POUR L ENTREPRENEURIAT ET L ENTREPRISE/2</v>
          </cell>
          <cell r="E6" t="str">
            <v>M</v>
          </cell>
          <cell r="H6" t="str">
            <v>01/01/1991</v>
          </cell>
          <cell r="L6" t="str">
            <v>Non scolarisé</v>
          </cell>
          <cell r="M6" t="str">
            <v>Aucune</v>
          </cell>
          <cell r="O6" t="str">
            <v>Artisanat</v>
          </cell>
          <cell r="AH6" t="str">
            <v>En attente de vérification</v>
          </cell>
        </row>
        <row r="7">
          <cell r="A7" t="str">
            <v>ASS SONAA ANAJAH POUR L ENTREPRENEURIAT ET L ENTREPRISE/2</v>
          </cell>
          <cell r="E7" t="str">
            <v>M</v>
          </cell>
          <cell r="H7" t="str">
            <v>15/07/1997</v>
          </cell>
          <cell r="L7" t="str">
            <v>Niveau Bac</v>
          </cell>
          <cell r="M7" t="str">
            <v>Aucune</v>
          </cell>
          <cell r="O7" t="str">
            <v>Industrie</v>
          </cell>
          <cell r="AH7" t="str">
            <v>En attente de vérification</v>
          </cell>
        </row>
        <row r="8">
          <cell r="A8" t="str">
            <v>ASS SONAA ANAJAH POUR L ENTREPRENEURIAT ET L ENTREPRISE/2</v>
          </cell>
          <cell r="E8" t="str">
            <v>M</v>
          </cell>
          <cell r="H8" t="str">
            <v>07/08/1987</v>
          </cell>
          <cell r="L8" t="str">
            <v>Niveau Bac</v>
          </cell>
          <cell r="M8" t="str">
            <v>Technicien</v>
          </cell>
          <cell r="O8" t="str">
            <v>Services</v>
          </cell>
          <cell r="AH8" t="str">
            <v>En attente de vérification</v>
          </cell>
        </row>
        <row r="9">
          <cell r="A9" t="str">
            <v>ASS SONAA ANAJAH POUR L ENTREPRENEURIAT ET L ENTREPRISE/2</v>
          </cell>
          <cell r="E9" t="str">
            <v>M</v>
          </cell>
          <cell r="H9" t="str">
            <v>11/07/1993</v>
          </cell>
          <cell r="L9" t="str">
            <v>Diplôme universitaire</v>
          </cell>
          <cell r="M9" t="str">
            <v>Aucune</v>
          </cell>
          <cell r="O9" t="str">
            <v>Services</v>
          </cell>
          <cell r="AH9" t="str">
            <v>En attente de vérification</v>
          </cell>
        </row>
        <row r="10">
          <cell r="A10" t="str">
            <v>ASS SONAA ANAJAH POUR L ENTREPRENEURIAT ET L ENTREPRISE/2</v>
          </cell>
          <cell r="E10" t="str">
            <v>M</v>
          </cell>
          <cell r="H10" t="str">
            <v>02/02/1989</v>
          </cell>
          <cell r="L10" t="str">
            <v>Diplôme universitaire</v>
          </cell>
          <cell r="M10" t="str">
            <v>Qualification</v>
          </cell>
          <cell r="O10" t="str">
            <v>Artisanat</v>
          </cell>
          <cell r="AH10" t="str">
            <v>En attente de vérification</v>
          </cell>
        </row>
        <row r="11">
          <cell r="A11" t="str">
            <v>ASS SONAA ANAJAH POUR L ENTREPRENEURIAT ET L ENTREPRISE/2</v>
          </cell>
          <cell r="E11" t="str">
            <v>M</v>
          </cell>
          <cell r="H11" t="str">
            <v>20/06/1985</v>
          </cell>
          <cell r="L11" t="str">
            <v>Collège</v>
          </cell>
          <cell r="M11" t="str">
            <v>Aucune</v>
          </cell>
          <cell r="O11" t="str">
            <v>Industrie</v>
          </cell>
          <cell r="AH11" t="str">
            <v>En attente de vérification</v>
          </cell>
        </row>
        <row r="12">
          <cell r="A12" t="str">
            <v>ASS SONAA ANAJAH POUR L ENTREPRENEURIAT ET L ENTREPRISE/2</v>
          </cell>
          <cell r="E12" t="str">
            <v>M</v>
          </cell>
          <cell r="H12" t="str">
            <v>05/06/1986</v>
          </cell>
          <cell r="L12" t="str">
            <v>Collège</v>
          </cell>
          <cell r="M12" t="str">
            <v>Aucune</v>
          </cell>
          <cell r="O12" t="str">
            <v>Commerce</v>
          </cell>
          <cell r="AH12" t="str">
            <v>En attente de vérification</v>
          </cell>
        </row>
        <row r="13">
          <cell r="A13" t="str">
            <v>ASS SONAA ANAJAH POUR L ENTREPRENEURIAT ET L ENTREPRISE/2</v>
          </cell>
          <cell r="E13" t="str">
            <v>M</v>
          </cell>
          <cell r="H13" t="str">
            <v>05/06/1994</v>
          </cell>
          <cell r="L13" t="str">
            <v>Diplôme universitaire</v>
          </cell>
          <cell r="M13" t="str">
            <v>Aucune</v>
          </cell>
          <cell r="O13" t="str">
            <v>Industrie</v>
          </cell>
          <cell r="AH13" t="str">
            <v>En attente de vérification</v>
          </cell>
        </row>
        <row r="14">
          <cell r="A14" t="str">
            <v>ASS SONAA ANAJAH POUR L ENTREPRENEURIAT ET L ENTREPRISE/2</v>
          </cell>
          <cell r="E14" t="str">
            <v>F</v>
          </cell>
          <cell r="H14" t="str">
            <v>12/12/1972</v>
          </cell>
          <cell r="L14" t="str">
            <v>Primaire</v>
          </cell>
          <cell r="M14" t="str">
            <v>Aucune</v>
          </cell>
          <cell r="O14" t="str">
            <v>Artisanat</v>
          </cell>
          <cell r="AH14" t="str">
            <v>En attente de vérification</v>
          </cell>
        </row>
        <row r="15">
          <cell r="A15" t="str">
            <v>ASS SONAA ANAJAH POUR L ENTREPRENEURIAT ET L ENTREPRISE/2</v>
          </cell>
          <cell r="E15" t="str">
            <v>M</v>
          </cell>
          <cell r="H15" t="str">
            <v>01/01/1994</v>
          </cell>
          <cell r="L15" t="str">
            <v>Primaire</v>
          </cell>
          <cell r="M15" t="str">
            <v>Aucune</v>
          </cell>
          <cell r="O15" t="str">
            <v>Commerce</v>
          </cell>
          <cell r="AH15" t="str">
            <v>Validé</v>
          </cell>
        </row>
        <row r="16">
          <cell r="A16" t="str">
            <v>ASS SONAA ANAJAH POUR L ENTREPRENEURIAT ET L ENTREPRISE/2</v>
          </cell>
          <cell r="E16" t="str">
            <v>M</v>
          </cell>
          <cell r="H16" t="str">
            <v>01/01/1957</v>
          </cell>
          <cell r="L16" t="str">
            <v>Collège</v>
          </cell>
          <cell r="M16" t="str">
            <v>Aucune</v>
          </cell>
          <cell r="O16" t="str">
            <v>Industrie</v>
          </cell>
          <cell r="AH16" t="str">
            <v>Validé</v>
          </cell>
        </row>
        <row r="17">
          <cell r="A17" t="str">
            <v>ASS SONAA ANAJAH POUR L ENTREPRENEURIAT ET L ENTREPRISE/2</v>
          </cell>
          <cell r="E17" t="str">
            <v>M</v>
          </cell>
          <cell r="H17" t="str">
            <v>01/10/1984</v>
          </cell>
          <cell r="L17" t="str">
            <v>Diplôme universitaire</v>
          </cell>
          <cell r="M17" t="str">
            <v>Qualification</v>
          </cell>
          <cell r="O17" t="str">
            <v>Industrie</v>
          </cell>
          <cell r="AH17" t="str">
            <v>Validé</v>
          </cell>
        </row>
        <row r="18">
          <cell r="A18" t="str">
            <v>ASS SONAA ANAJAH POUR L ENTREPRENEURIAT ET L ENTREPRISE/2</v>
          </cell>
          <cell r="E18" t="str">
            <v>M</v>
          </cell>
          <cell r="H18" t="str">
            <v>12/04/1982</v>
          </cell>
          <cell r="L18" t="str">
            <v>Collège</v>
          </cell>
          <cell r="M18" t="str">
            <v>Qualification</v>
          </cell>
          <cell r="O18" t="str">
            <v>Artisanat</v>
          </cell>
          <cell r="AH18" t="str">
            <v>Validé</v>
          </cell>
        </row>
        <row r="19">
          <cell r="A19" t="str">
            <v>ASS SONAA ANAJAH POUR L ENTREPRENEURIAT ET L ENTREPRISE/2</v>
          </cell>
          <cell r="E19" t="str">
            <v>F</v>
          </cell>
          <cell r="H19" t="str">
            <v>12/04/1977</v>
          </cell>
          <cell r="L19" t="str">
            <v>Collège</v>
          </cell>
          <cell r="M19" t="str">
            <v>Aucune</v>
          </cell>
          <cell r="O19" t="str">
            <v>Commerce</v>
          </cell>
          <cell r="AH19" t="str">
            <v>Validé</v>
          </cell>
        </row>
        <row r="20">
          <cell r="A20" t="str">
            <v>ASS SONAA ANAJAH POUR L ENTREPRENEURIAT ET L ENTREPRISE/2</v>
          </cell>
          <cell r="E20" t="str">
            <v>M</v>
          </cell>
          <cell r="H20" t="str">
            <v>10/07/1984</v>
          </cell>
          <cell r="L20" t="str">
            <v>Niveau Bac</v>
          </cell>
          <cell r="M20" t="str">
            <v>Technicien</v>
          </cell>
          <cell r="O20" t="str">
            <v>Services</v>
          </cell>
          <cell r="AH20" t="str">
            <v>Validé</v>
          </cell>
        </row>
        <row r="21">
          <cell r="A21" t="str">
            <v>ASS SONAA ANAJAH POUR L ENTREPRENEURIAT ET L ENTREPRISE/2</v>
          </cell>
          <cell r="E21" t="str">
            <v>M</v>
          </cell>
          <cell r="H21" t="str">
            <v>15/06/1987</v>
          </cell>
          <cell r="L21" t="str">
            <v>Diplôme universitaire</v>
          </cell>
          <cell r="M21" t="str">
            <v>Technicien spécialisé</v>
          </cell>
          <cell r="O21" t="str">
            <v>Services</v>
          </cell>
          <cell r="AH21" t="str">
            <v>Validé</v>
          </cell>
        </row>
        <row r="22">
          <cell r="A22" t="str">
            <v>ASS SONAA ANAJAH POUR L ENTREPRENEURIAT ET L ENTREPRISE/2</v>
          </cell>
          <cell r="E22" t="str">
            <v>F</v>
          </cell>
          <cell r="H22" t="str">
            <v>16/09/1987</v>
          </cell>
          <cell r="L22" t="str">
            <v>Diplôme universitaire</v>
          </cell>
          <cell r="M22" t="str">
            <v>Aucune</v>
          </cell>
          <cell r="O22" t="str">
            <v>Services</v>
          </cell>
          <cell r="AH22" t="str">
            <v>Validé</v>
          </cell>
        </row>
        <row r="23">
          <cell r="A23" t="str">
            <v>ASS SONAA ANAJAH POUR L ENTREPRENEURIAT ET L ENTREPRISE/2</v>
          </cell>
          <cell r="E23" t="str">
            <v>M</v>
          </cell>
          <cell r="H23" t="str">
            <v>27/07/1986</v>
          </cell>
          <cell r="L23" t="str">
            <v>Niveau Bac</v>
          </cell>
          <cell r="M23" t="str">
            <v>Qualification</v>
          </cell>
          <cell r="O23" t="str">
            <v>Services</v>
          </cell>
          <cell r="AH23" t="str">
            <v>Validé</v>
          </cell>
        </row>
        <row r="24">
          <cell r="A24" t="str">
            <v>ASS SONAA ANAJAH POUR L ENTREPRENEURIAT ET L ENTREPRISE/2</v>
          </cell>
          <cell r="E24" t="str">
            <v>M</v>
          </cell>
          <cell r="H24" t="str">
            <v>10/04/1981</v>
          </cell>
          <cell r="L24" t="str">
            <v>Primaire</v>
          </cell>
          <cell r="M24" t="str">
            <v>Qualification</v>
          </cell>
          <cell r="O24" t="str">
            <v>Services</v>
          </cell>
          <cell r="AH24" t="str">
            <v>Validé</v>
          </cell>
        </row>
        <row r="25">
          <cell r="A25" t="str">
            <v>ASS SONAA ANAJAH POUR L ENTREPRENEURIAT ET L ENTREPRISE/2</v>
          </cell>
          <cell r="E25" t="str">
            <v>M</v>
          </cell>
          <cell r="H25" t="str">
            <v>02/09/1989</v>
          </cell>
          <cell r="L25" t="str">
            <v>Niveau Bac</v>
          </cell>
          <cell r="M25" t="str">
            <v>Technicien spécialisé</v>
          </cell>
          <cell r="O25" t="str">
            <v>Commerce</v>
          </cell>
          <cell r="AH25" t="str">
            <v>Validé</v>
          </cell>
        </row>
        <row r="26">
          <cell r="A26" t="str">
            <v>ASS SONAA ANAJAH POUR L ENTREPRENEURIAT ET L ENTREPRISE/3</v>
          </cell>
          <cell r="E26" t="str">
            <v>M</v>
          </cell>
          <cell r="H26" t="str">
            <v>30/06/1983</v>
          </cell>
          <cell r="L26" t="str">
            <v>Collège</v>
          </cell>
          <cell r="M26" t="str">
            <v>Aucune</v>
          </cell>
          <cell r="O26" t="str">
            <v>Commerce</v>
          </cell>
          <cell r="AH26" t="str">
            <v>En attente de vérification</v>
          </cell>
        </row>
        <row r="27">
          <cell r="A27" t="str">
            <v>ASS SONAA ANAJAH POUR L ENTREPRENEURIAT ET L ENTREPRISE/3</v>
          </cell>
          <cell r="E27" t="str">
            <v>M</v>
          </cell>
          <cell r="H27" t="str">
            <v>14/07/1974</v>
          </cell>
          <cell r="L27" t="str">
            <v>Collège</v>
          </cell>
          <cell r="M27" t="str">
            <v>Qualification</v>
          </cell>
          <cell r="O27" t="str">
            <v>Industrie</v>
          </cell>
          <cell r="AH27" t="str">
            <v>En attente de vérification</v>
          </cell>
        </row>
        <row r="28">
          <cell r="A28" t="str">
            <v>ASS SONAA ANAJAH POUR L ENTREPRENEURIAT ET L ENTREPRISE/3</v>
          </cell>
          <cell r="E28" t="str">
            <v>M</v>
          </cell>
          <cell r="H28" t="str">
            <v>08/11/1987</v>
          </cell>
          <cell r="L28" t="str">
            <v>Collège</v>
          </cell>
          <cell r="M28" t="str">
            <v>Qualification</v>
          </cell>
          <cell r="O28" t="str">
            <v>Services</v>
          </cell>
          <cell r="AH28" t="str">
            <v>En attente de vérification</v>
          </cell>
        </row>
        <row r="29">
          <cell r="A29" t="str">
            <v>ASS SONAA ANAJAH POUR L ENTREPRENEURIAT ET L ENTREPRISE/3</v>
          </cell>
          <cell r="E29" t="str">
            <v>M</v>
          </cell>
          <cell r="H29" t="str">
            <v>08/06/1905</v>
          </cell>
          <cell r="L29" t="str">
            <v>Collège</v>
          </cell>
          <cell r="M29" t="str">
            <v>Aucune</v>
          </cell>
          <cell r="O29" t="str">
            <v>Commerce</v>
          </cell>
          <cell r="AH29" t="str">
            <v>En attente de vérification</v>
          </cell>
        </row>
        <row r="30">
          <cell r="A30" t="str">
            <v>ASS SONAA ANAJAH POUR L ENTREPRENEURIAT ET L ENTREPRISE/3</v>
          </cell>
          <cell r="E30" t="str">
            <v>M</v>
          </cell>
          <cell r="H30" t="str">
            <v>30/05/1905</v>
          </cell>
          <cell r="L30" t="str">
            <v>Collège</v>
          </cell>
          <cell r="M30" t="str">
            <v>Aucune</v>
          </cell>
          <cell r="O30" t="str">
            <v>Commerce</v>
          </cell>
          <cell r="AH30" t="str">
            <v>En attente de vérification</v>
          </cell>
        </row>
        <row r="31">
          <cell r="A31" t="str">
            <v>ASS SONAA ANAJAH POUR L ENTREPRENEURIAT ET L ENTREPRISE/3</v>
          </cell>
          <cell r="E31" t="str">
            <v>M</v>
          </cell>
          <cell r="H31" t="str">
            <v>26/04/1981</v>
          </cell>
          <cell r="L31" t="str">
            <v>Niveau Bac</v>
          </cell>
          <cell r="M31" t="str">
            <v>Aucune</v>
          </cell>
          <cell r="O31" t="str">
            <v>Commerce</v>
          </cell>
          <cell r="AH31" t="str">
            <v>En attente de vérification</v>
          </cell>
        </row>
        <row r="32">
          <cell r="A32" t="str">
            <v>ASS SONAA ANAJAH POUR L ENTREPRENEURIAT ET L ENTREPRISE/3</v>
          </cell>
          <cell r="E32" t="str">
            <v>F</v>
          </cell>
          <cell r="H32" t="str">
            <v>02/06/1980</v>
          </cell>
          <cell r="L32" t="str">
            <v>Diplôme universitaire</v>
          </cell>
          <cell r="M32" t="str">
            <v>Aucune</v>
          </cell>
          <cell r="O32" t="str">
            <v>Industrie</v>
          </cell>
          <cell r="AH32" t="str">
            <v>En attente de vérification</v>
          </cell>
        </row>
        <row r="33">
          <cell r="A33" t="str">
            <v>ASS SONAA ANAJAH POUR L ENTREPRENEURIAT ET L ENTREPRISE/3</v>
          </cell>
          <cell r="E33" t="str">
            <v>M</v>
          </cell>
          <cell r="H33" t="str">
            <v>20/05/1979</v>
          </cell>
          <cell r="L33" t="str">
            <v>Collège</v>
          </cell>
          <cell r="M33" t="str">
            <v>Aucune</v>
          </cell>
          <cell r="O33" t="str">
            <v>Commerce</v>
          </cell>
          <cell r="AH33" t="str">
            <v>En attente de vérification</v>
          </cell>
        </row>
        <row r="34">
          <cell r="A34" t="str">
            <v>ASS SONAA ANAJAH POUR L ENTREPRENEURIAT ET L ENTREPRISE/3</v>
          </cell>
          <cell r="E34" t="str">
            <v>M</v>
          </cell>
          <cell r="H34" t="str">
            <v>09/10/1973</v>
          </cell>
          <cell r="L34" t="str">
            <v>Collège</v>
          </cell>
          <cell r="M34" t="str">
            <v>Aucune</v>
          </cell>
          <cell r="O34" t="str">
            <v>Commerce</v>
          </cell>
          <cell r="AH34" t="str">
            <v>En attente de vérification</v>
          </cell>
        </row>
        <row r="35">
          <cell r="A35" t="str">
            <v>ASS SONAA ANAJAH POUR L ENTREPRENEURIAT ET L ENTREPRISE/3</v>
          </cell>
          <cell r="E35" t="str">
            <v>M</v>
          </cell>
          <cell r="H35" t="str">
            <v>06/08/1994</v>
          </cell>
          <cell r="L35" t="str">
            <v>Diplôme universitaire</v>
          </cell>
          <cell r="M35" t="str">
            <v>Technicien</v>
          </cell>
          <cell r="O35" t="str">
            <v>Services</v>
          </cell>
          <cell r="AH35" t="str">
            <v>En attente de vérification</v>
          </cell>
        </row>
        <row r="36">
          <cell r="A36" t="str">
            <v>ASS SONAA ANAJAH POUR L ENTREPRENEURIAT ET L ENTREPRISE/3</v>
          </cell>
          <cell r="E36" t="str">
            <v>M</v>
          </cell>
          <cell r="H36" t="str">
            <v>19/06/1905</v>
          </cell>
          <cell r="L36" t="str">
            <v>Diplôme universitaire</v>
          </cell>
          <cell r="M36" t="str">
            <v>Aucune</v>
          </cell>
          <cell r="O36" t="str">
            <v>Commerce</v>
          </cell>
          <cell r="AH36" t="str">
            <v>En attente de vérification</v>
          </cell>
        </row>
        <row r="37">
          <cell r="A37" t="str">
            <v>ASS SONAA ANAJAH POUR L ENTREPRENEURIAT ET L ENTREPRISE/3</v>
          </cell>
          <cell r="E37" t="str">
            <v>M</v>
          </cell>
          <cell r="H37" t="str">
            <v>01/01/1983</v>
          </cell>
          <cell r="L37" t="str">
            <v>Primaire</v>
          </cell>
          <cell r="M37" t="str">
            <v>Aucune</v>
          </cell>
          <cell r="O37" t="str">
            <v>Commerce</v>
          </cell>
          <cell r="AH37" t="str">
            <v>En attente de vérification</v>
          </cell>
        </row>
        <row r="38">
          <cell r="A38" t="str">
            <v>ASS SONAA ANAJAH POUR L ENTREPRENEURIAT ET L ENTREPRISE/3</v>
          </cell>
          <cell r="E38" t="str">
            <v>M</v>
          </cell>
          <cell r="H38">
            <v>30425</v>
          </cell>
          <cell r="L38" t="str">
            <v>Niveau Bac</v>
          </cell>
          <cell r="M38" t="str">
            <v>Technicien</v>
          </cell>
          <cell r="O38" t="str">
            <v>Industrie</v>
          </cell>
          <cell r="AH38" t="str">
            <v>En attente de vérification</v>
          </cell>
        </row>
        <row r="39">
          <cell r="A39" t="str">
            <v>ASS SONAA ANAJAH POUR L ENTREPRENEURIAT ET L ENTREPRISE/3</v>
          </cell>
          <cell r="E39" t="str">
            <v>M</v>
          </cell>
          <cell r="H39" t="str">
            <v>10/06/1983</v>
          </cell>
          <cell r="L39" t="str">
            <v>Diplôme universitaire</v>
          </cell>
          <cell r="M39" t="str">
            <v>Aucune</v>
          </cell>
          <cell r="O39" t="str">
            <v>Commerce</v>
          </cell>
          <cell r="AH39" t="str">
            <v>En attente de vérification</v>
          </cell>
        </row>
        <row r="40">
          <cell r="A40" t="str">
            <v>ASS SONAA ANAJAH POUR L ENTREPRENEURIAT ET L ENTREPRISE/3</v>
          </cell>
          <cell r="E40" t="str">
            <v>M</v>
          </cell>
          <cell r="H40" t="str">
            <v>02/05/1971</v>
          </cell>
          <cell r="L40" t="str">
            <v>Diplôme universitaire</v>
          </cell>
          <cell r="M40" t="str">
            <v>Qualification</v>
          </cell>
          <cell r="O40" t="str">
            <v>Commerce</v>
          </cell>
          <cell r="AH40" t="str">
            <v>En attente de vérification</v>
          </cell>
        </row>
        <row r="41">
          <cell r="A41" t="str">
            <v>ASS SONAA ANAJAH POUR L ENTREPRENEURIAT ET L ENTREPRISE/4</v>
          </cell>
          <cell r="E41" t="str">
            <v>M</v>
          </cell>
          <cell r="H41" t="str">
            <v>01/06/1973</v>
          </cell>
          <cell r="L41" t="str">
            <v>Bac</v>
          </cell>
          <cell r="M41" t="str">
            <v>Aucune</v>
          </cell>
          <cell r="O41" t="str">
            <v>Commerce</v>
          </cell>
          <cell r="AH41" t="str">
            <v>En attente de vérification</v>
          </cell>
        </row>
        <row r="42">
          <cell r="A42" t="str">
            <v>ASS SONAA ANAJAH POUR L ENTREPRENEURIAT ET L ENTREPRISE/4</v>
          </cell>
          <cell r="E42" t="str">
            <v>F</v>
          </cell>
          <cell r="H42" t="str">
            <v>20/08/1986</v>
          </cell>
          <cell r="L42" t="str">
            <v>Diplôme universitaire</v>
          </cell>
          <cell r="M42" t="str">
            <v>Technicien spécialisé</v>
          </cell>
          <cell r="O42" t="str">
            <v>Industrie</v>
          </cell>
          <cell r="AH42" t="str">
            <v>En attente de vérification</v>
          </cell>
        </row>
        <row r="43">
          <cell r="A43" t="str">
            <v>ASS SONAA ANAJAH POUR L ENTREPRENEURIAT ET L ENTREPRISE/4</v>
          </cell>
          <cell r="E43" t="str">
            <v>M</v>
          </cell>
          <cell r="H43" t="str">
            <v>06/09/1989</v>
          </cell>
          <cell r="L43" t="str">
            <v>Bac</v>
          </cell>
          <cell r="M43" t="str">
            <v>Aucune</v>
          </cell>
          <cell r="O43" t="str">
            <v>Commerce</v>
          </cell>
          <cell r="AH43" t="str">
            <v>En attente de vérification</v>
          </cell>
        </row>
        <row r="44">
          <cell r="A44" t="str">
            <v>ASS SONAA ANAJAH POUR L ENTREPRENEURIAT ET L ENTREPRISE/4</v>
          </cell>
          <cell r="E44" t="str">
            <v>M</v>
          </cell>
          <cell r="H44" t="str">
            <v>19/01/1973</v>
          </cell>
          <cell r="L44" t="str">
            <v>Bac</v>
          </cell>
          <cell r="M44" t="str">
            <v>Aucune</v>
          </cell>
          <cell r="O44" t="str">
            <v>Commerce</v>
          </cell>
          <cell r="AH44" t="str">
            <v>En attente de vérification</v>
          </cell>
        </row>
        <row r="45">
          <cell r="A45" t="str">
            <v>ASS SONAA ANAJAH POUR L ENTREPRENEURIAT ET L ENTREPRISE/4</v>
          </cell>
          <cell r="E45" t="str">
            <v>M</v>
          </cell>
          <cell r="H45" t="str">
            <v>26/11/1996</v>
          </cell>
          <cell r="L45" t="str">
            <v>Diplôme universitaire</v>
          </cell>
          <cell r="M45" t="str">
            <v>Technicien</v>
          </cell>
          <cell r="O45" t="str">
            <v>Commerce</v>
          </cell>
          <cell r="AH45" t="str">
            <v>En attente de vérification</v>
          </cell>
        </row>
        <row r="46">
          <cell r="A46" t="str">
            <v>ASS SONAA ANAJAH POUR L ENTREPRENEURIAT ET L ENTREPRISE/4</v>
          </cell>
          <cell r="E46" t="str">
            <v>F</v>
          </cell>
          <cell r="H46" t="str">
            <v>18/02/2001</v>
          </cell>
          <cell r="L46" t="str">
            <v>Bac</v>
          </cell>
          <cell r="M46" t="str">
            <v>Technicien</v>
          </cell>
          <cell r="O46" t="str">
            <v>Commerce</v>
          </cell>
          <cell r="AH46" t="str">
            <v>En attente de vérification</v>
          </cell>
        </row>
        <row r="47">
          <cell r="A47" t="str">
            <v>ASS SONAA ANAJAH POUR L ENTREPRENEURIAT ET L ENTREPRISE/4</v>
          </cell>
          <cell r="E47" t="str">
            <v>F</v>
          </cell>
          <cell r="H47" t="str">
            <v>02/02/1998</v>
          </cell>
          <cell r="L47" t="str">
            <v>Diplôme universitaire</v>
          </cell>
          <cell r="M47" t="str">
            <v>Qualification</v>
          </cell>
          <cell r="O47" t="str">
            <v>Commerce</v>
          </cell>
          <cell r="AH47" t="str">
            <v>En attente de vérification</v>
          </cell>
        </row>
        <row r="48">
          <cell r="A48" t="str">
            <v>ASS SONAA ANAJAH POUR L ENTREPRENEURIAT ET L ENTREPRISE/4</v>
          </cell>
          <cell r="E48" t="str">
            <v>M</v>
          </cell>
          <cell r="H48" t="str">
            <v>07/08/1971</v>
          </cell>
          <cell r="L48" t="str">
            <v>Bac</v>
          </cell>
          <cell r="M48" t="str">
            <v>Aucune</v>
          </cell>
          <cell r="O48" t="str">
            <v>Commerce</v>
          </cell>
          <cell r="AH48" t="str">
            <v>En attente de vérification</v>
          </cell>
        </row>
        <row r="49">
          <cell r="A49" t="str">
            <v>ASS SONAA ANAJAH POUR L ENTREPRENEURIAT ET L ENTREPRISE/4</v>
          </cell>
          <cell r="E49" t="str">
            <v>M</v>
          </cell>
          <cell r="H49" t="str">
            <v>07/05/1981</v>
          </cell>
          <cell r="L49" t="str">
            <v>Diplôme universitaire</v>
          </cell>
          <cell r="M49" t="str">
            <v>Qualification</v>
          </cell>
          <cell r="O49" t="str">
            <v>Commerce</v>
          </cell>
          <cell r="AH49" t="str">
            <v>En attente de vérification</v>
          </cell>
        </row>
        <row r="50">
          <cell r="A50" t="str">
            <v>ASS SONAA ANAJAH POUR L ENTREPRENEURIAT ET L ENTREPRISE/4</v>
          </cell>
          <cell r="E50" t="str">
            <v>M</v>
          </cell>
          <cell r="H50" t="str">
            <v>24/03/1977</v>
          </cell>
          <cell r="L50" t="str">
            <v>Collège</v>
          </cell>
          <cell r="M50" t="str">
            <v>Aucune</v>
          </cell>
          <cell r="O50" t="str">
            <v>Commerce</v>
          </cell>
          <cell r="AH50" t="str">
            <v>En attente de vérification</v>
          </cell>
        </row>
        <row r="51">
          <cell r="A51" t="str">
            <v>ASS SONAA ANAJAH POUR L ENTREPRENEURIAT ET L ENTREPRISE/4</v>
          </cell>
          <cell r="E51" t="str">
            <v>M</v>
          </cell>
          <cell r="H51" t="str">
            <v>01/05/1983</v>
          </cell>
          <cell r="L51" t="str">
            <v>Diplôme universitaire</v>
          </cell>
          <cell r="M51" t="str">
            <v>Qualification</v>
          </cell>
          <cell r="O51" t="str">
            <v>Commerce</v>
          </cell>
          <cell r="AH51" t="str">
            <v>En attente de vérification</v>
          </cell>
        </row>
        <row r="52">
          <cell r="A52" t="str">
            <v>association alwassit pour l'encadrement et l'accompagnement/1</v>
          </cell>
          <cell r="E52" t="str">
            <v>M</v>
          </cell>
          <cell r="H52" t="str">
            <v>23/02/1994</v>
          </cell>
          <cell r="L52" t="str">
            <v>Niveau Bac</v>
          </cell>
          <cell r="M52" t="str">
            <v>Aucune</v>
          </cell>
          <cell r="O52" t="str">
            <v>Industrie</v>
          </cell>
          <cell r="AH52" t="str">
            <v>Validé</v>
          </cell>
        </row>
        <row r="53">
          <cell r="A53" t="str">
            <v>association alwassit pour l'encadrement et l'accompagnement/1</v>
          </cell>
          <cell r="E53" t="str">
            <v>M</v>
          </cell>
          <cell r="H53" t="str">
            <v>16/01/1985</v>
          </cell>
          <cell r="L53" t="str">
            <v>Niveau Bac</v>
          </cell>
          <cell r="M53" t="str">
            <v>Aucune</v>
          </cell>
          <cell r="O53" t="str">
            <v>Industrie</v>
          </cell>
          <cell r="AH53" t="str">
            <v>Validé</v>
          </cell>
        </row>
        <row r="54">
          <cell r="A54" t="str">
            <v>association alwassit pour l'encadrement et l'accompagnement/1</v>
          </cell>
          <cell r="E54" t="str">
            <v>M</v>
          </cell>
          <cell r="H54" t="str">
            <v>27/06/1981</v>
          </cell>
          <cell r="L54" t="str">
            <v>Niveau Bac</v>
          </cell>
          <cell r="M54" t="str">
            <v>Aucune</v>
          </cell>
          <cell r="O54" t="str">
            <v>Industrie</v>
          </cell>
          <cell r="AH54" t="str">
            <v>Validé</v>
          </cell>
        </row>
        <row r="55">
          <cell r="A55" t="str">
            <v>association alwassit pour l'encadrement et l'accompagnement/1</v>
          </cell>
          <cell r="E55" t="str">
            <v>M</v>
          </cell>
          <cell r="H55" t="str">
            <v>02/06/1987</v>
          </cell>
          <cell r="L55" t="str">
            <v>Bac</v>
          </cell>
          <cell r="M55" t="str">
            <v>Aucune</v>
          </cell>
          <cell r="O55" t="str">
            <v>Industrie</v>
          </cell>
          <cell r="AH55" t="str">
            <v>Validé</v>
          </cell>
        </row>
        <row r="56">
          <cell r="A56" t="str">
            <v>association alwassit pour l'encadrement et l'accompagnement/1</v>
          </cell>
          <cell r="E56" t="str">
            <v>M</v>
          </cell>
          <cell r="H56" t="str">
            <v>01/01/1981</v>
          </cell>
          <cell r="L56" t="str">
            <v>Collège</v>
          </cell>
          <cell r="M56" t="str">
            <v>Aucune</v>
          </cell>
          <cell r="O56" t="str">
            <v>Industrie</v>
          </cell>
          <cell r="AH56" t="str">
            <v>Validé</v>
          </cell>
        </row>
        <row r="57">
          <cell r="A57" t="str">
            <v>association alwassit pour l'encadrement et l'accompagnement/1</v>
          </cell>
          <cell r="E57" t="str">
            <v>M</v>
          </cell>
          <cell r="H57" t="str">
            <v>01/01/1975</v>
          </cell>
          <cell r="L57" t="str">
            <v>Non scolarisé</v>
          </cell>
          <cell r="M57" t="str">
            <v>Aucune</v>
          </cell>
          <cell r="O57" t="str">
            <v>Commerce</v>
          </cell>
          <cell r="AH57" t="str">
            <v>Validé</v>
          </cell>
        </row>
        <row r="58">
          <cell r="A58" t="str">
            <v>association alwassit pour l'encadrement et l'accompagnement/1</v>
          </cell>
          <cell r="E58" t="str">
            <v>M</v>
          </cell>
          <cell r="H58" t="str">
            <v>01/01/1987</v>
          </cell>
          <cell r="L58" t="str">
            <v>Collège</v>
          </cell>
          <cell r="M58" t="str">
            <v>Aucune</v>
          </cell>
          <cell r="O58" t="str">
            <v>Services</v>
          </cell>
          <cell r="AH58" t="str">
            <v>Validé</v>
          </cell>
        </row>
        <row r="59">
          <cell r="A59" t="str">
            <v>association alwassit pour l'encadrement et l'accompagnement/1</v>
          </cell>
          <cell r="E59" t="str">
            <v>M</v>
          </cell>
          <cell r="H59" t="str">
            <v>01/01/1976</v>
          </cell>
          <cell r="L59" t="str">
            <v>Collège</v>
          </cell>
          <cell r="M59" t="str">
            <v>Aucune</v>
          </cell>
          <cell r="O59" t="str">
            <v>Services</v>
          </cell>
          <cell r="AH59" t="str">
            <v>Validé</v>
          </cell>
        </row>
        <row r="60">
          <cell r="A60" t="str">
            <v>association alwassit pour l'encadrement et l'accompagnement/1</v>
          </cell>
          <cell r="E60" t="str">
            <v>M</v>
          </cell>
          <cell r="H60" t="str">
            <v>05/04/1983</v>
          </cell>
          <cell r="L60" t="str">
            <v>Primaire</v>
          </cell>
          <cell r="M60" t="str">
            <v>Aucune</v>
          </cell>
          <cell r="O60" t="str">
            <v>Commerce</v>
          </cell>
          <cell r="AH60" t="str">
            <v>Validé</v>
          </cell>
        </row>
        <row r="61">
          <cell r="A61" t="str">
            <v>association alwassit pour l'encadrement et l'accompagnement/1</v>
          </cell>
          <cell r="E61" t="str">
            <v>M</v>
          </cell>
          <cell r="H61" t="str">
            <v>01/01/1980</v>
          </cell>
          <cell r="L61" t="str">
            <v>Primaire</v>
          </cell>
          <cell r="M61" t="str">
            <v>Aucune</v>
          </cell>
          <cell r="O61" t="str">
            <v>Industrie</v>
          </cell>
          <cell r="AH61" t="str">
            <v>Validé</v>
          </cell>
        </row>
        <row r="62">
          <cell r="A62" t="str">
            <v>association alwassit pour l'encadrement et l'accompagnement/1</v>
          </cell>
          <cell r="E62" t="str">
            <v>M</v>
          </cell>
          <cell r="H62" t="str">
            <v>27/02/1978</v>
          </cell>
          <cell r="L62" t="str">
            <v>Collège</v>
          </cell>
          <cell r="M62" t="str">
            <v>Aucune</v>
          </cell>
          <cell r="O62" t="str">
            <v>Services</v>
          </cell>
          <cell r="AH62" t="str">
            <v>Validé</v>
          </cell>
        </row>
        <row r="63">
          <cell r="A63" t="str">
            <v>association alwassit pour l'encadrement et l'accompagnement/1</v>
          </cell>
          <cell r="E63" t="str">
            <v>M</v>
          </cell>
          <cell r="H63" t="str">
            <v>01/01/1969</v>
          </cell>
          <cell r="L63" t="str">
            <v>Diplôme universitaire</v>
          </cell>
          <cell r="M63" t="str">
            <v>Aucune</v>
          </cell>
          <cell r="O63" t="str">
            <v>Services</v>
          </cell>
          <cell r="AH63" t="str">
            <v>Validé</v>
          </cell>
        </row>
        <row r="64">
          <cell r="A64" t="str">
            <v>association alwassit pour l'encadrement et l'accompagnement/1</v>
          </cell>
          <cell r="E64" t="str">
            <v>M</v>
          </cell>
          <cell r="H64" t="str">
            <v>12/06/1986</v>
          </cell>
          <cell r="L64" t="str">
            <v>Diplôme universitaire</v>
          </cell>
          <cell r="M64" t="str">
            <v>Technicien spécialisé</v>
          </cell>
          <cell r="O64" t="str">
            <v>Services</v>
          </cell>
          <cell r="AH64" t="str">
            <v>Validé</v>
          </cell>
        </row>
        <row r="65">
          <cell r="A65" t="str">
            <v>association alwassit pour l'encadrement et l'accompagnement/1</v>
          </cell>
          <cell r="E65" t="str">
            <v>M</v>
          </cell>
          <cell r="H65" t="str">
            <v>01/01/1985</v>
          </cell>
          <cell r="L65" t="str">
            <v>Niveau Bac</v>
          </cell>
          <cell r="M65" t="str">
            <v>Aucune</v>
          </cell>
          <cell r="O65" t="str">
            <v>Services</v>
          </cell>
          <cell r="AH65" t="str">
            <v>Validé</v>
          </cell>
        </row>
        <row r="66">
          <cell r="A66" t="str">
            <v>association alwassit pour l'encadrement et l'accompagnement/1</v>
          </cell>
          <cell r="E66" t="str">
            <v>M</v>
          </cell>
          <cell r="H66" t="str">
            <v>01/01/1997</v>
          </cell>
          <cell r="L66" t="str">
            <v>Diplôme universitaire</v>
          </cell>
          <cell r="M66" t="str">
            <v>Aucune</v>
          </cell>
          <cell r="O66" t="str">
            <v>Industrie</v>
          </cell>
          <cell r="AH66" t="str">
            <v>Validé</v>
          </cell>
        </row>
        <row r="67">
          <cell r="A67" t="str">
            <v>association alwassit pour l'encadrement et l'accompagnement/1</v>
          </cell>
          <cell r="E67" t="str">
            <v>M</v>
          </cell>
          <cell r="H67" t="str">
            <v>26/06/1985</v>
          </cell>
          <cell r="L67" t="str">
            <v>Collège</v>
          </cell>
          <cell r="M67" t="str">
            <v>Technicien</v>
          </cell>
          <cell r="O67" t="str">
            <v>Services</v>
          </cell>
          <cell r="AH67" t="str">
            <v>Validé</v>
          </cell>
        </row>
        <row r="68">
          <cell r="A68" t="str">
            <v>Association Carrefour de l'Entreprise Sociale Marocaine/1</v>
          </cell>
          <cell r="E68" t="str">
            <v>M</v>
          </cell>
          <cell r="H68" t="str">
            <v>26/02/1976</v>
          </cell>
          <cell r="L68" t="str">
            <v>Bac</v>
          </cell>
          <cell r="M68" t="str">
            <v>Technicien spécialisé</v>
          </cell>
          <cell r="O68" t="str">
            <v>Services</v>
          </cell>
          <cell r="AH68" t="str">
            <v>Validé</v>
          </cell>
        </row>
        <row r="69">
          <cell r="A69" t="str">
            <v>Association Carrefour de l'Entreprise Sociale Marocaine/1</v>
          </cell>
          <cell r="E69" t="str">
            <v>M</v>
          </cell>
          <cell r="H69" t="str">
            <v>31/01/1988</v>
          </cell>
          <cell r="L69" t="str">
            <v>Niveau Bac</v>
          </cell>
          <cell r="M69" t="str">
            <v>Qualification</v>
          </cell>
          <cell r="O69" t="str">
            <v>Commerce</v>
          </cell>
          <cell r="AH69" t="str">
            <v>Validé</v>
          </cell>
        </row>
        <row r="70">
          <cell r="A70" t="str">
            <v>Association Carrefour de l'Entreprise Sociale Marocaine/1</v>
          </cell>
          <cell r="E70" t="str">
            <v>F</v>
          </cell>
          <cell r="H70" t="str">
            <v>16/05/1975</v>
          </cell>
          <cell r="L70" t="str">
            <v>Bac</v>
          </cell>
          <cell r="M70" t="str">
            <v>Autres</v>
          </cell>
          <cell r="O70" t="str">
            <v>Commerce</v>
          </cell>
          <cell r="AH70" t="str">
            <v>Validé</v>
          </cell>
        </row>
        <row r="71">
          <cell r="A71" t="str">
            <v>Association Carrefour de l'Entreprise Sociale Marocaine/1</v>
          </cell>
          <cell r="E71" t="str">
            <v>M</v>
          </cell>
          <cell r="H71" t="str">
            <v>03/04/1984</v>
          </cell>
          <cell r="L71" t="str">
            <v>Bac</v>
          </cell>
          <cell r="M71" t="str">
            <v>Technicien</v>
          </cell>
          <cell r="O71" t="str">
            <v>Commerce</v>
          </cell>
          <cell r="AH71" t="str">
            <v>Validé</v>
          </cell>
        </row>
        <row r="72">
          <cell r="A72" t="str">
            <v>Association Carrefour de l'Entreprise Sociale Marocaine/1</v>
          </cell>
          <cell r="E72" t="str">
            <v>F</v>
          </cell>
          <cell r="H72" t="str">
            <v>23/05/1965</v>
          </cell>
          <cell r="L72" t="str">
            <v>Niveau Bac</v>
          </cell>
          <cell r="M72" t="str">
            <v>Autres</v>
          </cell>
          <cell r="O72" t="str">
            <v>Commerce</v>
          </cell>
          <cell r="AH72" t="str">
            <v>Validé</v>
          </cell>
        </row>
        <row r="73">
          <cell r="A73" t="str">
            <v>Association Carrefour de l'Entreprise Sociale Marocaine/1</v>
          </cell>
          <cell r="E73" t="str">
            <v>F</v>
          </cell>
          <cell r="H73" t="str">
            <v>11/05/1987</v>
          </cell>
          <cell r="L73" t="str">
            <v>Diplôme universitaire</v>
          </cell>
          <cell r="M73" t="str">
            <v>Technicien spécialisé</v>
          </cell>
          <cell r="O73" t="str">
            <v>Services</v>
          </cell>
          <cell r="AH73" t="str">
            <v>Validé</v>
          </cell>
        </row>
        <row r="74">
          <cell r="A74" t="str">
            <v>Association Carrefour de l'Entreprise Sociale Marocaine/1</v>
          </cell>
          <cell r="E74" t="str">
            <v>F</v>
          </cell>
          <cell r="H74" t="str">
            <v>07/03/1981</v>
          </cell>
          <cell r="L74" t="str">
            <v>Bac</v>
          </cell>
          <cell r="M74" t="str">
            <v>Technicien</v>
          </cell>
          <cell r="O74" t="str">
            <v>Artisanat</v>
          </cell>
          <cell r="AH74" t="str">
            <v>Validé</v>
          </cell>
        </row>
        <row r="75">
          <cell r="A75" t="str">
            <v>Association Carrefour de l'Entreprise Sociale Marocaine/1</v>
          </cell>
          <cell r="E75" t="str">
            <v>M</v>
          </cell>
          <cell r="H75" t="str">
            <v>10/12/1987</v>
          </cell>
          <cell r="L75" t="str">
            <v>Niveau Bac</v>
          </cell>
          <cell r="M75" t="str">
            <v>Qualification</v>
          </cell>
          <cell r="O75" t="str">
            <v>Artisanat</v>
          </cell>
          <cell r="AH75" t="str">
            <v>Validé</v>
          </cell>
        </row>
        <row r="76">
          <cell r="A76" t="str">
            <v>Association Carrefour de l'Entreprise Sociale Marocaine/1</v>
          </cell>
          <cell r="E76" t="str">
            <v>M</v>
          </cell>
          <cell r="H76" t="str">
            <v>15/06/1982</v>
          </cell>
          <cell r="L76" t="str">
            <v>Bac</v>
          </cell>
          <cell r="M76" t="str">
            <v>Technicien spécialisé</v>
          </cell>
          <cell r="O76" t="str">
            <v>Services</v>
          </cell>
          <cell r="AH76" t="str">
            <v>Validé</v>
          </cell>
        </row>
        <row r="77">
          <cell r="A77" t="str">
            <v>Association Carrefour de l'Entreprise Sociale Marocaine/1</v>
          </cell>
          <cell r="E77" t="str">
            <v>M</v>
          </cell>
          <cell r="H77" t="str">
            <v>15/12/1994</v>
          </cell>
          <cell r="L77" t="str">
            <v>Niveau Bac</v>
          </cell>
          <cell r="M77" t="str">
            <v>Autres</v>
          </cell>
          <cell r="O77" t="str">
            <v>Commerce</v>
          </cell>
          <cell r="AH77" t="str">
            <v>Validé</v>
          </cell>
        </row>
        <row r="78">
          <cell r="A78" t="str">
            <v>Association de très petites entreprises à Nador/2</v>
          </cell>
          <cell r="E78" t="str">
            <v>M</v>
          </cell>
          <cell r="H78" t="str">
            <v>15/05/1987</v>
          </cell>
          <cell r="L78" t="str">
            <v>Bac</v>
          </cell>
          <cell r="M78" t="str">
            <v>Aucune</v>
          </cell>
          <cell r="O78" t="str">
            <v>Industrie</v>
          </cell>
          <cell r="AH78" t="str">
            <v>Validé</v>
          </cell>
        </row>
        <row r="79">
          <cell r="A79" t="str">
            <v>Association de très petites entreprises à Nador/2</v>
          </cell>
          <cell r="E79" t="str">
            <v>M</v>
          </cell>
          <cell r="H79" t="str">
            <v>09/04/1981</v>
          </cell>
          <cell r="L79" t="str">
            <v>Collège</v>
          </cell>
          <cell r="M79" t="str">
            <v>Aucune</v>
          </cell>
          <cell r="O79" t="str">
            <v>Industrie</v>
          </cell>
          <cell r="AH79" t="str">
            <v>Validé</v>
          </cell>
        </row>
        <row r="80">
          <cell r="A80" t="str">
            <v>Association de très petites entreprises à Nador/2</v>
          </cell>
          <cell r="E80" t="str">
            <v>M</v>
          </cell>
          <cell r="H80" t="str">
            <v>25/08/1982</v>
          </cell>
          <cell r="L80" t="str">
            <v>Collège</v>
          </cell>
          <cell r="M80" t="str">
            <v>Qualification</v>
          </cell>
          <cell r="O80" t="str">
            <v>Industrie</v>
          </cell>
          <cell r="AH80" t="str">
            <v>Validé</v>
          </cell>
        </row>
        <row r="81">
          <cell r="A81" t="str">
            <v>Association de très petites entreprises à Nador/2</v>
          </cell>
          <cell r="E81" t="str">
            <v>M</v>
          </cell>
          <cell r="H81" t="str">
            <v>01/01/1983</v>
          </cell>
          <cell r="L81" t="str">
            <v>Primaire</v>
          </cell>
          <cell r="M81" t="str">
            <v>Aucune</v>
          </cell>
          <cell r="O81" t="str">
            <v>Artisanat</v>
          </cell>
          <cell r="AH81" t="str">
            <v>Validé</v>
          </cell>
        </row>
        <row r="82">
          <cell r="A82" t="str">
            <v>Association de très petites entreprises à Nador/2</v>
          </cell>
          <cell r="E82" t="str">
            <v>M</v>
          </cell>
          <cell r="H82" t="str">
            <v>12/05/1978</v>
          </cell>
          <cell r="L82" t="str">
            <v>Niveau Bac</v>
          </cell>
          <cell r="M82" t="str">
            <v>Aucune</v>
          </cell>
          <cell r="O82" t="str">
            <v>Industrie</v>
          </cell>
          <cell r="AH82" t="str">
            <v>Validé</v>
          </cell>
        </row>
        <row r="83">
          <cell r="A83" t="str">
            <v>Association de très petites entreprises à Nador/2</v>
          </cell>
          <cell r="E83" t="str">
            <v>M</v>
          </cell>
          <cell r="H83" t="str">
            <v>23/07/1970</v>
          </cell>
          <cell r="L83" t="str">
            <v>Primaire</v>
          </cell>
          <cell r="M83" t="str">
            <v>Aucune</v>
          </cell>
          <cell r="O83" t="str">
            <v>Industrie</v>
          </cell>
          <cell r="AH83" t="str">
            <v>Validé</v>
          </cell>
        </row>
        <row r="84">
          <cell r="A84" t="str">
            <v>Association de très petites entreprises à Nador/2</v>
          </cell>
          <cell r="E84" t="str">
            <v>M</v>
          </cell>
          <cell r="H84" t="str">
            <v>09/07/1972</v>
          </cell>
          <cell r="L84" t="str">
            <v>Collège</v>
          </cell>
          <cell r="M84" t="str">
            <v>Aucune</v>
          </cell>
          <cell r="O84" t="str">
            <v>Industrie</v>
          </cell>
          <cell r="AH84" t="str">
            <v>Validé</v>
          </cell>
        </row>
        <row r="85">
          <cell r="A85" t="str">
            <v>Association de très petites entreprises à Nador/2</v>
          </cell>
          <cell r="E85" t="str">
            <v>M</v>
          </cell>
          <cell r="H85" t="str">
            <v>25/10/1980</v>
          </cell>
          <cell r="L85" t="str">
            <v>Bac</v>
          </cell>
          <cell r="M85" t="str">
            <v>Technicien</v>
          </cell>
          <cell r="O85" t="str">
            <v>Industrie</v>
          </cell>
          <cell r="AH85" t="str">
            <v>Validé</v>
          </cell>
        </row>
        <row r="86">
          <cell r="A86" t="str">
            <v>Association de très petites entreprises à Nador/2</v>
          </cell>
          <cell r="E86" t="str">
            <v>M</v>
          </cell>
          <cell r="H86" t="str">
            <v>01/10/1982</v>
          </cell>
          <cell r="L86" t="str">
            <v>Collège</v>
          </cell>
          <cell r="M86" t="str">
            <v>Qualification</v>
          </cell>
          <cell r="O86" t="str">
            <v>Industrie</v>
          </cell>
          <cell r="AH86" t="str">
            <v>Validé</v>
          </cell>
        </row>
        <row r="87">
          <cell r="A87" t="str">
            <v>Association de très petites entreprises à Nador/2</v>
          </cell>
          <cell r="E87" t="str">
            <v>M</v>
          </cell>
          <cell r="H87" t="str">
            <v>23/10/1973</v>
          </cell>
          <cell r="L87" t="str">
            <v>Bac</v>
          </cell>
          <cell r="M87" t="str">
            <v>Aucune</v>
          </cell>
          <cell r="O87" t="str">
            <v>Services</v>
          </cell>
          <cell r="AH87" t="str">
            <v>Validé</v>
          </cell>
        </row>
        <row r="88">
          <cell r="A88" t="str">
            <v>Association de très petites entreprises à Nador/2</v>
          </cell>
          <cell r="E88" t="str">
            <v>F</v>
          </cell>
          <cell r="H88" t="str">
            <v>08/07/1983</v>
          </cell>
          <cell r="L88" t="str">
            <v>Niveau Bac</v>
          </cell>
          <cell r="M88" t="str">
            <v>Qualification</v>
          </cell>
          <cell r="O88" t="str">
            <v>Industrie</v>
          </cell>
          <cell r="AH88" t="str">
            <v>Validé</v>
          </cell>
        </row>
        <row r="89">
          <cell r="A89" t="str">
            <v>Association de très petites entreprises à Nador/2</v>
          </cell>
          <cell r="E89" t="str">
            <v>M</v>
          </cell>
          <cell r="H89" t="str">
            <v>06/10/1984</v>
          </cell>
          <cell r="L89" t="str">
            <v>Collège</v>
          </cell>
          <cell r="M89" t="str">
            <v>Aucune</v>
          </cell>
          <cell r="O89" t="str">
            <v>Services</v>
          </cell>
          <cell r="AH89" t="str">
            <v>Validé</v>
          </cell>
        </row>
        <row r="90">
          <cell r="A90" t="str">
            <v>Association de très petites entreprises à Nador/2</v>
          </cell>
          <cell r="E90" t="str">
            <v>F</v>
          </cell>
          <cell r="H90" t="str">
            <v>25/09/1988</v>
          </cell>
          <cell r="L90" t="str">
            <v>Bac</v>
          </cell>
          <cell r="M90" t="str">
            <v>Qualification</v>
          </cell>
          <cell r="O90" t="str">
            <v>Industrie</v>
          </cell>
          <cell r="AH90" t="str">
            <v>Validé</v>
          </cell>
        </row>
        <row r="91">
          <cell r="A91" t="str">
            <v>Association de très petites entreprises à Nador/2</v>
          </cell>
          <cell r="E91" t="str">
            <v>M</v>
          </cell>
          <cell r="H91" t="str">
            <v>19/01/1966</v>
          </cell>
          <cell r="L91" t="str">
            <v>Diplôme universitaire</v>
          </cell>
          <cell r="M91" t="str">
            <v>Aucune</v>
          </cell>
          <cell r="O91" t="str">
            <v>Industrie</v>
          </cell>
          <cell r="AH91" t="str">
            <v>Validé</v>
          </cell>
        </row>
        <row r="92">
          <cell r="A92" t="str">
            <v>Association de très petites entreprises à Nador/2</v>
          </cell>
          <cell r="E92" t="str">
            <v>F</v>
          </cell>
          <cell r="H92" t="str">
            <v>28/03/1989</v>
          </cell>
          <cell r="L92" t="str">
            <v>Collège</v>
          </cell>
          <cell r="M92" t="str">
            <v>Aucune</v>
          </cell>
          <cell r="O92" t="str">
            <v>Industrie</v>
          </cell>
          <cell r="AH92" t="str">
            <v>Validé</v>
          </cell>
        </row>
        <row r="93">
          <cell r="A93" t="str">
            <v>Association de très petites entreprises à Nador/4</v>
          </cell>
          <cell r="E93" t="str">
            <v>M</v>
          </cell>
          <cell r="H93" t="str">
            <v>01/01/1980</v>
          </cell>
          <cell r="L93" t="str">
            <v>Primaire</v>
          </cell>
          <cell r="M93" t="str">
            <v>Aucune</v>
          </cell>
          <cell r="O93" t="str">
            <v>Artisanat</v>
          </cell>
          <cell r="AH93" t="str">
            <v>Validé</v>
          </cell>
        </row>
        <row r="94">
          <cell r="A94" t="str">
            <v>Association de très petites entreprises à Nador/4</v>
          </cell>
          <cell r="E94" t="str">
            <v>M</v>
          </cell>
          <cell r="H94" t="str">
            <v>29/06/1984</v>
          </cell>
          <cell r="L94" t="str">
            <v>Collège</v>
          </cell>
          <cell r="M94" t="str">
            <v>Aucune</v>
          </cell>
          <cell r="O94" t="str">
            <v>Industrie</v>
          </cell>
          <cell r="AH94" t="str">
            <v>Validé</v>
          </cell>
        </row>
        <row r="95">
          <cell r="A95" t="str">
            <v>Association de très petites entreprises à Nador/4</v>
          </cell>
          <cell r="E95" t="str">
            <v>M</v>
          </cell>
          <cell r="H95" t="str">
            <v>01/01/1954</v>
          </cell>
          <cell r="L95" t="str">
            <v>Bac</v>
          </cell>
          <cell r="M95" t="str">
            <v>Qualification</v>
          </cell>
          <cell r="O95" t="str">
            <v>Industrie</v>
          </cell>
          <cell r="AH95" t="str">
            <v>Validé</v>
          </cell>
        </row>
        <row r="96">
          <cell r="A96" t="str">
            <v>Association de très petites entreprises à Nador/4</v>
          </cell>
          <cell r="E96" t="str">
            <v>M</v>
          </cell>
          <cell r="H96" t="str">
            <v>25/11/1985</v>
          </cell>
          <cell r="L96" t="str">
            <v>Primaire</v>
          </cell>
          <cell r="M96" t="str">
            <v>Aucune</v>
          </cell>
          <cell r="O96" t="str">
            <v>Industrie</v>
          </cell>
          <cell r="AH96" t="str">
            <v>Validé</v>
          </cell>
        </row>
        <row r="97">
          <cell r="A97" t="str">
            <v>Association de très petites entreprises à Nador/4</v>
          </cell>
          <cell r="E97" t="str">
            <v>M</v>
          </cell>
          <cell r="H97" t="str">
            <v>07/08/1980</v>
          </cell>
          <cell r="L97" t="str">
            <v>Niveau Bac</v>
          </cell>
          <cell r="M97" t="str">
            <v>Qualification</v>
          </cell>
          <cell r="O97" t="str">
            <v>Industrie</v>
          </cell>
          <cell r="AH97" t="str">
            <v>Validé</v>
          </cell>
        </row>
        <row r="98">
          <cell r="A98" t="str">
            <v>Association de très petites entreprises à Nador/4</v>
          </cell>
          <cell r="E98" t="str">
            <v>M</v>
          </cell>
          <cell r="H98" t="str">
            <v>13/12/1972</v>
          </cell>
          <cell r="L98" t="str">
            <v>Bac</v>
          </cell>
          <cell r="M98" t="str">
            <v>Aucune</v>
          </cell>
          <cell r="O98" t="str">
            <v>Industrie</v>
          </cell>
          <cell r="AH98" t="str">
            <v>Validé</v>
          </cell>
        </row>
        <row r="99">
          <cell r="A99" t="str">
            <v>Association de très petites entreprises à Nador/4</v>
          </cell>
          <cell r="E99" t="str">
            <v>M</v>
          </cell>
          <cell r="H99" t="str">
            <v>01/01/1975</v>
          </cell>
          <cell r="L99" t="str">
            <v>Collège</v>
          </cell>
          <cell r="M99" t="str">
            <v>Aucune</v>
          </cell>
          <cell r="O99" t="str">
            <v>Industrie</v>
          </cell>
          <cell r="AH99" t="str">
            <v>Validé</v>
          </cell>
        </row>
        <row r="100">
          <cell r="A100" t="str">
            <v>Association de très petites entreprises à Nador/4</v>
          </cell>
          <cell r="E100" t="str">
            <v>M</v>
          </cell>
          <cell r="H100" t="str">
            <v>13/11/1981</v>
          </cell>
          <cell r="L100" t="str">
            <v>Primaire</v>
          </cell>
          <cell r="M100" t="str">
            <v>Aucune</v>
          </cell>
          <cell r="O100" t="str">
            <v>Industrie</v>
          </cell>
          <cell r="AH100" t="str">
            <v>Validé</v>
          </cell>
        </row>
        <row r="101">
          <cell r="A101" t="str">
            <v>Association de très petites entreprises à Nador/4</v>
          </cell>
          <cell r="E101" t="str">
            <v>M</v>
          </cell>
          <cell r="H101" t="str">
            <v>25/09/1986</v>
          </cell>
          <cell r="L101" t="str">
            <v>Collège</v>
          </cell>
          <cell r="M101" t="str">
            <v>Aucune</v>
          </cell>
          <cell r="O101" t="str">
            <v>Industrie</v>
          </cell>
          <cell r="AH101" t="str">
            <v>Validé</v>
          </cell>
        </row>
        <row r="102">
          <cell r="A102" t="str">
            <v>Association de très petites entreprises à Nador/4</v>
          </cell>
          <cell r="E102" t="str">
            <v>F</v>
          </cell>
          <cell r="H102" t="str">
            <v>10/08/1980</v>
          </cell>
          <cell r="L102" t="str">
            <v>Bac</v>
          </cell>
          <cell r="M102" t="str">
            <v>Aucune</v>
          </cell>
          <cell r="O102" t="str">
            <v>Artisanat</v>
          </cell>
          <cell r="AH102" t="str">
            <v>Validé</v>
          </cell>
        </row>
        <row r="103">
          <cell r="A103" t="str">
            <v>Association de très petites entreprises à Nador/4</v>
          </cell>
          <cell r="E103" t="str">
            <v>F</v>
          </cell>
          <cell r="H103" t="str">
            <v>02/08/1984</v>
          </cell>
          <cell r="L103" t="str">
            <v>Primaire</v>
          </cell>
          <cell r="M103" t="str">
            <v>Aucune</v>
          </cell>
          <cell r="O103" t="str">
            <v>Industrie</v>
          </cell>
          <cell r="AH103" t="str">
            <v>Validé</v>
          </cell>
        </row>
        <row r="104">
          <cell r="A104" t="str">
            <v>Association de très petites entreprises à Nador/4</v>
          </cell>
          <cell r="E104" t="str">
            <v>F</v>
          </cell>
          <cell r="H104" t="str">
            <v>03/10/1968</v>
          </cell>
          <cell r="L104" t="str">
            <v>Niveau Bac</v>
          </cell>
          <cell r="M104" t="str">
            <v>Aucune</v>
          </cell>
          <cell r="O104" t="str">
            <v>Industrie</v>
          </cell>
          <cell r="AH104" t="str">
            <v>Validé</v>
          </cell>
        </row>
        <row r="105">
          <cell r="A105" t="str">
            <v>Association de très petites entreprises à Nador/4</v>
          </cell>
          <cell r="E105" t="str">
            <v>M</v>
          </cell>
          <cell r="H105" t="str">
            <v>04/11/1984</v>
          </cell>
          <cell r="L105" t="str">
            <v>Collège</v>
          </cell>
          <cell r="M105" t="str">
            <v>Aucune</v>
          </cell>
          <cell r="O105" t="str">
            <v>Services</v>
          </cell>
          <cell r="AH105" t="str">
            <v>Validé</v>
          </cell>
        </row>
        <row r="106">
          <cell r="A106" t="str">
            <v>Association de très petites entreprises à Nador/4</v>
          </cell>
          <cell r="E106" t="str">
            <v>M</v>
          </cell>
          <cell r="H106" t="str">
            <v>30/08/1983</v>
          </cell>
          <cell r="L106" t="str">
            <v>Niveau Bac</v>
          </cell>
          <cell r="M106" t="str">
            <v>Aucune</v>
          </cell>
          <cell r="O106" t="str">
            <v>Services</v>
          </cell>
          <cell r="AH106" t="str">
            <v>Validé</v>
          </cell>
        </row>
        <row r="107">
          <cell r="A107" t="str">
            <v>association des femmes chefs d'entreprise du maroc/1</v>
          </cell>
          <cell r="E107" t="str">
            <v>F</v>
          </cell>
          <cell r="H107" t="str">
            <v>13/12/1979</v>
          </cell>
          <cell r="L107" t="str">
            <v>Bac</v>
          </cell>
          <cell r="M107" t="str">
            <v>Autres</v>
          </cell>
          <cell r="O107" t="str">
            <v>Industrie</v>
          </cell>
          <cell r="AH107" t="str">
            <v>Validé</v>
          </cell>
        </row>
        <row r="108">
          <cell r="A108" t="str">
            <v>association des femmes chefs d'entreprise du maroc/1</v>
          </cell>
          <cell r="E108" t="str">
            <v>F</v>
          </cell>
          <cell r="H108" t="str">
            <v>18/10/1959</v>
          </cell>
          <cell r="L108" t="str">
            <v>Diplôme universitaire</v>
          </cell>
          <cell r="M108" t="str">
            <v>Autres</v>
          </cell>
          <cell r="O108" t="str">
            <v>Commerce</v>
          </cell>
          <cell r="AH108" t="str">
            <v>Validé</v>
          </cell>
        </row>
        <row r="109">
          <cell r="A109" t="str">
            <v>association des femmes chefs d'entreprise du maroc/1</v>
          </cell>
          <cell r="E109" t="str">
            <v>F</v>
          </cell>
          <cell r="H109">
            <v>31667</v>
          </cell>
          <cell r="L109" t="str">
            <v>Diplôme universitaire</v>
          </cell>
          <cell r="M109" t="str">
            <v>Autres</v>
          </cell>
          <cell r="O109" t="str">
            <v>Commerce</v>
          </cell>
          <cell r="AH109" t="str">
            <v>Validé</v>
          </cell>
        </row>
        <row r="110">
          <cell r="A110" t="str">
            <v>association des femmes chefs d'entreprise du maroc/1</v>
          </cell>
          <cell r="E110" t="str">
            <v>F</v>
          </cell>
          <cell r="H110" t="str">
            <v>09/12/1990</v>
          </cell>
          <cell r="L110" t="str">
            <v>Diplôme universitaire</v>
          </cell>
          <cell r="M110" t="str">
            <v>Autres</v>
          </cell>
          <cell r="O110" t="str">
            <v>Industrie</v>
          </cell>
          <cell r="AH110" t="str">
            <v>Validé</v>
          </cell>
        </row>
        <row r="111">
          <cell r="A111" t="str">
            <v>association des femmes chefs d'entreprise du maroc/1</v>
          </cell>
          <cell r="E111" t="str">
            <v>F</v>
          </cell>
          <cell r="H111" t="str">
            <v>13/05/1978</v>
          </cell>
          <cell r="L111" t="str">
            <v>Bac</v>
          </cell>
          <cell r="M111" t="str">
            <v>Autres</v>
          </cell>
          <cell r="O111" t="str">
            <v>Artisanat</v>
          </cell>
          <cell r="AH111" t="str">
            <v>Validé</v>
          </cell>
        </row>
        <row r="112">
          <cell r="A112" t="str">
            <v>association des femmes chefs d'entreprise du maroc/1</v>
          </cell>
          <cell r="E112" t="str">
            <v>F</v>
          </cell>
          <cell r="H112" t="str">
            <v>04/01/1982</v>
          </cell>
          <cell r="L112" t="str">
            <v>Diplôme universitaire</v>
          </cell>
          <cell r="M112" t="str">
            <v>Autres</v>
          </cell>
          <cell r="O112" t="str">
            <v>Commerce</v>
          </cell>
          <cell r="AH112" t="str">
            <v>Validé</v>
          </cell>
        </row>
        <row r="113">
          <cell r="A113" t="str">
            <v>association des femmes chefs d'entreprise du maroc/1</v>
          </cell>
          <cell r="E113" t="str">
            <v>F</v>
          </cell>
          <cell r="H113" t="str">
            <v>09/10/1972</v>
          </cell>
          <cell r="L113" t="str">
            <v>Bac</v>
          </cell>
          <cell r="M113" t="str">
            <v>Autres</v>
          </cell>
          <cell r="O113" t="str">
            <v>Industrie</v>
          </cell>
          <cell r="AH113" t="str">
            <v>Validé</v>
          </cell>
        </row>
        <row r="114">
          <cell r="A114" t="str">
            <v>association des femmes chefs d'entreprise du maroc/1</v>
          </cell>
          <cell r="E114" t="str">
            <v>F</v>
          </cell>
          <cell r="H114" t="str">
            <v>20/11/1954</v>
          </cell>
          <cell r="L114" t="str">
            <v>Diplôme universitaire</v>
          </cell>
          <cell r="M114" t="str">
            <v>Autres</v>
          </cell>
          <cell r="O114" t="str">
            <v>Services</v>
          </cell>
          <cell r="AH114" t="str">
            <v>Validé</v>
          </cell>
        </row>
        <row r="115">
          <cell r="A115" t="str">
            <v>association des femmes chefs d'entreprise du maroc/1</v>
          </cell>
          <cell r="E115" t="str">
            <v>F</v>
          </cell>
          <cell r="H115" t="str">
            <v>08/06/1979</v>
          </cell>
          <cell r="L115" t="str">
            <v>Diplôme universitaire</v>
          </cell>
          <cell r="M115" t="str">
            <v>Autres</v>
          </cell>
          <cell r="O115" t="str">
            <v>Services</v>
          </cell>
          <cell r="AH115" t="str">
            <v>Validé</v>
          </cell>
        </row>
        <row r="116">
          <cell r="A116" t="str">
            <v>association des femmes chefs d'entreprise du maroc/1</v>
          </cell>
          <cell r="E116" t="str">
            <v>F</v>
          </cell>
          <cell r="H116" t="str">
            <v>05/03/1962</v>
          </cell>
          <cell r="L116" t="str">
            <v>Diplôme universitaire</v>
          </cell>
          <cell r="M116" t="str">
            <v>Autres</v>
          </cell>
          <cell r="O116" t="str">
            <v>Services</v>
          </cell>
          <cell r="AH116" t="str">
            <v>Validé</v>
          </cell>
        </row>
        <row r="117">
          <cell r="A117" t="str">
            <v>association des femmes chefs d'entreprise du maroc/1</v>
          </cell>
          <cell r="E117" t="str">
            <v>F</v>
          </cell>
          <cell r="H117" t="str">
            <v>08/06/1986</v>
          </cell>
          <cell r="L117" t="str">
            <v>Bac</v>
          </cell>
          <cell r="M117" t="str">
            <v>Autres</v>
          </cell>
          <cell r="O117" t="str">
            <v>Industrie</v>
          </cell>
          <cell r="AH117" t="str">
            <v>Validé</v>
          </cell>
        </row>
        <row r="118">
          <cell r="A118" t="str">
            <v>Association Fondation Al Yakada Pour Jeunes et Auto-Emploi/1</v>
          </cell>
          <cell r="E118" t="str">
            <v>M</v>
          </cell>
          <cell r="H118" t="str">
            <v>01/01/1981</v>
          </cell>
          <cell r="L118" t="str">
            <v>Primaire</v>
          </cell>
          <cell r="M118" t="str">
            <v>Aucune</v>
          </cell>
          <cell r="O118" t="str">
            <v>Services</v>
          </cell>
          <cell r="AH118" t="str">
            <v>En attente de vérification</v>
          </cell>
        </row>
        <row r="119">
          <cell r="A119" t="str">
            <v>Association Fondation Al Yakada Pour Jeunes et Auto-Emploi/1</v>
          </cell>
          <cell r="E119" t="str">
            <v>M</v>
          </cell>
          <cell r="H119" t="str">
            <v>04/04/1983</v>
          </cell>
          <cell r="L119" t="str">
            <v>Bac</v>
          </cell>
          <cell r="M119" t="str">
            <v>Technicien spécialisé</v>
          </cell>
          <cell r="O119" t="str">
            <v>Industrie</v>
          </cell>
          <cell r="AH119" t="str">
            <v>En attente de vérification</v>
          </cell>
        </row>
        <row r="120">
          <cell r="A120" t="str">
            <v>Association Fondation Al Yakada Pour Jeunes et Auto-Emploi/1</v>
          </cell>
          <cell r="E120" t="str">
            <v>M</v>
          </cell>
          <cell r="H120" t="str">
            <v>15/08/1967</v>
          </cell>
          <cell r="L120" t="str">
            <v>Primaire</v>
          </cell>
          <cell r="M120" t="str">
            <v>Aucune</v>
          </cell>
          <cell r="O120" t="str">
            <v>Services</v>
          </cell>
          <cell r="AH120" t="str">
            <v>En attente de vérification</v>
          </cell>
        </row>
        <row r="121">
          <cell r="A121" t="str">
            <v>Association Fondation Al Yakada Pour Jeunes et Auto-Emploi/1</v>
          </cell>
          <cell r="E121" t="str">
            <v>M</v>
          </cell>
          <cell r="H121" t="str">
            <v>09/06/1988</v>
          </cell>
          <cell r="L121" t="str">
            <v>Collège</v>
          </cell>
          <cell r="M121" t="str">
            <v>Aucune</v>
          </cell>
          <cell r="O121" t="str">
            <v>Industrie</v>
          </cell>
          <cell r="AH121" t="str">
            <v>Validé</v>
          </cell>
        </row>
        <row r="122">
          <cell r="A122" t="str">
            <v>Association Fondation Al Yakada Pour Jeunes et Auto-Emploi/1</v>
          </cell>
          <cell r="E122" t="str">
            <v>M</v>
          </cell>
          <cell r="H122" t="str">
            <v>31/12/1969</v>
          </cell>
          <cell r="L122" t="str">
            <v>Diplôme universitaire</v>
          </cell>
          <cell r="M122" t="str">
            <v>Autres</v>
          </cell>
          <cell r="O122" t="str">
            <v>Services</v>
          </cell>
          <cell r="AH122" t="str">
            <v>Validé</v>
          </cell>
        </row>
        <row r="123">
          <cell r="A123" t="str">
            <v>Association Fondation Al Yakada Pour Jeunes et Auto-Emploi/1</v>
          </cell>
          <cell r="E123" t="str">
            <v>M</v>
          </cell>
          <cell r="H123" t="str">
            <v>14/05/1967</v>
          </cell>
          <cell r="L123" t="str">
            <v>Non scolarisé</v>
          </cell>
          <cell r="M123" t="str">
            <v>Aucune</v>
          </cell>
          <cell r="O123" t="str">
            <v>Commerce</v>
          </cell>
          <cell r="AH123" t="str">
            <v>Validé</v>
          </cell>
        </row>
        <row r="124">
          <cell r="A124" t="str">
            <v>Association Fondation Al Yakada Pour Jeunes et Auto-Emploi/1</v>
          </cell>
          <cell r="E124" t="str">
            <v>M</v>
          </cell>
          <cell r="H124" t="str">
            <v>01/01/1980</v>
          </cell>
          <cell r="L124" t="str">
            <v>Collège</v>
          </cell>
          <cell r="M124" t="str">
            <v>Aucune</v>
          </cell>
          <cell r="O124" t="str">
            <v>Commerce</v>
          </cell>
          <cell r="AH124" t="str">
            <v>Validé</v>
          </cell>
        </row>
        <row r="125">
          <cell r="A125" t="str">
            <v>Association Fondation Al Yakada Pour Jeunes et Auto-Emploi/1</v>
          </cell>
          <cell r="E125" t="str">
            <v>M</v>
          </cell>
          <cell r="H125" t="str">
            <v>18/12/1987</v>
          </cell>
          <cell r="L125" t="str">
            <v>Diplôme universitaire</v>
          </cell>
          <cell r="M125" t="str">
            <v>Technicien spécialisé</v>
          </cell>
          <cell r="O125" t="str">
            <v>Services</v>
          </cell>
          <cell r="AH125" t="str">
            <v>Validé</v>
          </cell>
        </row>
        <row r="126">
          <cell r="A126" t="str">
            <v>Association Fondation Al Yakada Pour Jeunes et Auto-Emploi/1</v>
          </cell>
          <cell r="E126" t="str">
            <v>M</v>
          </cell>
          <cell r="H126" t="str">
            <v>01/01/1977</v>
          </cell>
          <cell r="L126" t="str">
            <v>Bac</v>
          </cell>
          <cell r="M126" t="str">
            <v>Qualification</v>
          </cell>
          <cell r="O126" t="str">
            <v>Commerce</v>
          </cell>
          <cell r="AH126" t="str">
            <v>Validé</v>
          </cell>
        </row>
        <row r="127">
          <cell r="A127" t="str">
            <v>Association Fondation Al Yakada Pour Jeunes et Auto-Emploi/1</v>
          </cell>
          <cell r="E127" t="str">
            <v>M</v>
          </cell>
          <cell r="H127" t="str">
            <v>14/08/1986</v>
          </cell>
          <cell r="L127" t="str">
            <v>Niveau Bac</v>
          </cell>
          <cell r="M127" t="str">
            <v>Qualification</v>
          </cell>
          <cell r="O127" t="str">
            <v>Services</v>
          </cell>
          <cell r="AH127" t="str">
            <v>Validé</v>
          </cell>
        </row>
        <row r="128">
          <cell r="A128" t="str">
            <v>Association Fondation Al Yakada Pour Jeunes et Auto-Emploi/1</v>
          </cell>
          <cell r="E128" t="str">
            <v>M</v>
          </cell>
          <cell r="H128" t="str">
            <v>01/01/1971</v>
          </cell>
          <cell r="L128" t="str">
            <v>Non scolarisé</v>
          </cell>
          <cell r="M128" t="str">
            <v>Aucune</v>
          </cell>
          <cell r="O128" t="str">
            <v>Commerce</v>
          </cell>
          <cell r="AH128" t="str">
            <v>Validé</v>
          </cell>
        </row>
        <row r="129">
          <cell r="A129" t="str">
            <v>Association Fondation Al Yakada Pour Jeunes et Auto-Emploi/1</v>
          </cell>
          <cell r="E129" t="str">
            <v>M</v>
          </cell>
          <cell r="H129" t="str">
            <v>01/01/1965</v>
          </cell>
          <cell r="L129" t="str">
            <v>Collège</v>
          </cell>
          <cell r="M129" t="str">
            <v>Aucune</v>
          </cell>
          <cell r="O129" t="str">
            <v>Industrie</v>
          </cell>
          <cell r="AH129" t="str">
            <v>Validé</v>
          </cell>
        </row>
        <row r="130">
          <cell r="A130" t="str">
            <v>Association Fondation Al Yakada Pour Jeunes et Auto-Emploi/1</v>
          </cell>
          <cell r="E130" t="str">
            <v>M</v>
          </cell>
          <cell r="H130" t="str">
            <v>18/03/1976</v>
          </cell>
          <cell r="L130" t="str">
            <v>Primaire</v>
          </cell>
          <cell r="M130" t="str">
            <v>Qualification</v>
          </cell>
          <cell r="O130" t="str">
            <v>Services</v>
          </cell>
          <cell r="AH130" t="str">
            <v>Validé</v>
          </cell>
        </row>
        <row r="131">
          <cell r="A131" t="str">
            <v>Association Fondation Al Yakada Pour Jeunes et Auto-Emploi/1</v>
          </cell>
          <cell r="E131" t="str">
            <v>M</v>
          </cell>
          <cell r="H131" t="str">
            <v>01/01/1971</v>
          </cell>
          <cell r="L131" t="str">
            <v>Primaire</v>
          </cell>
          <cell r="M131" t="str">
            <v>Aucune</v>
          </cell>
          <cell r="O131" t="str">
            <v>Services</v>
          </cell>
          <cell r="AH131" t="str">
            <v>Validé</v>
          </cell>
        </row>
        <row r="132">
          <cell r="A132" t="str">
            <v>Association Fondation Al Yakada Pour Jeunes et Auto-Emploi/1</v>
          </cell>
          <cell r="E132" t="str">
            <v>M</v>
          </cell>
          <cell r="H132" t="str">
            <v>16/08/1978</v>
          </cell>
          <cell r="L132" t="str">
            <v>Niveau Bac</v>
          </cell>
          <cell r="M132" t="str">
            <v>Technicien</v>
          </cell>
          <cell r="O132" t="str">
            <v>Services</v>
          </cell>
          <cell r="AH132" t="str">
            <v>Validé</v>
          </cell>
        </row>
        <row r="133">
          <cell r="A133" t="str">
            <v>Association Fondation Al Yakada Pour Jeunes et Auto-Emploi/1</v>
          </cell>
          <cell r="E133" t="str">
            <v>M</v>
          </cell>
          <cell r="H133" t="str">
            <v>10/01/1974</v>
          </cell>
          <cell r="L133" t="str">
            <v>Diplôme universitaire</v>
          </cell>
          <cell r="M133" t="str">
            <v>Aucune</v>
          </cell>
          <cell r="O133" t="str">
            <v>Industrie</v>
          </cell>
          <cell r="AH133" t="str">
            <v>Validé</v>
          </cell>
        </row>
        <row r="134">
          <cell r="A134" t="str">
            <v>Association Fondation Al Yakada Pour Jeunes et Auto-Emploi/1</v>
          </cell>
          <cell r="E134" t="str">
            <v>M</v>
          </cell>
          <cell r="H134" t="str">
            <v>09/04/1984</v>
          </cell>
          <cell r="L134" t="str">
            <v>Niveau Bac</v>
          </cell>
          <cell r="M134" t="str">
            <v>Qualification</v>
          </cell>
          <cell r="O134" t="str">
            <v>Industrie</v>
          </cell>
          <cell r="AH134" t="str">
            <v>Validé</v>
          </cell>
        </row>
        <row r="135">
          <cell r="A135" t="str">
            <v>Association Fondation Al Yakada Pour Jeunes et Auto-Emploi/10</v>
          </cell>
          <cell r="E135" t="str">
            <v>M</v>
          </cell>
          <cell r="H135" t="str">
            <v>01/01/1980</v>
          </cell>
          <cell r="L135" t="str">
            <v>Niveau Bac</v>
          </cell>
          <cell r="M135" t="str">
            <v>Autres</v>
          </cell>
          <cell r="O135" t="str">
            <v>Services</v>
          </cell>
          <cell r="AH135" t="str">
            <v>En attente de vérification</v>
          </cell>
        </row>
        <row r="136">
          <cell r="A136" t="str">
            <v>Association Fondation Al Yakada Pour Jeunes et Auto-Emploi/10</v>
          </cell>
          <cell r="E136" t="str">
            <v>M</v>
          </cell>
          <cell r="H136" t="str">
            <v>15/02/1984</v>
          </cell>
          <cell r="L136" t="str">
            <v>Bac</v>
          </cell>
          <cell r="M136" t="str">
            <v>Aucune</v>
          </cell>
          <cell r="O136" t="str">
            <v>Services</v>
          </cell>
          <cell r="AH136" t="str">
            <v>En attente de vérification</v>
          </cell>
        </row>
        <row r="137">
          <cell r="A137" t="str">
            <v>Association Fondation Al Yakada Pour Jeunes et Auto-Emploi/10</v>
          </cell>
          <cell r="E137" t="str">
            <v>M</v>
          </cell>
          <cell r="H137" t="str">
            <v>04/01/1986</v>
          </cell>
          <cell r="L137" t="str">
            <v>Bac</v>
          </cell>
          <cell r="M137" t="str">
            <v>Aucune</v>
          </cell>
          <cell r="O137" t="str">
            <v>Services</v>
          </cell>
          <cell r="AH137" t="str">
            <v>En attente de vérification</v>
          </cell>
        </row>
        <row r="138">
          <cell r="A138" t="str">
            <v>Association Fondation Al Yakada Pour Jeunes et Auto-Emploi/10</v>
          </cell>
          <cell r="E138" t="str">
            <v>M</v>
          </cell>
          <cell r="H138" t="str">
            <v>01/01/1971</v>
          </cell>
          <cell r="L138" t="str">
            <v>Collège</v>
          </cell>
          <cell r="M138" t="str">
            <v>Aucune</v>
          </cell>
          <cell r="O138" t="str">
            <v>Services</v>
          </cell>
          <cell r="AH138" t="str">
            <v>En attente de vérification</v>
          </cell>
        </row>
        <row r="139">
          <cell r="A139" t="str">
            <v>Association Fondation Al Yakada Pour Jeunes et Auto-Emploi/10</v>
          </cell>
          <cell r="E139" t="str">
            <v>M</v>
          </cell>
          <cell r="H139" t="str">
            <v>15/06/1996</v>
          </cell>
          <cell r="L139" t="str">
            <v>Bac</v>
          </cell>
          <cell r="M139" t="str">
            <v>Aucune</v>
          </cell>
          <cell r="O139" t="str">
            <v>Services</v>
          </cell>
          <cell r="AH139" t="str">
            <v>En attente de vérification</v>
          </cell>
        </row>
        <row r="140">
          <cell r="A140" t="str">
            <v>Association Fondation Al Yakada Pour Jeunes et Auto-Emploi/10</v>
          </cell>
          <cell r="E140" t="str">
            <v>M</v>
          </cell>
          <cell r="H140" t="str">
            <v>18/03/1976</v>
          </cell>
          <cell r="L140" t="str">
            <v>Niveau Bac</v>
          </cell>
          <cell r="M140" t="str">
            <v>Aucune</v>
          </cell>
          <cell r="O140" t="str">
            <v>Services</v>
          </cell>
          <cell r="AH140" t="str">
            <v>En attente de vérification</v>
          </cell>
        </row>
        <row r="141">
          <cell r="A141" t="str">
            <v>Association Fondation Al Yakada Pour Jeunes et Auto-Emploi/10</v>
          </cell>
          <cell r="E141" t="str">
            <v>M</v>
          </cell>
          <cell r="H141" t="str">
            <v>25/03/1983</v>
          </cell>
          <cell r="L141" t="str">
            <v>Bac</v>
          </cell>
          <cell r="M141" t="str">
            <v>Aucune</v>
          </cell>
          <cell r="O141" t="str">
            <v>Services</v>
          </cell>
          <cell r="AH141" t="str">
            <v>En attente de vérification</v>
          </cell>
        </row>
        <row r="142">
          <cell r="A142" t="str">
            <v>Association Fondation Al Yakada Pour Jeunes et Auto-Emploi/11</v>
          </cell>
          <cell r="E142" t="str">
            <v>M</v>
          </cell>
          <cell r="H142" t="str">
            <v>15/09/1978</v>
          </cell>
          <cell r="L142" t="str">
            <v>Niveau Bac</v>
          </cell>
          <cell r="M142" t="str">
            <v>Aucune</v>
          </cell>
          <cell r="O142" t="str">
            <v>Industrie</v>
          </cell>
          <cell r="AH142" t="str">
            <v>En attente de vérification</v>
          </cell>
        </row>
        <row r="143">
          <cell r="A143" t="str">
            <v>Association Fondation Al Yakada Pour Jeunes et Auto-Emploi/11</v>
          </cell>
          <cell r="E143" t="str">
            <v>M</v>
          </cell>
          <cell r="H143" t="str">
            <v>06/09/1988</v>
          </cell>
          <cell r="L143" t="str">
            <v>Niveau Bac</v>
          </cell>
          <cell r="M143" t="str">
            <v>Aucune</v>
          </cell>
          <cell r="O143" t="str">
            <v>Industrie</v>
          </cell>
          <cell r="AH143" t="str">
            <v>En attente de vérification</v>
          </cell>
        </row>
        <row r="144">
          <cell r="A144" t="str">
            <v>Association Fondation Al Yakada Pour Jeunes et Auto-Emploi/11</v>
          </cell>
          <cell r="E144" t="str">
            <v>M</v>
          </cell>
          <cell r="H144" t="str">
            <v>28/09/1993</v>
          </cell>
          <cell r="L144" t="str">
            <v>Bac</v>
          </cell>
          <cell r="M144" t="str">
            <v>Aucune</v>
          </cell>
          <cell r="O144" t="str">
            <v>Industrie</v>
          </cell>
          <cell r="AH144" t="str">
            <v>En attente de vérification</v>
          </cell>
        </row>
        <row r="145">
          <cell r="A145" t="str">
            <v>Association Fondation Al Yakada Pour Jeunes et Auto-Emploi/11</v>
          </cell>
          <cell r="E145" t="str">
            <v>M</v>
          </cell>
          <cell r="H145" t="str">
            <v>06/06/1988</v>
          </cell>
          <cell r="L145" t="str">
            <v>Bac</v>
          </cell>
          <cell r="M145" t="str">
            <v>Aucune</v>
          </cell>
          <cell r="O145" t="str">
            <v>Services</v>
          </cell>
          <cell r="AH145" t="str">
            <v>En attente de vérification</v>
          </cell>
        </row>
        <row r="146">
          <cell r="A146" t="str">
            <v>Association Fondation Al Yakada Pour Jeunes et Auto-Emploi/11</v>
          </cell>
          <cell r="E146" t="str">
            <v>M</v>
          </cell>
          <cell r="H146" t="str">
            <v>15/02/1984</v>
          </cell>
          <cell r="L146" t="str">
            <v>Collège</v>
          </cell>
          <cell r="M146" t="str">
            <v>Aucune</v>
          </cell>
          <cell r="O146" t="str">
            <v>Industrie</v>
          </cell>
          <cell r="AH146" t="str">
            <v>En attente de vérification</v>
          </cell>
        </row>
        <row r="147">
          <cell r="A147" t="str">
            <v>Association Fondation Al Yakada Pour Jeunes et Auto-Emploi/11</v>
          </cell>
          <cell r="E147" t="str">
            <v>M</v>
          </cell>
          <cell r="H147" t="str">
            <v>22/09/1984</v>
          </cell>
          <cell r="L147" t="str">
            <v>Bac</v>
          </cell>
          <cell r="M147" t="str">
            <v>Technicien</v>
          </cell>
          <cell r="O147" t="str">
            <v>Industrie</v>
          </cell>
          <cell r="AH147" t="str">
            <v>En attente de vérification</v>
          </cell>
        </row>
        <row r="148">
          <cell r="A148" t="str">
            <v>Association Fondation Al Yakada Pour Jeunes et Auto-Emploi/2</v>
          </cell>
          <cell r="E148" t="str">
            <v>M</v>
          </cell>
          <cell r="H148" t="str">
            <v>17/02/1984</v>
          </cell>
          <cell r="L148" t="str">
            <v>Collège</v>
          </cell>
          <cell r="M148" t="str">
            <v>Qualification</v>
          </cell>
          <cell r="O148" t="str">
            <v>Services</v>
          </cell>
          <cell r="AH148" t="str">
            <v>Validé</v>
          </cell>
        </row>
        <row r="149">
          <cell r="A149" t="str">
            <v>Association Fondation Al Yakada Pour Jeunes et Auto-Emploi/2</v>
          </cell>
          <cell r="E149" t="str">
            <v>M</v>
          </cell>
          <cell r="H149" t="str">
            <v>23/07/1991</v>
          </cell>
          <cell r="L149" t="str">
            <v>Collège</v>
          </cell>
          <cell r="M149" t="str">
            <v>Aucune</v>
          </cell>
          <cell r="O149" t="str">
            <v>Services</v>
          </cell>
          <cell r="AH149" t="str">
            <v>Validé</v>
          </cell>
        </row>
        <row r="150">
          <cell r="A150" t="str">
            <v>Association Fondation Al Yakada Pour Jeunes et Auto-Emploi/2</v>
          </cell>
          <cell r="E150" t="str">
            <v>M</v>
          </cell>
          <cell r="H150" t="str">
            <v>18/03/1967</v>
          </cell>
          <cell r="L150" t="str">
            <v>Primaire</v>
          </cell>
          <cell r="M150" t="str">
            <v>Qualification</v>
          </cell>
          <cell r="O150" t="str">
            <v>Services</v>
          </cell>
          <cell r="AH150" t="str">
            <v>Validé</v>
          </cell>
        </row>
        <row r="151">
          <cell r="A151" t="str">
            <v>Association Fondation Al Yakada Pour Jeunes et Auto-Emploi/2</v>
          </cell>
          <cell r="E151" t="str">
            <v>M</v>
          </cell>
          <cell r="H151" t="str">
            <v>09/04/1984</v>
          </cell>
          <cell r="L151" t="str">
            <v>Niveau Bac</v>
          </cell>
          <cell r="M151" t="str">
            <v>Qualification</v>
          </cell>
          <cell r="O151" t="str">
            <v>Industrie</v>
          </cell>
          <cell r="AH151" t="str">
            <v>Validé</v>
          </cell>
        </row>
        <row r="152">
          <cell r="A152" t="str">
            <v>Association Fondation Al Yakada Pour Jeunes et Auto-Emploi/2</v>
          </cell>
          <cell r="E152" t="str">
            <v>M</v>
          </cell>
          <cell r="H152" t="str">
            <v>16/08/1978</v>
          </cell>
          <cell r="L152" t="str">
            <v>Niveau Bac</v>
          </cell>
          <cell r="M152" t="str">
            <v>Technicien</v>
          </cell>
          <cell r="O152" t="str">
            <v>Services</v>
          </cell>
          <cell r="AH152" t="str">
            <v>Validé</v>
          </cell>
        </row>
        <row r="153">
          <cell r="A153" t="str">
            <v>Association Fondation Al Yakada Pour Jeunes et Auto-Emploi/2</v>
          </cell>
          <cell r="E153" t="str">
            <v>M</v>
          </cell>
          <cell r="H153" t="str">
            <v>10/01/1983</v>
          </cell>
          <cell r="L153" t="str">
            <v>Bac</v>
          </cell>
          <cell r="M153" t="str">
            <v>Technicien</v>
          </cell>
          <cell r="O153" t="str">
            <v>Services</v>
          </cell>
          <cell r="AH153" t="str">
            <v>Validé</v>
          </cell>
        </row>
        <row r="154">
          <cell r="A154" t="str">
            <v>Association Fondation Al Yakada Pour Jeunes et Auto-Emploi/2</v>
          </cell>
          <cell r="E154" t="str">
            <v>M</v>
          </cell>
          <cell r="H154" t="str">
            <v>31/07/1989</v>
          </cell>
          <cell r="L154" t="str">
            <v>Collège</v>
          </cell>
          <cell r="M154" t="str">
            <v>Qualification</v>
          </cell>
          <cell r="O154" t="str">
            <v>Services</v>
          </cell>
          <cell r="AH154" t="str">
            <v>Validé</v>
          </cell>
        </row>
        <row r="155">
          <cell r="A155" t="str">
            <v>Association Fondation Al Yakada Pour Jeunes et Auto-Emploi/2</v>
          </cell>
          <cell r="E155" t="str">
            <v>M</v>
          </cell>
          <cell r="H155" t="str">
            <v>10/03/1989</v>
          </cell>
          <cell r="L155" t="str">
            <v>Collège</v>
          </cell>
          <cell r="M155" t="str">
            <v>Qualification</v>
          </cell>
          <cell r="O155" t="str">
            <v>Services</v>
          </cell>
          <cell r="AH155" t="str">
            <v>Validé</v>
          </cell>
        </row>
        <row r="156">
          <cell r="A156" t="str">
            <v>Association Fondation Al Yakada Pour Jeunes et Auto-Emploi/2</v>
          </cell>
          <cell r="E156" t="str">
            <v>M</v>
          </cell>
          <cell r="H156" t="str">
            <v>01/01/1965</v>
          </cell>
          <cell r="L156" t="str">
            <v>Primaire</v>
          </cell>
          <cell r="M156" t="str">
            <v>Aucune</v>
          </cell>
          <cell r="O156" t="str">
            <v>Commerce</v>
          </cell>
          <cell r="AH156" t="str">
            <v>Validé</v>
          </cell>
        </row>
        <row r="157">
          <cell r="A157" t="str">
            <v>Association Fondation Al Yakada Pour Jeunes et Auto-Emploi/2</v>
          </cell>
          <cell r="E157" t="str">
            <v>M</v>
          </cell>
          <cell r="H157" t="str">
            <v>25/03/1983</v>
          </cell>
          <cell r="L157" t="str">
            <v>Primaire</v>
          </cell>
          <cell r="M157" t="str">
            <v>Autres</v>
          </cell>
          <cell r="O157" t="str">
            <v>Services</v>
          </cell>
          <cell r="AH157" t="str">
            <v>Validé</v>
          </cell>
        </row>
        <row r="158">
          <cell r="A158" t="str">
            <v>Association Fondation Al Yakada Pour Jeunes et Auto-Emploi/2</v>
          </cell>
          <cell r="E158" t="str">
            <v>M</v>
          </cell>
          <cell r="H158" t="str">
            <v>28/08/1980</v>
          </cell>
          <cell r="L158" t="str">
            <v>Collège</v>
          </cell>
          <cell r="M158" t="str">
            <v>Qualification</v>
          </cell>
          <cell r="O158" t="str">
            <v>Services</v>
          </cell>
          <cell r="AH158" t="str">
            <v>Validé</v>
          </cell>
        </row>
        <row r="159">
          <cell r="A159" t="str">
            <v>Association Fondation Al Yakada Pour Jeunes et Auto-Emploi/2</v>
          </cell>
          <cell r="E159" t="str">
            <v>M</v>
          </cell>
          <cell r="H159" t="str">
            <v>29/01/1993</v>
          </cell>
          <cell r="L159" t="str">
            <v>Bac</v>
          </cell>
          <cell r="M159" t="str">
            <v>Technicien spécialisé</v>
          </cell>
          <cell r="O159" t="str">
            <v>Industrie</v>
          </cell>
          <cell r="AH159" t="str">
            <v>Validé</v>
          </cell>
        </row>
        <row r="160">
          <cell r="A160" t="str">
            <v>Association Fondation Al Yakada Pour Jeunes et Auto-Emploi/2</v>
          </cell>
          <cell r="E160" t="str">
            <v>M</v>
          </cell>
          <cell r="H160" t="str">
            <v>03/04/1968</v>
          </cell>
          <cell r="L160" t="str">
            <v>Collège</v>
          </cell>
          <cell r="M160" t="str">
            <v>Qualification</v>
          </cell>
          <cell r="O160" t="str">
            <v>Services</v>
          </cell>
          <cell r="AH160" t="str">
            <v>Validé</v>
          </cell>
        </row>
        <row r="161">
          <cell r="A161" t="str">
            <v>Association Fondation Al Yakada Pour Jeunes et Auto-Emploi/3</v>
          </cell>
          <cell r="E161" t="str">
            <v>M</v>
          </cell>
          <cell r="H161" t="str">
            <v>01/04/1985</v>
          </cell>
          <cell r="L161" t="str">
            <v>Collège</v>
          </cell>
          <cell r="M161" t="str">
            <v>Aucune</v>
          </cell>
          <cell r="O161" t="str">
            <v>Services</v>
          </cell>
          <cell r="AH161" t="str">
            <v>Validé</v>
          </cell>
        </row>
        <row r="162">
          <cell r="A162" t="str">
            <v>Association Fondation Al Yakada Pour Jeunes et Auto-Emploi/3</v>
          </cell>
          <cell r="E162" t="str">
            <v>M</v>
          </cell>
          <cell r="H162" t="str">
            <v>01/01/1982</v>
          </cell>
          <cell r="L162" t="str">
            <v>Diplôme universitaire</v>
          </cell>
          <cell r="M162" t="str">
            <v>Aucune</v>
          </cell>
          <cell r="O162" t="str">
            <v>Commerce</v>
          </cell>
          <cell r="AH162" t="str">
            <v>Validé</v>
          </cell>
        </row>
        <row r="163">
          <cell r="A163" t="str">
            <v>Association Fondation Al Yakada Pour Jeunes et Auto-Emploi/3</v>
          </cell>
          <cell r="E163" t="str">
            <v>M</v>
          </cell>
          <cell r="H163" t="str">
            <v>01/01/1979</v>
          </cell>
          <cell r="L163" t="str">
            <v>Niveau Bac</v>
          </cell>
          <cell r="M163" t="str">
            <v>Aucune</v>
          </cell>
          <cell r="O163" t="str">
            <v>Commerce</v>
          </cell>
          <cell r="AH163" t="str">
            <v>Validé</v>
          </cell>
        </row>
        <row r="164">
          <cell r="A164" t="str">
            <v>Association Fondation Al Yakada Pour Jeunes et Auto-Emploi/3</v>
          </cell>
          <cell r="E164" t="str">
            <v>M</v>
          </cell>
          <cell r="H164" t="str">
            <v>05/10/1966</v>
          </cell>
          <cell r="L164" t="str">
            <v>Primaire</v>
          </cell>
          <cell r="M164" t="str">
            <v>Aucune</v>
          </cell>
          <cell r="O164" t="str">
            <v>Commerce</v>
          </cell>
          <cell r="AH164" t="str">
            <v>Validé</v>
          </cell>
        </row>
        <row r="165">
          <cell r="A165" t="str">
            <v>Association Fondation Al Yakada Pour Jeunes et Auto-Emploi/3</v>
          </cell>
          <cell r="E165" t="str">
            <v>M</v>
          </cell>
          <cell r="H165" t="str">
            <v>01/01/1986</v>
          </cell>
          <cell r="L165" t="str">
            <v>Collège</v>
          </cell>
          <cell r="M165" t="str">
            <v>Aucune</v>
          </cell>
          <cell r="O165" t="str">
            <v>Commerce</v>
          </cell>
          <cell r="AH165" t="str">
            <v>Validé</v>
          </cell>
        </row>
        <row r="166">
          <cell r="A166" t="str">
            <v>Association Fondation Al Yakada Pour Jeunes et Auto-Emploi/3</v>
          </cell>
          <cell r="E166" t="str">
            <v>M</v>
          </cell>
          <cell r="H166" t="str">
            <v>22/11/1985</v>
          </cell>
          <cell r="L166" t="str">
            <v>Collège</v>
          </cell>
          <cell r="M166" t="str">
            <v>Qualification</v>
          </cell>
          <cell r="O166" t="str">
            <v>Commerce</v>
          </cell>
          <cell r="AH166" t="str">
            <v>Validé</v>
          </cell>
        </row>
        <row r="167">
          <cell r="A167" t="str">
            <v>Association Fondation Al Yakada Pour Jeunes et Auto-Emploi/3</v>
          </cell>
          <cell r="E167" t="str">
            <v>M</v>
          </cell>
          <cell r="H167" t="str">
            <v>21/08/1986</v>
          </cell>
          <cell r="L167" t="str">
            <v>Niveau Bac</v>
          </cell>
          <cell r="M167" t="str">
            <v>Qualification</v>
          </cell>
          <cell r="O167" t="str">
            <v>Industrie</v>
          </cell>
          <cell r="AH167" t="str">
            <v>Validé</v>
          </cell>
        </row>
        <row r="168">
          <cell r="A168" t="str">
            <v>Association Fondation Al Yakada Pour Jeunes et Auto-Emploi/3</v>
          </cell>
          <cell r="E168" t="str">
            <v>M</v>
          </cell>
          <cell r="H168" t="str">
            <v>01/01/1982</v>
          </cell>
          <cell r="L168" t="str">
            <v>Collège</v>
          </cell>
          <cell r="M168" t="str">
            <v>Aucune</v>
          </cell>
          <cell r="O168" t="str">
            <v>Industrie</v>
          </cell>
          <cell r="AH168" t="str">
            <v>Validé</v>
          </cell>
        </row>
        <row r="169">
          <cell r="A169" t="str">
            <v>Association Fondation Al Yakada Pour Jeunes et Auto-Emploi/3</v>
          </cell>
          <cell r="E169" t="str">
            <v>M</v>
          </cell>
          <cell r="H169" t="str">
            <v>31/12/1969</v>
          </cell>
          <cell r="L169" t="str">
            <v>Diplôme universitaire</v>
          </cell>
          <cell r="M169" t="str">
            <v>Autres</v>
          </cell>
          <cell r="O169" t="str">
            <v>Services</v>
          </cell>
          <cell r="AH169" t="str">
            <v>Validé</v>
          </cell>
        </row>
        <row r="170">
          <cell r="A170" t="str">
            <v>Association Fondation Al Yakada Pour Jeunes et Auto-Emploi/3</v>
          </cell>
          <cell r="E170" t="str">
            <v>M</v>
          </cell>
          <cell r="H170" t="str">
            <v>01/01/1977</v>
          </cell>
          <cell r="L170" t="str">
            <v>Niveau Bac</v>
          </cell>
          <cell r="M170" t="str">
            <v>Technicien</v>
          </cell>
          <cell r="O170" t="str">
            <v>Commerce</v>
          </cell>
          <cell r="AH170" t="str">
            <v>Validé</v>
          </cell>
        </row>
        <row r="171">
          <cell r="A171" t="str">
            <v>Association Fondation Al Yakada Pour Jeunes et Auto-Emploi/3</v>
          </cell>
          <cell r="E171" t="str">
            <v>M</v>
          </cell>
          <cell r="H171" t="str">
            <v>14/08/1986</v>
          </cell>
          <cell r="L171" t="str">
            <v>Collège</v>
          </cell>
          <cell r="M171" t="str">
            <v>Aucune</v>
          </cell>
          <cell r="O171" t="str">
            <v>Services</v>
          </cell>
          <cell r="AH171" t="str">
            <v>Validé</v>
          </cell>
        </row>
        <row r="172">
          <cell r="A172" t="str">
            <v>Association Fondation Al Yakada Pour Jeunes et Auto-Emploi/3</v>
          </cell>
          <cell r="E172" t="str">
            <v>M</v>
          </cell>
          <cell r="H172" t="str">
            <v>01/01/1965</v>
          </cell>
          <cell r="L172" t="str">
            <v>Collège</v>
          </cell>
          <cell r="M172" t="str">
            <v>Aucune</v>
          </cell>
          <cell r="O172" t="str">
            <v>Industrie</v>
          </cell>
          <cell r="AH172" t="str">
            <v>Validé</v>
          </cell>
        </row>
        <row r="173">
          <cell r="A173" t="str">
            <v>Association Fondation Al Yakada Pour Jeunes et Auto-Emploi/3</v>
          </cell>
          <cell r="E173" t="str">
            <v>M</v>
          </cell>
          <cell r="H173" t="str">
            <v>08/03/1987</v>
          </cell>
          <cell r="L173" t="str">
            <v>Niveau Bac</v>
          </cell>
          <cell r="M173" t="str">
            <v>Autres</v>
          </cell>
          <cell r="O173" t="str">
            <v>Industrie</v>
          </cell>
          <cell r="AH173" t="str">
            <v>Validé</v>
          </cell>
        </row>
        <row r="174">
          <cell r="A174" t="str">
            <v>Association Fondation Al Yakada Pour Jeunes et Auto-Emploi/3</v>
          </cell>
          <cell r="E174" t="str">
            <v>M</v>
          </cell>
          <cell r="H174" t="str">
            <v>06/08/1977</v>
          </cell>
          <cell r="L174" t="str">
            <v>Bac</v>
          </cell>
          <cell r="M174" t="str">
            <v>Qualification</v>
          </cell>
          <cell r="O174" t="str">
            <v>Industrie</v>
          </cell>
          <cell r="AH174" t="str">
            <v>Validé</v>
          </cell>
        </row>
        <row r="175">
          <cell r="A175" t="str">
            <v>Association Fondation Al Yakada Pour Jeunes et Auto-Emploi/3</v>
          </cell>
          <cell r="E175" t="str">
            <v>M</v>
          </cell>
          <cell r="H175" t="str">
            <v>06/11/1984</v>
          </cell>
          <cell r="L175" t="str">
            <v>Bac</v>
          </cell>
          <cell r="M175" t="str">
            <v>Technicien</v>
          </cell>
          <cell r="O175" t="str">
            <v>Commerce</v>
          </cell>
          <cell r="AH175" t="str">
            <v>Validé</v>
          </cell>
        </row>
        <row r="176">
          <cell r="A176" t="str">
            <v>Association Fondation Al Yakada Pour Jeunes et Auto-Emploi/3</v>
          </cell>
          <cell r="E176" t="str">
            <v>F</v>
          </cell>
          <cell r="H176" t="str">
            <v>07/05/1969</v>
          </cell>
          <cell r="L176" t="str">
            <v>Collège</v>
          </cell>
          <cell r="M176" t="str">
            <v>Qualification</v>
          </cell>
          <cell r="O176" t="str">
            <v>Commerce</v>
          </cell>
          <cell r="AH176" t="str">
            <v>Validé</v>
          </cell>
        </row>
        <row r="177">
          <cell r="A177" t="str">
            <v>Association Fondation Al Yakada Pour Jeunes et Auto-Emploi/3</v>
          </cell>
          <cell r="E177" t="str">
            <v>M</v>
          </cell>
          <cell r="H177" t="str">
            <v>15/06/1996</v>
          </cell>
          <cell r="L177" t="str">
            <v>Diplôme universitaire</v>
          </cell>
          <cell r="M177" t="str">
            <v>Aucune</v>
          </cell>
          <cell r="O177" t="str">
            <v>Services</v>
          </cell>
          <cell r="AH177" t="str">
            <v>Validé</v>
          </cell>
        </row>
        <row r="178">
          <cell r="A178" t="str">
            <v>Association Fondation Al Yakada Pour Jeunes et Auto-Emploi/4</v>
          </cell>
          <cell r="E178" t="str">
            <v>M</v>
          </cell>
          <cell r="H178" t="str">
            <v>12/09/1984</v>
          </cell>
          <cell r="L178" t="str">
            <v>Bac</v>
          </cell>
          <cell r="M178" t="str">
            <v>Technicien</v>
          </cell>
          <cell r="O178" t="str">
            <v>Commerce</v>
          </cell>
          <cell r="AH178" t="str">
            <v>En attente de vérification</v>
          </cell>
        </row>
        <row r="179">
          <cell r="A179" t="str">
            <v>Association Fondation Al Yakada Pour Jeunes et Auto-Emploi/4</v>
          </cell>
          <cell r="E179" t="str">
            <v>M</v>
          </cell>
          <cell r="H179" t="str">
            <v>19/08/1979</v>
          </cell>
          <cell r="L179" t="str">
            <v>Niveau Bac</v>
          </cell>
          <cell r="M179" t="str">
            <v>Qualification</v>
          </cell>
          <cell r="O179" t="str">
            <v>Commerce</v>
          </cell>
          <cell r="AH179" t="str">
            <v>En attente de vérification</v>
          </cell>
        </row>
        <row r="180">
          <cell r="A180" t="str">
            <v>Association Fondation Al Yakada Pour Jeunes et Auto-Emploi/4</v>
          </cell>
          <cell r="E180" t="str">
            <v>M</v>
          </cell>
          <cell r="H180" t="str">
            <v>28/05/1978</v>
          </cell>
          <cell r="L180" t="str">
            <v>Niveau Bac</v>
          </cell>
          <cell r="M180" t="str">
            <v>Aucune</v>
          </cell>
          <cell r="O180" t="str">
            <v>Commerce</v>
          </cell>
          <cell r="AH180" t="str">
            <v>En attente de vérification</v>
          </cell>
        </row>
        <row r="181">
          <cell r="A181" t="str">
            <v>Association Fondation Al Yakada Pour Jeunes et Auto-Emploi/4</v>
          </cell>
          <cell r="E181" t="str">
            <v>M</v>
          </cell>
          <cell r="H181" t="str">
            <v>14/09/1971</v>
          </cell>
          <cell r="L181" t="str">
            <v>Niveau Bac</v>
          </cell>
          <cell r="M181" t="str">
            <v>Aucune</v>
          </cell>
          <cell r="O181" t="str">
            <v>Commerce</v>
          </cell>
          <cell r="AH181" t="str">
            <v>En attente de vérification</v>
          </cell>
        </row>
        <row r="182">
          <cell r="A182" t="str">
            <v>Association Fondation Al Yakada Pour Jeunes et Auto-Emploi/4</v>
          </cell>
          <cell r="E182" t="str">
            <v>M</v>
          </cell>
          <cell r="H182" t="str">
            <v>25/09/1986</v>
          </cell>
          <cell r="L182" t="str">
            <v>Diplôme universitaire</v>
          </cell>
          <cell r="M182" t="str">
            <v>Technicien spécialisé</v>
          </cell>
          <cell r="O182" t="str">
            <v>Industrie</v>
          </cell>
          <cell r="AH182" t="str">
            <v>En attente de vérification</v>
          </cell>
        </row>
        <row r="183">
          <cell r="A183" t="str">
            <v>Association Fondation Al Yakada Pour Jeunes et Auto-Emploi/4</v>
          </cell>
          <cell r="E183" t="str">
            <v>M</v>
          </cell>
          <cell r="H183" t="str">
            <v>26/06/1983</v>
          </cell>
          <cell r="L183" t="str">
            <v>Bac</v>
          </cell>
          <cell r="M183" t="str">
            <v>Aucune</v>
          </cell>
          <cell r="O183" t="str">
            <v>Commerce</v>
          </cell>
          <cell r="AH183" t="str">
            <v>En attente de vérification</v>
          </cell>
        </row>
        <row r="184">
          <cell r="A184" t="str">
            <v>Association Fondation Al Yakada Pour Jeunes et Auto-Emploi/4</v>
          </cell>
          <cell r="E184" t="str">
            <v>M</v>
          </cell>
          <cell r="H184">
            <v>32046</v>
          </cell>
          <cell r="L184" t="str">
            <v>Bac</v>
          </cell>
          <cell r="M184" t="str">
            <v>Technicien spécialisé</v>
          </cell>
          <cell r="O184" t="str">
            <v>Services</v>
          </cell>
          <cell r="AH184" t="str">
            <v>En attente de vérification</v>
          </cell>
        </row>
        <row r="185">
          <cell r="A185" t="str">
            <v>Association Fondation Al Yakada Pour Jeunes et Auto-Emploi/4</v>
          </cell>
          <cell r="E185" t="str">
            <v>M</v>
          </cell>
          <cell r="H185" t="str">
            <v>29/01/1993</v>
          </cell>
          <cell r="L185" t="str">
            <v>Collège</v>
          </cell>
          <cell r="M185" t="str">
            <v>Qualification</v>
          </cell>
          <cell r="O185" t="str">
            <v>Commerce</v>
          </cell>
          <cell r="AH185" t="str">
            <v>En attente de vérification</v>
          </cell>
        </row>
        <row r="186">
          <cell r="A186" t="str">
            <v>Association Fondation Al Yakada Pour Jeunes et Auto-Emploi/4</v>
          </cell>
          <cell r="E186" t="str">
            <v>M</v>
          </cell>
          <cell r="H186" t="str">
            <v>18/08/1991</v>
          </cell>
          <cell r="L186" t="str">
            <v>Bac</v>
          </cell>
          <cell r="M186" t="str">
            <v>Qualification</v>
          </cell>
          <cell r="O186" t="str">
            <v>Commerce</v>
          </cell>
          <cell r="AH186" t="str">
            <v>En attente de vérification</v>
          </cell>
        </row>
        <row r="187">
          <cell r="A187" t="str">
            <v>Association Fondation Al Yakada Pour Jeunes et Auto-Emploi/4</v>
          </cell>
          <cell r="E187" t="str">
            <v>M</v>
          </cell>
          <cell r="H187" t="str">
            <v>08/12/1978</v>
          </cell>
          <cell r="L187" t="str">
            <v>Niveau Bac</v>
          </cell>
          <cell r="M187" t="str">
            <v>Technicien</v>
          </cell>
          <cell r="O187" t="str">
            <v>Services</v>
          </cell>
          <cell r="AH187" t="str">
            <v>En attente de vérification</v>
          </cell>
        </row>
        <row r="188">
          <cell r="A188" t="str">
            <v>Association Fondation Al Yakada Pour Jeunes et Auto-Emploi/4</v>
          </cell>
          <cell r="E188" t="str">
            <v>M</v>
          </cell>
          <cell r="H188" t="str">
            <v>01/01/1990</v>
          </cell>
          <cell r="L188" t="str">
            <v>Bac</v>
          </cell>
          <cell r="M188" t="str">
            <v>Technicien</v>
          </cell>
          <cell r="O188" t="str">
            <v>Commerce</v>
          </cell>
          <cell r="AH188" t="str">
            <v>En attente de vérification</v>
          </cell>
        </row>
        <row r="189">
          <cell r="A189" t="str">
            <v>Association Fondation Al Yakada Pour Jeunes et Auto-Emploi/4</v>
          </cell>
          <cell r="E189" t="str">
            <v>M</v>
          </cell>
          <cell r="H189" t="str">
            <v>24/08/1982</v>
          </cell>
          <cell r="L189" t="str">
            <v>Diplôme universitaire</v>
          </cell>
          <cell r="M189" t="str">
            <v>Aucune</v>
          </cell>
          <cell r="O189" t="str">
            <v>Services</v>
          </cell>
          <cell r="AH189" t="str">
            <v>En attente de vérification</v>
          </cell>
        </row>
        <row r="190">
          <cell r="A190" t="str">
            <v>Association Fondation Al Yakada Pour Jeunes et Auto-Emploi/4</v>
          </cell>
          <cell r="E190" t="str">
            <v>M</v>
          </cell>
          <cell r="H190" t="str">
            <v>03/02/1984</v>
          </cell>
          <cell r="L190" t="str">
            <v>Bac</v>
          </cell>
          <cell r="M190" t="str">
            <v>Technicien</v>
          </cell>
          <cell r="O190" t="str">
            <v>Services</v>
          </cell>
          <cell r="AH190" t="str">
            <v>En attente de vérification</v>
          </cell>
        </row>
        <row r="191">
          <cell r="A191" t="str">
            <v>Association Fondation Al Yakada Pour Jeunes et Auto-Emploi/4</v>
          </cell>
          <cell r="E191" t="str">
            <v>M</v>
          </cell>
          <cell r="H191" t="str">
            <v>01/11/1990</v>
          </cell>
          <cell r="L191" t="str">
            <v>Collège</v>
          </cell>
          <cell r="M191" t="str">
            <v>Aucune</v>
          </cell>
          <cell r="O191" t="str">
            <v>Services</v>
          </cell>
          <cell r="AH191" t="str">
            <v>En attente de vérification</v>
          </cell>
        </row>
        <row r="192">
          <cell r="A192" t="str">
            <v>Association Fondation Al Yakada Pour Jeunes et Auto-Emploi/4</v>
          </cell>
          <cell r="E192" t="str">
            <v>M</v>
          </cell>
          <cell r="H192" t="str">
            <v>25/09/1968</v>
          </cell>
          <cell r="L192" t="str">
            <v>Niveau Bac</v>
          </cell>
          <cell r="M192" t="str">
            <v>Qualification</v>
          </cell>
          <cell r="O192" t="str">
            <v>Services</v>
          </cell>
          <cell r="AH192" t="str">
            <v>En attente de vérification</v>
          </cell>
        </row>
        <row r="193">
          <cell r="A193" t="str">
            <v>Association Fondation Al Yakada Pour Jeunes et Auto-Emploi/5</v>
          </cell>
          <cell r="E193" t="str">
            <v>M</v>
          </cell>
          <cell r="H193" t="str">
            <v>08/03/1987</v>
          </cell>
          <cell r="L193" t="str">
            <v>Niveau Bac</v>
          </cell>
          <cell r="M193" t="str">
            <v>Autres</v>
          </cell>
          <cell r="O193" t="str">
            <v>Industrie</v>
          </cell>
          <cell r="AH193" t="str">
            <v>En attente de vérification</v>
          </cell>
        </row>
        <row r="194">
          <cell r="A194" t="str">
            <v>Association Fondation Al Yakada Pour Jeunes et Auto-Emploi/5</v>
          </cell>
          <cell r="E194" t="str">
            <v>M</v>
          </cell>
          <cell r="H194" t="str">
            <v>01/01/1986</v>
          </cell>
          <cell r="L194" t="str">
            <v>Collège</v>
          </cell>
          <cell r="M194" t="str">
            <v>Aucune</v>
          </cell>
          <cell r="O194" t="str">
            <v>Commerce</v>
          </cell>
          <cell r="AH194" t="str">
            <v>En attente de vérification</v>
          </cell>
        </row>
        <row r="195">
          <cell r="A195" t="str">
            <v>Association Fondation Al Yakada Pour Jeunes et Auto-Emploi/5</v>
          </cell>
          <cell r="E195" t="str">
            <v>M</v>
          </cell>
          <cell r="H195" t="str">
            <v>01/01/1979</v>
          </cell>
          <cell r="L195" t="str">
            <v>Niveau Bac</v>
          </cell>
          <cell r="M195" t="str">
            <v>Aucune</v>
          </cell>
          <cell r="O195" t="str">
            <v>Commerce</v>
          </cell>
          <cell r="AH195" t="str">
            <v>En attente de vérification</v>
          </cell>
        </row>
        <row r="196">
          <cell r="A196" t="str">
            <v>Association Fondation Al Yakada Pour Jeunes et Auto-Emploi/5</v>
          </cell>
          <cell r="E196" t="str">
            <v>M</v>
          </cell>
          <cell r="H196" t="str">
            <v>01/01/1982</v>
          </cell>
          <cell r="L196" t="str">
            <v>Diplôme universitaire</v>
          </cell>
          <cell r="M196" t="str">
            <v>Aucune</v>
          </cell>
          <cell r="O196" t="str">
            <v>Commerce</v>
          </cell>
          <cell r="AH196" t="str">
            <v>En attente de vérification</v>
          </cell>
        </row>
        <row r="197">
          <cell r="A197" t="str">
            <v>Association Fondation Al Yakada Pour Jeunes et Auto-Emploi/5</v>
          </cell>
          <cell r="E197" t="str">
            <v>M</v>
          </cell>
          <cell r="H197">
            <v>32775</v>
          </cell>
          <cell r="L197" t="str">
            <v>Collège</v>
          </cell>
          <cell r="M197" t="str">
            <v>Qualification</v>
          </cell>
          <cell r="O197" t="str">
            <v>Services</v>
          </cell>
          <cell r="AH197" t="str">
            <v>En attente de vérification</v>
          </cell>
        </row>
        <row r="198">
          <cell r="A198" t="str">
            <v>Association Fondation Al Yakada Pour Jeunes et Auto-Emploi/5</v>
          </cell>
          <cell r="E198" t="str">
            <v>M</v>
          </cell>
          <cell r="H198" t="str">
            <v>01/01/1970</v>
          </cell>
          <cell r="L198" t="str">
            <v>Non scolarisé</v>
          </cell>
          <cell r="M198" t="str">
            <v>Aucune</v>
          </cell>
          <cell r="O198" t="str">
            <v>Commerce</v>
          </cell>
          <cell r="AH198" t="str">
            <v>En attente de vérification</v>
          </cell>
        </row>
        <row r="199">
          <cell r="A199" t="str">
            <v>Association Fondation Al Yakada Pour Jeunes et Auto-Emploi/5</v>
          </cell>
          <cell r="E199" t="str">
            <v>M</v>
          </cell>
          <cell r="H199" t="str">
            <v>01/01/1979</v>
          </cell>
          <cell r="L199" t="str">
            <v>Primaire</v>
          </cell>
          <cell r="M199" t="str">
            <v>Aucune</v>
          </cell>
          <cell r="O199" t="str">
            <v>Services</v>
          </cell>
          <cell r="AH199" t="str">
            <v>En attente de vérification</v>
          </cell>
        </row>
        <row r="200">
          <cell r="A200" t="str">
            <v>Association Fondation Al Yakada Pour Jeunes et Auto-Emploi/5</v>
          </cell>
          <cell r="E200" t="str">
            <v>M</v>
          </cell>
          <cell r="H200" t="str">
            <v>16/11/1996</v>
          </cell>
          <cell r="L200" t="str">
            <v>Bac</v>
          </cell>
          <cell r="M200" t="str">
            <v>Aucune</v>
          </cell>
          <cell r="O200" t="str">
            <v>Services</v>
          </cell>
          <cell r="AH200" t="str">
            <v>En attente de vérification</v>
          </cell>
        </row>
        <row r="201">
          <cell r="A201" t="str">
            <v>Association Fondation Al Yakada Pour Jeunes et Auto-Emploi/5</v>
          </cell>
          <cell r="E201" t="str">
            <v>M</v>
          </cell>
          <cell r="H201" t="str">
            <v>06/08/1977</v>
          </cell>
          <cell r="L201" t="str">
            <v>Collège</v>
          </cell>
          <cell r="M201" t="str">
            <v>Aucune</v>
          </cell>
          <cell r="O201" t="str">
            <v>Commerce</v>
          </cell>
          <cell r="AH201" t="str">
            <v>En attente de vérification</v>
          </cell>
        </row>
        <row r="202">
          <cell r="A202" t="str">
            <v>Association Fondation Al Yakada Pour Jeunes et Auto-Emploi/5</v>
          </cell>
          <cell r="E202" t="str">
            <v>M</v>
          </cell>
          <cell r="H202" t="str">
            <v>01/01/1975</v>
          </cell>
          <cell r="L202" t="str">
            <v>Collège</v>
          </cell>
          <cell r="M202" t="str">
            <v>Qualification</v>
          </cell>
          <cell r="O202" t="str">
            <v>Commerce</v>
          </cell>
          <cell r="AH202" t="str">
            <v>En attente de vérification</v>
          </cell>
        </row>
        <row r="203">
          <cell r="A203" t="str">
            <v>Association Fondation Al Yakada Pour Jeunes et Auto-Emploi/5</v>
          </cell>
          <cell r="E203" t="str">
            <v>F</v>
          </cell>
          <cell r="H203" t="str">
            <v>18/12/1987</v>
          </cell>
          <cell r="L203" t="str">
            <v>Diplôme universitaire</v>
          </cell>
          <cell r="M203" t="str">
            <v>Technicien spécialisé</v>
          </cell>
          <cell r="O203" t="str">
            <v>Services</v>
          </cell>
          <cell r="AH203" t="str">
            <v>En attente de vérification</v>
          </cell>
        </row>
        <row r="204">
          <cell r="A204" t="str">
            <v>Association Fondation Al Yakada Pour Jeunes et Auto-Emploi/5</v>
          </cell>
          <cell r="E204" t="str">
            <v>M</v>
          </cell>
          <cell r="H204" t="str">
            <v>01/01/1980</v>
          </cell>
          <cell r="L204" t="str">
            <v>Collège</v>
          </cell>
          <cell r="M204" t="str">
            <v>Aucune</v>
          </cell>
          <cell r="O204" t="str">
            <v>Commerce</v>
          </cell>
          <cell r="AH204" t="str">
            <v>En attente de vérification</v>
          </cell>
        </row>
        <row r="205">
          <cell r="A205" t="str">
            <v>Association Fondation Al Yakada Pour Jeunes et Auto-Emploi/5</v>
          </cell>
          <cell r="E205" t="str">
            <v>M</v>
          </cell>
          <cell r="H205" t="str">
            <v>10/04/1977</v>
          </cell>
          <cell r="L205" t="str">
            <v>Collège</v>
          </cell>
          <cell r="M205" t="str">
            <v>Aucune</v>
          </cell>
          <cell r="O205" t="str">
            <v>Commerce</v>
          </cell>
          <cell r="AH205" t="str">
            <v>En attente de vérification</v>
          </cell>
        </row>
        <row r="206">
          <cell r="A206" t="str">
            <v>Association Fondation Al Yakada Pour Jeunes et Auto-Emploi/5</v>
          </cell>
          <cell r="E206" t="str">
            <v>M</v>
          </cell>
          <cell r="H206" t="str">
            <v>13/10/1997</v>
          </cell>
          <cell r="L206" t="str">
            <v>Non scolarisé</v>
          </cell>
          <cell r="M206" t="str">
            <v>Aucune</v>
          </cell>
          <cell r="O206" t="str">
            <v>Services</v>
          </cell>
          <cell r="AH206" t="str">
            <v>En attente de vérification</v>
          </cell>
        </row>
        <row r="207">
          <cell r="A207" t="str">
            <v>Association Fondation Al Yakada Pour Jeunes et Auto-Emploi/5</v>
          </cell>
          <cell r="E207" t="str">
            <v>M</v>
          </cell>
          <cell r="H207" t="str">
            <v>30/01/1989</v>
          </cell>
          <cell r="L207" t="str">
            <v>Niveau Bac</v>
          </cell>
          <cell r="M207" t="str">
            <v>Technicien</v>
          </cell>
          <cell r="O207" t="str">
            <v>Commerce</v>
          </cell>
          <cell r="AH207" t="str">
            <v>En attente de vérification</v>
          </cell>
        </row>
        <row r="208">
          <cell r="A208" t="str">
            <v>Association Fondation Al Yakada Pour Jeunes et Auto-Emploi/6</v>
          </cell>
          <cell r="E208" t="str">
            <v>M</v>
          </cell>
          <cell r="H208" t="str">
            <v>09/04/1984</v>
          </cell>
          <cell r="L208" t="str">
            <v>Collège</v>
          </cell>
          <cell r="M208" t="str">
            <v>Autres</v>
          </cell>
          <cell r="O208" t="str">
            <v>Industrie</v>
          </cell>
          <cell r="AH208" t="str">
            <v>Rejeté</v>
          </cell>
        </row>
        <row r="209">
          <cell r="A209" t="str">
            <v>Association Fondation Al Yakada Pour Jeunes et Auto-Emploi/6</v>
          </cell>
          <cell r="E209" t="str">
            <v>M</v>
          </cell>
          <cell r="H209" t="str">
            <v>01/01/1982</v>
          </cell>
          <cell r="L209" t="str">
            <v>Collège</v>
          </cell>
          <cell r="M209" t="str">
            <v>Aucune</v>
          </cell>
          <cell r="O209" t="str">
            <v>Industrie</v>
          </cell>
          <cell r="AH209" t="str">
            <v>Rejeté</v>
          </cell>
        </row>
        <row r="210">
          <cell r="A210" t="str">
            <v>Association Fondation Al Yakada Pour Jeunes et Auto-Emploi/6</v>
          </cell>
          <cell r="E210" t="str">
            <v>M</v>
          </cell>
          <cell r="H210" t="str">
            <v>16/08/1978</v>
          </cell>
          <cell r="L210" t="str">
            <v>Niveau Bac</v>
          </cell>
          <cell r="M210" t="str">
            <v>Aucune</v>
          </cell>
          <cell r="O210" t="str">
            <v>Services</v>
          </cell>
          <cell r="AH210" t="str">
            <v>Rejeté</v>
          </cell>
        </row>
        <row r="211">
          <cell r="A211" t="str">
            <v>Association Fondation Al Yakada Pour Jeunes et Auto-Emploi/6</v>
          </cell>
          <cell r="E211" t="str">
            <v>M</v>
          </cell>
          <cell r="H211" t="str">
            <v>28/09/1993</v>
          </cell>
          <cell r="L211" t="str">
            <v>Bac</v>
          </cell>
          <cell r="M211" t="str">
            <v>Technicien</v>
          </cell>
          <cell r="O211" t="str">
            <v>Services</v>
          </cell>
          <cell r="AH211" t="str">
            <v>Rejeté</v>
          </cell>
        </row>
        <row r="212">
          <cell r="A212" t="str">
            <v>Association Fondation Al Yakada Pour Jeunes et Auto-Emploi/6</v>
          </cell>
          <cell r="E212" t="str">
            <v>M</v>
          </cell>
          <cell r="H212" t="str">
            <v>04/04/1983</v>
          </cell>
          <cell r="L212" t="str">
            <v>Bac</v>
          </cell>
          <cell r="M212" t="str">
            <v>Technicien</v>
          </cell>
          <cell r="O212" t="str">
            <v>Services</v>
          </cell>
          <cell r="AH212" t="str">
            <v>Rejeté</v>
          </cell>
        </row>
        <row r="213">
          <cell r="A213" t="str">
            <v>Association Fondation Al Yakada Pour Jeunes et Auto-Emploi/6</v>
          </cell>
          <cell r="E213" t="str">
            <v>M</v>
          </cell>
          <cell r="H213" t="str">
            <v>29/01/1993</v>
          </cell>
          <cell r="L213" t="str">
            <v>Bac</v>
          </cell>
          <cell r="M213" t="str">
            <v>Technicien</v>
          </cell>
          <cell r="O213" t="str">
            <v>Services</v>
          </cell>
          <cell r="AH213" t="str">
            <v>Rejeté</v>
          </cell>
        </row>
        <row r="214">
          <cell r="A214" t="str">
            <v>Association Fondation Al Yakada Pour Jeunes et Auto-Emploi/7</v>
          </cell>
          <cell r="E214" t="str">
            <v>M</v>
          </cell>
          <cell r="H214" t="str">
            <v>01/01/1948</v>
          </cell>
          <cell r="L214" t="str">
            <v>Collège</v>
          </cell>
          <cell r="M214" t="str">
            <v>Aucune</v>
          </cell>
          <cell r="O214" t="str">
            <v>Industrie</v>
          </cell>
          <cell r="AH214" t="str">
            <v>Rejeté</v>
          </cell>
        </row>
        <row r="215">
          <cell r="A215" t="str">
            <v>Association Fondation Al Yakada Pour Jeunes et Auto-Emploi/7</v>
          </cell>
          <cell r="E215" t="str">
            <v>M</v>
          </cell>
          <cell r="H215" t="str">
            <v>06/09/1988</v>
          </cell>
          <cell r="L215" t="str">
            <v>Niveau Bac</v>
          </cell>
          <cell r="M215" t="str">
            <v>Aucune</v>
          </cell>
          <cell r="O215" t="str">
            <v>Industrie</v>
          </cell>
          <cell r="AH215" t="str">
            <v>Rejeté</v>
          </cell>
        </row>
        <row r="216">
          <cell r="A216" t="str">
            <v>Association Fondation Al Yakada Pour Jeunes et Auto-Emploi/7</v>
          </cell>
          <cell r="E216" t="str">
            <v>M</v>
          </cell>
          <cell r="H216" t="str">
            <v>22/09/1984</v>
          </cell>
          <cell r="L216" t="str">
            <v>Bac</v>
          </cell>
          <cell r="M216" t="str">
            <v>Technicien</v>
          </cell>
          <cell r="O216" t="str">
            <v>Industrie</v>
          </cell>
          <cell r="AH216" t="str">
            <v>Rejeté</v>
          </cell>
        </row>
        <row r="217">
          <cell r="A217" t="str">
            <v>Association Fondation Al Yakada Pour Jeunes et Auto-Emploi/7</v>
          </cell>
          <cell r="E217" t="str">
            <v>M</v>
          </cell>
          <cell r="H217" t="str">
            <v>14/05/1967</v>
          </cell>
          <cell r="L217" t="str">
            <v>Niveau Bac</v>
          </cell>
          <cell r="M217" t="str">
            <v>Aucune</v>
          </cell>
          <cell r="O217" t="str">
            <v>Industrie</v>
          </cell>
          <cell r="AH217" t="str">
            <v>Rejeté</v>
          </cell>
        </row>
        <row r="218">
          <cell r="A218" t="str">
            <v>Association Fondation Al Yakada Pour Jeunes et Auto-Emploi/8</v>
          </cell>
          <cell r="E218" t="str">
            <v>M</v>
          </cell>
          <cell r="H218" t="str">
            <v>03/10/1989</v>
          </cell>
          <cell r="L218" t="str">
            <v>Bac</v>
          </cell>
          <cell r="M218" t="str">
            <v>Aucune</v>
          </cell>
          <cell r="O218" t="str">
            <v>Services</v>
          </cell>
          <cell r="AH218" t="str">
            <v>Rejeté</v>
          </cell>
        </row>
        <row r="219">
          <cell r="A219" t="str">
            <v>Association Fondation Al Yakada Pour Jeunes et Auto-Emploi/8</v>
          </cell>
          <cell r="E219" t="str">
            <v>M</v>
          </cell>
          <cell r="H219" t="str">
            <v>25/12/1967</v>
          </cell>
          <cell r="L219" t="str">
            <v>Primaire</v>
          </cell>
          <cell r="M219" t="str">
            <v>Aucune</v>
          </cell>
          <cell r="O219" t="str">
            <v>Services</v>
          </cell>
          <cell r="AH219" t="str">
            <v>Rejeté</v>
          </cell>
        </row>
        <row r="220">
          <cell r="A220" t="str">
            <v>Association Fondation Al Yakada Pour Jeunes et Auto-Emploi/8</v>
          </cell>
          <cell r="E220" t="str">
            <v>M</v>
          </cell>
          <cell r="H220" t="str">
            <v>05/05/1975</v>
          </cell>
          <cell r="L220" t="str">
            <v>Niveau Bac</v>
          </cell>
          <cell r="M220" t="str">
            <v>Autres</v>
          </cell>
          <cell r="O220" t="str">
            <v>Services</v>
          </cell>
          <cell r="AH220" t="str">
            <v>Rejeté</v>
          </cell>
        </row>
        <row r="221">
          <cell r="A221" t="str">
            <v>Association Fondation Al Yakada Pour Jeunes et Auto-Emploi/8</v>
          </cell>
          <cell r="E221" t="str">
            <v>M</v>
          </cell>
          <cell r="H221" t="str">
            <v>24/08/1982</v>
          </cell>
          <cell r="L221" t="str">
            <v>Niveau Bac</v>
          </cell>
          <cell r="M221" t="str">
            <v>Autres</v>
          </cell>
          <cell r="O221" t="str">
            <v>Services</v>
          </cell>
          <cell r="AH221" t="str">
            <v>Rejeté</v>
          </cell>
        </row>
        <row r="222">
          <cell r="A222" t="str">
            <v>Association Fondation Al Yakada Pour Jeunes et Auto-Emploi/8</v>
          </cell>
          <cell r="E222" t="str">
            <v>M</v>
          </cell>
          <cell r="H222" t="str">
            <v>28/08/1980</v>
          </cell>
          <cell r="L222" t="str">
            <v>Primaire</v>
          </cell>
          <cell r="M222" t="str">
            <v>Aucune</v>
          </cell>
          <cell r="O222" t="str">
            <v>Services</v>
          </cell>
          <cell r="AH222" t="str">
            <v>Rejeté</v>
          </cell>
        </row>
        <row r="223">
          <cell r="A223" t="str">
            <v>Association Fondation Al Yakada Pour Jeunes et Auto-Emploi/8</v>
          </cell>
          <cell r="E223" t="str">
            <v>M</v>
          </cell>
          <cell r="H223" t="str">
            <v>08/12/1986</v>
          </cell>
          <cell r="L223" t="str">
            <v>Niveau Bac</v>
          </cell>
          <cell r="M223" t="str">
            <v>Aucune</v>
          </cell>
          <cell r="O223" t="str">
            <v>Services</v>
          </cell>
          <cell r="AH223" t="str">
            <v>Rejeté</v>
          </cell>
        </row>
        <row r="224">
          <cell r="A224" t="str">
            <v>Association Fondation Al Yakada Pour Jeunes et Auto-Emploi/9</v>
          </cell>
          <cell r="E224" t="str">
            <v>M</v>
          </cell>
          <cell r="H224" t="str">
            <v>20/05/1970</v>
          </cell>
          <cell r="L224" t="str">
            <v>Collège</v>
          </cell>
          <cell r="M224" t="str">
            <v>Aucune</v>
          </cell>
          <cell r="O224" t="str">
            <v>Services</v>
          </cell>
          <cell r="AH224" t="str">
            <v>Rejeté</v>
          </cell>
        </row>
        <row r="225">
          <cell r="A225" t="str">
            <v>Association Fondation Al Yakada Pour Jeunes et Auto-Emploi/9</v>
          </cell>
          <cell r="E225" t="str">
            <v>M</v>
          </cell>
          <cell r="H225" t="str">
            <v>25/09/1968</v>
          </cell>
          <cell r="L225" t="str">
            <v>Niveau Bac</v>
          </cell>
          <cell r="M225" t="str">
            <v>Aucune</v>
          </cell>
          <cell r="O225" t="str">
            <v>Services</v>
          </cell>
          <cell r="AH225" t="str">
            <v>Rejeté</v>
          </cell>
        </row>
        <row r="226">
          <cell r="A226" t="str">
            <v>Association Fondation Al Yakada Pour Jeunes et Auto-Emploi/9</v>
          </cell>
          <cell r="E226" t="str">
            <v>M</v>
          </cell>
          <cell r="H226" t="str">
            <v>24/06/1989</v>
          </cell>
          <cell r="L226" t="str">
            <v>Bac</v>
          </cell>
          <cell r="M226" t="str">
            <v>Technicien</v>
          </cell>
          <cell r="O226" t="str">
            <v>Services</v>
          </cell>
          <cell r="AH226" t="str">
            <v>Rejeté</v>
          </cell>
        </row>
        <row r="227">
          <cell r="A227" t="str">
            <v>Association Fondation Al Yakada Pour Jeunes et Auto-Emploi/9</v>
          </cell>
          <cell r="E227" t="str">
            <v>M</v>
          </cell>
          <cell r="H227" t="str">
            <v>25/02/1976</v>
          </cell>
          <cell r="L227" t="str">
            <v>Niveau Bac</v>
          </cell>
          <cell r="M227" t="str">
            <v>Technicien</v>
          </cell>
          <cell r="O227" t="str">
            <v>Services</v>
          </cell>
          <cell r="AH227" t="str">
            <v>Rejeté</v>
          </cell>
        </row>
        <row r="228">
          <cell r="A228" t="str">
            <v>Association Fondation Al Yakada Pour Jeunes et Auto-Emploi/9</v>
          </cell>
          <cell r="E228" t="str">
            <v>M</v>
          </cell>
          <cell r="H228" t="str">
            <v>25/04/1994</v>
          </cell>
          <cell r="L228" t="str">
            <v>Bac</v>
          </cell>
          <cell r="M228" t="str">
            <v>Technicien</v>
          </cell>
          <cell r="O228" t="str">
            <v>Services</v>
          </cell>
          <cell r="AH228" t="str">
            <v>Rejeté</v>
          </cell>
        </row>
        <row r="229">
          <cell r="A229" t="str">
            <v>Association Fondation Al Yakada Pour Jeunes et Auto-Emploi/9</v>
          </cell>
          <cell r="E229" t="str">
            <v>M</v>
          </cell>
          <cell r="H229" t="str">
            <v>07/11/1990</v>
          </cell>
          <cell r="L229" t="str">
            <v>Bac</v>
          </cell>
          <cell r="M229" t="str">
            <v>Technicien</v>
          </cell>
          <cell r="O229" t="str">
            <v>Services</v>
          </cell>
          <cell r="AH229" t="str">
            <v>Rejeté</v>
          </cell>
        </row>
        <row r="230">
          <cell r="A230" t="str">
            <v>Association Fondation Al Yakada Pour Jeunes et Auto-Emploi/9</v>
          </cell>
          <cell r="E230" t="str">
            <v>M</v>
          </cell>
          <cell r="H230" t="str">
            <v>17/12/1965</v>
          </cell>
          <cell r="L230" t="str">
            <v>Collège</v>
          </cell>
          <cell r="M230" t="str">
            <v>Aucune</v>
          </cell>
          <cell r="O230" t="str">
            <v>Services</v>
          </cell>
          <cell r="AH230" t="str">
            <v>Rejeté</v>
          </cell>
        </row>
        <row r="231">
          <cell r="A231" t="str">
            <v>ASSOCIATION GLOCOS ACDEMY/1</v>
          </cell>
          <cell r="E231" t="str">
            <v>M</v>
          </cell>
          <cell r="H231" t="str">
            <v>10/04/1993</v>
          </cell>
          <cell r="L231" t="str">
            <v>Niveau Bac</v>
          </cell>
          <cell r="M231" t="str">
            <v>Technicien</v>
          </cell>
          <cell r="O231" t="str">
            <v>Commerce</v>
          </cell>
          <cell r="AH231" t="str">
            <v>Validé</v>
          </cell>
        </row>
        <row r="232">
          <cell r="A232" t="str">
            <v>ASSOCIATION GLOCOS ACDEMY/1</v>
          </cell>
          <cell r="E232" t="str">
            <v>M</v>
          </cell>
          <cell r="H232" t="str">
            <v>26/08/1995</v>
          </cell>
          <cell r="L232" t="str">
            <v>Bac</v>
          </cell>
          <cell r="M232" t="str">
            <v>Technicien</v>
          </cell>
          <cell r="O232" t="str">
            <v>Commerce</v>
          </cell>
          <cell r="AH232" t="str">
            <v>Validé</v>
          </cell>
        </row>
        <row r="233">
          <cell r="A233" t="str">
            <v>ASSOCIATION GLOCOS ACDEMY/1</v>
          </cell>
          <cell r="E233" t="str">
            <v>M</v>
          </cell>
          <cell r="H233" t="str">
            <v>18/06/1980</v>
          </cell>
          <cell r="L233" t="str">
            <v>Collège</v>
          </cell>
          <cell r="M233" t="str">
            <v>Qualification</v>
          </cell>
          <cell r="O233" t="str">
            <v>Services</v>
          </cell>
          <cell r="AH233" t="str">
            <v>Validé</v>
          </cell>
        </row>
        <row r="234">
          <cell r="A234" t="str">
            <v>ASSOCIATION GLOCOS ACDEMY/1</v>
          </cell>
          <cell r="E234" t="str">
            <v>M</v>
          </cell>
          <cell r="H234" t="str">
            <v>05/04/1988</v>
          </cell>
          <cell r="L234" t="str">
            <v>Niveau Bac</v>
          </cell>
          <cell r="M234" t="str">
            <v>Aucune</v>
          </cell>
          <cell r="O234" t="str">
            <v>Commerce</v>
          </cell>
          <cell r="AH234" t="str">
            <v>Validé</v>
          </cell>
        </row>
        <row r="235">
          <cell r="A235" t="str">
            <v>ASSOCIATION GLOCOS ACDEMY/1</v>
          </cell>
          <cell r="E235" t="str">
            <v>M</v>
          </cell>
          <cell r="H235" t="str">
            <v>26/02/1983</v>
          </cell>
          <cell r="L235" t="str">
            <v>Collège</v>
          </cell>
          <cell r="M235" t="str">
            <v>Qualification</v>
          </cell>
          <cell r="O235" t="str">
            <v>Commerce</v>
          </cell>
          <cell r="AH235" t="str">
            <v>Validé</v>
          </cell>
        </row>
        <row r="236">
          <cell r="A236" t="str">
            <v>ASSOCIATION GLOCOS ACDEMY/1</v>
          </cell>
          <cell r="E236" t="str">
            <v>M</v>
          </cell>
          <cell r="H236" t="str">
            <v>05/09/1990</v>
          </cell>
          <cell r="L236" t="str">
            <v>Niveau Bac</v>
          </cell>
          <cell r="M236" t="str">
            <v>Qualification</v>
          </cell>
          <cell r="O236" t="str">
            <v>Commerce</v>
          </cell>
          <cell r="AH236" t="str">
            <v>Validé</v>
          </cell>
        </row>
        <row r="237">
          <cell r="A237" t="str">
            <v>ASSOCIATION GLOCOS ACDEMY/1</v>
          </cell>
          <cell r="E237" t="str">
            <v>M</v>
          </cell>
          <cell r="H237" t="str">
            <v>15/06/1990</v>
          </cell>
          <cell r="L237" t="str">
            <v>Niveau Bac</v>
          </cell>
          <cell r="M237" t="str">
            <v>Technicien</v>
          </cell>
          <cell r="O237" t="str">
            <v>Services</v>
          </cell>
          <cell r="AH237" t="str">
            <v>Validé</v>
          </cell>
        </row>
        <row r="238">
          <cell r="A238" t="str">
            <v>ASSOCIATION GLOCOS ACDEMY/1</v>
          </cell>
          <cell r="E238" t="str">
            <v>M</v>
          </cell>
          <cell r="H238" t="str">
            <v>20/04/1977</v>
          </cell>
          <cell r="L238" t="str">
            <v>Collège</v>
          </cell>
          <cell r="M238" t="str">
            <v>Qualification</v>
          </cell>
          <cell r="O238" t="str">
            <v>Commerce</v>
          </cell>
          <cell r="AH238" t="str">
            <v>Validé</v>
          </cell>
        </row>
        <row r="239">
          <cell r="A239" t="str">
            <v>ASSOCIATION GLOCOS ACDEMY/1</v>
          </cell>
          <cell r="E239" t="str">
            <v>M</v>
          </cell>
          <cell r="H239" t="str">
            <v>02/05/1981</v>
          </cell>
          <cell r="L239" t="str">
            <v>Niveau Bac</v>
          </cell>
          <cell r="M239" t="str">
            <v>Autres</v>
          </cell>
          <cell r="O239" t="str">
            <v>Commerce</v>
          </cell>
          <cell r="AH239" t="str">
            <v>Validé</v>
          </cell>
        </row>
        <row r="240">
          <cell r="A240" t="str">
            <v>ASSOCIATION GLOCOS ACDEMY/1</v>
          </cell>
          <cell r="E240" t="str">
            <v>M</v>
          </cell>
          <cell r="H240" t="str">
            <v>08/01/1982</v>
          </cell>
          <cell r="L240" t="str">
            <v>Niveau Bac</v>
          </cell>
          <cell r="M240" t="str">
            <v>Technicien</v>
          </cell>
          <cell r="O240" t="str">
            <v>Commerce</v>
          </cell>
          <cell r="AH240" t="str">
            <v>Validé</v>
          </cell>
        </row>
        <row r="241">
          <cell r="A241" t="str">
            <v>ASSOCIATION GLOCOS ACDEMY/1</v>
          </cell>
          <cell r="E241" t="str">
            <v>M</v>
          </cell>
          <cell r="H241" t="str">
            <v>11/10/1975</v>
          </cell>
          <cell r="L241" t="str">
            <v>Collège</v>
          </cell>
          <cell r="M241" t="str">
            <v>Qualification</v>
          </cell>
          <cell r="O241" t="str">
            <v>Services</v>
          </cell>
          <cell r="AH241" t="str">
            <v>Validé</v>
          </cell>
        </row>
        <row r="242">
          <cell r="A242" t="str">
            <v>ASSOCIATION GLOCOS ACDEMY/1</v>
          </cell>
          <cell r="E242" t="str">
            <v>M</v>
          </cell>
          <cell r="H242" t="str">
            <v>23/02/1983</v>
          </cell>
          <cell r="L242" t="str">
            <v>Niveau Bac</v>
          </cell>
          <cell r="M242" t="str">
            <v>Technicien</v>
          </cell>
          <cell r="O242" t="str">
            <v>Services</v>
          </cell>
          <cell r="AH242" t="str">
            <v>Validé</v>
          </cell>
        </row>
        <row r="243">
          <cell r="A243" t="str">
            <v>ASSOCIATION GLOCOS ACDEMY/1</v>
          </cell>
          <cell r="E243" t="str">
            <v>M</v>
          </cell>
          <cell r="H243" t="str">
            <v>24/11/1998</v>
          </cell>
          <cell r="L243" t="str">
            <v>Diplôme universitaire</v>
          </cell>
          <cell r="M243" t="str">
            <v>Autres</v>
          </cell>
          <cell r="O243" t="str">
            <v>Commerce</v>
          </cell>
          <cell r="AH243" t="str">
            <v>Validé</v>
          </cell>
        </row>
        <row r="244">
          <cell r="A244" t="str">
            <v>ASSOCIATION GLOCOS ACDEMY/1</v>
          </cell>
          <cell r="E244" t="str">
            <v>M</v>
          </cell>
          <cell r="H244" t="str">
            <v>27/06/1994</v>
          </cell>
          <cell r="L244" t="str">
            <v>Collège</v>
          </cell>
          <cell r="M244" t="str">
            <v>Qualification</v>
          </cell>
          <cell r="O244" t="str">
            <v>Commerce</v>
          </cell>
          <cell r="AH244" t="str">
            <v>Validé</v>
          </cell>
        </row>
        <row r="245">
          <cell r="A245" t="str">
            <v>ASSOCIATION GLOCOS ACDEMY/2</v>
          </cell>
          <cell r="E245" t="str">
            <v>M</v>
          </cell>
          <cell r="H245" t="str">
            <v>20/11/1969</v>
          </cell>
          <cell r="L245" t="str">
            <v>Collège</v>
          </cell>
          <cell r="M245" t="str">
            <v>Qualification</v>
          </cell>
          <cell r="O245" t="str">
            <v>Services</v>
          </cell>
          <cell r="AH245" t="str">
            <v>Validé</v>
          </cell>
        </row>
        <row r="246">
          <cell r="A246" t="str">
            <v>ASSOCIATION GLOCOS ACDEMY/2</v>
          </cell>
          <cell r="E246" t="str">
            <v>M</v>
          </cell>
          <cell r="H246" t="str">
            <v>08/07/1984</v>
          </cell>
          <cell r="L246" t="str">
            <v>Niveau Bac</v>
          </cell>
          <cell r="M246" t="str">
            <v>Technicien</v>
          </cell>
          <cell r="O246" t="str">
            <v>Services</v>
          </cell>
          <cell r="AH246" t="str">
            <v>Validé</v>
          </cell>
        </row>
        <row r="247">
          <cell r="A247" t="str">
            <v>ASSOCIATION GLOCOS ACDEMY/2</v>
          </cell>
          <cell r="E247" t="str">
            <v>M</v>
          </cell>
          <cell r="H247" t="str">
            <v>06/05/1981</v>
          </cell>
          <cell r="L247" t="str">
            <v>Niveau Bac</v>
          </cell>
          <cell r="M247" t="str">
            <v>Technicien</v>
          </cell>
          <cell r="O247" t="str">
            <v>Services</v>
          </cell>
          <cell r="AH247" t="str">
            <v>Validé</v>
          </cell>
        </row>
        <row r="248">
          <cell r="A248" t="str">
            <v>ASSOCIATION GLOCOS ACDEMY/2</v>
          </cell>
          <cell r="E248" t="str">
            <v>M</v>
          </cell>
          <cell r="H248" t="str">
            <v>01/01/1978</v>
          </cell>
          <cell r="L248" t="str">
            <v>Collège</v>
          </cell>
          <cell r="M248" t="str">
            <v>Qualification</v>
          </cell>
          <cell r="O248" t="str">
            <v>Commerce</v>
          </cell>
          <cell r="AH248" t="str">
            <v>Validé</v>
          </cell>
        </row>
        <row r="249">
          <cell r="A249" t="str">
            <v>ASSOCIATION GLOCOS ACDEMY/2</v>
          </cell>
          <cell r="E249" t="str">
            <v>M</v>
          </cell>
          <cell r="H249" t="str">
            <v>01/01/1963</v>
          </cell>
          <cell r="L249" t="str">
            <v>Collège</v>
          </cell>
          <cell r="M249" t="str">
            <v>Qualification</v>
          </cell>
          <cell r="O249" t="str">
            <v>Industrie</v>
          </cell>
          <cell r="AH249" t="str">
            <v>Validé</v>
          </cell>
        </row>
        <row r="250">
          <cell r="A250" t="str">
            <v>ASSOCIATION GLOCOS ACDEMY/2</v>
          </cell>
          <cell r="E250" t="str">
            <v>M</v>
          </cell>
          <cell r="H250" t="str">
            <v>30/06/1974</v>
          </cell>
          <cell r="L250" t="str">
            <v>Collège</v>
          </cell>
          <cell r="M250" t="str">
            <v>Qualification</v>
          </cell>
          <cell r="O250" t="str">
            <v>Services</v>
          </cell>
          <cell r="AH250" t="str">
            <v>Validé</v>
          </cell>
        </row>
        <row r="251">
          <cell r="A251" t="str">
            <v>ASSOCIATION GLOCOS ACDEMY/2</v>
          </cell>
          <cell r="E251" t="str">
            <v>M</v>
          </cell>
          <cell r="H251" t="str">
            <v>25/07/1983</v>
          </cell>
          <cell r="L251" t="str">
            <v>Niveau Bac</v>
          </cell>
          <cell r="M251" t="str">
            <v>Technicien</v>
          </cell>
          <cell r="O251" t="str">
            <v>Services</v>
          </cell>
          <cell r="AH251" t="str">
            <v>Validé</v>
          </cell>
        </row>
        <row r="252">
          <cell r="A252" t="str">
            <v>ASSOCIATION GLOCOS ACDEMY/2</v>
          </cell>
          <cell r="E252" t="str">
            <v>M</v>
          </cell>
          <cell r="H252" t="str">
            <v>26/05/1983</v>
          </cell>
          <cell r="L252" t="str">
            <v>Collège</v>
          </cell>
          <cell r="M252" t="str">
            <v>Qualification</v>
          </cell>
          <cell r="O252" t="str">
            <v>Services</v>
          </cell>
          <cell r="AH252" t="str">
            <v>Validé</v>
          </cell>
        </row>
        <row r="253">
          <cell r="A253" t="str">
            <v>ASSOCIATION GLOCOS ACDEMY/2</v>
          </cell>
          <cell r="E253" t="str">
            <v>M</v>
          </cell>
          <cell r="H253" t="str">
            <v>27/02/1971</v>
          </cell>
          <cell r="L253" t="str">
            <v>Collège</v>
          </cell>
          <cell r="M253" t="str">
            <v>Qualification</v>
          </cell>
          <cell r="O253" t="str">
            <v>Industrie</v>
          </cell>
          <cell r="AH253" t="str">
            <v>Validé</v>
          </cell>
        </row>
        <row r="254">
          <cell r="A254" t="str">
            <v>ASSOCIATION GLOCOS ACDEMY/2</v>
          </cell>
          <cell r="E254" t="str">
            <v>M</v>
          </cell>
          <cell r="H254" t="str">
            <v>17/07/1981</v>
          </cell>
          <cell r="L254" t="str">
            <v>Niveau Bac</v>
          </cell>
          <cell r="M254" t="str">
            <v>Technicien</v>
          </cell>
          <cell r="O254" t="str">
            <v>Commerce</v>
          </cell>
          <cell r="AH254" t="str">
            <v>Validé</v>
          </cell>
        </row>
        <row r="255">
          <cell r="A255" t="str">
            <v>ASSOCIATION GLOCOS ACDEMY/2</v>
          </cell>
          <cell r="E255" t="str">
            <v>M</v>
          </cell>
          <cell r="H255" t="str">
            <v>02/07/1977</v>
          </cell>
          <cell r="L255" t="str">
            <v>Bac</v>
          </cell>
          <cell r="M255" t="str">
            <v>Technicien spécialisé</v>
          </cell>
          <cell r="O255" t="str">
            <v>Commerce</v>
          </cell>
          <cell r="AH255" t="str">
            <v>Validé</v>
          </cell>
        </row>
        <row r="256">
          <cell r="A256" t="str">
            <v>ASSOCIATION GLOCOS ACDEMY/5</v>
          </cell>
          <cell r="E256" t="str">
            <v>F</v>
          </cell>
          <cell r="H256" t="str">
            <v>23/09/1999</v>
          </cell>
          <cell r="L256" t="str">
            <v>Bac</v>
          </cell>
          <cell r="M256" t="str">
            <v>Technicien spécialisé</v>
          </cell>
          <cell r="O256" t="str">
            <v>Commerce</v>
          </cell>
          <cell r="AH256" t="str">
            <v>Validé</v>
          </cell>
        </row>
        <row r="257">
          <cell r="A257" t="str">
            <v>ASSOCIATION GLOCOS ACDEMY/5</v>
          </cell>
          <cell r="E257" t="str">
            <v>M</v>
          </cell>
          <cell r="H257" t="str">
            <v>30/01/1987</v>
          </cell>
          <cell r="L257" t="str">
            <v>Bac</v>
          </cell>
          <cell r="M257" t="str">
            <v>Technicien</v>
          </cell>
          <cell r="O257" t="str">
            <v>Services</v>
          </cell>
          <cell r="AH257" t="str">
            <v>Validé</v>
          </cell>
        </row>
        <row r="258">
          <cell r="A258" t="str">
            <v>ASSOCIATION GLOCOS ACDEMY/5</v>
          </cell>
          <cell r="E258" t="str">
            <v>M</v>
          </cell>
          <cell r="H258" t="str">
            <v>27/07/2003</v>
          </cell>
          <cell r="L258" t="str">
            <v>Bac</v>
          </cell>
          <cell r="M258" t="str">
            <v>Technicien</v>
          </cell>
          <cell r="O258" t="str">
            <v>Commerce</v>
          </cell>
          <cell r="AH258" t="str">
            <v>Validé</v>
          </cell>
        </row>
        <row r="259">
          <cell r="A259" t="str">
            <v>ASSOCIATION GLOCOS ACDEMY/5</v>
          </cell>
          <cell r="E259" t="str">
            <v>F</v>
          </cell>
          <cell r="H259" t="str">
            <v>01/02/2001</v>
          </cell>
          <cell r="L259" t="str">
            <v>Bac</v>
          </cell>
          <cell r="M259" t="str">
            <v>Technicien</v>
          </cell>
          <cell r="O259" t="str">
            <v>Commerce</v>
          </cell>
          <cell r="AH259" t="str">
            <v>Validé</v>
          </cell>
        </row>
        <row r="260">
          <cell r="A260" t="str">
            <v>ASSOCIATION GLOCOS ACDEMY/5</v>
          </cell>
          <cell r="E260" t="str">
            <v>M</v>
          </cell>
          <cell r="H260" t="str">
            <v>05/09/1999</v>
          </cell>
          <cell r="L260" t="str">
            <v>Diplôme universitaire</v>
          </cell>
          <cell r="M260" t="str">
            <v>Technicien spécialisé</v>
          </cell>
          <cell r="O260" t="str">
            <v>Services</v>
          </cell>
          <cell r="AH260" t="str">
            <v>Validé</v>
          </cell>
        </row>
        <row r="261">
          <cell r="A261" t="str">
            <v>ASSOCIATION GLOCOS ACDEMY/5</v>
          </cell>
          <cell r="E261" t="str">
            <v>F</v>
          </cell>
          <cell r="H261" t="str">
            <v>16/10/1990</v>
          </cell>
          <cell r="L261" t="str">
            <v>Diplôme universitaire</v>
          </cell>
          <cell r="M261" t="str">
            <v>Technicien spécialisé</v>
          </cell>
          <cell r="O261" t="str">
            <v>Commerce</v>
          </cell>
          <cell r="AH261" t="str">
            <v>Validé</v>
          </cell>
        </row>
        <row r="262">
          <cell r="A262" t="str">
            <v>ASSOCIATION GLOCOS ACDEMY/5</v>
          </cell>
          <cell r="E262" t="str">
            <v>F</v>
          </cell>
          <cell r="H262" t="str">
            <v>30/12/1997</v>
          </cell>
          <cell r="L262" t="str">
            <v>Niveau Bac</v>
          </cell>
          <cell r="M262" t="str">
            <v>Technicien</v>
          </cell>
          <cell r="O262" t="str">
            <v>Commerce</v>
          </cell>
          <cell r="AH262" t="str">
            <v>Validé</v>
          </cell>
        </row>
        <row r="263">
          <cell r="A263" t="str">
            <v>ASSOCIATION GLOCOS ACDEMY/5</v>
          </cell>
          <cell r="E263" t="str">
            <v>M</v>
          </cell>
          <cell r="H263" t="str">
            <v>06/06/1983</v>
          </cell>
          <cell r="L263" t="str">
            <v>Bac</v>
          </cell>
          <cell r="M263" t="str">
            <v>Technicien spécialisé</v>
          </cell>
          <cell r="O263" t="str">
            <v>Services</v>
          </cell>
          <cell r="AH263" t="str">
            <v>Validé</v>
          </cell>
        </row>
        <row r="264">
          <cell r="A264" t="str">
            <v>ASSOCIATION GLOCOS ACDEMY/5</v>
          </cell>
          <cell r="E264" t="str">
            <v>M</v>
          </cell>
          <cell r="H264" t="str">
            <v>22/06/2000</v>
          </cell>
          <cell r="L264" t="str">
            <v>Bac</v>
          </cell>
          <cell r="M264" t="str">
            <v>Technicien</v>
          </cell>
          <cell r="O264" t="str">
            <v>Services</v>
          </cell>
          <cell r="AH264" t="str">
            <v>Validé</v>
          </cell>
        </row>
        <row r="265">
          <cell r="A265" t="str">
            <v>ASSOCIATION GLOCOS ACDEMY/5</v>
          </cell>
          <cell r="E265" t="str">
            <v>F</v>
          </cell>
          <cell r="H265" t="str">
            <v>19/02/1999</v>
          </cell>
          <cell r="L265" t="str">
            <v>Bac</v>
          </cell>
          <cell r="M265" t="str">
            <v>Technicien spécialisé</v>
          </cell>
          <cell r="O265" t="str">
            <v>Commerce</v>
          </cell>
          <cell r="AH265" t="str">
            <v>Validé</v>
          </cell>
        </row>
        <row r="266">
          <cell r="A266" t="str">
            <v>ASSOCIATION GLOCOS ACDEMY/5</v>
          </cell>
          <cell r="E266" t="str">
            <v>F</v>
          </cell>
          <cell r="H266" t="str">
            <v>08/10/1995</v>
          </cell>
          <cell r="L266" t="str">
            <v>Diplôme universitaire</v>
          </cell>
          <cell r="M266" t="str">
            <v>Technicien spécialisé</v>
          </cell>
          <cell r="O266" t="str">
            <v>Services</v>
          </cell>
          <cell r="AH266" t="str">
            <v>Validé</v>
          </cell>
        </row>
        <row r="267">
          <cell r="A267" t="str">
            <v>association Ichaa Pour L’employabilité et L’entreprenariat/2</v>
          </cell>
          <cell r="E267" t="str">
            <v>M</v>
          </cell>
          <cell r="H267" t="str">
            <v>02/11/1978</v>
          </cell>
          <cell r="L267" t="str">
            <v>Bac</v>
          </cell>
          <cell r="M267" t="str">
            <v>Technicien</v>
          </cell>
          <cell r="O267" t="str">
            <v>Industrie</v>
          </cell>
          <cell r="AH267" t="str">
            <v>Rejeté</v>
          </cell>
        </row>
        <row r="268">
          <cell r="A268" t="str">
            <v>association Ichaa Pour L’employabilité et L’entreprenariat/2</v>
          </cell>
          <cell r="E268" t="str">
            <v>M</v>
          </cell>
          <cell r="H268" t="str">
            <v>19/10/1996</v>
          </cell>
          <cell r="L268" t="str">
            <v>Bac</v>
          </cell>
          <cell r="M268" t="str">
            <v>Technicien</v>
          </cell>
          <cell r="O268" t="str">
            <v>Services</v>
          </cell>
          <cell r="AH268" t="str">
            <v>Rejeté</v>
          </cell>
        </row>
        <row r="269">
          <cell r="A269" t="str">
            <v>association Ichaa Pour L’employabilité et L’entreprenariat/2</v>
          </cell>
          <cell r="E269" t="str">
            <v>M</v>
          </cell>
          <cell r="H269" t="str">
            <v>25/03/1987</v>
          </cell>
          <cell r="L269" t="str">
            <v>Bac</v>
          </cell>
          <cell r="M269" t="str">
            <v>Technicien</v>
          </cell>
          <cell r="O269" t="str">
            <v>Industrie</v>
          </cell>
          <cell r="AH269" t="str">
            <v>Rejeté</v>
          </cell>
        </row>
        <row r="270">
          <cell r="A270" t="str">
            <v>association Ichaa Pour L’employabilité et L’entreprenariat/2</v>
          </cell>
          <cell r="E270" t="str">
            <v>F</v>
          </cell>
          <cell r="H270" t="str">
            <v>04/02/1993</v>
          </cell>
          <cell r="L270" t="str">
            <v>Diplôme universitaire</v>
          </cell>
          <cell r="M270" t="str">
            <v>Autres</v>
          </cell>
          <cell r="O270" t="str">
            <v>Industrie</v>
          </cell>
          <cell r="AH270" t="str">
            <v>Rejeté</v>
          </cell>
        </row>
        <row r="271">
          <cell r="A271" t="str">
            <v>association Ichaa Pour L’employabilité et L’entreprenariat/2</v>
          </cell>
          <cell r="E271" t="str">
            <v>M</v>
          </cell>
          <cell r="H271" t="str">
            <v>01/01/1984</v>
          </cell>
          <cell r="L271" t="str">
            <v>Niveau Bac</v>
          </cell>
          <cell r="M271" t="str">
            <v>Technicien</v>
          </cell>
          <cell r="O271" t="str">
            <v>Artisanat</v>
          </cell>
          <cell r="AH271" t="str">
            <v>Rejeté</v>
          </cell>
        </row>
        <row r="272">
          <cell r="A272" t="str">
            <v>association Ichaa Pour L’employabilité et L’entreprenariat/2</v>
          </cell>
          <cell r="E272" t="str">
            <v>F</v>
          </cell>
          <cell r="H272" t="str">
            <v>27/11/1972</v>
          </cell>
          <cell r="L272" t="str">
            <v>Bac</v>
          </cell>
          <cell r="M272" t="str">
            <v>Qualification</v>
          </cell>
          <cell r="O272" t="str">
            <v>Artisanat</v>
          </cell>
          <cell r="AH272" t="str">
            <v>Rejeté</v>
          </cell>
        </row>
        <row r="273">
          <cell r="A273" t="str">
            <v>association Ichaa Pour L’employabilité et L’entreprenariat/2</v>
          </cell>
          <cell r="E273" t="str">
            <v>M</v>
          </cell>
          <cell r="H273" t="str">
            <v>30/06/1990</v>
          </cell>
          <cell r="L273" t="str">
            <v>Bac</v>
          </cell>
          <cell r="M273" t="str">
            <v>Technicien</v>
          </cell>
          <cell r="O273" t="str">
            <v>Industrie</v>
          </cell>
          <cell r="AH273" t="str">
            <v>Rejeté</v>
          </cell>
        </row>
        <row r="274">
          <cell r="A274" t="str">
            <v>association Ichaa Pour L’employabilité et L’entreprenariat/5</v>
          </cell>
          <cell r="E274" t="str">
            <v>F</v>
          </cell>
          <cell r="H274" t="str">
            <v>18/02/2001</v>
          </cell>
          <cell r="L274" t="str">
            <v>Bac</v>
          </cell>
          <cell r="M274" t="str">
            <v>Technicien spécialisé</v>
          </cell>
          <cell r="O274" t="str">
            <v>Industrie</v>
          </cell>
          <cell r="AH274" t="str">
            <v>En attente de vérification</v>
          </cell>
        </row>
        <row r="275">
          <cell r="A275" t="str">
            <v>association Ichaa Pour L’employabilité et L’entreprenariat/5</v>
          </cell>
          <cell r="E275" t="str">
            <v>M</v>
          </cell>
          <cell r="H275" t="str">
            <v>15/08/1986</v>
          </cell>
          <cell r="L275" t="str">
            <v>Collège</v>
          </cell>
          <cell r="M275" t="str">
            <v>Qualification</v>
          </cell>
          <cell r="O275" t="str">
            <v>Artisanat</v>
          </cell>
          <cell r="AH275" t="str">
            <v>En attente de vérification</v>
          </cell>
        </row>
        <row r="276">
          <cell r="A276" t="str">
            <v>association Ichaa Pour L’employabilité et L’entreprenariat/5</v>
          </cell>
          <cell r="E276" t="str">
            <v>M</v>
          </cell>
          <cell r="H276" t="str">
            <v>04/03/1988</v>
          </cell>
          <cell r="L276" t="str">
            <v>Diplôme universitaire</v>
          </cell>
          <cell r="M276" t="str">
            <v>Autres</v>
          </cell>
          <cell r="O276" t="str">
            <v>Industrie</v>
          </cell>
          <cell r="AH276" t="str">
            <v>En attente de vérification</v>
          </cell>
        </row>
        <row r="277">
          <cell r="A277" t="str">
            <v>association Ichaa Pour L’employabilité et L’entreprenariat/5</v>
          </cell>
          <cell r="E277" t="str">
            <v>F</v>
          </cell>
          <cell r="H277" t="str">
            <v>21/04/1979</v>
          </cell>
          <cell r="L277" t="str">
            <v>Collège</v>
          </cell>
          <cell r="M277" t="str">
            <v>Qualification</v>
          </cell>
          <cell r="O277" t="str">
            <v>Artisanat</v>
          </cell>
          <cell r="AH277" t="str">
            <v>En attente de vérification</v>
          </cell>
        </row>
        <row r="278">
          <cell r="A278" t="str">
            <v>association Ichaa Pour L’employabilité et L’entreprenariat/5</v>
          </cell>
          <cell r="E278" t="str">
            <v>M</v>
          </cell>
          <cell r="H278" t="str">
            <v>19/07/1981</v>
          </cell>
          <cell r="L278" t="str">
            <v>Niveau Bac</v>
          </cell>
          <cell r="M278" t="str">
            <v>Technicien</v>
          </cell>
          <cell r="O278" t="str">
            <v>Industrie</v>
          </cell>
          <cell r="AH278" t="str">
            <v>En attente de vérification</v>
          </cell>
        </row>
        <row r="279">
          <cell r="A279" t="str">
            <v>association Ichaa Pour L’employabilité et L’entreprenariat/5</v>
          </cell>
          <cell r="E279" t="str">
            <v>M</v>
          </cell>
          <cell r="H279" t="str">
            <v>25/06/1986</v>
          </cell>
          <cell r="L279" t="str">
            <v>Collège</v>
          </cell>
          <cell r="M279" t="str">
            <v>Qualification</v>
          </cell>
          <cell r="O279" t="str">
            <v>Industrie</v>
          </cell>
          <cell r="AH279" t="str">
            <v>Validé</v>
          </cell>
        </row>
        <row r="280">
          <cell r="A280" t="str">
            <v>association Ichaa Pour L’employabilité et L’entreprenariat/5</v>
          </cell>
          <cell r="E280" t="str">
            <v>F</v>
          </cell>
          <cell r="H280" t="str">
            <v>27/11/1972</v>
          </cell>
          <cell r="L280" t="str">
            <v>Bac</v>
          </cell>
          <cell r="M280" t="str">
            <v>Qualification</v>
          </cell>
          <cell r="O280" t="str">
            <v>Artisanat</v>
          </cell>
          <cell r="AH280" t="str">
            <v>Validé</v>
          </cell>
        </row>
        <row r="281">
          <cell r="A281" t="str">
            <v>association Ichaa Pour L’employabilité et L’entreprenariat/5</v>
          </cell>
          <cell r="E281" t="str">
            <v>M</v>
          </cell>
          <cell r="H281" t="str">
            <v>01/01/1984</v>
          </cell>
          <cell r="L281" t="str">
            <v>Niveau Bac</v>
          </cell>
          <cell r="M281" t="str">
            <v>Technicien</v>
          </cell>
          <cell r="O281" t="str">
            <v>Artisanat</v>
          </cell>
          <cell r="AH281" t="str">
            <v>Validé</v>
          </cell>
        </row>
        <row r="282">
          <cell r="A282" t="str">
            <v>association Ichaa Pour L’employabilité et L’entreprenariat/5</v>
          </cell>
          <cell r="E282" t="str">
            <v>F</v>
          </cell>
          <cell r="H282" t="str">
            <v>04/02/1993</v>
          </cell>
          <cell r="L282" t="str">
            <v>Diplôme universitaire</v>
          </cell>
          <cell r="M282" t="str">
            <v>Autres</v>
          </cell>
          <cell r="O282" t="str">
            <v>Industrie</v>
          </cell>
          <cell r="AH282" t="str">
            <v>Validé</v>
          </cell>
        </row>
        <row r="283">
          <cell r="A283" t="str">
            <v>association Ichaa Pour L’employabilité et L’entreprenariat/5</v>
          </cell>
          <cell r="E283" t="str">
            <v>M</v>
          </cell>
          <cell r="H283" t="str">
            <v>25/03/1987</v>
          </cell>
          <cell r="L283" t="str">
            <v>Bac</v>
          </cell>
          <cell r="M283" t="str">
            <v>Technicien</v>
          </cell>
          <cell r="O283" t="str">
            <v>Industrie</v>
          </cell>
          <cell r="AH283" t="str">
            <v>Validé</v>
          </cell>
        </row>
        <row r="284">
          <cell r="A284" t="str">
            <v>association Ichaa Pour L’employabilité et L’entreprenariat/5</v>
          </cell>
          <cell r="E284" t="str">
            <v>M</v>
          </cell>
          <cell r="H284" t="str">
            <v>15/04/1980</v>
          </cell>
          <cell r="L284" t="str">
            <v>Collège</v>
          </cell>
          <cell r="M284" t="str">
            <v>Qualification</v>
          </cell>
          <cell r="O284" t="str">
            <v>Industrie</v>
          </cell>
          <cell r="AH284" t="str">
            <v>Validé</v>
          </cell>
        </row>
        <row r="285">
          <cell r="A285" t="str">
            <v>association Ichaa Pour L’employabilité et L’entreprenariat/6</v>
          </cell>
          <cell r="E285" t="str">
            <v>M</v>
          </cell>
          <cell r="H285" t="str">
            <v>23/04/1978</v>
          </cell>
          <cell r="L285" t="str">
            <v>Diplôme universitaire</v>
          </cell>
          <cell r="M285" t="str">
            <v>Autres</v>
          </cell>
          <cell r="O285" t="str">
            <v>Industrie</v>
          </cell>
          <cell r="AH285" t="str">
            <v>En attente de vérification</v>
          </cell>
        </row>
        <row r="286">
          <cell r="A286" t="str">
            <v>association Ichaa Pour L’employabilité et L’entreprenariat/6</v>
          </cell>
          <cell r="E286" t="str">
            <v>M</v>
          </cell>
          <cell r="H286" t="str">
            <v>07/02/1970</v>
          </cell>
          <cell r="L286" t="str">
            <v>Bac</v>
          </cell>
          <cell r="M286" t="str">
            <v>Technicien</v>
          </cell>
          <cell r="O286" t="str">
            <v>Industrie</v>
          </cell>
          <cell r="AH286" t="str">
            <v>En attente de vérification</v>
          </cell>
        </row>
        <row r="287">
          <cell r="A287" t="str">
            <v>association Ichaa Pour L’employabilité et L’entreprenariat/6</v>
          </cell>
          <cell r="E287" t="str">
            <v>F</v>
          </cell>
          <cell r="H287" t="str">
            <v>14/06/1986</v>
          </cell>
          <cell r="L287" t="str">
            <v>Diplôme universitaire</v>
          </cell>
          <cell r="M287" t="str">
            <v>Autres</v>
          </cell>
          <cell r="O287" t="str">
            <v>Industrie</v>
          </cell>
          <cell r="AH287" t="str">
            <v>En attente de vérification</v>
          </cell>
        </row>
        <row r="288">
          <cell r="A288" t="str">
            <v>association Ichaa Pour L’employabilité et L’entreprenariat/6</v>
          </cell>
          <cell r="E288" t="str">
            <v>M</v>
          </cell>
          <cell r="H288" t="str">
            <v>01/01/1978</v>
          </cell>
          <cell r="L288" t="str">
            <v>Bac</v>
          </cell>
          <cell r="M288" t="str">
            <v>Technicien</v>
          </cell>
          <cell r="O288" t="str">
            <v>Services</v>
          </cell>
          <cell r="AH288" t="str">
            <v>En attente de vérification</v>
          </cell>
        </row>
        <row r="289">
          <cell r="A289" t="str">
            <v>association Ichaa Pour L’employabilité et L’entreprenariat/6</v>
          </cell>
          <cell r="E289" t="str">
            <v>M</v>
          </cell>
          <cell r="H289" t="str">
            <v>23/03/1980</v>
          </cell>
          <cell r="L289" t="str">
            <v>Bac</v>
          </cell>
          <cell r="M289" t="str">
            <v>Technicien</v>
          </cell>
          <cell r="O289" t="str">
            <v>Services</v>
          </cell>
          <cell r="AH289" t="str">
            <v>En attente de vérification</v>
          </cell>
        </row>
        <row r="290">
          <cell r="A290" t="str">
            <v>association Ichaa Pour L’employabilité et L’entreprenariat/6</v>
          </cell>
          <cell r="E290" t="str">
            <v>M</v>
          </cell>
          <cell r="H290" t="str">
            <v>28/03/1993</v>
          </cell>
          <cell r="L290" t="str">
            <v>Bac</v>
          </cell>
          <cell r="M290" t="str">
            <v>Technicien</v>
          </cell>
          <cell r="O290" t="str">
            <v>Artisanat</v>
          </cell>
          <cell r="AH290" t="str">
            <v>En attente de vérification</v>
          </cell>
        </row>
        <row r="291">
          <cell r="A291" t="str">
            <v>association Ichaa Pour L’employabilité et L’entreprenariat/6</v>
          </cell>
          <cell r="E291" t="str">
            <v>F</v>
          </cell>
          <cell r="H291" t="str">
            <v>22/11/1998</v>
          </cell>
          <cell r="L291" t="str">
            <v>Bac</v>
          </cell>
          <cell r="M291" t="str">
            <v>Technicien spécialisé</v>
          </cell>
          <cell r="O291" t="str">
            <v>Services</v>
          </cell>
          <cell r="AH291" t="str">
            <v>En attente de vérification</v>
          </cell>
        </row>
        <row r="292">
          <cell r="A292" t="str">
            <v>association Ichaa Pour L’employabilité et L’entreprenariat/6</v>
          </cell>
          <cell r="E292" t="str">
            <v>M</v>
          </cell>
          <cell r="H292" t="str">
            <v>15/07/1983</v>
          </cell>
          <cell r="L292" t="str">
            <v>Bac</v>
          </cell>
          <cell r="M292" t="str">
            <v>Technicien</v>
          </cell>
          <cell r="O292" t="str">
            <v>Industrie</v>
          </cell>
          <cell r="AH292" t="str">
            <v>En attente de vérification</v>
          </cell>
        </row>
        <row r="293">
          <cell r="A293" t="str">
            <v>association Ichaa Pour L’employabilité et L’entreprenariat/6</v>
          </cell>
          <cell r="E293" t="str">
            <v>M</v>
          </cell>
          <cell r="H293" t="str">
            <v>09/02/1976</v>
          </cell>
          <cell r="L293" t="str">
            <v>Collège</v>
          </cell>
          <cell r="M293" t="str">
            <v>Qualification</v>
          </cell>
          <cell r="O293" t="str">
            <v>Artisanat</v>
          </cell>
          <cell r="AH293" t="str">
            <v>En attente de vérification</v>
          </cell>
        </row>
        <row r="294">
          <cell r="A294" t="str">
            <v>association Ichaa Pour L’employabilité et L’entreprenariat/6</v>
          </cell>
          <cell r="E294" t="str">
            <v>M</v>
          </cell>
          <cell r="H294" t="str">
            <v>10/08/1987</v>
          </cell>
          <cell r="L294" t="str">
            <v>Bac</v>
          </cell>
          <cell r="M294" t="str">
            <v>Technicien spécialisé</v>
          </cell>
          <cell r="O294" t="str">
            <v>Industrie</v>
          </cell>
          <cell r="AH294" t="str">
            <v>En attente de vérification</v>
          </cell>
        </row>
        <row r="295">
          <cell r="A295" t="str">
            <v>association Ichaa Pour L’employabilité et L’entreprenariat/6</v>
          </cell>
          <cell r="E295" t="str">
            <v>M</v>
          </cell>
          <cell r="H295" t="str">
            <v>20/01/1988</v>
          </cell>
          <cell r="L295" t="str">
            <v>Bac</v>
          </cell>
          <cell r="M295" t="str">
            <v>Technicien</v>
          </cell>
          <cell r="O295" t="str">
            <v>Industrie</v>
          </cell>
          <cell r="AH295" t="str">
            <v>En attente de vérification</v>
          </cell>
        </row>
        <row r="296">
          <cell r="A296" t="str">
            <v>association Ichaa Pour L’employabilité et L’entreprenariat/6</v>
          </cell>
          <cell r="E296" t="str">
            <v>M</v>
          </cell>
          <cell r="H296" t="str">
            <v>02/01/1987</v>
          </cell>
          <cell r="L296" t="str">
            <v>Bac</v>
          </cell>
          <cell r="M296" t="str">
            <v>Technicien</v>
          </cell>
          <cell r="O296" t="str">
            <v>Services</v>
          </cell>
          <cell r="AH296" t="str">
            <v>En attente de vérification</v>
          </cell>
        </row>
        <row r="297">
          <cell r="A297" t="str">
            <v>association Ichaa Pour L’employabilité et L’entreprenariat/6</v>
          </cell>
          <cell r="E297" t="str">
            <v>M</v>
          </cell>
          <cell r="H297" t="str">
            <v>08/02/1986</v>
          </cell>
          <cell r="L297" t="str">
            <v>Bac</v>
          </cell>
          <cell r="M297" t="str">
            <v>Technicien</v>
          </cell>
          <cell r="O297" t="str">
            <v>Services</v>
          </cell>
          <cell r="AH297" t="str">
            <v>En attente de vérification</v>
          </cell>
        </row>
        <row r="298">
          <cell r="A298" t="str">
            <v>Association Méditerranéenne des Leaders/1</v>
          </cell>
          <cell r="E298" t="str">
            <v>M</v>
          </cell>
          <cell r="H298" t="str">
            <v>12/03/1992</v>
          </cell>
          <cell r="L298" t="str">
            <v>Diplôme universitaire</v>
          </cell>
          <cell r="M298" t="str">
            <v>Autres</v>
          </cell>
          <cell r="O298" t="str">
            <v>Services</v>
          </cell>
          <cell r="AH298" t="str">
            <v>En attente de vérification</v>
          </cell>
        </row>
        <row r="299">
          <cell r="A299" t="str">
            <v>Association Méditerranéenne des Leaders/1</v>
          </cell>
          <cell r="E299" t="str">
            <v>M</v>
          </cell>
          <cell r="H299" t="str">
            <v>12/03/1991</v>
          </cell>
          <cell r="L299" t="str">
            <v>Bac</v>
          </cell>
          <cell r="M299" t="str">
            <v>Technicien spécialisé</v>
          </cell>
          <cell r="O299" t="str">
            <v>Services</v>
          </cell>
          <cell r="AH299" t="str">
            <v>Validé</v>
          </cell>
        </row>
        <row r="300">
          <cell r="A300" t="str">
            <v>Association Méditerranéenne des Leaders/1</v>
          </cell>
          <cell r="E300" t="str">
            <v>M</v>
          </cell>
          <cell r="H300" t="str">
            <v>13/03/1985</v>
          </cell>
          <cell r="L300" t="str">
            <v>Diplôme universitaire</v>
          </cell>
          <cell r="M300" t="str">
            <v>Autres</v>
          </cell>
          <cell r="O300" t="str">
            <v>Services</v>
          </cell>
          <cell r="AH300" t="str">
            <v>Validé</v>
          </cell>
        </row>
        <row r="301">
          <cell r="A301" t="str">
            <v>Association Méditerranéenne des Leaders/1</v>
          </cell>
          <cell r="E301" t="str">
            <v>M</v>
          </cell>
          <cell r="H301" t="str">
            <v>12/01/1992</v>
          </cell>
          <cell r="L301" t="str">
            <v>Diplôme universitaire</v>
          </cell>
          <cell r="M301" t="str">
            <v>Technicien spécialisé</v>
          </cell>
          <cell r="O301" t="str">
            <v>Services</v>
          </cell>
          <cell r="AH301" t="str">
            <v>Validé</v>
          </cell>
        </row>
        <row r="302">
          <cell r="A302" t="str">
            <v>Association Méditerranéenne des Leaders/1</v>
          </cell>
          <cell r="E302" t="str">
            <v>M</v>
          </cell>
          <cell r="H302" t="str">
            <v>12/01/1991</v>
          </cell>
          <cell r="L302" t="str">
            <v>Diplôme universitaire</v>
          </cell>
          <cell r="M302" t="str">
            <v>Technicien spécialisé</v>
          </cell>
          <cell r="O302" t="str">
            <v>Services</v>
          </cell>
          <cell r="AH302" t="str">
            <v>Validé</v>
          </cell>
        </row>
        <row r="303">
          <cell r="A303" t="str">
            <v>Association Méditerranéenne des Leaders/1</v>
          </cell>
          <cell r="E303" t="str">
            <v>F</v>
          </cell>
          <cell r="H303" t="str">
            <v>03/12/1980</v>
          </cell>
          <cell r="L303" t="str">
            <v>Diplôme universitaire</v>
          </cell>
          <cell r="M303" t="str">
            <v>Technicien spécialisé</v>
          </cell>
          <cell r="O303" t="str">
            <v>Services</v>
          </cell>
          <cell r="AH303" t="str">
            <v>Validé</v>
          </cell>
        </row>
        <row r="304">
          <cell r="A304" t="str">
            <v>Association Méditerranéenne des Leaders/1</v>
          </cell>
          <cell r="E304" t="str">
            <v>F</v>
          </cell>
          <cell r="H304" t="str">
            <v>13/02/1991</v>
          </cell>
          <cell r="L304" t="str">
            <v>Diplôme universitaire</v>
          </cell>
          <cell r="M304" t="str">
            <v>Technicien spécialisé</v>
          </cell>
          <cell r="O304" t="str">
            <v>Services</v>
          </cell>
          <cell r="AH304" t="str">
            <v>Validé</v>
          </cell>
        </row>
        <row r="305">
          <cell r="A305" t="str">
            <v>Association Méditerranéenne des Leaders/1</v>
          </cell>
          <cell r="E305" t="str">
            <v>F</v>
          </cell>
          <cell r="H305" t="str">
            <v>13/01/1980</v>
          </cell>
          <cell r="L305" t="str">
            <v>Diplôme universitaire</v>
          </cell>
          <cell r="M305" t="str">
            <v>Aucune</v>
          </cell>
          <cell r="O305" t="str">
            <v>Services</v>
          </cell>
          <cell r="AH305" t="str">
            <v>Validé</v>
          </cell>
        </row>
        <row r="306">
          <cell r="A306" t="str">
            <v>Association Méditerranéenne des Leaders/1</v>
          </cell>
          <cell r="E306" t="str">
            <v>M</v>
          </cell>
          <cell r="H306" t="str">
            <v>23/12/1980</v>
          </cell>
          <cell r="L306" t="str">
            <v>Diplôme universitaire</v>
          </cell>
          <cell r="M306" t="str">
            <v>Autres</v>
          </cell>
          <cell r="O306" t="str">
            <v>Services</v>
          </cell>
          <cell r="AH306" t="str">
            <v>Validé</v>
          </cell>
        </row>
        <row r="307">
          <cell r="A307" t="str">
            <v>Association Méditerranéenne des Leaders/1</v>
          </cell>
          <cell r="E307" t="str">
            <v>M</v>
          </cell>
          <cell r="H307" t="str">
            <v>25/03/1980</v>
          </cell>
          <cell r="L307" t="str">
            <v>Diplôme universitaire</v>
          </cell>
          <cell r="M307" t="str">
            <v>Technicien spécialisé</v>
          </cell>
          <cell r="O307" t="str">
            <v>Commerce</v>
          </cell>
          <cell r="AH307" t="str">
            <v>Validé</v>
          </cell>
        </row>
        <row r="308">
          <cell r="A308" t="str">
            <v>Association Méditerranéenne des Leaders/1</v>
          </cell>
          <cell r="E308" t="str">
            <v>M</v>
          </cell>
          <cell r="H308" t="str">
            <v>12/01/1980</v>
          </cell>
          <cell r="L308" t="str">
            <v>Diplôme universitaire</v>
          </cell>
          <cell r="M308" t="str">
            <v>Technicien spécialisé</v>
          </cell>
          <cell r="O308" t="str">
            <v>Services</v>
          </cell>
          <cell r="AH308" t="str">
            <v>Validé</v>
          </cell>
        </row>
        <row r="309">
          <cell r="A309" t="str">
            <v>Association Méditerranéenne des Leaders/1</v>
          </cell>
          <cell r="E309" t="str">
            <v>M</v>
          </cell>
          <cell r="H309" t="str">
            <v>25/03/1989</v>
          </cell>
          <cell r="L309" t="str">
            <v>Diplôme universitaire</v>
          </cell>
          <cell r="M309" t="str">
            <v>Aucune</v>
          </cell>
          <cell r="O309" t="str">
            <v>Services</v>
          </cell>
          <cell r="AH309" t="str">
            <v>Validé</v>
          </cell>
        </row>
        <row r="310">
          <cell r="A310" t="str">
            <v>Association Méditerranéenne des Leaders/1</v>
          </cell>
          <cell r="E310" t="str">
            <v>M</v>
          </cell>
          <cell r="H310" t="str">
            <v>21/06/1985</v>
          </cell>
          <cell r="L310" t="str">
            <v>Diplôme universitaire</v>
          </cell>
          <cell r="M310" t="str">
            <v>Autres</v>
          </cell>
          <cell r="O310" t="str">
            <v>Services</v>
          </cell>
          <cell r="AH310" t="str">
            <v>Validé</v>
          </cell>
        </row>
        <row r="311">
          <cell r="A311" t="str">
            <v>Association Méditerranéenne des Leaders/1</v>
          </cell>
          <cell r="E311" t="str">
            <v>F</v>
          </cell>
          <cell r="H311" t="str">
            <v>22/04/1988</v>
          </cell>
          <cell r="L311" t="str">
            <v>Diplôme universitaire</v>
          </cell>
          <cell r="M311" t="str">
            <v>Aucune</v>
          </cell>
          <cell r="O311" t="str">
            <v>Services</v>
          </cell>
          <cell r="AH311" t="str">
            <v>Validé</v>
          </cell>
        </row>
        <row r="312">
          <cell r="A312" t="str">
            <v>Association Méditerranéenne des Leaders/2</v>
          </cell>
          <cell r="E312" t="str">
            <v>M</v>
          </cell>
          <cell r="H312" t="str">
            <v>12/03/1985</v>
          </cell>
          <cell r="L312" t="str">
            <v>Diplôme universitaire</v>
          </cell>
          <cell r="M312" t="str">
            <v>Autres</v>
          </cell>
          <cell r="O312" t="str">
            <v>Services</v>
          </cell>
          <cell r="AH312" t="str">
            <v>Validé</v>
          </cell>
        </row>
        <row r="313">
          <cell r="A313" t="str">
            <v>Association Méditerranéenne des Leaders/2</v>
          </cell>
          <cell r="E313" t="str">
            <v>F</v>
          </cell>
          <cell r="H313" t="str">
            <v>05/06/1996</v>
          </cell>
          <cell r="L313" t="str">
            <v>Diplôme universitaire</v>
          </cell>
          <cell r="M313" t="str">
            <v>Technicien spécialisé</v>
          </cell>
          <cell r="O313" t="str">
            <v>Services</v>
          </cell>
          <cell r="AH313" t="str">
            <v>Validé</v>
          </cell>
        </row>
        <row r="314">
          <cell r="A314" t="str">
            <v>Association Méditerranéenne des Leaders/2</v>
          </cell>
          <cell r="E314" t="str">
            <v>F</v>
          </cell>
          <cell r="H314" t="str">
            <v>13/02/1986</v>
          </cell>
          <cell r="L314" t="str">
            <v>Diplôme universitaire</v>
          </cell>
          <cell r="M314" t="str">
            <v>Autres</v>
          </cell>
          <cell r="O314" t="str">
            <v>Services</v>
          </cell>
          <cell r="AH314" t="str">
            <v>Validé</v>
          </cell>
        </row>
        <row r="315">
          <cell r="A315" t="str">
            <v>Association Méditerranéenne des Leaders/2</v>
          </cell>
          <cell r="E315" t="str">
            <v>F</v>
          </cell>
          <cell r="H315" t="str">
            <v>05/03/1980</v>
          </cell>
          <cell r="L315" t="str">
            <v>Diplôme universitaire</v>
          </cell>
          <cell r="M315" t="str">
            <v>Technicien spécialisé</v>
          </cell>
          <cell r="O315" t="str">
            <v>Industrie</v>
          </cell>
          <cell r="AH315" t="str">
            <v>Validé</v>
          </cell>
        </row>
        <row r="316">
          <cell r="A316" t="str">
            <v>Association Méditerranéenne des Leaders/2</v>
          </cell>
          <cell r="E316" t="str">
            <v>F</v>
          </cell>
          <cell r="H316" t="str">
            <v>12/04/1983</v>
          </cell>
          <cell r="L316" t="str">
            <v>Bac</v>
          </cell>
          <cell r="M316" t="str">
            <v>Technicien</v>
          </cell>
          <cell r="O316" t="str">
            <v>Services</v>
          </cell>
          <cell r="AH316" t="str">
            <v>Validé</v>
          </cell>
        </row>
        <row r="317">
          <cell r="A317" t="str">
            <v>Association Méditerranéenne des Leaders/2</v>
          </cell>
          <cell r="E317" t="str">
            <v>M</v>
          </cell>
          <cell r="H317" t="str">
            <v>23/01/1981</v>
          </cell>
          <cell r="L317" t="str">
            <v>Niveau Bac</v>
          </cell>
          <cell r="M317" t="str">
            <v>Qualification</v>
          </cell>
          <cell r="O317" t="str">
            <v>Services</v>
          </cell>
          <cell r="AH317" t="str">
            <v>Validé</v>
          </cell>
        </row>
        <row r="318">
          <cell r="A318" t="str">
            <v>Association Méditerranéenne des Leaders/2</v>
          </cell>
          <cell r="E318" t="str">
            <v>M</v>
          </cell>
          <cell r="H318" t="str">
            <v>30/01/1982</v>
          </cell>
          <cell r="L318" t="str">
            <v>Diplôme universitaire</v>
          </cell>
          <cell r="M318" t="str">
            <v>Autres</v>
          </cell>
          <cell r="O318" t="str">
            <v>Industrie</v>
          </cell>
          <cell r="AH318" t="str">
            <v>Validé</v>
          </cell>
        </row>
        <row r="319">
          <cell r="A319" t="str">
            <v>Association Méditerranéenne des Leaders/2</v>
          </cell>
          <cell r="E319" t="str">
            <v>F</v>
          </cell>
          <cell r="H319" t="str">
            <v>22/03/1990</v>
          </cell>
          <cell r="L319" t="str">
            <v>Diplôme universitaire</v>
          </cell>
          <cell r="M319" t="str">
            <v>Technicien spécialisé</v>
          </cell>
          <cell r="O319" t="str">
            <v>Services</v>
          </cell>
          <cell r="AH319" t="str">
            <v>Validé</v>
          </cell>
        </row>
        <row r="320">
          <cell r="A320" t="str">
            <v>Association Méditerranéenne des Leaders/2</v>
          </cell>
          <cell r="E320" t="str">
            <v>F</v>
          </cell>
          <cell r="H320" t="str">
            <v>10/10/1991</v>
          </cell>
          <cell r="L320" t="str">
            <v>Diplôme universitaire</v>
          </cell>
          <cell r="M320" t="str">
            <v>Aucune</v>
          </cell>
          <cell r="O320" t="str">
            <v>Services</v>
          </cell>
          <cell r="AH320" t="str">
            <v>Validé</v>
          </cell>
        </row>
        <row r="321">
          <cell r="A321" t="str">
            <v>Association Méditerranéenne des Leaders/2</v>
          </cell>
          <cell r="E321" t="str">
            <v>F</v>
          </cell>
          <cell r="H321" t="str">
            <v>04/08/1984</v>
          </cell>
          <cell r="L321" t="str">
            <v>Bac</v>
          </cell>
          <cell r="M321" t="str">
            <v>Aucune</v>
          </cell>
          <cell r="O321" t="str">
            <v>Services</v>
          </cell>
          <cell r="AH321" t="str">
            <v>Validé</v>
          </cell>
        </row>
        <row r="322">
          <cell r="A322" t="str">
            <v>Association Méditerranéenne des Leaders/2</v>
          </cell>
          <cell r="E322" t="str">
            <v>F</v>
          </cell>
          <cell r="H322" t="str">
            <v>01/01/1992</v>
          </cell>
          <cell r="L322" t="str">
            <v>Diplôme universitaire</v>
          </cell>
          <cell r="M322" t="str">
            <v>Autres</v>
          </cell>
          <cell r="O322" t="str">
            <v>Industrie</v>
          </cell>
          <cell r="AH322" t="str">
            <v>Validé</v>
          </cell>
        </row>
        <row r="323">
          <cell r="A323" t="str">
            <v>Association Méditerranéenne des Leaders/3</v>
          </cell>
          <cell r="E323" t="str">
            <v>M</v>
          </cell>
          <cell r="H323" t="str">
            <v>12/03/1981</v>
          </cell>
          <cell r="L323" t="str">
            <v>Bac</v>
          </cell>
          <cell r="M323" t="str">
            <v>Aucune</v>
          </cell>
          <cell r="O323" t="str">
            <v>Commerce</v>
          </cell>
          <cell r="AH323" t="str">
            <v>En attente de vérification</v>
          </cell>
        </row>
        <row r="324">
          <cell r="A324" t="str">
            <v>Association Méditerranéenne des Leaders/3</v>
          </cell>
          <cell r="E324" t="str">
            <v>M</v>
          </cell>
          <cell r="H324" t="str">
            <v>02/03/1980</v>
          </cell>
          <cell r="L324" t="str">
            <v>Diplôme universitaire</v>
          </cell>
          <cell r="M324" t="str">
            <v>Aucune</v>
          </cell>
          <cell r="O324" t="str">
            <v>Commerce</v>
          </cell>
          <cell r="AH324" t="str">
            <v>En attente de vérification</v>
          </cell>
        </row>
        <row r="325">
          <cell r="A325" t="str">
            <v>Association Méditerranéenne des Leaders/3</v>
          </cell>
          <cell r="E325" t="str">
            <v>M</v>
          </cell>
          <cell r="H325" t="str">
            <v>02/03/1988</v>
          </cell>
          <cell r="L325" t="str">
            <v>Niveau Bac</v>
          </cell>
          <cell r="M325" t="str">
            <v>Qualification</v>
          </cell>
          <cell r="O325" t="str">
            <v>Services</v>
          </cell>
          <cell r="AH325" t="str">
            <v>En attente de vérification</v>
          </cell>
        </row>
        <row r="326">
          <cell r="A326" t="str">
            <v>Association Méditerranéenne des Leaders/3</v>
          </cell>
          <cell r="E326" t="str">
            <v>M</v>
          </cell>
          <cell r="H326" t="str">
            <v>13/02/1982</v>
          </cell>
          <cell r="L326" t="str">
            <v>Diplôme universitaire</v>
          </cell>
          <cell r="M326" t="str">
            <v>Technicien</v>
          </cell>
          <cell r="O326" t="str">
            <v>Commerce</v>
          </cell>
          <cell r="AH326" t="str">
            <v>En attente de vérification</v>
          </cell>
        </row>
        <row r="327">
          <cell r="A327" t="str">
            <v>Association Méditerranéenne des Leaders/3</v>
          </cell>
          <cell r="E327" t="str">
            <v>M</v>
          </cell>
          <cell r="H327" t="str">
            <v>03/05/1980</v>
          </cell>
          <cell r="L327" t="str">
            <v>Diplôme universitaire</v>
          </cell>
          <cell r="M327" t="str">
            <v>Aucune</v>
          </cell>
          <cell r="O327" t="str">
            <v>Services</v>
          </cell>
          <cell r="AH327" t="str">
            <v>En attente de vérification</v>
          </cell>
        </row>
        <row r="328">
          <cell r="A328" t="str">
            <v>Association Méditerranéenne des Leaders/3</v>
          </cell>
          <cell r="E328" t="str">
            <v>M</v>
          </cell>
          <cell r="H328" t="str">
            <v>03/04/1987</v>
          </cell>
          <cell r="L328" t="str">
            <v>Niveau Bac</v>
          </cell>
          <cell r="M328" t="str">
            <v>Technicien</v>
          </cell>
          <cell r="O328" t="str">
            <v>Commerce</v>
          </cell>
          <cell r="AH328" t="str">
            <v>En attente de vérification</v>
          </cell>
        </row>
        <row r="329">
          <cell r="A329" t="str">
            <v>Association Méditerranéenne des Leaders/3</v>
          </cell>
          <cell r="E329" t="str">
            <v>M</v>
          </cell>
          <cell r="H329" t="str">
            <v>03/05/1986</v>
          </cell>
          <cell r="L329" t="str">
            <v>Diplôme universitaire</v>
          </cell>
          <cell r="M329" t="str">
            <v>Autres</v>
          </cell>
          <cell r="O329" t="str">
            <v>Services</v>
          </cell>
          <cell r="AH329" t="str">
            <v>En attente de vérification</v>
          </cell>
        </row>
        <row r="330">
          <cell r="A330" t="str">
            <v>Association Méditerranéenne des Leaders/3</v>
          </cell>
          <cell r="E330" t="str">
            <v>M</v>
          </cell>
          <cell r="H330" t="str">
            <v>03/02/1985</v>
          </cell>
          <cell r="L330" t="str">
            <v>Diplôme universitaire</v>
          </cell>
          <cell r="M330" t="str">
            <v>Technicien spécialisé</v>
          </cell>
          <cell r="O330" t="str">
            <v>Services</v>
          </cell>
          <cell r="AH330" t="str">
            <v>En attente de vérification</v>
          </cell>
        </row>
        <row r="331">
          <cell r="A331" t="str">
            <v>Association Méditerranéenne des Leaders/3</v>
          </cell>
          <cell r="E331" t="str">
            <v>M</v>
          </cell>
          <cell r="H331" t="str">
            <v>03/04/1980</v>
          </cell>
          <cell r="L331" t="str">
            <v>Primaire</v>
          </cell>
          <cell r="M331" t="str">
            <v>Qualification</v>
          </cell>
          <cell r="O331" t="str">
            <v>Services</v>
          </cell>
          <cell r="AH331" t="str">
            <v>En attente de vérification</v>
          </cell>
        </row>
        <row r="332">
          <cell r="A332" t="str">
            <v>Association Méditerranéenne des Leaders/4</v>
          </cell>
          <cell r="E332" t="str">
            <v>F</v>
          </cell>
          <cell r="H332" t="str">
            <v>12/05/1988</v>
          </cell>
          <cell r="L332" t="str">
            <v>Diplôme universitaire</v>
          </cell>
          <cell r="M332" t="str">
            <v>Technicien spécialisé</v>
          </cell>
          <cell r="O332" t="str">
            <v>Services</v>
          </cell>
          <cell r="AH332" t="str">
            <v>Validé</v>
          </cell>
        </row>
        <row r="333">
          <cell r="A333" t="str">
            <v>Association Méditerranéenne des Leaders/4</v>
          </cell>
          <cell r="E333" t="str">
            <v>F</v>
          </cell>
          <cell r="H333" t="str">
            <v>12/03/1986</v>
          </cell>
          <cell r="L333" t="str">
            <v>Bac</v>
          </cell>
          <cell r="M333" t="str">
            <v>Technicien spécialisé</v>
          </cell>
          <cell r="O333" t="str">
            <v>Services</v>
          </cell>
          <cell r="AH333" t="str">
            <v>Validé</v>
          </cell>
        </row>
        <row r="334">
          <cell r="A334" t="str">
            <v>Association Méditerranéenne des Leaders/4</v>
          </cell>
          <cell r="E334" t="str">
            <v>F</v>
          </cell>
          <cell r="H334" t="str">
            <v>02/12/1985</v>
          </cell>
          <cell r="L334" t="str">
            <v>Bac</v>
          </cell>
          <cell r="M334" t="str">
            <v>Autres</v>
          </cell>
          <cell r="O334" t="str">
            <v>Services</v>
          </cell>
          <cell r="AH334" t="str">
            <v>Validé</v>
          </cell>
        </row>
        <row r="335">
          <cell r="A335" t="str">
            <v>Association Méditerranéenne des Leaders/4</v>
          </cell>
          <cell r="E335" t="str">
            <v>F</v>
          </cell>
          <cell r="H335" t="str">
            <v>22/03/1985</v>
          </cell>
          <cell r="L335" t="str">
            <v>Collège</v>
          </cell>
          <cell r="M335" t="str">
            <v>Aucune</v>
          </cell>
          <cell r="O335" t="str">
            <v>Services</v>
          </cell>
          <cell r="AH335" t="str">
            <v>Validé</v>
          </cell>
        </row>
        <row r="336">
          <cell r="A336" t="str">
            <v>Association Méditerranéenne des Leaders/4</v>
          </cell>
          <cell r="E336" t="str">
            <v>F</v>
          </cell>
          <cell r="H336" t="str">
            <v>01/12/1985</v>
          </cell>
          <cell r="L336" t="str">
            <v>Diplôme universitaire</v>
          </cell>
          <cell r="M336" t="str">
            <v>Autres</v>
          </cell>
          <cell r="O336" t="str">
            <v>Services</v>
          </cell>
          <cell r="AH336" t="str">
            <v>Validé</v>
          </cell>
        </row>
        <row r="337">
          <cell r="A337" t="str">
            <v>Association Méditerranéenne des Leaders/4</v>
          </cell>
          <cell r="E337" t="str">
            <v>F</v>
          </cell>
          <cell r="H337" t="str">
            <v>23/01/1991</v>
          </cell>
          <cell r="L337" t="str">
            <v>Diplôme universitaire</v>
          </cell>
          <cell r="M337" t="str">
            <v>Qualification</v>
          </cell>
          <cell r="O337" t="str">
            <v>Services</v>
          </cell>
          <cell r="AH337" t="str">
            <v>Validé</v>
          </cell>
        </row>
        <row r="338">
          <cell r="A338" t="str">
            <v>Association Méditerranéenne des Leaders/4</v>
          </cell>
          <cell r="E338" t="str">
            <v>M</v>
          </cell>
          <cell r="H338" t="str">
            <v>01/01/1980</v>
          </cell>
          <cell r="L338" t="str">
            <v>Diplôme universitaire</v>
          </cell>
          <cell r="M338" t="str">
            <v>Technicien</v>
          </cell>
          <cell r="O338" t="str">
            <v>Commerce</v>
          </cell>
          <cell r="AH338" t="str">
            <v>Validé</v>
          </cell>
        </row>
        <row r="339">
          <cell r="A339" t="str">
            <v>Association Méditerranéenne des Leaders/4</v>
          </cell>
          <cell r="E339" t="str">
            <v>M</v>
          </cell>
          <cell r="H339" t="str">
            <v>12/12/1984</v>
          </cell>
          <cell r="L339" t="str">
            <v>Bac</v>
          </cell>
          <cell r="M339" t="str">
            <v>Technicien spécialisé</v>
          </cell>
          <cell r="O339" t="str">
            <v>Services</v>
          </cell>
          <cell r="AH339" t="str">
            <v>Validé</v>
          </cell>
        </row>
        <row r="340">
          <cell r="A340" t="str">
            <v>Association Méditerranéenne des Leaders/4</v>
          </cell>
          <cell r="E340" t="str">
            <v>M</v>
          </cell>
          <cell r="H340" t="str">
            <v>12/03/1985</v>
          </cell>
          <cell r="L340" t="str">
            <v>Collège</v>
          </cell>
          <cell r="M340" t="str">
            <v>Aucune</v>
          </cell>
          <cell r="O340" t="str">
            <v>Commerce</v>
          </cell>
          <cell r="AH340" t="str">
            <v>Validé</v>
          </cell>
        </row>
        <row r="341">
          <cell r="A341" t="str">
            <v>Association Méditerranéenne des Leaders/4</v>
          </cell>
          <cell r="E341" t="str">
            <v>F</v>
          </cell>
          <cell r="H341" t="str">
            <v>23/01/1988</v>
          </cell>
          <cell r="L341" t="str">
            <v>Diplôme universitaire</v>
          </cell>
          <cell r="M341" t="str">
            <v>Autres</v>
          </cell>
          <cell r="O341" t="str">
            <v>Industrie</v>
          </cell>
          <cell r="AH341" t="str">
            <v>Validé</v>
          </cell>
        </row>
        <row r="342">
          <cell r="A342" t="str">
            <v>Association Méditerranéenne pour le Développement et la Form/1</v>
          </cell>
          <cell r="E342" t="str">
            <v>M</v>
          </cell>
          <cell r="H342" t="str">
            <v>03/08/1984</v>
          </cell>
          <cell r="L342" t="str">
            <v>Diplôme universitaire</v>
          </cell>
          <cell r="M342" t="str">
            <v>Aucune</v>
          </cell>
          <cell r="O342" t="str">
            <v>Services</v>
          </cell>
          <cell r="AH342" t="str">
            <v>Validé</v>
          </cell>
        </row>
        <row r="343">
          <cell r="A343" t="str">
            <v>Association Méditerranéenne pour le Développement et la Form/1</v>
          </cell>
          <cell r="E343" t="str">
            <v>M</v>
          </cell>
          <cell r="H343" t="str">
            <v>07/08/1984</v>
          </cell>
          <cell r="L343" t="str">
            <v>Niveau Bac</v>
          </cell>
          <cell r="M343" t="str">
            <v>Aucune</v>
          </cell>
          <cell r="O343" t="str">
            <v>Services</v>
          </cell>
          <cell r="AH343" t="str">
            <v>Validé</v>
          </cell>
        </row>
        <row r="344">
          <cell r="A344" t="str">
            <v>Association Méditerranéenne pour le Développement et la Form/1</v>
          </cell>
          <cell r="E344" t="str">
            <v>M</v>
          </cell>
          <cell r="H344" t="str">
            <v>22/10/1995</v>
          </cell>
          <cell r="L344" t="str">
            <v>Diplôme universitaire</v>
          </cell>
          <cell r="M344" t="str">
            <v>Technicien spécialisé</v>
          </cell>
          <cell r="O344" t="str">
            <v>Services</v>
          </cell>
          <cell r="AH344" t="str">
            <v>Validé</v>
          </cell>
        </row>
        <row r="345">
          <cell r="A345" t="str">
            <v>Association Méditerranéenne pour le Développement et la Form/1</v>
          </cell>
          <cell r="E345" t="str">
            <v>M</v>
          </cell>
          <cell r="H345" t="str">
            <v>25/05/1991</v>
          </cell>
          <cell r="L345" t="str">
            <v>Diplôme universitaire</v>
          </cell>
          <cell r="M345" t="str">
            <v>Aucune</v>
          </cell>
          <cell r="O345" t="str">
            <v>Services</v>
          </cell>
          <cell r="AH345" t="str">
            <v>Rejeté</v>
          </cell>
        </row>
        <row r="346">
          <cell r="A346" t="str">
            <v>Association Méditerranéenne pour le Développement et la Form/1</v>
          </cell>
          <cell r="E346" t="str">
            <v>M</v>
          </cell>
          <cell r="H346" t="str">
            <v>07/08/1987</v>
          </cell>
          <cell r="L346" t="str">
            <v>Diplôme universitaire</v>
          </cell>
          <cell r="M346" t="str">
            <v>Aucune</v>
          </cell>
          <cell r="O346" t="str">
            <v>Commerce</v>
          </cell>
          <cell r="AH346" t="str">
            <v>Validé</v>
          </cell>
        </row>
        <row r="347">
          <cell r="A347" t="str">
            <v>Association Méditerranéenne pour le Développement et la Form/1</v>
          </cell>
          <cell r="E347" t="str">
            <v>F</v>
          </cell>
          <cell r="H347" t="str">
            <v>05/03/1993</v>
          </cell>
          <cell r="L347" t="str">
            <v>Collège</v>
          </cell>
          <cell r="M347" t="str">
            <v>Technicien spécialisé</v>
          </cell>
          <cell r="O347" t="str">
            <v>Services</v>
          </cell>
          <cell r="AH347" t="str">
            <v>Validé</v>
          </cell>
        </row>
        <row r="348">
          <cell r="A348" t="str">
            <v>Association Méditerranéenne pour le Développement et la Form/1</v>
          </cell>
          <cell r="E348" t="str">
            <v>M</v>
          </cell>
          <cell r="H348" t="str">
            <v>07/04/1990</v>
          </cell>
          <cell r="L348" t="str">
            <v>Diplôme universitaire</v>
          </cell>
          <cell r="M348" t="str">
            <v>Aucune</v>
          </cell>
          <cell r="O348" t="str">
            <v>Services</v>
          </cell>
          <cell r="AH348" t="str">
            <v>Validé</v>
          </cell>
        </row>
        <row r="349">
          <cell r="A349" t="str">
            <v>Association Méditerranéenne pour le Développement et la Form/1</v>
          </cell>
          <cell r="E349" t="str">
            <v>F</v>
          </cell>
          <cell r="H349" t="str">
            <v>07/06/1990</v>
          </cell>
          <cell r="L349" t="str">
            <v>Bac</v>
          </cell>
          <cell r="M349" t="str">
            <v>Technicien spécialisé</v>
          </cell>
          <cell r="O349" t="str">
            <v>Industrie</v>
          </cell>
          <cell r="AH349" t="str">
            <v>Validé</v>
          </cell>
        </row>
        <row r="350">
          <cell r="A350" t="str">
            <v>Association Méditerranéenne pour le Développement et la Form/1</v>
          </cell>
          <cell r="E350" t="str">
            <v>M</v>
          </cell>
          <cell r="H350" t="str">
            <v>03/11/1995</v>
          </cell>
          <cell r="L350" t="str">
            <v>Diplôme universitaire</v>
          </cell>
          <cell r="M350" t="str">
            <v>Aucune</v>
          </cell>
          <cell r="O350" t="str">
            <v>Services</v>
          </cell>
          <cell r="AH350" t="str">
            <v>Validé</v>
          </cell>
        </row>
        <row r="351">
          <cell r="A351" t="str">
            <v>Association Méditerranéenne pour le Développement et la Form/1</v>
          </cell>
          <cell r="E351" t="str">
            <v>M</v>
          </cell>
          <cell r="H351" t="str">
            <v>22/09/1989</v>
          </cell>
          <cell r="L351" t="str">
            <v>Bac</v>
          </cell>
          <cell r="M351" t="str">
            <v>Aucune</v>
          </cell>
          <cell r="O351" t="str">
            <v>Artisanat</v>
          </cell>
          <cell r="AH351" t="str">
            <v>Validé</v>
          </cell>
        </row>
        <row r="352">
          <cell r="A352" t="str">
            <v>Association Méditerranéenne pour le Développement et la Form/1</v>
          </cell>
          <cell r="E352" t="str">
            <v>F</v>
          </cell>
          <cell r="H352" t="str">
            <v>11/02/1993</v>
          </cell>
          <cell r="L352" t="str">
            <v>Bac</v>
          </cell>
          <cell r="M352" t="str">
            <v>Aucune</v>
          </cell>
          <cell r="O352" t="str">
            <v>Services</v>
          </cell>
          <cell r="AH352" t="str">
            <v>Rejeté</v>
          </cell>
        </row>
        <row r="353">
          <cell r="A353" t="str">
            <v>Association Méditerranéenne pour le Développement et la Form/1</v>
          </cell>
          <cell r="E353" t="str">
            <v>M</v>
          </cell>
          <cell r="H353" t="str">
            <v>19/07/1991</v>
          </cell>
          <cell r="L353" t="str">
            <v>Niveau Bac</v>
          </cell>
          <cell r="M353" t="str">
            <v>Qualification</v>
          </cell>
          <cell r="O353" t="str">
            <v>Artisanat</v>
          </cell>
          <cell r="AH353" t="str">
            <v>Validé</v>
          </cell>
        </row>
        <row r="354">
          <cell r="A354" t="str">
            <v>Association Méditerranéenne pour le Développement et la Form/1</v>
          </cell>
          <cell r="E354" t="str">
            <v>M</v>
          </cell>
          <cell r="H354" t="str">
            <v>11/01/1991</v>
          </cell>
          <cell r="L354" t="str">
            <v>Collège</v>
          </cell>
          <cell r="M354" t="str">
            <v>Technicien</v>
          </cell>
          <cell r="O354" t="str">
            <v>Industrie</v>
          </cell>
          <cell r="AH354" t="str">
            <v>Validé</v>
          </cell>
        </row>
        <row r="355">
          <cell r="A355" t="str">
            <v>Association Méditerranéenne pour le Développement et la Form/1</v>
          </cell>
          <cell r="E355" t="str">
            <v>F</v>
          </cell>
          <cell r="H355" t="str">
            <v>19/04/1976</v>
          </cell>
          <cell r="L355" t="str">
            <v>Diplôme universitaire</v>
          </cell>
          <cell r="M355" t="str">
            <v>Aucune</v>
          </cell>
          <cell r="O355" t="str">
            <v>Commerce</v>
          </cell>
          <cell r="AH355" t="str">
            <v>Validé</v>
          </cell>
        </row>
        <row r="356">
          <cell r="A356" t="str">
            <v>Association Méditerranéenne pour le Développement et la Form/2</v>
          </cell>
          <cell r="E356" t="str">
            <v>M</v>
          </cell>
          <cell r="H356" t="str">
            <v>11/03/1988</v>
          </cell>
          <cell r="L356" t="str">
            <v>Bac</v>
          </cell>
          <cell r="M356" t="str">
            <v>Technicien spécialisé</v>
          </cell>
          <cell r="O356" t="str">
            <v>Services</v>
          </cell>
          <cell r="AH356" t="str">
            <v>En attente de vérification</v>
          </cell>
        </row>
        <row r="357">
          <cell r="A357" t="str">
            <v>Association Méditerranéenne pour le Développement et la Form/2</v>
          </cell>
          <cell r="E357" t="str">
            <v>F</v>
          </cell>
          <cell r="H357" t="str">
            <v>05/06/1976</v>
          </cell>
          <cell r="L357" t="str">
            <v>Niveau Bac</v>
          </cell>
          <cell r="M357" t="str">
            <v>Autres</v>
          </cell>
          <cell r="O357" t="str">
            <v>Services</v>
          </cell>
          <cell r="AH357" t="str">
            <v>En attente de vérification</v>
          </cell>
        </row>
        <row r="358">
          <cell r="A358" t="str">
            <v>Association Méditerranéenne pour le Développement et la Form/2</v>
          </cell>
          <cell r="E358" t="str">
            <v>F</v>
          </cell>
          <cell r="H358" t="str">
            <v>13/02/1987</v>
          </cell>
          <cell r="L358" t="str">
            <v>Bac</v>
          </cell>
          <cell r="M358" t="str">
            <v>Technicien</v>
          </cell>
          <cell r="O358" t="str">
            <v>Artisanat</v>
          </cell>
          <cell r="AH358" t="str">
            <v>En attente de vérification</v>
          </cell>
        </row>
        <row r="359">
          <cell r="A359" t="str">
            <v>Association Méditerranéenne pour le Développement et la Form/2</v>
          </cell>
          <cell r="E359" t="str">
            <v>M</v>
          </cell>
          <cell r="H359" t="str">
            <v>30/06/1998</v>
          </cell>
          <cell r="L359" t="str">
            <v>Niveau Bac</v>
          </cell>
          <cell r="M359" t="str">
            <v>Autres</v>
          </cell>
          <cell r="O359" t="str">
            <v>Artisanat</v>
          </cell>
          <cell r="AH359" t="str">
            <v>En attente de vérification</v>
          </cell>
        </row>
        <row r="360">
          <cell r="A360" t="str">
            <v>Association Méditerranéenne pour le Développement et la Form/2</v>
          </cell>
          <cell r="E360" t="str">
            <v>F</v>
          </cell>
          <cell r="H360" t="str">
            <v>20/05/1989</v>
          </cell>
          <cell r="L360" t="str">
            <v>Niveau Bac</v>
          </cell>
          <cell r="M360" t="str">
            <v>Autres</v>
          </cell>
          <cell r="O360" t="str">
            <v>Artisanat</v>
          </cell>
          <cell r="AH360" t="str">
            <v>En attente de vérification</v>
          </cell>
        </row>
        <row r="361">
          <cell r="A361" t="str">
            <v>Association Méditerranéenne pour le Développement et la Form/2</v>
          </cell>
          <cell r="E361" t="str">
            <v>F</v>
          </cell>
          <cell r="H361" t="str">
            <v>26/08/1985</v>
          </cell>
          <cell r="L361" t="str">
            <v>Collège</v>
          </cell>
          <cell r="M361" t="str">
            <v>Aucune</v>
          </cell>
          <cell r="O361" t="str">
            <v>Industrie</v>
          </cell>
          <cell r="AH361" t="str">
            <v>En attente de vérification</v>
          </cell>
        </row>
        <row r="362">
          <cell r="A362" t="str">
            <v>Association Méditerranéenne pour le Développement et la Form/2</v>
          </cell>
          <cell r="E362" t="str">
            <v>F</v>
          </cell>
          <cell r="H362" t="str">
            <v>05/05/1992</v>
          </cell>
          <cell r="L362" t="str">
            <v>Niveau Bac</v>
          </cell>
          <cell r="M362" t="str">
            <v>Technicien</v>
          </cell>
          <cell r="O362" t="str">
            <v>Artisanat</v>
          </cell>
          <cell r="AH362" t="str">
            <v>En attente de vérification</v>
          </cell>
        </row>
        <row r="363">
          <cell r="A363" t="str">
            <v>Association Méditerranéenne pour le Développement et la Form/2</v>
          </cell>
          <cell r="E363" t="str">
            <v>F</v>
          </cell>
          <cell r="H363" t="str">
            <v>07/02/2000</v>
          </cell>
          <cell r="L363" t="str">
            <v>Collège</v>
          </cell>
          <cell r="M363" t="str">
            <v>Autres</v>
          </cell>
          <cell r="O363" t="str">
            <v>Industrie</v>
          </cell>
          <cell r="AH363" t="str">
            <v>En attente de vérification</v>
          </cell>
        </row>
        <row r="364">
          <cell r="A364" t="str">
            <v>Association Méditerranéenne pour le Développement et la Form/2</v>
          </cell>
          <cell r="E364" t="str">
            <v>F</v>
          </cell>
          <cell r="H364" t="str">
            <v>28/09/1996</v>
          </cell>
          <cell r="L364" t="str">
            <v>Collège</v>
          </cell>
          <cell r="M364" t="str">
            <v>Aucune</v>
          </cell>
          <cell r="O364" t="str">
            <v>Industrie</v>
          </cell>
          <cell r="AH364" t="str">
            <v>En attente de vérification</v>
          </cell>
        </row>
        <row r="365">
          <cell r="A365" t="str">
            <v>Association Méditerranéenne pour le Développement et la Form/2</v>
          </cell>
          <cell r="E365" t="str">
            <v>F</v>
          </cell>
          <cell r="H365" t="str">
            <v>10/02/1989</v>
          </cell>
          <cell r="L365" t="str">
            <v>Niveau Bac</v>
          </cell>
          <cell r="M365" t="str">
            <v>Technicien spécialisé</v>
          </cell>
          <cell r="O365" t="str">
            <v>Artisanat</v>
          </cell>
          <cell r="AH365" t="str">
            <v>En attente de vérification</v>
          </cell>
        </row>
        <row r="366">
          <cell r="A366" t="str">
            <v>Association Méditerranéenne pour le Développement et la Form/2</v>
          </cell>
          <cell r="E366" t="str">
            <v>F</v>
          </cell>
          <cell r="H366" t="str">
            <v>22/06/1991</v>
          </cell>
          <cell r="L366" t="str">
            <v>Collège</v>
          </cell>
          <cell r="M366" t="str">
            <v>Aucune</v>
          </cell>
          <cell r="O366" t="str">
            <v>Industrie</v>
          </cell>
          <cell r="AH366" t="str">
            <v>En attente de vérification</v>
          </cell>
        </row>
        <row r="367">
          <cell r="A367" t="str">
            <v>Association Moroccan Denim et Fashion Cluster/1</v>
          </cell>
          <cell r="E367" t="str">
            <v>M</v>
          </cell>
          <cell r="H367" t="str">
            <v>01/01/1978</v>
          </cell>
          <cell r="L367" t="str">
            <v>Bac</v>
          </cell>
          <cell r="M367" t="str">
            <v>Autres</v>
          </cell>
          <cell r="O367" t="str">
            <v>Industrie</v>
          </cell>
          <cell r="AH367" t="str">
            <v>Validé</v>
          </cell>
        </row>
        <row r="368">
          <cell r="A368" t="str">
            <v>Association Moroccan Denim et Fashion Cluster/1</v>
          </cell>
          <cell r="E368" t="str">
            <v>M</v>
          </cell>
          <cell r="H368" t="str">
            <v>01/01/1950</v>
          </cell>
          <cell r="L368" t="str">
            <v>Diplôme universitaire</v>
          </cell>
          <cell r="M368" t="str">
            <v>Autres</v>
          </cell>
          <cell r="O368" t="str">
            <v>Industrie</v>
          </cell>
          <cell r="AH368" t="str">
            <v>Validé</v>
          </cell>
        </row>
        <row r="369">
          <cell r="A369" t="str">
            <v>Association Moroccan Denim et Fashion Cluster/1</v>
          </cell>
          <cell r="E369" t="str">
            <v>M</v>
          </cell>
          <cell r="H369" t="str">
            <v>01/01/1969</v>
          </cell>
          <cell r="L369" t="str">
            <v>Diplôme universitaire</v>
          </cell>
          <cell r="M369" t="str">
            <v>Autres</v>
          </cell>
          <cell r="O369" t="str">
            <v>Industrie</v>
          </cell>
          <cell r="AH369" t="str">
            <v>Validé</v>
          </cell>
        </row>
        <row r="370">
          <cell r="A370" t="str">
            <v>Association Moroccan Denim et Fashion Cluster/1</v>
          </cell>
          <cell r="E370" t="str">
            <v>M</v>
          </cell>
          <cell r="H370" t="str">
            <v>02/05/1979</v>
          </cell>
          <cell r="L370" t="str">
            <v>Diplôme universitaire</v>
          </cell>
          <cell r="M370" t="str">
            <v>Technicien spécialisé</v>
          </cell>
          <cell r="O370" t="str">
            <v>Industrie</v>
          </cell>
          <cell r="AH370" t="str">
            <v>Validé</v>
          </cell>
        </row>
        <row r="371">
          <cell r="A371" t="str">
            <v>Association Moroccan Denim et Fashion Cluster/1</v>
          </cell>
          <cell r="E371" t="str">
            <v>M</v>
          </cell>
          <cell r="H371" t="str">
            <v>02/01/1981</v>
          </cell>
          <cell r="L371" t="str">
            <v>Diplôme universitaire</v>
          </cell>
          <cell r="M371" t="str">
            <v>Technicien</v>
          </cell>
          <cell r="O371" t="str">
            <v>Industrie</v>
          </cell>
          <cell r="AH371" t="str">
            <v>Validé</v>
          </cell>
        </row>
        <row r="372">
          <cell r="A372" t="str">
            <v>Association Moroccan Denim et Fashion Cluster/2</v>
          </cell>
          <cell r="E372" t="str">
            <v>M</v>
          </cell>
          <cell r="H372" t="str">
            <v>27/06/1982</v>
          </cell>
          <cell r="L372" t="str">
            <v>Collège</v>
          </cell>
          <cell r="M372" t="str">
            <v>Aucune</v>
          </cell>
          <cell r="O372" t="str">
            <v>Industrie</v>
          </cell>
          <cell r="AH372" t="str">
            <v>En attente de vérification</v>
          </cell>
        </row>
        <row r="373">
          <cell r="A373" t="str">
            <v>Association Moroccan Denim et Fashion Cluster/2</v>
          </cell>
          <cell r="E373" t="str">
            <v>M</v>
          </cell>
          <cell r="H373" t="str">
            <v>23/04/1984</v>
          </cell>
          <cell r="L373" t="str">
            <v>Collège</v>
          </cell>
          <cell r="M373" t="str">
            <v>Aucune</v>
          </cell>
          <cell r="O373" t="str">
            <v>Industrie</v>
          </cell>
          <cell r="AH373" t="str">
            <v>Validé</v>
          </cell>
        </row>
        <row r="374">
          <cell r="A374" t="str">
            <v>Association Moroccan Denim et Fashion Cluster/2</v>
          </cell>
          <cell r="E374" t="str">
            <v>M</v>
          </cell>
          <cell r="H374" t="str">
            <v>05/08/1974</v>
          </cell>
          <cell r="L374" t="str">
            <v>Collège</v>
          </cell>
          <cell r="M374" t="str">
            <v>Aucune</v>
          </cell>
          <cell r="O374" t="str">
            <v>Industrie</v>
          </cell>
          <cell r="AH374" t="str">
            <v>Validé</v>
          </cell>
        </row>
        <row r="375">
          <cell r="A375" t="str">
            <v>Association Moroccan Denim et Fashion Cluster/2</v>
          </cell>
          <cell r="E375" t="str">
            <v>F</v>
          </cell>
          <cell r="H375" t="str">
            <v>01/01/1962</v>
          </cell>
          <cell r="L375" t="str">
            <v>Primaire</v>
          </cell>
          <cell r="M375" t="str">
            <v>Aucune</v>
          </cell>
          <cell r="O375" t="str">
            <v>Industrie</v>
          </cell>
          <cell r="AH375" t="str">
            <v>Validé</v>
          </cell>
        </row>
        <row r="376">
          <cell r="A376" t="str">
            <v>Association Moroccan Denim et Fashion Cluster/2</v>
          </cell>
          <cell r="E376" t="str">
            <v>M</v>
          </cell>
          <cell r="H376" t="str">
            <v>29/03/1983</v>
          </cell>
          <cell r="L376" t="str">
            <v>Collège</v>
          </cell>
          <cell r="M376" t="str">
            <v>Qualification</v>
          </cell>
          <cell r="O376" t="str">
            <v>Industrie</v>
          </cell>
          <cell r="AH376" t="str">
            <v>Validé</v>
          </cell>
        </row>
        <row r="377">
          <cell r="A377" t="str">
            <v>Association Moroccan Denim et Fashion Cluster/2</v>
          </cell>
          <cell r="E377" t="str">
            <v>M</v>
          </cell>
          <cell r="H377" t="str">
            <v>01/10/1976</v>
          </cell>
          <cell r="L377" t="str">
            <v>Diplôme universitaire</v>
          </cell>
          <cell r="M377" t="str">
            <v>Technicien</v>
          </cell>
          <cell r="O377" t="str">
            <v>Industrie</v>
          </cell>
          <cell r="AH377" t="str">
            <v>Validé</v>
          </cell>
        </row>
        <row r="378">
          <cell r="A378" t="str">
            <v>Association Moroccan Denim et Fashion Cluster/3</v>
          </cell>
          <cell r="E378" t="str">
            <v>M</v>
          </cell>
          <cell r="H378" t="str">
            <v>16/09/1973</v>
          </cell>
          <cell r="L378" t="str">
            <v>Diplôme universitaire</v>
          </cell>
          <cell r="M378" t="str">
            <v>Autres</v>
          </cell>
          <cell r="O378" t="str">
            <v>Industrie</v>
          </cell>
          <cell r="AH378" t="str">
            <v>Validé</v>
          </cell>
        </row>
        <row r="379">
          <cell r="A379" t="str">
            <v>Association Moroccan Denim et Fashion Cluster/3</v>
          </cell>
          <cell r="E379" t="str">
            <v>M</v>
          </cell>
          <cell r="H379" t="str">
            <v>03/05/1992</v>
          </cell>
          <cell r="L379" t="str">
            <v>Bac</v>
          </cell>
          <cell r="M379" t="str">
            <v>Autres</v>
          </cell>
          <cell r="O379" t="str">
            <v>Industrie</v>
          </cell>
          <cell r="AH379" t="str">
            <v>Validé</v>
          </cell>
        </row>
        <row r="380">
          <cell r="A380" t="str">
            <v>Association Moroccan Denim et Fashion Cluster/3</v>
          </cell>
          <cell r="E380" t="str">
            <v>M</v>
          </cell>
          <cell r="H380" t="str">
            <v>09/07/1987</v>
          </cell>
          <cell r="L380" t="str">
            <v>Niveau Bac</v>
          </cell>
          <cell r="M380" t="str">
            <v>Autres</v>
          </cell>
          <cell r="O380" t="str">
            <v>Industrie</v>
          </cell>
          <cell r="AH380" t="str">
            <v>Validé</v>
          </cell>
        </row>
        <row r="381">
          <cell r="A381" t="str">
            <v>Association Moroccan Denim et Fashion Cluster/3</v>
          </cell>
          <cell r="E381" t="str">
            <v>M</v>
          </cell>
          <cell r="H381" t="str">
            <v>07/09/1983</v>
          </cell>
          <cell r="L381" t="str">
            <v>Niveau Bac</v>
          </cell>
          <cell r="M381" t="str">
            <v>Autres</v>
          </cell>
          <cell r="O381" t="str">
            <v>Industrie</v>
          </cell>
          <cell r="AH381" t="str">
            <v>Validé</v>
          </cell>
        </row>
        <row r="382">
          <cell r="A382" t="str">
            <v>Association Moroccan Denim et Fashion Cluster/3</v>
          </cell>
          <cell r="E382" t="str">
            <v>M</v>
          </cell>
          <cell r="H382" t="str">
            <v>25/01/1980</v>
          </cell>
          <cell r="L382" t="str">
            <v>Bac</v>
          </cell>
          <cell r="M382" t="str">
            <v>Autres</v>
          </cell>
          <cell r="O382" t="str">
            <v>Industrie</v>
          </cell>
          <cell r="AH382" t="str">
            <v>Validé</v>
          </cell>
        </row>
        <row r="383">
          <cell r="A383" t="str">
            <v>Association Moroccan Denim et Fashion Cluster/3</v>
          </cell>
          <cell r="E383" t="str">
            <v>M</v>
          </cell>
          <cell r="H383" t="str">
            <v>08/10/1960</v>
          </cell>
          <cell r="L383" t="str">
            <v>Bac</v>
          </cell>
          <cell r="M383" t="str">
            <v>Autres</v>
          </cell>
          <cell r="O383" t="str">
            <v>Industrie</v>
          </cell>
          <cell r="AH383" t="str">
            <v>Validé</v>
          </cell>
        </row>
        <row r="384">
          <cell r="A384" t="str">
            <v>Association Moroccan Denim et Fashion Cluster/3</v>
          </cell>
          <cell r="E384" t="str">
            <v>M</v>
          </cell>
          <cell r="H384" t="str">
            <v>02/10/1961</v>
          </cell>
          <cell r="L384" t="str">
            <v>Bac</v>
          </cell>
          <cell r="M384" t="str">
            <v>Autres</v>
          </cell>
          <cell r="O384" t="str">
            <v>Industrie</v>
          </cell>
          <cell r="AH384" t="str">
            <v>Validé</v>
          </cell>
        </row>
        <row r="385">
          <cell r="A385" t="str">
            <v>Association Moroccan Denim et Fashion Cluster/3</v>
          </cell>
          <cell r="E385" t="str">
            <v>M</v>
          </cell>
          <cell r="H385" t="str">
            <v>07/09/1978</v>
          </cell>
          <cell r="L385" t="str">
            <v>Niveau Bac</v>
          </cell>
          <cell r="M385" t="str">
            <v>Autres</v>
          </cell>
          <cell r="O385" t="str">
            <v>Industrie</v>
          </cell>
          <cell r="AH385" t="str">
            <v>Validé</v>
          </cell>
        </row>
        <row r="386">
          <cell r="A386" t="str">
            <v>Association Moroccan Denim et Fashion Cluster/3</v>
          </cell>
          <cell r="E386" t="str">
            <v>M</v>
          </cell>
          <cell r="H386" t="str">
            <v>11/12/1962</v>
          </cell>
          <cell r="L386" t="str">
            <v>Bac</v>
          </cell>
          <cell r="M386" t="str">
            <v>Autres</v>
          </cell>
          <cell r="O386" t="str">
            <v>Industrie</v>
          </cell>
          <cell r="AH386" t="str">
            <v>Validé</v>
          </cell>
        </row>
        <row r="387">
          <cell r="A387" t="str">
            <v>Association Moroccan Denim et Fashion Cluster/3</v>
          </cell>
          <cell r="E387" t="str">
            <v>M</v>
          </cell>
          <cell r="H387" t="str">
            <v>25/06/1966</v>
          </cell>
          <cell r="L387" t="str">
            <v>Niveau Bac</v>
          </cell>
          <cell r="M387" t="str">
            <v>Autres</v>
          </cell>
          <cell r="O387" t="str">
            <v>Industrie</v>
          </cell>
          <cell r="AH387" t="str">
            <v>Validé</v>
          </cell>
        </row>
        <row r="388">
          <cell r="A388" t="str">
            <v>Association Moroccan Denim et Fashion Cluster/3</v>
          </cell>
          <cell r="E388" t="str">
            <v>M</v>
          </cell>
          <cell r="H388" t="str">
            <v>01/01/1969</v>
          </cell>
          <cell r="L388" t="str">
            <v>Niveau Bac</v>
          </cell>
          <cell r="M388" t="str">
            <v>Aucune</v>
          </cell>
          <cell r="O388" t="str">
            <v>Industrie</v>
          </cell>
          <cell r="AH388" t="str">
            <v>Validé</v>
          </cell>
        </row>
        <row r="389">
          <cell r="A389" t="str">
            <v>Association Moroccan Denim et Fashion Cluster/3</v>
          </cell>
          <cell r="E389" t="str">
            <v>M</v>
          </cell>
          <cell r="H389" t="str">
            <v>18/03/1966</v>
          </cell>
          <cell r="L389" t="str">
            <v>Bac</v>
          </cell>
          <cell r="M389" t="str">
            <v>Qualification</v>
          </cell>
          <cell r="O389" t="str">
            <v>Industrie</v>
          </cell>
          <cell r="AH389" t="str">
            <v>Validé</v>
          </cell>
        </row>
        <row r="390">
          <cell r="A390" t="str">
            <v>Association Moroccan Denim et Fashion Cluster/4</v>
          </cell>
          <cell r="E390" t="str">
            <v>F</v>
          </cell>
          <cell r="H390" t="str">
            <v>27/05/1976</v>
          </cell>
          <cell r="L390" t="str">
            <v>Collège</v>
          </cell>
          <cell r="M390" t="str">
            <v>Aucune</v>
          </cell>
          <cell r="O390" t="str">
            <v>Industrie</v>
          </cell>
          <cell r="AH390" t="str">
            <v>Validé</v>
          </cell>
        </row>
        <row r="391">
          <cell r="A391" t="str">
            <v>Association Moroccan Denim et Fashion Cluster/4</v>
          </cell>
          <cell r="E391" t="str">
            <v>M</v>
          </cell>
          <cell r="H391" t="str">
            <v>06/12/1988</v>
          </cell>
          <cell r="L391" t="str">
            <v>Primaire</v>
          </cell>
          <cell r="M391" t="str">
            <v>Aucune</v>
          </cell>
          <cell r="O391" t="str">
            <v>Industrie</v>
          </cell>
          <cell r="AH391" t="str">
            <v>Validé</v>
          </cell>
        </row>
        <row r="392">
          <cell r="A392" t="str">
            <v>Association Moroccan Denim et Fashion Cluster/4</v>
          </cell>
          <cell r="E392" t="str">
            <v>M</v>
          </cell>
          <cell r="H392" t="str">
            <v>03/01/1982</v>
          </cell>
          <cell r="L392" t="str">
            <v>Niveau Bac</v>
          </cell>
          <cell r="M392" t="str">
            <v>Aucune</v>
          </cell>
          <cell r="O392" t="str">
            <v>Industrie</v>
          </cell>
          <cell r="AH392" t="str">
            <v>Validé</v>
          </cell>
        </row>
        <row r="393">
          <cell r="A393" t="str">
            <v>Association Moroccan Denim et Fashion Cluster/4</v>
          </cell>
          <cell r="E393" t="str">
            <v>M</v>
          </cell>
          <cell r="H393" t="str">
            <v>09/08/1988</v>
          </cell>
          <cell r="L393" t="str">
            <v>Niveau Bac</v>
          </cell>
          <cell r="M393" t="str">
            <v>Technicien spécialisé</v>
          </cell>
          <cell r="O393" t="str">
            <v>Industrie</v>
          </cell>
          <cell r="AH393" t="str">
            <v>Validé</v>
          </cell>
        </row>
        <row r="394">
          <cell r="A394" t="str">
            <v>Association Moroccan Denim et Fashion Cluster/4</v>
          </cell>
          <cell r="E394" t="str">
            <v>F</v>
          </cell>
          <cell r="H394" t="str">
            <v>20/04/2001</v>
          </cell>
          <cell r="L394" t="str">
            <v>Collège</v>
          </cell>
          <cell r="M394" t="str">
            <v>Aucune</v>
          </cell>
          <cell r="O394" t="str">
            <v>Industrie</v>
          </cell>
          <cell r="AH394" t="str">
            <v>Validé</v>
          </cell>
        </row>
        <row r="395">
          <cell r="A395" t="str">
            <v>Association Moroccan Denim et Fashion Cluster/5</v>
          </cell>
          <cell r="E395" t="str">
            <v>M</v>
          </cell>
          <cell r="H395" t="str">
            <v>15/11/1990</v>
          </cell>
          <cell r="L395" t="str">
            <v>Collège</v>
          </cell>
          <cell r="M395" t="str">
            <v>Qualification</v>
          </cell>
          <cell r="O395" t="str">
            <v>Industrie</v>
          </cell>
          <cell r="AH395" t="str">
            <v>En attente de vérification</v>
          </cell>
        </row>
        <row r="396">
          <cell r="A396" t="str">
            <v>Association Moroccan Denim et Fashion Cluster/5</v>
          </cell>
          <cell r="E396" t="str">
            <v>M</v>
          </cell>
          <cell r="H396" t="str">
            <v>26/07/1977</v>
          </cell>
          <cell r="L396" t="str">
            <v>Collège</v>
          </cell>
          <cell r="M396" t="str">
            <v>Autres</v>
          </cell>
          <cell r="O396" t="str">
            <v>Industrie</v>
          </cell>
          <cell r="AH396" t="str">
            <v>En attente de vérification</v>
          </cell>
        </row>
        <row r="397">
          <cell r="A397" t="str">
            <v>Association Moroccan Denim et Fashion Cluster/5</v>
          </cell>
          <cell r="E397" t="str">
            <v>F</v>
          </cell>
          <cell r="H397" t="str">
            <v>19/12/1962</v>
          </cell>
          <cell r="L397" t="str">
            <v>Niveau Bac</v>
          </cell>
          <cell r="M397" t="str">
            <v>Qualification</v>
          </cell>
          <cell r="O397" t="str">
            <v>Industrie</v>
          </cell>
          <cell r="AH397" t="str">
            <v>En attente de vérification</v>
          </cell>
        </row>
        <row r="398">
          <cell r="A398" t="str">
            <v>Association Moroccan Denim et Fashion Cluster/5</v>
          </cell>
          <cell r="E398" t="str">
            <v>M</v>
          </cell>
          <cell r="H398" t="str">
            <v>11/04/1972</v>
          </cell>
          <cell r="L398" t="str">
            <v>Collège</v>
          </cell>
          <cell r="M398" t="str">
            <v>Aucune</v>
          </cell>
          <cell r="O398" t="str">
            <v>Industrie</v>
          </cell>
          <cell r="AH398" t="str">
            <v>En attente de vérification</v>
          </cell>
        </row>
        <row r="399">
          <cell r="A399" t="str">
            <v>Association Mouvement Jeunesse pour le developpement local/1</v>
          </cell>
          <cell r="E399" t="str">
            <v>M</v>
          </cell>
          <cell r="H399" t="str">
            <v>12/05/1976</v>
          </cell>
          <cell r="L399" t="str">
            <v>Niveau Bac</v>
          </cell>
          <cell r="M399" t="str">
            <v>Qualification</v>
          </cell>
          <cell r="O399" t="str">
            <v>Services</v>
          </cell>
          <cell r="AH399" t="str">
            <v>Validé</v>
          </cell>
        </row>
        <row r="400">
          <cell r="A400" t="str">
            <v>Association Mouvement Jeunesse pour le developpement local/1</v>
          </cell>
          <cell r="E400" t="str">
            <v>M</v>
          </cell>
          <cell r="H400" t="str">
            <v>01/05/1977</v>
          </cell>
          <cell r="L400" t="str">
            <v>Primaire</v>
          </cell>
          <cell r="M400" t="str">
            <v>Aucune</v>
          </cell>
          <cell r="O400" t="str">
            <v>Artisanat</v>
          </cell>
          <cell r="AH400" t="str">
            <v>Validé</v>
          </cell>
        </row>
        <row r="401">
          <cell r="A401" t="str">
            <v>Association Mouvement Jeunesse pour le developpement local/1</v>
          </cell>
          <cell r="E401" t="str">
            <v>M</v>
          </cell>
          <cell r="H401" t="str">
            <v>07/05/1990</v>
          </cell>
          <cell r="L401" t="str">
            <v>Bac</v>
          </cell>
          <cell r="M401" t="str">
            <v>Aucune</v>
          </cell>
          <cell r="O401" t="str">
            <v>Services</v>
          </cell>
          <cell r="AH401" t="str">
            <v>Validé</v>
          </cell>
        </row>
        <row r="402">
          <cell r="A402" t="str">
            <v>Association Mouvement Jeunesse pour le developpement local/1</v>
          </cell>
          <cell r="E402" t="str">
            <v>M</v>
          </cell>
          <cell r="H402" t="str">
            <v>11/05/1975</v>
          </cell>
          <cell r="L402" t="str">
            <v>Collège</v>
          </cell>
          <cell r="M402" t="str">
            <v>Aucune</v>
          </cell>
          <cell r="O402" t="str">
            <v>Services</v>
          </cell>
          <cell r="AH402" t="str">
            <v>Validé</v>
          </cell>
        </row>
        <row r="403">
          <cell r="A403" t="str">
            <v>Association Mouvement Jeunesse pour le developpement local/1</v>
          </cell>
          <cell r="E403" t="str">
            <v>M</v>
          </cell>
          <cell r="H403" t="str">
            <v>09/05/1989</v>
          </cell>
          <cell r="L403" t="str">
            <v>Bac</v>
          </cell>
          <cell r="M403" t="str">
            <v>Technicien spécialisé</v>
          </cell>
          <cell r="O403" t="str">
            <v>Commerce</v>
          </cell>
          <cell r="AH403" t="str">
            <v>Validé</v>
          </cell>
        </row>
        <row r="404">
          <cell r="A404" t="str">
            <v>Association Mouvement Jeunesse pour le developpement local/1</v>
          </cell>
          <cell r="E404" t="str">
            <v>M</v>
          </cell>
          <cell r="H404" t="str">
            <v>11/05/1985</v>
          </cell>
          <cell r="L404" t="str">
            <v>Diplôme universitaire</v>
          </cell>
          <cell r="M404" t="str">
            <v>Technicien</v>
          </cell>
          <cell r="O404" t="str">
            <v>Services</v>
          </cell>
          <cell r="AH404" t="str">
            <v>Validé</v>
          </cell>
        </row>
        <row r="405">
          <cell r="A405" t="str">
            <v>Association Mouvement Jeunesse pour le developpement local/1</v>
          </cell>
          <cell r="E405" t="str">
            <v>M</v>
          </cell>
          <cell r="H405" t="str">
            <v>06/05/1983</v>
          </cell>
          <cell r="L405" t="str">
            <v>Niveau Bac</v>
          </cell>
          <cell r="M405" t="str">
            <v>Aucune</v>
          </cell>
          <cell r="O405" t="str">
            <v>Services</v>
          </cell>
          <cell r="AH405" t="str">
            <v>Validé</v>
          </cell>
        </row>
        <row r="406">
          <cell r="A406" t="str">
            <v>Association Mouvement Jeunesse pour le developpement local/1</v>
          </cell>
          <cell r="E406" t="str">
            <v>M</v>
          </cell>
          <cell r="H406" t="str">
            <v>18/05/1988</v>
          </cell>
          <cell r="L406" t="str">
            <v>Collège</v>
          </cell>
          <cell r="M406" t="str">
            <v>Aucune</v>
          </cell>
          <cell r="O406" t="str">
            <v>Commerce</v>
          </cell>
          <cell r="AH406" t="str">
            <v>Validé</v>
          </cell>
        </row>
        <row r="407">
          <cell r="A407" t="str">
            <v>Association Mouvement Jeunesse pour le developpement local/1</v>
          </cell>
          <cell r="E407" t="str">
            <v>M</v>
          </cell>
          <cell r="H407" t="str">
            <v>24/05/1991</v>
          </cell>
          <cell r="L407" t="str">
            <v>Niveau Bac</v>
          </cell>
          <cell r="M407" t="str">
            <v>Qualification</v>
          </cell>
          <cell r="O407" t="str">
            <v>Industrie</v>
          </cell>
          <cell r="AH407" t="str">
            <v>Validé</v>
          </cell>
        </row>
        <row r="408">
          <cell r="A408" t="str">
            <v>Association Mouvement Jeunesse pour le developpement local/1</v>
          </cell>
          <cell r="E408" t="str">
            <v>F</v>
          </cell>
          <cell r="H408" t="str">
            <v>05/05/1982</v>
          </cell>
          <cell r="L408" t="str">
            <v>Niveau Bac</v>
          </cell>
          <cell r="M408" t="str">
            <v>Qualification</v>
          </cell>
          <cell r="O408" t="str">
            <v>Artisanat</v>
          </cell>
          <cell r="AH408" t="str">
            <v>Validé</v>
          </cell>
        </row>
        <row r="409">
          <cell r="A409" t="str">
            <v>Association Oriental Moubadara/1</v>
          </cell>
          <cell r="E409" t="str">
            <v>M</v>
          </cell>
          <cell r="H409" t="str">
            <v>11/02/1978</v>
          </cell>
          <cell r="L409" t="str">
            <v>Bac</v>
          </cell>
          <cell r="M409" t="str">
            <v>Aucune</v>
          </cell>
          <cell r="O409" t="str">
            <v>Industrie</v>
          </cell>
          <cell r="AH409" t="str">
            <v>Validé</v>
          </cell>
        </row>
        <row r="410">
          <cell r="A410" t="str">
            <v>Association Oriental Moubadara/1</v>
          </cell>
          <cell r="E410" t="str">
            <v>F</v>
          </cell>
          <cell r="H410" t="str">
            <v>19/05/1987</v>
          </cell>
          <cell r="L410" t="str">
            <v>Diplôme universitaire</v>
          </cell>
          <cell r="M410" t="str">
            <v>Aucune</v>
          </cell>
          <cell r="O410" t="str">
            <v>Services</v>
          </cell>
          <cell r="AH410" t="str">
            <v>Validé</v>
          </cell>
        </row>
        <row r="411">
          <cell r="A411" t="str">
            <v>Association Oriental Moubadara/1</v>
          </cell>
          <cell r="E411" t="str">
            <v>M</v>
          </cell>
          <cell r="H411" t="str">
            <v>15/05/1978</v>
          </cell>
          <cell r="L411" t="str">
            <v>Niveau Bac</v>
          </cell>
          <cell r="M411" t="str">
            <v>Aucune</v>
          </cell>
          <cell r="O411" t="str">
            <v>Industrie</v>
          </cell>
          <cell r="AH411" t="str">
            <v>Validé</v>
          </cell>
        </row>
        <row r="412">
          <cell r="A412" t="str">
            <v>Association Oriental Moubadara/1</v>
          </cell>
          <cell r="E412" t="str">
            <v>M</v>
          </cell>
          <cell r="H412" t="str">
            <v>01/02/1981</v>
          </cell>
          <cell r="L412" t="str">
            <v>Collège</v>
          </cell>
          <cell r="M412" t="str">
            <v>Technicien</v>
          </cell>
          <cell r="O412" t="str">
            <v>Industrie</v>
          </cell>
          <cell r="AH412" t="str">
            <v>Validé</v>
          </cell>
        </row>
        <row r="413">
          <cell r="A413" t="str">
            <v>Association Oriental Moubadara/1</v>
          </cell>
          <cell r="E413" t="str">
            <v>M</v>
          </cell>
          <cell r="H413" t="str">
            <v>29/03/1972</v>
          </cell>
          <cell r="L413" t="str">
            <v>Diplôme universitaire</v>
          </cell>
          <cell r="M413" t="str">
            <v>Aucune</v>
          </cell>
          <cell r="O413" t="str">
            <v>Industrie</v>
          </cell>
          <cell r="AH413" t="str">
            <v>Validé</v>
          </cell>
        </row>
        <row r="414">
          <cell r="A414" t="str">
            <v>Association Oriental Moubadara/1</v>
          </cell>
          <cell r="E414" t="str">
            <v>F</v>
          </cell>
          <cell r="H414" t="str">
            <v>03/09/1983</v>
          </cell>
          <cell r="L414" t="str">
            <v>Diplôme universitaire</v>
          </cell>
          <cell r="M414" t="str">
            <v>Aucune</v>
          </cell>
          <cell r="O414" t="str">
            <v>Services</v>
          </cell>
          <cell r="AH414" t="str">
            <v>Validé</v>
          </cell>
        </row>
        <row r="415">
          <cell r="A415" t="str">
            <v>Association Oriental Moubadara/1</v>
          </cell>
          <cell r="E415" t="str">
            <v>M</v>
          </cell>
          <cell r="H415" t="str">
            <v>10/06/1971</v>
          </cell>
          <cell r="L415" t="str">
            <v>Niveau Bac</v>
          </cell>
          <cell r="M415" t="str">
            <v>Technicien</v>
          </cell>
          <cell r="O415" t="str">
            <v>Industrie</v>
          </cell>
          <cell r="AH415" t="str">
            <v>Validé</v>
          </cell>
        </row>
        <row r="416">
          <cell r="A416" t="str">
            <v>Association Oriental Moubadara/1</v>
          </cell>
          <cell r="E416" t="str">
            <v>M</v>
          </cell>
          <cell r="H416" t="str">
            <v>20/07/1983</v>
          </cell>
          <cell r="L416" t="str">
            <v>Diplôme universitaire</v>
          </cell>
          <cell r="M416" t="str">
            <v>Aucune</v>
          </cell>
          <cell r="O416" t="str">
            <v>Industrie</v>
          </cell>
          <cell r="AH416" t="str">
            <v>Validé</v>
          </cell>
        </row>
        <row r="417">
          <cell r="A417" t="str">
            <v>Association Oriental Moubadara/1</v>
          </cell>
          <cell r="E417" t="str">
            <v>F</v>
          </cell>
          <cell r="H417" t="str">
            <v>18/03/1983</v>
          </cell>
          <cell r="L417" t="str">
            <v>Diplôme universitaire</v>
          </cell>
          <cell r="M417" t="str">
            <v>Aucune</v>
          </cell>
          <cell r="O417" t="str">
            <v>Industrie</v>
          </cell>
          <cell r="AH417" t="str">
            <v>Validé</v>
          </cell>
        </row>
        <row r="418">
          <cell r="A418" t="str">
            <v>Association Oriental Moubadara/1</v>
          </cell>
          <cell r="E418" t="str">
            <v>M</v>
          </cell>
          <cell r="H418" t="str">
            <v>12/01/1977</v>
          </cell>
          <cell r="L418" t="str">
            <v>Diplôme universitaire</v>
          </cell>
          <cell r="M418" t="str">
            <v>Aucune</v>
          </cell>
          <cell r="O418" t="str">
            <v>Industrie</v>
          </cell>
          <cell r="AH418" t="str">
            <v>Validé</v>
          </cell>
        </row>
        <row r="419">
          <cell r="A419" t="str">
            <v>Association Oriental Moubadara/2</v>
          </cell>
          <cell r="E419" t="str">
            <v>M</v>
          </cell>
          <cell r="H419" t="str">
            <v>12/01/1977</v>
          </cell>
          <cell r="L419" t="str">
            <v>Diplôme universitaire</v>
          </cell>
          <cell r="M419" t="str">
            <v>Aucune</v>
          </cell>
          <cell r="O419" t="str">
            <v>Services</v>
          </cell>
          <cell r="AH419" t="str">
            <v>Validé</v>
          </cell>
        </row>
        <row r="420">
          <cell r="A420" t="str">
            <v>Association Oriental Moubadara/2</v>
          </cell>
          <cell r="E420" t="str">
            <v>M</v>
          </cell>
          <cell r="H420" t="str">
            <v>05/02/1976</v>
          </cell>
          <cell r="L420" t="str">
            <v>Bac</v>
          </cell>
          <cell r="M420" t="str">
            <v>Aucune</v>
          </cell>
          <cell r="O420" t="str">
            <v>Services</v>
          </cell>
          <cell r="AH420" t="str">
            <v>Validé</v>
          </cell>
        </row>
        <row r="421">
          <cell r="A421" t="str">
            <v>Association Oriental Moubadara/2</v>
          </cell>
          <cell r="E421" t="str">
            <v>F</v>
          </cell>
          <cell r="H421" t="str">
            <v>03/09/1982</v>
          </cell>
          <cell r="L421" t="str">
            <v>Diplôme universitaire</v>
          </cell>
          <cell r="M421" t="str">
            <v>Technicien</v>
          </cell>
          <cell r="O421" t="str">
            <v>Services</v>
          </cell>
          <cell r="AH421" t="str">
            <v>Validé</v>
          </cell>
        </row>
        <row r="422">
          <cell r="A422" t="str">
            <v>Association Oriental Moubadara/2</v>
          </cell>
          <cell r="E422" t="str">
            <v>M</v>
          </cell>
          <cell r="H422" t="str">
            <v>26/11/1980</v>
          </cell>
          <cell r="L422" t="str">
            <v>Diplôme universitaire</v>
          </cell>
          <cell r="M422" t="str">
            <v>Technicien</v>
          </cell>
          <cell r="O422" t="str">
            <v>Services</v>
          </cell>
          <cell r="AH422" t="str">
            <v>Validé</v>
          </cell>
        </row>
        <row r="423">
          <cell r="A423" t="str">
            <v>Association Oriental Moubadara/2</v>
          </cell>
          <cell r="E423" t="str">
            <v>M</v>
          </cell>
          <cell r="H423" t="str">
            <v>11/07/1999</v>
          </cell>
          <cell r="L423" t="str">
            <v>Diplôme universitaire</v>
          </cell>
          <cell r="M423" t="str">
            <v>Technicien</v>
          </cell>
          <cell r="O423" t="str">
            <v>Industrie</v>
          </cell>
          <cell r="AH423" t="str">
            <v>Validé</v>
          </cell>
        </row>
        <row r="424">
          <cell r="A424" t="str">
            <v>Association Oriental Moubadara/2</v>
          </cell>
          <cell r="E424" t="str">
            <v>M</v>
          </cell>
          <cell r="H424" t="str">
            <v>17/07/1983</v>
          </cell>
          <cell r="L424" t="str">
            <v>Diplôme universitaire</v>
          </cell>
          <cell r="M424" t="str">
            <v>Technicien</v>
          </cell>
          <cell r="O424" t="str">
            <v>Services</v>
          </cell>
          <cell r="AH424" t="str">
            <v>Validé</v>
          </cell>
        </row>
        <row r="425">
          <cell r="A425" t="str">
            <v>Association Oriental Moubadara/2</v>
          </cell>
          <cell r="E425" t="str">
            <v>F</v>
          </cell>
          <cell r="H425" t="str">
            <v>17/08/1988</v>
          </cell>
          <cell r="L425" t="str">
            <v>Diplôme universitaire</v>
          </cell>
          <cell r="M425" t="str">
            <v>Technicien</v>
          </cell>
          <cell r="O425" t="str">
            <v>Industrie</v>
          </cell>
          <cell r="AH425" t="str">
            <v>Validé</v>
          </cell>
        </row>
        <row r="426">
          <cell r="A426" t="str">
            <v>Association Oriental Moubadara/2</v>
          </cell>
          <cell r="E426" t="str">
            <v>M</v>
          </cell>
          <cell r="H426" t="str">
            <v>01/02/1981</v>
          </cell>
          <cell r="L426" t="str">
            <v>Collège</v>
          </cell>
          <cell r="M426" t="str">
            <v>Technicien</v>
          </cell>
          <cell r="O426" t="str">
            <v>Industrie</v>
          </cell>
          <cell r="AH426" t="str">
            <v>Validé</v>
          </cell>
        </row>
        <row r="427">
          <cell r="A427" t="str">
            <v>Association Oriental Moubadara/2</v>
          </cell>
          <cell r="E427" t="str">
            <v>M</v>
          </cell>
          <cell r="H427" t="str">
            <v>29/03/1972</v>
          </cell>
          <cell r="L427" t="str">
            <v>Diplôme universitaire</v>
          </cell>
          <cell r="M427" t="str">
            <v>Aucune</v>
          </cell>
          <cell r="O427" t="str">
            <v>Industrie</v>
          </cell>
          <cell r="AH427" t="str">
            <v>Validé</v>
          </cell>
        </row>
        <row r="428">
          <cell r="A428" t="str">
            <v>Association Oriental Moubadara/2</v>
          </cell>
          <cell r="E428" t="str">
            <v>F</v>
          </cell>
          <cell r="H428" t="str">
            <v>03/09/1983</v>
          </cell>
          <cell r="L428" t="str">
            <v>Diplôme universitaire</v>
          </cell>
          <cell r="M428" t="str">
            <v>Aucune</v>
          </cell>
          <cell r="O428" t="str">
            <v>Services</v>
          </cell>
          <cell r="AH428" t="str">
            <v>Validé</v>
          </cell>
        </row>
        <row r="429">
          <cell r="A429" t="str">
            <v>Association Oriental Moubadara/2</v>
          </cell>
          <cell r="E429" t="str">
            <v>M</v>
          </cell>
          <cell r="H429" t="str">
            <v>10/06/1971</v>
          </cell>
          <cell r="L429" t="str">
            <v>Niveau Bac</v>
          </cell>
          <cell r="M429" t="str">
            <v>Technicien</v>
          </cell>
          <cell r="O429" t="str">
            <v>Industrie</v>
          </cell>
          <cell r="AH429" t="str">
            <v>Validé</v>
          </cell>
        </row>
        <row r="430">
          <cell r="A430" t="str">
            <v>Association Oriental Moubadara/2</v>
          </cell>
          <cell r="E430" t="str">
            <v>M</v>
          </cell>
          <cell r="H430" t="str">
            <v>20/07/1983</v>
          </cell>
          <cell r="L430" t="str">
            <v>Diplôme universitaire</v>
          </cell>
          <cell r="M430" t="str">
            <v>Aucune</v>
          </cell>
          <cell r="O430" t="str">
            <v>Industrie</v>
          </cell>
          <cell r="AH430" t="str">
            <v>Validé</v>
          </cell>
        </row>
        <row r="431">
          <cell r="A431" t="str">
            <v>Association Oriental Moubadara/2</v>
          </cell>
          <cell r="E431" t="str">
            <v>F</v>
          </cell>
          <cell r="H431" t="str">
            <v>18/03/1983</v>
          </cell>
          <cell r="L431" t="str">
            <v>Diplôme universitaire</v>
          </cell>
          <cell r="M431" t="str">
            <v>Aucune</v>
          </cell>
          <cell r="O431" t="str">
            <v>Industrie</v>
          </cell>
          <cell r="AH431" t="str">
            <v>Validé</v>
          </cell>
        </row>
        <row r="432">
          <cell r="A432" t="str">
            <v>ASSOCIATION TANJA MOUBADARA/1</v>
          </cell>
          <cell r="E432" t="str">
            <v>F</v>
          </cell>
          <cell r="H432" t="str">
            <v>19/11/1975</v>
          </cell>
          <cell r="L432" t="str">
            <v>Niveau Bac</v>
          </cell>
          <cell r="M432" t="str">
            <v>Qualification</v>
          </cell>
          <cell r="O432" t="str">
            <v>Services</v>
          </cell>
          <cell r="AH432" t="str">
            <v>Validé</v>
          </cell>
        </row>
        <row r="433">
          <cell r="A433" t="str">
            <v>ASSOCIATION TANJA MOUBADARA/1</v>
          </cell>
          <cell r="E433" t="str">
            <v>M</v>
          </cell>
          <cell r="H433" t="str">
            <v>26/05/1977</v>
          </cell>
          <cell r="L433" t="str">
            <v>Niveau Bac</v>
          </cell>
          <cell r="M433" t="str">
            <v>Aucune</v>
          </cell>
          <cell r="O433" t="str">
            <v>Services</v>
          </cell>
          <cell r="AH433" t="str">
            <v>Validé</v>
          </cell>
        </row>
        <row r="434">
          <cell r="A434" t="str">
            <v>ASSOCIATION TANJA MOUBADARA/1</v>
          </cell>
          <cell r="E434" t="str">
            <v>M</v>
          </cell>
          <cell r="H434" t="str">
            <v>17/08/1989</v>
          </cell>
          <cell r="L434" t="str">
            <v>Niveau Bac</v>
          </cell>
          <cell r="M434" t="str">
            <v>Technicien</v>
          </cell>
          <cell r="O434" t="str">
            <v>Services</v>
          </cell>
          <cell r="AH434" t="str">
            <v>Validé</v>
          </cell>
        </row>
        <row r="435">
          <cell r="A435" t="str">
            <v>ASSOCIATION TANJA MOUBADARA/1</v>
          </cell>
          <cell r="E435" t="str">
            <v>F</v>
          </cell>
          <cell r="H435" t="str">
            <v>15/12/1967</v>
          </cell>
          <cell r="L435" t="str">
            <v>Primaire</v>
          </cell>
          <cell r="M435" t="str">
            <v>Qualification</v>
          </cell>
          <cell r="O435" t="str">
            <v>Artisanat</v>
          </cell>
          <cell r="AH435" t="str">
            <v>Validé</v>
          </cell>
        </row>
        <row r="436">
          <cell r="A436" t="str">
            <v>ASSOCIATION TANJA MOUBADARA/1</v>
          </cell>
          <cell r="E436" t="str">
            <v>M</v>
          </cell>
          <cell r="H436" t="str">
            <v>22/04/1999</v>
          </cell>
          <cell r="L436" t="str">
            <v>Niveau Bac</v>
          </cell>
          <cell r="M436" t="str">
            <v>Aucune</v>
          </cell>
          <cell r="O436" t="str">
            <v>Commerce</v>
          </cell>
          <cell r="AH436" t="str">
            <v>Validé</v>
          </cell>
        </row>
        <row r="437">
          <cell r="A437" t="str">
            <v>ASSOCIATION TANJA MOUBADARA/1</v>
          </cell>
          <cell r="E437" t="str">
            <v>F</v>
          </cell>
          <cell r="H437" t="str">
            <v>17/01/1983</v>
          </cell>
          <cell r="L437" t="str">
            <v>Bac</v>
          </cell>
          <cell r="M437" t="str">
            <v>Qualification</v>
          </cell>
          <cell r="O437" t="str">
            <v>Services</v>
          </cell>
          <cell r="AH437" t="str">
            <v>Validé</v>
          </cell>
        </row>
        <row r="438">
          <cell r="A438" t="str">
            <v>ASSOCIATION TANJA MOUBADARA/1</v>
          </cell>
          <cell r="E438" t="str">
            <v>F</v>
          </cell>
          <cell r="H438" t="str">
            <v>01/01/1971</v>
          </cell>
          <cell r="L438" t="str">
            <v>Primaire</v>
          </cell>
          <cell r="M438" t="str">
            <v>Aucune</v>
          </cell>
          <cell r="O438" t="str">
            <v>Services</v>
          </cell>
          <cell r="AH438" t="str">
            <v>Validé</v>
          </cell>
        </row>
        <row r="439">
          <cell r="A439" t="str">
            <v>ASSOCIATION TANJA MOUBADARA/1</v>
          </cell>
          <cell r="E439" t="str">
            <v>F</v>
          </cell>
          <cell r="H439" t="str">
            <v>23/04/1980</v>
          </cell>
          <cell r="L439" t="str">
            <v>Collège</v>
          </cell>
          <cell r="M439" t="str">
            <v>Qualification</v>
          </cell>
          <cell r="O439" t="str">
            <v>Artisanat</v>
          </cell>
          <cell r="AH439" t="str">
            <v>Validé</v>
          </cell>
        </row>
        <row r="440">
          <cell r="A440" t="str">
            <v>ASSOCIATION TANJA MOUBADARA/1</v>
          </cell>
          <cell r="E440" t="str">
            <v>F</v>
          </cell>
          <cell r="H440" t="str">
            <v>03/01/1968</v>
          </cell>
          <cell r="L440" t="str">
            <v>Collège</v>
          </cell>
          <cell r="M440" t="str">
            <v>Technicien</v>
          </cell>
          <cell r="O440" t="str">
            <v>Industrie</v>
          </cell>
          <cell r="AH440" t="str">
            <v>Validé</v>
          </cell>
        </row>
        <row r="441">
          <cell r="A441" t="str">
            <v>ASSOCIATION TANJA MOUBADARA/1</v>
          </cell>
          <cell r="E441" t="str">
            <v>F</v>
          </cell>
          <cell r="H441">
            <v>21236</v>
          </cell>
          <cell r="L441" t="str">
            <v>Primaire</v>
          </cell>
          <cell r="M441" t="str">
            <v>Autres</v>
          </cell>
          <cell r="O441" t="str">
            <v>Artisanat</v>
          </cell>
          <cell r="AH441" t="str">
            <v>Validé</v>
          </cell>
        </row>
        <row r="442">
          <cell r="A442" t="str">
            <v>ASSOCIATION TANJA MOUBADARA/1</v>
          </cell>
          <cell r="E442" t="str">
            <v>F</v>
          </cell>
          <cell r="H442" t="str">
            <v>25/08/1978</v>
          </cell>
          <cell r="L442" t="str">
            <v>Niveau Bac</v>
          </cell>
          <cell r="M442" t="str">
            <v>Technicien</v>
          </cell>
          <cell r="O442" t="str">
            <v>Industrie</v>
          </cell>
          <cell r="AH442" t="str">
            <v>Validé</v>
          </cell>
        </row>
        <row r="443">
          <cell r="A443" t="str">
            <v>ASSOCIATION TANJA MOUBADARA/1</v>
          </cell>
          <cell r="E443" t="str">
            <v>M</v>
          </cell>
          <cell r="H443" t="str">
            <v>01/01/1976</v>
          </cell>
          <cell r="L443" t="str">
            <v>Niveau Bac</v>
          </cell>
          <cell r="M443" t="str">
            <v>Technicien</v>
          </cell>
          <cell r="O443" t="str">
            <v>Industrie</v>
          </cell>
          <cell r="AH443" t="str">
            <v>Validé</v>
          </cell>
        </row>
        <row r="444">
          <cell r="A444" t="str">
            <v>ASSOCIATION TANJA MOUBADARA/2</v>
          </cell>
          <cell r="E444" t="str">
            <v>M</v>
          </cell>
          <cell r="H444" t="str">
            <v>01/01/1976</v>
          </cell>
          <cell r="L444" t="str">
            <v>Collège</v>
          </cell>
          <cell r="M444" t="str">
            <v>Aucune</v>
          </cell>
          <cell r="O444" t="str">
            <v>Artisanat</v>
          </cell>
          <cell r="AH444" t="str">
            <v>En attente de vérification</v>
          </cell>
        </row>
        <row r="445">
          <cell r="A445" t="str">
            <v>ASSOCIATION TANJA MOUBADARA/2</v>
          </cell>
          <cell r="E445" t="str">
            <v>F</v>
          </cell>
          <cell r="H445" t="str">
            <v>01/03/1995</v>
          </cell>
          <cell r="L445" t="str">
            <v>Bac</v>
          </cell>
          <cell r="M445" t="str">
            <v>Aucune</v>
          </cell>
          <cell r="O445" t="str">
            <v>Commerce</v>
          </cell>
          <cell r="AH445" t="str">
            <v>En attente de vérification</v>
          </cell>
        </row>
        <row r="446">
          <cell r="A446" t="str">
            <v>ASSOCIATION TANJA MOUBADARA/2</v>
          </cell>
          <cell r="E446" t="str">
            <v>M</v>
          </cell>
          <cell r="H446" t="str">
            <v>06/01/1993</v>
          </cell>
          <cell r="L446" t="str">
            <v>Diplôme universitaire</v>
          </cell>
          <cell r="M446" t="str">
            <v>Aucune</v>
          </cell>
          <cell r="O446" t="str">
            <v>Commerce</v>
          </cell>
          <cell r="AH446" t="str">
            <v>En attente de vérification</v>
          </cell>
        </row>
        <row r="447">
          <cell r="A447" t="str">
            <v>ASSOCIATION TANJA MOUBADARA/2</v>
          </cell>
          <cell r="E447" t="str">
            <v>M</v>
          </cell>
          <cell r="H447" t="str">
            <v>15/04/1991</v>
          </cell>
          <cell r="L447" t="str">
            <v>Diplôme universitaire</v>
          </cell>
          <cell r="M447" t="str">
            <v>Aucune</v>
          </cell>
          <cell r="O447" t="str">
            <v>Industrie</v>
          </cell>
          <cell r="AH447" t="str">
            <v>En attente de vérification</v>
          </cell>
        </row>
        <row r="448">
          <cell r="A448" t="str">
            <v>ASSOCIATION TANJA MOUBADARA/2</v>
          </cell>
          <cell r="E448" t="str">
            <v>M</v>
          </cell>
          <cell r="H448" t="str">
            <v>18/12/1989</v>
          </cell>
          <cell r="L448" t="str">
            <v>Diplôme universitaire</v>
          </cell>
          <cell r="M448" t="str">
            <v>Aucune</v>
          </cell>
          <cell r="O448" t="str">
            <v>Services</v>
          </cell>
          <cell r="AH448" t="str">
            <v>En attente de vérification</v>
          </cell>
        </row>
        <row r="449">
          <cell r="A449" t="str">
            <v>ASSOCIATION TANJA MOUBADARA/2</v>
          </cell>
          <cell r="E449" t="str">
            <v>M</v>
          </cell>
          <cell r="H449" t="str">
            <v>28/02/1981</v>
          </cell>
          <cell r="L449" t="str">
            <v>Diplôme universitaire</v>
          </cell>
          <cell r="M449" t="str">
            <v>Aucune</v>
          </cell>
          <cell r="O449" t="str">
            <v>Services</v>
          </cell>
          <cell r="AH449" t="str">
            <v>En attente de vérification</v>
          </cell>
        </row>
        <row r="450">
          <cell r="A450" t="str">
            <v>ASSOCIATION TANJA MOUBADARA/2</v>
          </cell>
          <cell r="E450" t="str">
            <v>M</v>
          </cell>
          <cell r="H450" t="str">
            <v>30/07/1994</v>
          </cell>
          <cell r="L450" t="str">
            <v>Diplôme universitaire</v>
          </cell>
          <cell r="M450" t="str">
            <v>Autres</v>
          </cell>
          <cell r="O450" t="str">
            <v>Industrie</v>
          </cell>
          <cell r="AH450" t="str">
            <v>En attente de vérification</v>
          </cell>
        </row>
        <row r="451">
          <cell r="A451" t="str">
            <v>ASSOCIATION TANJA MOUBADARA/2</v>
          </cell>
          <cell r="E451" t="str">
            <v>M</v>
          </cell>
          <cell r="H451" t="str">
            <v>07/02/1984</v>
          </cell>
          <cell r="L451" t="str">
            <v>Collège</v>
          </cell>
          <cell r="M451" t="str">
            <v>Autres</v>
          </cell>
          <cell r="O451" t="str">
            <v>Services</v>
          </cell>
          <cell r="AH451" t="str">
            <v>En attente de vérification</v>
          </cell>
        </row>
        <row r="452">
          <cell r="A452" t="str">
            <v>ASSOCIATION TANJA MOUBADARA/2</v>
          </cell>
          <cell r="E452" t="str">
            <v>M</v>
          </cell>
          <cell r="H452" t="str">
            <v>06/06/1976</v>
          </cell>
          <cell r="L452" t="str">
            <v>Primaire</v>
          </cell>
          <cell r="M452" t="str">
            <v>Autres</v>
          </cell>
          <cell r="O452" t="str">
            <v>Commerce</v>
          </cell>
          <cell r="AH452" t="str">
            <v>En attente de vérification</v>
          </cell>
        </row>
        <row r="453">
          <cell r="A453" t="str">
            <v>ASSOCIATION TANJA MOUBADARA/2</v>
          </cell>
          <cell r="E453" t="str">
            <v>M</v>
          </cell>
          <cell r="H453" t="str">
            <v>24/06/1993</v>
          </cell>
          <cell r="L453" t="str">
            <v>Collège</v>
          </cell>
          <cell r="M453" t="str">
            <v>Autres</v>
          </cell>
          <cell r="O453" t="str">
            <v>Commerce</v>
          </cell>
          <cell r="AH453" t="str">
            <v>En attente de vérification</v>
          </cell>
        </row>
        <row r="454">
          <cell r="A454" t="str">
            <v>ASSOCIATION TANJA MOUBADARA/2</v>
          </cell>
          <cell r="E454" t="str">
            <v>M</v>
          </cell>
          <cell r="H454" t="str">
            <v>14/06/1988</v>
          </cell>
          <cell r="L454" t="str">
            <v>Bac</v>
          </cell>
          <cell r="M454" t="str">
            <v>Aucune</v>
          </cell>
          <cell r="O454" t="str">
            <v>Services</v>
          </cell>
          <cell r="AH454" t="str">
            <v>En attente de vérification</v>
          </cell>
        </row>
        <row r="455">
          <cell r="A455" t="str">
            <v>ASSOCIATION TANJA MOUBADARA/2</v>
          </cell>
          <cell r="E455" t="str">
            <v>M</v>
          </cell>
          <cell r="H455" t="str">
            <v>16/01/1996</v>
          </cell>
          <cell r="L455" t="str">
            <v>Niveau Bac</v>
          </cell>
          <cell r="M455" t="str">
            <v>Aucune</v>
          </cell>
          <cell r="O455" t="str">
            <v>Industrie</v>
          </cell>
          <cell r="AH455" t="str">
            <v>En attente de vérification</v>
          </cell>
        </row>
        <row r="456">
          <cell r="A456" t="str">
            <v>Association Taza Initiative/1</v>
          </cell>
          <cell r="E456" t="str">
            <v>M</v>
          </cell>
          <cell r="H456" t="str">
            <v>21/05/1985</v>
          </cell>
          <cell r="L456" t="str">
            <v>Bac</v>
          </cell>
          <cell r="M456" t="str">
            <v>Aucune</v>
          </cell>
          <cell r="O456" t="str">
            <v>Services</v>
          </cell>
          <cell r="AH456" t="str">
            <v>En attente de vérification</v>
          </cell>
        </row>
        <row r="457">
          <cell r="A457" t="str">
            <v>Association Taza Initiative/1</v>
          </cell>
          <cell r="E457" t="str">
            <v>F</v>
          </cell>
          <cell r="H457" t="str">
            <v>01/01/1957</v>
          </cell>
          <cell r="L457" t="str">
            <v>Primaire</v>
          </cell>
          <cell r="M457" t="str">
            <v>Aucune</v>
          </cell>
          <cell r="O457" t="str">
            <v>Artisanat</v>
          </cell>
          <cell r="AH457" t="str">
            <v>En attente de vérification</v>
          </cell>
        </row>
        <row r="458">
          <cell r="A458" t="str">
            <v>Association Taza Initiative/1</v>
          </cell>
          <cell r="E458" t="str">
            <v>F</v>
          </cell>
          <cell r="H458" t="str">
            <v>01/01/1966</v>
          </cell>
          <cell r="L458" t="str">
            <v>Collège</v>
          </cell>
          <cell r="M458" t="str">
            <v>Aucune</v>
          </cell>
          <cell r="O458" t="str">
            <v>Artisanat</v>
          </cell>
          <cell r="AH458" t="str">
            <v>En attente de vérification</v>
          </cell>
        </row>
        <row r="459">
          <cell r="A459" t="str">
            <v>Association Taza Initiative/1</v>
          </cell>
          <cell r="E459" t="str">
            <v>M</v>
          </cell>
          <cell r="H459" t="str">
            <v>01/07/1988</v>
          </cell>
          <cell r="L459" t="str">
            <v>Bac</v>
          </cell>
          <cell r="M459" t="str">
            <v>Technicien</v>
          </cell>
          <cell r="O459" t="str">
            <v>Services</v>
          </cell>
          <cell r="AH459" t="str">
            <v>En attente de vérification</v>
          </cell>
        </row>
        <row r="460">
          <cell r="A460" t="str">
            <v>Association Taza Initiative/1</v>
          </cell>
          <cell r="E460" t="str">
            <v>M</v>
          </cell>
          <cell r="H460" t="str">
            <v>17/05/1987</v>
          </cell>
          <cell r="L460" t="str">
            <v>Collège</v>
          </cell>
          <cell r="M460" t="str">
            <v>Qualification</v>
          </cell>
          <cell r="O460" t="str">
            <v>Industrie</v>
          </cell>
          <cell r="AH460" t="str">
            <v>En attente de vérification</v>
          </cell>
        </row>
        <row r="461">
          <cell r="A461" t="str">
            <v>Association Taza Initiative/1</v>
          </cell>
          <cell r="E461" t="str">
            <v>F</v>
          </cell>
          <cell r="H461" t="str">
            <v>23/09/1985</v>
          </cell>
          <cell r="L461" t="str">
            <v>Bac</v>
          </cell>
          <cell r="M461" t="str">
            <v>Technicien</v>
          </cell>
          <cell r="O461" t="str">
            <v>Services</v>
          </cell>
          <cell r="AH461" t="str">
            <v>En attente de vérification</v>
          </cell>
        </row>
        <row r="462">
          <cell r="A462" t="str">
            <v>Association Taza Initiative/1</v>
          </cell>
          <cell r="E462" t="str">
            <v>M</v>
          </cell>
          <cell r="H462" t="str">
            <v>20/03/1996</v>
          </cell>
          <cell r="L462" t="str">
            <v>Niveau Bac</v>
          </cell>
          <cell r="M462" t="str">
            <v>Technicien</v>
          </cell>
          <cell r="O462" t="str">
            <v>Industrie</v>
          </cell>
          <cell r="AH462" t="str">
            <v>En attente de vérification</v>
          </cell>
        </row>
        <row r="463">
          <cell r="A463" t="str">
            <v>Association Taza Initiative/1</v>
          </cell>
          <cell r="E463" t="str">
            <v>M</v>
          </cell>
          <cell r="H463" t="str">
            <v>26/03/1974</v>
          </cell>
          <cell r="L463" t="str">
            <v>Primaire</v>
          </cell>
          <cell r="M463" t="str">
            <v>Aucune</v>
          </cell>
          <cell r="O463" t="str">
            <v>Artisanat</v>
          </cell>
          <cell r="AH463" t="str">
            <v>En attente de vérification</v>
          </cell>
        </row>
        <row r="464">
          <cell r="A464" t="str">
            <v>Association Taza Initiative/1</v>
          </cell>
          <cell r="E464" t="str">
            <v>F</v>
          </cell>
          <cell r="H464" t="str">
            <v>18/11/1982</v>
          </cell>
          <cell r="L464" t="str">
            <v>Diplôme universitaire</v>
          </cell>
          <cell r="M464" t="str">
            <v>Technicien</v>
          </cell>
          <cell r="O464" t="str">
            <v>Services</v>
          </cell>
          <cell r="AH464" t="str">
            <v>En attente de vérification</v>
          </cell>
        </row>
        <row r="465">
          <cell r="A465" t="str">
            <v>Association Taza Initiative/1</v>
          </cell>
          <cell r="E465" t="str">
            <v>F</v>
          </cell>
          <cell r="H465" t="str">
            <v>28/07/1971</v>
          </cell>
          <cell r="L465" t="str">
            <v>Diplôme universitaire</v>
          </cell>
          <cell r="M465" t="str">
            <v>Aucune</v>
          </cell>
          <cell r="O465" t="str">
            <v>Artisanat</v>
          </cell>
          <cell r="AH465" t="str">
            <v>En attente de vérification</v>
          </cell>
        </row>
        <row r="466">
          <cell r="A466" t="str">
            <v>Association Taza Initiative/1</v>
          </cell>
          <cell r="E466" t="str">
            <v>M</v>
          </cell>
          <cell r="H466" t="str">
            <v>01/01/1975</v>
          </cell>
          <cell r="L466" t="str">
            <v>Collège</v>
          </cell>
          <cell r="M466" t="str">
            <v>Aucune</v>
          </cell>
          <cell r="O466" t="str">
            <v>Commerce</v>
          </cell>
          <cell r="AH466" t="str">
            <v>En attente de vérification</v>
          </cell>
        </row>
        <row r="467">
          <cell r="A467" t="str">
            <v>Association Taza Initiative/1</v>
          </cell>
          <cell r="E467" t="str">
            <v>F</v>
          </cell>
          <cell r="H467" t="str">
            <v>25/06/1982</v>
          </cell>
          <cell r="L467" t="str">
            <v>Niveau Bac</v>
          </cell>
          <cell r="M467" t="str">
            <v>Aucune</v>
          </cell>
          <cell r="O467" t="str">
            <v>Artisanat</v>
          </cell>
          <cell r="AH467" t="str">
            <v>En attente de vérification</v>
          </cell>
        </row>
        <row r="468">
          <cell r="A468" t="str">
            <v>AssociationNationaleHadaf/1</v>
          </cell>
          <cell r="E468" t="str">
            <v>M</v>
          </cell>
          <cell r="H468" t="str">
            <v>25/10/1987</v>
          </cell>
          <cell r="L468" t="str">
            <v>Bac</v>
          </cell>
          <cell r="M468" t="str">
            <v>Technicien</v>
          </cell>
          <cell r="O468" t="str">
            <v>Services</v>
          </cell>
          <cell r="AH468" t="str">
            <v>Validé</v>
          </cell>
        </row>
        <row r="469">
          <cell r="A469" t="str">
            <v>AssociationNationaleHadaf/1</v>
          </cell>
          <cell r="E469" t="str">
            <v>M</v>
          </cell>
          <cell r="H469" t="str">
            <v>20/02/1965</v>
          </cell>
          <cell r="L469" t="str">
            <v>Niveau Bac</v>
          </cell>
          <cell r="M469" t="str">
            <v>Aucune</v>
          </cell>
          <cell r="O469" t="str">
            <v>Industrie</v>
          </cell>
          <cell r="AH469" t="str">
            <v>Validé</v>
          </cell>
        </row>
        <row r="470">
          <cell r="A470" t="str">
            <v>AssociationNationaleHadaf/1</v>
          </cell>
          <cell r="E470" t="str">
            <v>M</v>
          </cell>
          <cell r="H470" t="str">
            <v>09/11/1984</v>
          </cell>
          <cell r="L470" t="str">
            <v>Niveau Bac</v>
          </cell>
          <cell r="M470" t="str">
            <v>Technicien</v>
          </cell>
          <cell r="O470" t="str">
            <v>Industrie</v>
          </cell>
          <cell r="AH470" t="str">
            <v>Validé</v>
          </cell>
        </row>
        <row r="471">
          <cell r="A471" t="str">
            <v>AssociationNationaleHadaf/1</v>
          </cell>
          <cell r="E471" t="str">
            <v>M</v>
          </cell>
          <cell r="H471" t="str">
            <v>29/12/1978</v>
          </cell>
          <cell r="L471" t="str">
            <v>Niveau Bac</v>
          </cell>
          <cell r="M471" t="str">
            <v>Aucune</v>
          </cell>
          <cell r="O471" t="str">
            <v>Industrie</v>
          </cell>
          <cell r="AH471" t="str">
            <v>Validé</v>
          </cell>
        </row>
        <row r="472">
          <cell r="A472" t="str">
            <v>AssociationNationaleHadaf/1</v>
          </cell>
          <cell r="E472" t="str">
            <v>M</v>
          </cell>
          <cell r="H472" t="str">
            <v>02/09/1972</v>
          </cell>
          <cell r="L472" t="str">
            <v>Bac</v>
          </cell>
          <cell r="M472" t="str">
            <v>Technicien spécialisé</v>
          </cell>
          <cell r="O472" t="str">
            <v>Artisanat</v>
          </cell>
          <cell r="AH472" t="str">
            <v>Validé</v>
          </cell>
        </row>
        <row r="473">
          <cell r="A473" t="str">
            <v>AssociationNationaleHadaf/1</v>
          </cell>
          <cell r="E473" t="str">
            <v>F</v>
          </cell>
          <cell r="H473" t="str">
            <v>26/02/1978</v>
          </cell>
          <cell r="L473" t="str">
            <v>Diplôme universitaire</v>
          </cell>
          <cell r="M473" t="str">
            <v>Technicien spécialisé</v>
          </cell>
          <cell r="O473" t="str">
            <v>Services</v>
          </cell>
          <cell r="AH473" t="str">
            <v>Validé</v>
          </cell>
        </row>
        <row r="474">
          <cell r="A474" t="str">
            <v>AssociationNationaleHadaf/1</v>
          </cell>
          <cell r="E474" t="str">
            <v>M</v>
          </cell>
          <cell r="H474" t="str">
            <v>21/06/1974</v>
          </cell>
          <cell r="L474" t="str">
            <v>Collège</v>
          </cell>
          <cell r="M474" t="str">
            <v>Technicien</v>
          </cell>
          <cell r="O474" t="str">
            <v>Industrie</v>
          </cell>
          <cell r="AH474" t="str">
            <v>Validé</v>
          </cell>
        </row>
        <row r="475">
          <cell r="A475" t="str">
            <v>AssociationNationaleHadaf/1</v>
          </cell>
          <cell r="E475" t="str">
            <v>M</v>
          </cell>
          <cell r="H475" t="str">
            <v>08/11/1982</v>
          </cell>
          <cell r="L475" t="str">
            <v>Bac</v>
          </cell>
          <cell r="M475" t="str">
            <v>Qualification</v>
          </cell>
          <cell r="O475" t="str">
            <v>Industrie</v>
          </cell>
          <cell r="AH475" t="str">
            <v>Validé</v>
          </cell>
        </row>
        <row r="476">
          <cell r="A476" t="str">
            <v>AssociationNationaleHadaf/1</v>
          </cell>
          <cell r="E476" t="str">
            <v>M</v>
          </cell>
          <cell r="H476" t="str">
            <v>02/09/1981</v>
          </cell>
          <cell r="L476" t="str">
            <v>Primaire</v>
          </cell>
          <cell r="M476" t="str">
            <v>Qualification</v>
          </cell>
          <cell r="O476" t="str">
            <v>Industrie</v>
          </cell>
          <cell r="AH476" t="str">
            <v>Validé</v>
          </cell>
        </row>
        <row r="477">
          <cell r="A477" t="str">
            <v>AssociationNationaleHadaf/1</v>
          </cell>
          <cell r="E477" t="str">
            <v>M</v>
          </cell>
          <cell r="H477" t="str">
            <v>08/05/1989</v>
          </cell>
          <cell r="L477" t="str">
            <v>Collège</v>
          </cell>
          <cell r="M477" t="str">
            <v>Qualification</v>
          </cell>
          <cell r="O477" t="str">
            <v>Industrie</v>
          </cell>
          <cell r="AH477" t="str">
            <v>Validé</v>
          </cell>
        </row>
        <row r="478">
          <cell r="A478" t="str">
            <v>AssociationNationaleHadaf/10</v>
          </cell>
          <cell r="E478" t="str">
            <v>M</v>
          </cell>
          <cell r="H478" t="str">
            <v>08/01/1990</v>
          </cell>
          <cell r="L478" t="str">
            <v>Collège</v>
          </cell>
          <cell r="M478" t="str">
            <v>Technicien spécialisé</v>
          </cell>
          <cell r="O478" t="str">
            <v>Commerce</v>
          </cell>
          <cell r="AH478" t="str">
            <v>Validé</v>
          </cell>
        </row>
        <row r="479">
          <cell r="A479" t="str">
            <v>AssociationNationaleHadaf/10</v>
          </cell>
          <cell r="E479" t="str">
            <v>M</v>
          </cell>
          <cell r="H479" t="str">
            <v>28/02/1975</v>
          </cell>
          <cell r="L479" t="str">
            <v>Non scolarisé</v>
          </cell>
          <cell r="M479" t="str">
            <v>Aucune</v>
          </cell>
          <cell r="O479" t="str">
            <v>Commerce</v>
          </cell>
          <cell r="AH479" t="str">
            <v>Validé</v>
          </cell>
        </row>
        <row r="480">
          <cell r="A480" t="str">
            <v>AssociationNationaleHadaf/10</v>
          </cell>
          <cell r="E480" t="str">
            <v>M</v>
          </cell>
          <cell r="H480" t="str">
            <v>27/10/1970</v>
          </cell>
          <cell r="L480" t="str">
            <v>Niveau Bac</v>
          </cell>
          <cell r="M480" t="str">
            <v>Aucune</v>
          </cell>
          <cell r="O480" t="str">
            <v>Commerce</v>
          </cell>
          <cell r="AH480" t="str">
            <v>Validé</v>
          </cell>
        </row>
        <row r="481">
          <cell r="A481" t="str">
            <v>AssociationNationaleHadaf/10</v>
          </cell>
          <cell r="E481" t="str">
            <v>M</v>
          </cell>
          <cell r="H481" t="str">
            <v>25/01/1964</v>
          </cell>
          <cell r="L481" t="str">
            <v>Collège</v>
          </cell>
          <cell r="M481" t="str">
            <v>Aucune</v>
          </cell>
          <cell r="O481" t="str">
            <v>Commerce</v>
          </cell>
          <cell r="AH481" t="str">
            <v>Validé</v>
          </cell>
        </row>
        <row r="482">
          <cell r="A482" t="str">
            <v>AssociationNationaleHadaf/10</v>
          </cell>
          <cell r="E482" t="str">
            <v>M</v>
          </cell>
          <cell r="H482" t="str">
            <v>23/03/1963</v>
          </cell>
          <cell r="L482" t="str">
            <v>Non scolarisé</v>
          </cell>
          <cell r="M482" t="str">
            <v>Aucune</v>
          </cell>
          <cell r="O482" t="str">
            <v>Commerce</v>
          </cell>
          <cell r="AH482" t="str">
            <v>Validé</v>
          </cell>
        </row>
        <row r="483">
          <cell r="A483" t="str">
            <v>AssociationNationaleHadaf/10</v>
          </cell>
          <cell r="E483" t="str">
            <v>M</v>
          </cell>
          <cell r="H483" t="str">
            <v>01/01/1976</v>
          </cell>
          <cell r="L483" t="str">
            <v>Non scolarisé</v>
          </cell>
          <cell r="M483" t="str">
            <v>Aucune</v>
          </cell>
          <cell r="O483" t="str">
            <v>Commerce</v>
          </cell>
          <cell r="AH483" t="str">
            <v>Validé</v>
          </cell>
        </row>
        <row r="484">
          <cell r="A484" t="str">
            <v>AssociationNationaleHadaf/10</v>
          </cell>
          <cell r="E484" t="str">
            <v>M</v>
          </cell>
          <cell r="H484" t="str">
            <v>14/09/1993</v>
          </cell>
          <cell r="L484" t="str">
            <v>Collège</v>
          </cell>
          <cell r="M484" t="str">
            <v>Aucune</v>
          </cell>
          <cell r="O484" t="str">
            <v>Commerce</v>
          </cell>
          <cell r="AH484" t="str">
            <v>Validé</v>
          </cell>
        </row>
        <row r="485">
          <cell r="A485" t="str">
            <v>AssociationNationaleHadaf/10</v>
          </cell>
          <cell r="E485" t="str">
            <v>M</v>
          </cell>
          <cell r="H485" t="str">
            <v>04/09/1979</v>
          </cell>
          <cell r="L485" t="str">
            <v>Non scolarisé</v>
          </cell>
          <cell r="M485" t="str">
            <v>Aucune</v>
          </cell>
          <cell r="O485" t="str">
            <v>Commerce</v>
          </cell>
          <cell r="AH485" t="str">
            <v>Validé</v>
          </cell>
        </row>
        <row r="486">
          <cell r="A486" t="str">
            <v>AssociationNationaleHadaf/10</v>
          </cell>
          <cell r="E486" t="str">
            <v>M</v>
          </cell>
          <cell r="H486" t="str">
            <v>18/06/1979</v>
          </cell>
          <cell r="L486" t="str">
            <v>Collège</v>
          </cell>
          <cell r="M486" t="str">
            <v>Qualification</v>
          </cell>
          <cell r="O486" t="str">
            <v>Commerce</v>
          </cell>
          <cell r="AH486" t="str">
            <v>Validé</v>
          </cell>
        </row>
        <row r="487">
          <cell r="A487" t="str">
            <v>AssociationNationaleHadaf/10</v>
          </cell>
          <cell r="E487" t="str">
            <v>M</v>
          </cell>
          <cell r="H487" t="str">
            <v>01/01/1979</v>
          </cell>
          <cell r="L487" t="str">
            <v>Diplôme universitaire</v>
          </cell>
          <cell r="M487" t="str">
            <v>Aucune</v>
          </cell>
          <cell r="O487" t="str">
            <v>Commerce</v>
          </cell>
          <cell r="AH487" t="str">
            <v>Validé</v>
          </cell>
        </row>
        <row r="488">
          <cell r="A488" t="str">
            <v>AssociationNationaleHadaf/11</v>
          </cell>
          <cell r="E488" t="str">
            <v>M</v>
          </cell>
          <cell r="H488" t="str">
            <v>01/01/1965</v>
          </cell>
          <cell r="L488" t="str">
            <v>Non scolarisé</v>
          </cell>
          <cell r="M488" t="str">
            <v>Aucune</v>
          </cell>
          <cell r="O488" t="str">
            <v>Artisanat</v>
          </cell>
          <cell r="AH488" t="str">
            <v>Validé</v>
          </cell>
        </row>
        <row r="489">
          <cell r="A489" t="str">
            <v>AssociationNationaleHadaf/11</v>
          </cell>
          <cell r="E489" t="str">
            <v>M</v>
          </cell>
          <cell r="H489" t="str">
            <v>01/01/1966</v>
          </cell>
          <cell r="L489" t="str">
            <v>Collège</v>
          </cell>
          <cell r="M489" t="str">
            <v>Aucune</v>
          </cell>
          <cell r="O489" t="str">
            <v>Commerce</v>
          </cell>
          <cell r="AH489" t="str">
            <v>Validé</v>
          </cell>
        </row>
        <row r="490">
          <cell r="A490" t="str">
            <v>AssociationNationaleHadaf/11</v>
          </cell>
          <cell r="E490" t="str">
            <v>M</v>
          </cell>
          <cell r="H490" t="str">
            <v>01/01/1961</v>
          </cell>
          <cell r="L490" t="str">
            <v>Non scolarisé</v>
          </cell>
          <cell r="M490" t="str">
            <v>Aucune</v>
          </cell>
          <cell r="O490" t="str">
            <v>Artisanat</v>
          </cell>
          <cell r="AH490" t="str">
            <v>Validé</v>
          </cell>
        </row>
        <row r="491">
          <cell r="A491" t="str">
            <v>AssociationNationaleHadaf/11</v>
          </cell>
          <cell r="E491" t="str">
            <v>M</v>
          </cell>
          <cell r="H491" t="str">
            <v>01/01/1959</v>
          </cell>
          <cell r="L491" t="str">
            <v>Primaire</v>
          </cell>
          <cell r="M491" t="str">
            <v>Aucune</v>
          </cell>
          <cell r="O491" t="str">
            <v>Commerce</v>
          </cell>
          <cell r="AH491" t="str">
            <v>Validé</v>
          </cell>
        </row>
        <row r="492">
          <cell r="A492" t="str">
            <v>AssociationNationaleHadaf/11</v>
          </cell>
          <cell r="E492" t="str">
            <v>M</v>
          </cell>
          <cell r="H492" t="str">
            <v>01/01/1962</v>
          </cell>
          <cell r="L492" t="str">
            <v>Bac</v>
          </cell>
          <cell r="M492" t="str">
            <v>Technicien spécialisé</v>
          </cell>
          <cell r="O492" t="str">
            <v>Commerce</v>
          </cell>
          <cell r="AH492" t="str">
            <v>Validé</v>
          </cell>
        </row>
        <row r="493">
          <cell r="A493" t="str">
            <v>AssociationNationaleHadaf/11</v>
          </cell>
          <cell r="E493" t="str">
            <v>M</v>
          </cell>
          <cell r="H493" t="str">
            <v>12/08/1972</v>
          </cell>
          <cell r="L493" t="str">
            <v>Collège</v>
          </cell>
          <cell r="M493" t="str">
            <v>Aucune</v>
          </cell>
          <cell r="O493" t="str">
            <v>Commerce</v>
          </cell>
          <cell r="AH493" t="str">
            <v>Validé</v>
          </cell>
        </row>
        <row r="494">
          <cell r="A494" t="str">
            <v>AssociationNationaleHadaf/11</v>
          </cell>
          <cell r="E494" t="str">
            <v>M</v>
          </cell>
          <cell r="H494" t="str">
            <v>01/01/1958</v>
          </cell>
          <cell r="L494" t="str">
            <v>Non scolarisé</v>
          </cell>
          <cell r="M494" t="str">
            <v>Aucune</v>
          </cell>
          <cell r="O494" t="str">
            <v>Commerce</v>
          </cell>
          <cell r="AH494" t="str">
            <v>Validé</v>
          </cell>
        </row>
        <row r="495">
          <cell r="A495" t="str">
            <v>AssociationNationaleHadaf/11</v>
          </cell>
          <cell r="E495" t="str">
            <v>M</v>
          </cell>
          <cell r="H495" t="str">
            <v>01/06/1977</v>
          </cell>
          <cell r="L495" t="str">
            <v>Niveau Bac</v>
          </cell>
          <cell r="M495" t="str">
            <v>Technicien</v>
          </cell>
          <cell r="O495" t="str">
            <v>Commerce</v>
          </cell>
          <cell r="AH495" t="str">
            <v>Validé</v>
          </cell>
        </row>
        <row r="496">
          <cell r="A496" t="str">
            <v>AssociationNationaleHadaf/11</v>
          </cell>
          <cell r="E496" t="str">
            <v>M</v>
          </cell>
          <cell r="H496" t="str">
            <v>01/01/1965</v>
          </cell>
          <cell r="L496" t="str">
            <v>Non scolarisé</v>
          </cell>
          <cell r="M496" t="str">
            <v>Aucune</v>
          </cell>
          <cell r="O496" t="str">
            <v>Commerce</v>
          </cell>
          <cell r="AH496" t="str">
            <v>Validé</v>
          </cell>
        </row>
        <row r="497">
          <cell r="A497" t="str">
            <v>AssociationNationaleHadaf/11</v>
          </cell>
          <cell r="E497" t="str">
            <v>M</v>
          </cell>
          <cell r="H497" t="str">
            <v>01/01/1963</v>
          </cell>
          <cell r="L497" t="str">
            <v>Primaire</v>
          </cell>
          <cell r="M497" t="str">
            <v>Aucune</v>
          </cell>
          <cell r="O497" t="str">
            <v>Commerce</v>
          </cell>
          <cell r="AH497" t="str">
            <v>Validé</v>
          </cell>
        </row>
        <row r="498">
          <cell r="A498" t="str">
            <v>AssociationNationaleHadaf/12</v>
          </cell>
          <cell r="E498" t="str">
            <v>M</v>
          </cell>
          <cell r="H498" t="str">
            <v>12/03/1964</v>
          </cell>
          <cell r="L498" t="str">
            <v>Non scolarisé</v>
          </cell>
          <cell r="M498" t="str">
            <v>Aucune</v>
          </cell>
          <cell r="O498" t="str">
            <v>Commerce</v>
          </cell>
          <cell r="AH498" t="str">
            <v>Validé</v>
          </cell>
        </row>
        <row r="499">
          <cell r="A499" t="str">
            <v>AssociationNationaleHadaf/12</v>
          </cell>
          <cell r="E499" t="str">
            <v>M</v>
          </cell>
          <cell r="H499" t="str">
            <v>31/10/1981</v>
          </cell>
          <cell r="L499" t="str">
            <v>Primaire</v>
          </cell>
          <cell r="M499" t="str">
            <v>Aucune</v>
          </cell>
          <cell r="O499" t="str">
            <v>Commerce</v>
          </cell>
          <cell r="AH499" t="str">
            <v>Validé</v>
          </cell>
        </row>
        <row r="500">
          <cell r="A500" t="str">
            <v>AssociationNationaleHadaf/12</v>
          </cell>
          <cell r="E500" t="str">
            <v>M</v>
          </cell>
          <cell r="H500" t="str">
            <v>02/02/1950</v>
          </cell>
          <cell r="L500" t="str">
            <v>Non scolarisé</v>
          </cell>
          <cell r="M500" t="str">
            <v>Aucune</v>
          </cell>
          <cell r="O500" t="str">
            <v>Commerce</v>
          </cell>
          <cell r="AH500" t="str">
            <v>Validé</v>
          </cell>
        </row>
        <row r="501">
          <cell r="A501" t="str">
            <v>AssociationNationaleHadaf/12</v>
          </cell>
          <cell r="E501" t="str">
            <v>M</v>
          </cell>
          <cell r="H501" t="str">
            <v>04/03/1983</v>
          </cell>
          <cell r="L501" t="str">
            <v>Collège</v>
          </cell>
          <cell r="M501" t="str">
            <v>Aucune</v>
          </cell>
          <cell r="O501" t="str">
            <v>Commerce</v>
          </cell>
          <cell r="AH501" t="str">
            <v>Validé</v>
          </cell>
        </row>
        <row r="502">
          <cell r="A502" t="str">
            <v>AssociationNationaleHadaf/12</v>
          </cell>
          <cell r="E502" t="str">
            <v>M</v>
          </cell>
          <cell r="H502" t="str">
            <v>02/07/1992</v>
          </cell>
          <cell r="L502" t="str">
            <v>Bac</v>
          </cell>
          <cell r="M502" t="str">
            <v>Technicien spécialisé</v>
          </cell>
          <cell r="O502" t="str">
            <v>Commerce</v>
          </cell>
          <cell r="AH502" t="str">
            <v>Validé</v>
          </cell>
        </row>
        <row r="503">
          <cell r="A503" t="str">
            <v>AssociationNationaleHadaf/12</v>
          </cell>
          <cell r="E503" t="str">
            <v>M</v>
          </cell>
          <cell r="H503" t="str">
            <v>01/01/1966</v>
          </cell>
          <cell r="L503" t="str">
            <v>Non scolarisé</v>
          </cell>
          <cell r="M503" t="str">
            <v>Aucune</v>
          </cell>
          <cell r="O503" t="str">
            <v>Commerce</v>
          </cell>
          <cell r="AH503" t="str">
            <v>Validé</v>
          </cell>
        </row>
        <row r="504">
          <cell r="A504" t="str">
            <v>AssociationNationaleHadaf/12</v>
          </cell>
          <cell r="E504" t="str">
            <v>M</v>
          </cell>
          <cell r="H504" t="str">
            <v>21/10/1963</v>
          </cell>
          <cell r="L504" t="str">
            <v>Collège</v>
          </cell>
          <cell r="M504" t="str">
            <v>Aucune</v>
          </cell>
          <cell r="O504" t="str">
            <v>Commerce</v>
          </cell>
          <cell r="AH504" t="str">
            <v>Validé</v>
          </cell>
        </row>
        <row r="505">
          <cell r="A505" t="str">
            <v>AssociationNationaleHadaf/12</v>
          </cell>
          <cell r="E505" t="str">
            <v>M</v>
          </cell>
          <cell r="H505" t="str">
            <v>16/04/1973</v>
          </cell>
          <cell r="L505" t="str">
            <v>Collège</v>
          </cell>
          <cell r="M505" t="str">
            <v>Qualification</v>
          </cell>
          <cell r="O505" t="str">
            <v>Commerce</v>
          </cell>
          <cell r="AH505" t="str">
            <v>Validé</v>
          </cell>
        </row>
        <row r="506">
          <cell r="A506" t="str">
            <v>AssociationNationaleHadaf/12</v>
          </cell>
          <cell r="E506" t="str">
            <v>M</v>
          </cell>
          <cell r="H506" t="str">
            <v>10/09/1961</v>
          </cell>
          <cell r="L506" t="str">
            <v>Primaire</v>
          </cell>
          <cell r="M506" t="str">
            <v>Aucune</v>
          </cell>
          <cell r="O506" t="str">
            <v>Commerce</v>
          </cell>
          <cell r="AH506" t="str">
            <v>Validé</v>
          </cell>
        </row>
        <row r="507">
          <cell r="A507" t="str">
            <v>AssociationNationaleHadaf/12</v>
          </cell>
          <cell r="E507" t="str">
            <v>M</v>
          </cell>
          <cell r="H507" t="str">
            <v>04/09/1988</v>
          </cell>
          <cell r="L507" t="str">
            <v>Primaire</v>
          </cell>
          <cell r="M507" t="str">
            <v>Aucune</v>
          </cell>
          <cell r="O507" t="str">
            <v>Commerce</v>
          </cell>
          <cell r="AH507" t="str">
            <v>Validé</v>
          </cell>
        </row>
        <row r="508">
          <cell r="A508" t="str">
            <v>AssociationNationaleHadaf/13</v>
          </cell>
          <cell r="E508" t="str">
            <v>M</v>
          </cell>
          <cell r="H508" t="str">
            <v>13/04/1987</v>
          </cell>
          <cell r="L508" t="str">
            <v>Niveau Bac</v>
          </cell>
          <cell r="M508" t="str">
            <v>Aucune</v>
          </cell>
          <cell r="O508" t="str">
            <v>Services</v>
          </cell>
          <cell r="AH508" t="str">
            <v>Validé</v>
          </cell>
        </row>
        <row r="509">
          <cell r="A509" t="str">
            <v>AssociationNationaleHadaf/13</v>
          </cell>
          <cell r="E509" t="str">
            <v>F</v>
          </cell>
          <cell r="H509" t="str">
            <v>22/07/1994</v>
          </cell>
          <cell r="L509" t="str">
            <v>Diplôme universitaire</v>
          </cell>
          <cell r="M509" t="str">
            <v>Aucune</v>
          </cell>
          <cell r="O509" t="str">
            <v>Services</v>
          </cell>
          <cell r="AH509" t="str">
            <v>Validé</v>
          </cell>
        </row>
        <row r="510">
          <cell r="A510" t="str">
            <v>AssociationNationaleHadaf/13</v>
          </cell>
          <cell r="E510" t="str">
            <v>M</v>
          </cell>
          <cell r="H510" t="str">
            <v>01/01/1970</v>
          </cell>
          <cell r="L510" t="str">
            <v>Non scolarisé</v>
          </cell>
          <cell r="M510" t="str">
            <v>Aucune</v>
          </cell>
          <cell r="O510" t="str">
            <v>Services</v>
          </cell>
          <cell r="AH510" t="str">
            <v>Validé</v>
          </cell>
        </row>
        <row r="511">
          <cell r="A511" t="str">
            <v>AssociationNationaleHadaf/13</v>
          </cell>
          <cell r="E511" t="str">
            <v>M</v>
          </cell>
          <cell r="H511" t="str">
            <v>10/04/1967</v>
          </cell>
          <cell r="L511" t="str">
            <v>Non scolarisé</v>
          </cell>
          <cell r="M511" t="str">
            <v>Qualification</v>
          </cell>
          <cell r="O511" t="str">
            <v>Services</v>
          </cell>
          <cell r="AH511" t="str">
            <v>Validé</v>
          </cell>
        </row>
        <row r="512">
          <cell r="A512" t="str">
            <v>AssociationNationaleHadaf/13</v>
          </cell>
          <cell r="E512" t="str">
            <v>F</v>
          </cell>
          <cell r="H512" t="str">
            <v>08/06/1970</v>
          </cell>
          <cell r="L512" t="str">
            <v>Bac</v>
          </cell>
          <cell r="M512" t="str">
            <v>Technicien</v>
          </cell>
          <cell r="O512" t="str">
            <v>Commerce</v>
          </cell>
          <cell r="AH512" t="str">
            <v>Validé</v>
          </cell>
        </row>
        <row r="513">
          <cell r="A513" t="str">
            <v>AssociationNationaleHadaf/13</v>
          </cell>
          <cell r="E513" t="str">
            <v>M</v>
          </cell>
          <cell r="H513" t="str">
            <v>01/01/1963</v>
          </cell>
          <cell r="L513" t="str">
            <v>Collège</v>
          </cell>
          <cell r="M513" t="str">
            <v>Qualification</v>
          </cell>
          <cell r="O513" t="str">
            <v>Services</v>
          </cell>
          <cell r="AH513" t="str">
            <v>Validé</v>
          </cell>
        </row>
        <row r="514">
          <cell r="A514" t="str">
            <v>AssociationNationaleHadaf/13</v>
          </cell>
          <cell r="E514" t="str">
            <v>M</v>
          </cell>
          <cell r="H514" t="str">
            <v>24/06/1998</v>
          </cell>
          <cell r="L514" t="str">
            <v>Niveau Bac</v>
          </cell>
          <cell r="M514" t="str">
            <v>Aucune</v>
          </cell>
          <cell r="O514" t="str">
            <v>Artisanat</v>
          </cell>
          <cell r="AH514" t="str">
            <v>Validé</v>
          </cell>
        </row>
        <row r="515">
          <cell r="A515" t="str">
            <v>AssociationNationaleHadaf/13</v>
          </cell>
          <cell r="E515" t="str">
            <v>M</v>
          </cell>
          <cell r="H515" t="str">
            <v>07/10/1969</v>
          </cell>
          <cell r="L515" t="str">
            <v>Diplôme universitaire</v>
          </cell>
          <cell r="M515" t="str">
            <v>Aucune</v>
          </cell>
          <cell r="O515" t="str">
            <v>Commerce</v>
          </cell>
          <cell r="AH515" t="str">
            <v>Validé</v>
          </cell>
        </row>
        <row r="516">
          <cell r="A516" t="str">
            <v>AssociationNationaleHadaf/13</v>
          </cell>
          <cell r="E516" t="str">
            <v>M</v>
          </cell>
          <cell r="H516" t="str">
            <v>02/02/1995</v>
          </cell>
          <cell r="L516" t="str">
            <v>Non scolarisé</v>
          </cell>
          <cell r="M516" t="str">
            <v>Aucune</v>
          </cell>
          <cell r="O516" t="str">
            <v>Commerce</v>
          </cell>
          <cell r="AH516" t="str">
            <v>Validé</v>
          </cell>
        </row>
        <row r="517">
          <cell r="A517" t="str">
            <v>AssociationNationaleHadaf/13</v>
          </cell>
          <cell r="E517" t="str">
            <v>M</v>
          </cell>
          <cell r="H517" t="str">
            <v>04/04/1966</v>
          </cell>
          <cell r="L517" t="str">
            <v>Non scolarisé</v>
          </cell>
          <cell r="M517" t="str">
            <v>Aucune</v>
          </cell>
          <cell r="O517" t="str">
            <v>Commerce</v>
          </cell>
          <cell r="AH517" t="str">
            <v>Validé</v>
          </cell>
        </row>
        <row r="518">
          <cell r="A518" t="str">
            <v>AssociationNationaleHadaf/14</v>
          </cell>
          <cell r="E518" t="str">
            <v>M</v>
          </cell>
          <cell r="H518" t="str">
            <v>13/10/1973</v>
          </cell>
          <cell r="L518" t="str">
            <v>Collège</v>
          </cell>
          <cell r="M518" t="str">
            <v>Aucune</v>
          </cell>
          <cell r="O518" t="str">
            <v>Commerce</v>
          </cell>
          <cell r="AH518" t="str">
            <v>Validé</v>
          </cell>
        </row>
        <row r="519">
          <cell r="A519" t="str">
            <v>AssociationNationaleHadaf/14</v>
          </cell>
          <cell r="E519" t="str">
            <v>M</v>
          </cell>
          <cell r="H519" t="str">
            <v>02/07/1973</v>
          </cell>
          <cell r="L519" t="str">
            <v>Bac</v>
          </cell>
          <cell r="M519" t="str">
            <v>Aucune</v>
          </cell>
          <cell r="O519" t="str">
            <v>Commerce</v>
          </cell>
          <cell r="AH519" t="str">
            <v>Validé</v>
          </cell>
        </row>
        <row r="520">
          <cell r="A520" t="str">
            <v>AssociationNationaleHadaf/14</v>
          </cell>
          <cell r="E520" t="str">
            <v>F</v>
          </cell>
          <cell r="H520" t="str">
            <v>02/11/1996</v>
          </cell>
          <cell r="L520" t="str">
            <v>Diplôme universitaire</v>
          </cell>
          <cell r="M520" t="str">
            <v>Aucune</v>
          </cell>
          <cell r="O520" t="str">
            <v>Commerce</v>
          </cell>
          <cell r="AH520" t="str">
            <v>Validé</v>
          </cell>
        </row>
        <row r="521">
          <cell r="A521" t="str">
            <v>AssociationNationaleHadaf/14</v>
          </cell>
          <cell r="E521" t="str">
            <v>M</v>
          </cell>
          <cell r="H521" t="str">
            <v>01/01/1976</v>
          </cell>
          <cell r="L521" t="str">
            <v>Non scolarisé</v>
          </cell>
          <cell r="M521" t="str">
            <v>Aucune</v>
          </cell>
          <cell r="O521" t="str">
            <v>Commerce</v>
          </cell>
          <cell r="AH521" t="str">
            <v>Validé</v>
          </cell>
        </row>
        <row r="522">
          <cell r="A522" t="str">
            <v>AssociationNationaleHadaf/14</v>
          </cell>
          <cell r="E522" t="str">
            <v>M</v>
          </cell>
          <cell r="H522" t="str">
            <v>11/07/1971</v>
          </cell>
          <cell r="L522" t="str">
            <v>Diplôme universitaire</v>
          </cell>
          <cell r="M522" t="str">
            <v>Aucune</v>
          </cell>
          <cell r="O522" t="str">
            <v>Services</v>
          </cell>
          <cell r="AH522" t="str">
            <v>Validé</v>
          </cell>
        </row>
        <row r="523">
          <cell r="A523" t="str">
            <v>AssociationNationaleHadaf/14</v>
          </cell>
          <cell r="E523" t="str">
            <v>M</v>
          </cell>
          <cell r="H523" t="str">
            <v>01/01/1976</v>
          </cell>
          <cell r="L523" t="str">
            <v>Non scolarisé</v>
          </cell>
          <cell r="M523" t="str">
            <v>Aucune</v>
          </cell>
          <cell r="O523" t="str">
            <v>Commerce</v>
          </cell>
          <cell r="AH523" t="str">
            <v>Validé</v>
          </cell>
        </row>
        <row r="524">
          <cell r="A524" t="str">
            <v>AssociationNationaleHadaf/14</v>
          </cell>
          <cell r="E524" t="str">
            <v>M</v>
          </cell>
          <cell r="H524" t="str">
            <v>05/05/1976</v>
          </cell>
          <cell r="L524" t="str">
            <v>Niveau Bac</v>
          </cell>
          <cell r="M524" t="str">
            <v>Technicien</v>
          </cell>
          <cell r="O524" t="str">
            <v>Commerce</v>
          </cell>
          <cell r="AH524" t="str">
            <v>Validé</v>
          </cell>
        </row>
        <row r="525">
          <cell r="A525" t="str">
            <v>AssociationNationaleHadaf/14</v>
          </cell>
          <cell r="E525" t="str">
            <v>M</v>
          </cell>
          <cell r="H525">
            <v>30061</v>
          </cell>
          <cell r="L525" t="str">
            <v>Diplôme universitaire</v>
          </cell>
          <cell r="M525" t="str">
            <v>Aucune</v>
          </cell>
          <cell r="O525" t="str">
            <v>Services</v>
          </cell>
          <cell r="AH525" t="str">
            <v>Validé</v>
          </cell>
        </row>
        <row r="526">
          <cell r="A526" t="str">
            <v>AssociationNationaleHadaf/14</v>
          </cell>
          <cell r="E526" t="str">
            <v>M</v>
          </cell>
          <cell r="H526" t="str">
            <v>31/07/1992</v>
          </cell>
          <cell r="L526" t="str">
            <v>Primaire</v>
          </cell>
          <cell r="M526" t="str">
            <v>Aucune</v>
          </cell>
          <cell r="O526" t="str">
            <v>Commerce</v>
          </cell>
          <cell r="AH526" t="str">
            <v>Validé</v>
          </cell>
        </row>
        <row r="527">
          <cell r="A527" t="str">
            <v>AssociationNationaleHadaf/14</v>
          </cell>
          <cell r="E527" t="str">
            <v>M</v>
          </cell>
          <cell r="H527" t="str">
            <v>07/09/1982</v>
          </cell>
          <cell r="L527" t="str">
            <v>Primaire</v>
          </cell>
          <cell r="M527" t="str">
            <v>Aucune</v>
          </cell>
          <cell r="O527" t="str">
            <v>Services</v>
          </cell>
          <cell r="AH527" t="str">
            <v>Validé</v>
          </cell>
        </row>
        <row r="528">
          <cell r="A528" t="str">
            <v>AssociationNationaleHadaf/14</v>
          </cell>
          <cell r="E528" t="str">
            <v>F</v>
          </cell>
          <cell r="H528" t="str">
            <v>04/01/1971</v>
          </cell>
          <cell r="L528" t="str">
            <v>Diplôme universitaire</v>
          </cell>
          <cell r="M528" t="str">
            <v>Aucune</v>
          </cell>
          <cell r="O528" t="str">
            <v>Industrie</v>
          </cell>
          <cell r="AH528" t="str">
            <v>Validé</v>
          </cell>
        </row>
        <row r="529">
          <cell r="A529" t="str">
            <v>AssociationNationaleHadaf/15</v>
          </cell>
          <cell r="E529" t="str">
            <v>M</v>
          </cell>
          <cell r="H529" t="str">
            <v>01/01/1976</v>
          </cell>
          <cell r="L529" t="str">
            <v>Primaire</v>
          </cell>
          <cell r="M529" t="str">
            <v>Aucune</v>
          </cell>
          <cell r="O529" t="str">
            <v>Industrie</v>
          </cell>
          <cell r="AH529" t="str">
            <v>En attente de vérification</v>
          </cell>
        </row>
        <row r="530">
          <cell r="A530" t="str">
            <v>AssociationNationaleHadaf/15</v>
          </cell>
          <cell r="E530" t="str">
            <v>M</v>
          </cell>
          <cell r="H530" t="str">
            <v>19/10/1982</v>
          </cell>
          <cell r="L530" t="str">
            <v>Collège</v>
          </cell>
          <cell r="M530" t="str">
            <v>Technicien</v>
          </cell>
          <cell r="O530" t="str">
            <v>Artisanat</v>
          </cell>
          <cell r="AH530" t="str">
            <v>En attente de vérification</v>
          </cell>
        </row>
        <row r="531">
          <cell r="A531" t="str">
            <v>AssociationNationaleHadaf/15</v>
          </cell>
          <cell r="E531" t="str">
            <v>M</v>
          </cell>
          <cell r="H531" t="str">
            <v>01/01/1976</v>
          </cell>
          <cell r="L531" t="str">
            <v>Bac</v>
          </cell>
          <cell r="M531" t="str">
            <v>Technicien spécialisé</v>
          </cell>
          <cell r="O531" t="str">
            <v>Industrie</v>
          </cell>
          <cell r="AH531" t="str">
            <v>En attente de vérification</v>
          </cell>
        </row>
        <row r="532">
          <cell r="A532" t="str">
            <v>AssociationNationaleHadaf/15</v>
          </cell>
          <cell r="E532" t="str">
            <v>M</v>
          </cell>
          <cell r="H532" t="str">
            <v>24/10/1958</v>
          </cell>
          <cell r="L532" t="str">
            <v>Primaire</v>
          </cell>
          <cell r="M532" t="str">
            <v>Aucune</v>
          </cell>
          <cell r="O532" t="str">
            <v>Artisanat</v>
          </cell>
          <cell r="AH532" t="str">
            <v>En attente de vérification</v>
          </cell>
        </row>
        <row r="533">
          <cell r="A533" t="str">
            <v>AssociationNationaleHadaf/15</v>
          </cell>
          <cell r="E533" t="str">
            <v>M</v>
          </cell>
          <cell r="H533" t="str">
            <v>01/01/1961</v>
          </cell>
          <cell r="L533" t="str">
            <v>Bac</v>
          </cell>
          <cell r="M533" t="str">
            <v>Technicien</v>
          </cell>
          <cell r="O533" t="str">
            <v>Services</v>
          </cell>
          <cell r="AH533" t="str">
            <v>En attente de vérification</v>
          </cell>
        </row>
        <row r="534">
          <cell r="A534" t="str">
            <v>AssociationNationaleHadaf/15</v>
          </cell>
          <cell r="E534" t="str">
            <v>M</v>
          </cell>
          <cell r="H534" t="str">
            <v>01/01/1967</v>
          </cell>
          <cell r="L534" t="str">
            <v>Niveau Bac</v>
          </cell>
          <cell r="M534" t="str">
            <v>Aucune</v>
          </cell>
          <cell r="O534" t="str">
            <v>Services</v>
          </cell>
          <cell r="AH534" t="str">
            <v>En attente de vérification</v>
          </cell>
        </row>
        <row r="535">
          <cell r="A535" t="str">
            <v>AssociationNationaleHadaf/15</v>
          </cell>
          <cell r="E535" t="str">
            <v>M</v>
          </cell>
          <cell r="H535" t="str">
            <v>17/03/1972</v>
          </cell>
          <cell r="L535" t="str">
            <v>Niveau Bac</v>
          </cell>
          <cell r="M535" t="str">
            <v>Aucune</v>
          </cell>
          <cell r="O535" t="str">
            <v>Services</v>
          </cell>
          <cell r="AH535" t="str">
            <v>En attente de vérification</v>
          </cell>
        </row>
        <row r="536">
          <cell r="A536" t="str">
            <v>AssociationNationaleHadaf/15</v>
          </cell>
          <cell r="E536" t="str">
            <v>M</v>
          </cell>
          <cell r="H536" t="str">
            <v>01/01/1956</v>
          </cell>
          <cell r="L536" t="str">
            <v>Primaire</v>
          </cell>
          <cell r="M536" t="str">
            <v>Aucune</v>
          </cell>
          <cell r="O536" t="str">
            <v>Industrie</v>
          </cell>
          <cell r="AH536" t="str">
            <v>En attente de vérification</v>
          </cell>
        </row>
        <row r="537">
          <cell r="A537" t="str">
            <v>AssociationNationaleHadaf/15</v>
          </cell>
          <cell r="E537" t="str">
            <v>M</v>
          </cell>
          <cell r="H537" t="str">
            <v>01/01/1946</v>
          </cell>
          <cell r="L537" t="str">
            <v>Non scolarisé</v>
          </cell>
          <cell r="M537" t="str">
            <v>Aucune</v>
          </cell>
          <cell r="O537" t="str">
            <v>Services</v>
          </cell>
          <cell r="AH537" t="str">
            <v>En attente de vérification</v>
          </cell>
        </row>
        <row r="538">
          <cell r="A538" t="str">
            <v>AssociationNationaleHadaf/15</v>
          </cell>
          <cell r="E538" t="str">
            <v>F</v>
          </cell>
          <cell r="H538" t="str">
            <v>01/09/1967</v>
          </cell>
          <cell r="L538" t="str">
            <v>Bac</v>
          </cell>
          <cell r="M538" t="str">
            <v>Qualification</v>
          </cell>
          <cell r="O538" t="str">
            <v>Services</v>
          </cell>
          <cell r="AH538" t="str">
            <v>En attente de vérification</v>
          </cell>
        </row>
        <row r="539">
          <cell r="A539" t="str">
            <v>AssociationNationaleHadaf/15</v>
          </cell>
          <cell r="E539" t="str">
            <v>M</v>
          </cell>
          <cell r="H539" t="str">
            <v>01/01/1970</v>
          </cell>
          <cell r="L539" t="str">
            <v>Collège</v>
          </cell>
          <cell r="M539" t="str">
            <v>Technicien</v>
          </cell>
          <cell r="O539" t="str">
            <v>Services</v>
          </cell>
          <cell r="AH539" t="str">
            <v>En attente de vérification</v>
          </cell>
        </row>
        <row r="540">
          <cell r="A540" t="str">
            <v>AssociationNationaleHadaf/15</v>
          </cell>
          <cell r="E540" t="str">
            <v>M</v>
          </cell>
          <cell r="H540" t="str">
            <v>30/06/1958</v>
          </cell>
          <cell r="L540" t="str">
            <v>Collège</v>
          </cell>
          <cell r="M540" t="str">
            <v>Technicien</v>
          </cell>
          <cell r="O540" t="str">
            <v>Services</v>
          </cell>
          <cell r="AH540" t="str">
            <v>En attente de vérification</v>
          </cell>
        </row>
        <row r="541">
          <cell r="A541" t="str">
            <v>AssociationNationaleHadaf/16</v>
          </cell>
          <cell r="E541" t="str">
            <v>M</v>
          </cell>
          <cell r="H541" t="str">
            <v>22/02/1962</v>
          </cell>
          <cell r="L541" t="str">
            <v>Collège</v>
          </cell>
          <cell r="M541" t="str">
            <v>Aucune</v>
          </cell>
          <cell r="O541" t="str">
            <v>Commerce</v>
          </cell>
          <cell r="AH541" t="str">
            <v>En attente de vérification</v>
          </cell>
        </row>
        <row r="542">
          <cell r="A542" t="str">
            <v>AssociationNationaleHadaf/16</v>
          </cell>
          <cell r="E542" t="str">
            <v>M</v>
          </cell>
          <cell r="H542" t="str">
            <v>02/07/1980</v>
          </cell>
          <cell r="L542" t="str">
            <v>Primaire</v>
          </cell>
          <cell r="M542" t="str">
            <v>Aucune</v>
          </cell>
          <cell r="O542" t="str">
            <v>Commerce</v>
          </cell>
          <cell r="AH542" t="str">
            <v>En attente de vérification</v>
          </cell>
        </row>
        <row r="543">
          <cell r="A543" t="str">
            <v>AssociationNationaleHadaf/16</v>
          </cell>
          <cell r="E543" t="str">
            <v>M</v>
          </cell>
          <cell r="H543" t="str">
            <v>01/01/1952</v>
          </cell>
          <cell r="L543" t="str">
            <v>Collège</v>
          </cell>
          <cell r="M543" t="str">
            <v>Aucune</v>
          </cell>
          <cell r="O543" t="str">
            <v>Commerce</v>
          </cell>
          <cell r="AH543" t="str">
            <v>En attente de vérification</v>
          </cell>
        </row>
        <row r="544">
          <cell r="A544" t="str">
            <v>AssociationNationaleHadaf/16</v>
          </cell>
          <cell r="E544" t="str">
            <v>M</v>
          </cell>
          <cell r="H544" t="str">
            <v>31/12/1954</v>
          </cell>
          <cell r="L544" t="str">
            <v>Niveau Bac</v>
          </cell>
          <cell r="M544" t="str">
            <v>Technicien</v>
          </cell>
          <cell r="O544" t="str">
            <v>Commerce</v>
          </cell>
          <cell r="AH544" t="str">
            <v>En attente de vérification</v>
          </cell>
        </row>
        <row r="545">
          <cell r="A545" t="str">
            <v>AssociationNationaleHadaf/16</v>
          </cell>
          <cell r="E545" t="str">
            <v>M</v>
          </cell>
          <cell r="H545" t="str">
            <v>23/01/1982</v>
          </cell>
          <cell r="L545" t="str">
            <v>Diplôme universitaire</v>
          </cell>
          <cell r="M545" t="str">
            <v>Aucune</v>
          </cell>
          <cell r="O545" t="str">
            <v>Commerce</v>
          </cell>
          <cell r="AH545" t="str">
            <v>En attente de vérification</v>
          </cell>
        </row>
        <row r="546">
          <cell r="A546" t="str">
            <v>AssociationNationaleHadaf/16</v>
          </cell>
          <cell r="E546" t="str">
            <v>M</v>
          </cell>
          <cell r="H546" t="str">
            <v>18/09/1962</v>
          </cell>
          <cell r="L546" t="str">
            <v>Primaire</v>
          </cell>
          <cell r="M546" t="str">
            <v>Aucune</v>
          </cell>
          <cell r="O546" t="str">
            <v>Commerce</v>
          </cell>
          <cell r="AH546" t="str">
            <v>En attente de vérification</v>
          </cell>
        </row>
        <row r="547">
          <cell r="A547" t="str">
            <v>AssociationNationaleHadaf/16</v>
          </cell>
          <cell r="E547" t="str">
            <v>M</v>
          </cell>
          <cell r="H547" t="str">
            <v>01/01/1963</v>
          </cell>
          <cell r="L547" t="str">
            <v>Primaire</v>
          </cell>
          <cell r="M547" t="str">
            <v>Aucune</v>
          </cell>
          <cell r="O547" t="str">
            <v>Commerce</v>
          </cell>
          <cell r="AH547" t="str">
            <v>En attente de vérification</v>
          </cell>
        </row>
        <row r="548">
          <cell r="A548" t="str">
            <v>AssociationNationaleHadaf/16</v>
          </cell>
          <cell r="E548" t="str">
            <v>M</v>
          </cell>
          <cell r="H548" t="str">
            <v>01/01/1977</v>
          </cell>
          <cell r="L548" t="str">
            <v>Primaire</v>
          </cell>
          <cell r="M548" t="str">
            <v>Aucune</v>
          </cell>
          <cell r="O548" t="str">
            <v>Commerce</v>
          </cell>
          <cell r="AH548" t="str">
            <v>En attente de vérification</v>
          </cell>
        </row>
        <row r="549">
          <cell r="A549" t="str">
            <v>AssociationNationaleHadaf/16</v>
          </cell>
          <cell r="E549" t="str">
            <v>M</v>
          </cell>
          <cell r="H549" t="str">
            <v>25/04/1965</v>
          </cell>
          <cell r="L549" t="str">
            <v>Primaire</v>
          </cell>
          <cell r="M549" t="str">
            <v>Aucune</v>
          </cell>
          <cell r="O549" t="str">
            <v>Commerce</v>
          </cell>
          <cell r="AH549" t="str">
            <v>En attente de vérification</v>
          </cell>
        </row>
        <row r="550">
          <cell r="A550" t="str">
            <v>AssociationNationaleHadaf/16</v>
          </cell>
          <cell r="E550" t="str">
            <v>M</v>
          </cell>
          <cell r="H550" t="str">
            <v>24/01/1972</v>
          </cell>
          <cell r="L550" t="str">
            <v>Primaire</v>
          </cell>
          <cell r="M550" t="str">
            <v>Aucune</v>
          </cell>
          <cell r="O550" t="str">
            <v>Commerce</v>
          </cell>
          <cell r="AH550" t="str">
            <v>En attente de vérification</v>
          </cell>
        </row>
        <row r="551">
          <cell r="A551" t="str">
            <v>AssociationNationaleHadaf/17</v>
          </cell>
          <cell r="E551" t="str">
            <v>M</v>
          </cell>
          <cell r="H551" t="str">
            <v>18/12/1953</v>
          </cell>
          <cell r="L551" t="str">
            <v>Primaire</v>
          </cell>
          <cell r="M551" t="str">
            <v>Aucune</v>
          </cell>
          <cell r="O551" t="str">
            <v>Industrie</v>
          </cell>
          <cell r="AH551" t="str">
            <v>En attente de vérification</v>
          </cell>
        </row>
        <row r="552">
          <cell r="A552" t="str">
            <v>AssociationNationaleHadaf/17</v>
          </cell>
          <cell r="E552" t="str">
            <v>F</v>
          </cell>
          <cell r="H552" t="str">
            <v>25/04/1999</v>
          </cell>
          <cell r="L552" t="str">
            <v>Diplôme universitaire</v>
          </cell>
          <cell r="M552" t="str">
            <v>Technicien</v>
          </cell>
          <cell r="O552" t="str">
            <v>Commerce</v>
          </cell>
          <cell r="AH552" t="str">
            <v>En attente de vérification</v>
          </cell>
        </row>
        <row r="553">
          <cell r="A553" t="str">
            <v>AssociationNationaleHadaf/17</v>
          </cell>
          <cell r="E553" t="str">
            <v>M</v>
          </cell>
          <cell r="H553" t="str">
            <v>01/01/1970</v>
          </cell>
          <cell r="L553" t="str">
            <v>Collège</v>
          </cell>
          <cell r="M553" t="str">
            <v>Aucune</v>
          </cell>
          <cell r="O553" t="str">
            <v>Commerce</v>
          </cell>
          <cell r="AH553" t="str">
            <v>En attente de vérification</v>
          </cell>
        </row>
        <row r="554">
          <cell r="A554" t="str">
            <v>AssociationNationaleHadaf/17</v>
          </cell>
          <cell r="E554" t="str">
            <v>M</v>
          </cell>
          <cell r="H554" t="str">
            <v>01/01/1979</v>
          </cell>
          <cell r="L554" t="str">
            <v>Collège</v>
          </cell>
          <cell r="M554" t="str">
            <v>Qualification</v>
          </cell>
          <cell r="O554" t="str">
            <v>Commerce</v>
          </cell>
          <cell r="AH554" t="str">
            <v>En attente de vérification</v>
          </cell>
        </row>
        <row r="555">
          <cell r="A555" t="str">
            <v>AssociationNationaleHadaf/17</v>
          </cell>
          <cell r="E555" t="str">
            <v>M</v>
          </cell>
          <cell r="H555" t="str">
            <v>26/09/1982</v>
          </cell>
          <cell r="L555" t="str">
            <v>Collège</v>
          </cell>
          <cell r="M555" t="str">
            <v>Aucune</v>
          </cell>
          <cell r="O555" t="str">
            <v>Commerce</v>
          </cell>
          <cell r="AH555" t="str">
            <v>En attente de vérification</v>
          </cell>
        </row>
        <row r="556">
          <cell r="A556" t="str">
            <v>AssociationNationaleHadaf/17</v>
          </cell>
          <cell r="E556" t="str">
            <v>M</v>
          </cell>
          <cell r="H556" t="str">
            <v>01/01/1954</v>
          </cell>
          <cell r="L556" t="str">
            <v>Primaire</v>
          </cell>
          <cell r="M556" t="str">
            <v>Aucune</v>
          </cell>
          <cell r="O556" t="str">
            <v>Commerce</v>
          </cell>
          <cell r="AH556" t="str">
            <v>En attente de vérification</v>
          </cell>
        </row>
        <row r="557">
          <cell r="A557" t="str">
            <v>AssociationNationaleHadaf/17</v>
          </cell>
          <cell r="E557" t="str">
            <v>M</v>
          </cell>
          <cell r="H557" t="str">
            <v>01/01/1953</v>
          </cell>
          <cell r="L557" t="str">
            <v>Primaire</v>
          </cell>
          <cell r="M557" t="str">
            <v>Aucune</v>
          </cell>
          <cell r="O557" t="str">
            <v>Services</v>
          </cell>
          <cell r="AH557" t="str">
            <v>En attente de vérification</v>
          </cell>
        </row>
        <row r="558">
          <cell r="A558" t="str">
            <v>AssociationNationaleHadaf/17</v>
          </cell>
          <cell r="E558" t="str">
            <v>M</v>
          </cell>
          <cell r="H558" t="str">
            <v>01/01/1964</v>
          </cell>
          <cell r="L558" t="str">
            <v>Primaire</v>
          </cell>
          <cell r="M558" t="str">
            <v>Aucune</v>
          </cell>
          <cell r="O558" t="str">
            <v>Services</v>
          </cell>
          <cell r="AH558" t="str">
            <v>En attente de vérification</v>
          </cell>
        </row>
        <row r="559">
          <cell r="A559" t="str">
            <v>AssociationNationaleHadaf/17</v>
          </cell>
          <cell r="E559" t="str">
            <v>M</v>
          </cell>
          <cell r="H559" t="str">
            <v>27/07/1958</v>
          </cell>
          <cell r="L559" t="str">
            <v>Collège</v>
          </cell>
          <cell r="M559" t="str">
            <v>Aucune</v>
          </cell>
          <cell r="O559" t="str">
            <v>Commerce</v>
          </cell>
          <cell r="AH559" t="str">
            <v>En attente de vérification</v>
          </cell>
        </row>
        <row r="560">
          <cell r="A560" t="str">
            <v>AssociationNationaleHadaf/17</v>
          </cell>
          <cell r="E560" t="str">
            <v>M</v>
          </cell>
          <cell r="H560" t="str">
            <v>01/01/1967</v>
          </cell>
          <cell r="L560" t="str">
            <v>Collège</v>
          </cell>
          <cell r="M560" t="str">
            <v>Aucune</v>
          </cell>
          <cell r="O560" t="str">
            <v>Services</v>
          </cell>
          <cell r="AH560" t="str">
            <v>En attente de vérification</v>
          </cell>
        </row>
        <row r="561">
          <cell r="A561" t="str">
            <v>AssociationNationaleHadaf/17</v>
          </cell>
          <cell r="E561" t="str">
            <v>M</v>
          </cell>
          <cell r="H561" t="str">
            <v>14/01/1987</v>
          </cell>
          <cell r="L561" t="str">
            <v>Collège</v>
          </cell>
          <cell r="M561" t="str">
            <v>Aucune</v>
          </cell>
          <cell r="O561" t="str">
            <v>Commerce</v>
          </cell>
          <cell r="AH561" t="str">
            <v>En attente de vérification</v>
          </cell>
        </row>
        <row r="562">
          <cell r="A562" t="str">
            <v>AssociationNationaleHadaf/18</v>
          </cell>
          <cell r="E562" t="str">
            <v>M</v>
          </cell>
          <cell r="H562" t="str">
            <v>01/01/1956</v>
          </cell>
          <cell r="L562" t="str">
            <v>Non scolarisé</v>
          </cell>
          <cell r="M562" t="str">
            <v>Aucune</v>
          </cell>
          <cell r="O562" t="str">
            <v>Artisanat</v>
          </cell>
          <cell r="AH562" t="str">
            <v>En attente de vérification</v>
          </cell>
        </row>
        <row r="563">
          <cell r="A563" t="str">
            <v>AssociationNationaleHadaf/18</v>
          </cell>
          <cell r="E563" t="str">
            <v>M</v>
          </cell>
          <cell r="H563" t="str">
            <v>01/01/1953</v>
          </cell>
          <cell r="L563" t="str">
            <v>Primaire</v>
          </cell>
          <cell r="M563" t="str">
            <v>Aucune</v>
          </cell>
          <cell r="O563" t="str">
            <v>Artisanat</v>
          </cell>
          <cell r="AH563" t="str">
            <v>En attente de vérification</v>
          </cell>
        </row>
        <row r="564">
          <cell r="A564" t="str">
            <v>AssociationNationaleHadaf/18</v>
          </cell>
          <cell r="E564" t="str">
            <v>M</v>
          </cell>
          <cell r="H564" t="str">
            <v>13/12/1958</v>
          </cell>
          <cell r="L564" t="str">
            <v>Primaire</v>
          </cell>
          <cell r="M564" t="str">
            <v>Aucune</v>
          </cell>
          <cell r="O564" t="str">
            <v>Artisanat</v>
          </cell>
          <cell r="AH564" t="str">
            <v>En attente de vérification</v>
          </cell>
        </row>
        <row r="565">
          <cell r="A565" t="str">
            <v>AssociationNationaleHadaf/18</v>
          </cell>
          <cell r="E565" t="str">
            <v>M</v>
          </cell>
          <cell r="H565" t="str">
            <v>12/05/1958</v>
          </cell>
          <cell r="L565" t="str">
            <v>Primaire</v>
          </cell>
          <cell r="M565" t="str">
            <v>Aucune</v>
          </cell>
          <cell r="O565" t="str">
            <v>Artisanat</v>
          </cell>
          <cell r="AH565" t="str">
            <v>En attente de vérification</v>
          </cell>
        </row>
        <row r="566">
          <cell r="A566" t="str">
            <v>AssociationNationaleHadaf/18</v>
          </cell>
          <cell r="E566" t="str">
            <v>M</v>
          </cell>
          <cell r="H566" t="str">
            <v>30/01/1958</v>
          </cell>
          <cell r="L566" t="str">
            <v>Primaire</v>
          </cell>
          <cell r="M566" t="str">
            <v>Aucune</v>
          </cell>
          <cell r="O566" t="str">
            <v>Artisanat</v>
          </cell>
          <cell r="AH566" t="str">
            <v>En attente de vérification</v>
          </cell>
        </row>
        <row r="567">
          <cell r="A567" t="str">
            <v>AssociationNationaleHadaf/18</v>
          </cell>
          <cell r="E567" t="str">
            <v>M</v>
          </cell>
          <cell r="H567" t="str">
            <v>01/01/1961</v>
          </cell>
          <cell r="L567" t="str">
            <v>Primaire</v>
          </cell>
          <cell r="M567" t="str">
            <v>Aucune</v>
          </cell>
          <cell r="O567" t="str">
            <v>Artisanat</v>
          </cell>
          <cell r="AH567" t="str">
            <v>En attente de vérification</v>
          </cell>
        </row>
        <row r="568">
          <cell r="A568" t="str">
            <v>AssociationNationaleHadaf/18</v>
          </cell>
          <cell r="E568" t="str">
            <v>M</v>
          </cell>
          <cell r="H568" t="str">
            <v>25/04/1974</v>
          </cell>
          <cell r="L568" t="str">
            <v>Diplôme universitaire</v>
          </cell>
          <cell r="M568" t="str">
            <v>Aucune</v>
          </cell>
          <cell r="O568" t="str">
            <v>Industrie</v>
          </cell>
          <cell r="AH568" t="str">
            <v>En attente de vérification</v>
          </cell>
        </row>
        <row r="569">
          <cell r="A569" t="str">
            <v>AssociationNationaleHadaf/18</v>
          </cell>
          <cell r="E569" t="str">
            <v>M</v>
          </cell>
          <cell r="H569" t="str">
            <v>07/07/1976</v>
          </cell>
          <cell r="L569" t="str">
            <v>Collège</v>
          </cell>
          <cell r="M569" t="str">
            <v>Qualification</v>
          </cell>
          <cell r="O569" t="str">
            <v>Commerce</v>
          </cell>
          <cell r="AH569" t="str">
            <v>En attente de vérification</v>
          </cell>
        </row>
        <row r="570">
          <cell r="A570" t="str">
            <v>AssociationNationaleHadaf/18</v>
          </cell>
          <cell r="E570" t="str">
            <v>M</v>
          </cell>
          <cell r="H570" t="str">
            <v>01/01/1983</v>
          </cell>
          <cell r="L570" t="str">
            <v>Diplôme universitaire</v>
          </cell>
          <cell r="M570" t="str">
            <v>Technicien spécialisé</v>
          </cell>
          <cell r="O570" t="str">
            <v>Commerce</v>
          </cell>
          <cell r="AH570" t="str">
            <v>En attente de vérification</v>
          </cell>
        </row>
        <row r="571">
          <cell r="A571" t="str">
            <v>AssociationNationaleHadaf/18</v>
          </cell>
          <cell r="E571" t="str">
            <v>M</v>
          </cell>
          <cell r="H571" t="str">
            <v>07/03/1984</v>
          </cell>
          <cell r="L571" t="str">
            <v>Collège</v>
          </cell>
          <cell r="M571" t="str">
            <v>Qualification</v>
          </cell>
          <cell r="O571" t="str">
            <v>Industrie</v>
          </cell>
          <cell r="AH571" t="str">
            <v>En attente de vérification</v>
          </cell>
        </row>
        <row r="572">
          <cell r="A572" t="str">
            <v>AssociationNationaleHadaf/18</v>
          </cell>
          <cell r="E572" t="str">
            <v>M</v>
          </cell>
          <cell r="H572" t="str">
            <v>20/12/1969</v>
          </cell>
          <cell r="L572" t="str">
            <v>Collège</v>
          </cell>
          <cell r="M572" t="str">
            <v>Qualification</v>
          </cell>
          <cell r="O572" t="str">
            <v>Industrie</v>
          </cell>
          <cell r="AH572" t="str">
            <v>En attente de vérification</v>
          </cell>
        </row>
        <row r="573">
          <cell r="A573" t="str">
            <v>AssociationNationaleHadaf/19</v>
          </cell>
          <cell r="E573" t="str">
            <v>M</v>
          </cell>
          <cell r="H573" t="str">
            <v>20/08/1972</v>
          </cell>
          <cell r="L573" t="str">
            <v>Bac</v>
          </cell>
          <cell r="M573" t="str">
            <v>Aucune</v>
          </cell>
          <cell r="O573" t="str">
            <v>Commerce</v>
          </cell>
          <cell r="AH573" t="str">
            <v>En attente de vérification</v>
          </cell>
        </row>
        <row r="574">
          <cell r="A574" t="str">
            <v>AssociationNationaleHadaf/19</v>
          </cell>
          <cell r="E574" t="str">
            <v>M</v>
          </cell>
          <cell r="H574" t="str">
            <v>14/08/1969</v>
          </cell>
          <cell r="L574" t="str">
            <v>Bac</v>
          </cell>
          <cell r="M574" t="str">
            <v>Aucune</v>
          </cell>
          <cell r="O574" t="str">
            <v>Commerce</v>
          </cell>
          <cell r="AH574" t="str">
            <v>En attente de vérification</v>
          </cell>
        </row>
        <row r="575">
          <cell r="A575" t="str">
            <v>AssociationNationaleHadaf/19</v>
          </cell>
          <cell r="E575" t="str">
            <v>M</v>
          </cell>
          <cell r="H575" t="str">
            <v>04/12/1990</v>
          </cell>
          <cell r="L575" t="str">
            <v>Collège</v>
          </cell>
          <cell r="M575" t="str">
            <v>Qualification</v>
          </cell>
          <cell r="O575" t="str">
            <v>Services</v>
          </cell>
          <cell r="AH575" t="str">
            <v>En attente de vérification</v>
          </cell>
        </row>
        <row r="576">
          <cell r="A576" t="str">
            <v>AssociationNationaleHadaf/19</v>
          </cell>
          <cell r="E576" t="str">
            <v>M</v>
          </cell>
          <cell r="H576" t="str">
            <v>26/08/1978</v>
          </cell>
          <cell r="L576" t="str">
            <v>Collège</v>
          </cell>
          <cell r="M576" t="str">
            <v>Qualification</v>
          </cell>
          <cell r="O576" t="str">
            <v>Services</v>
          </cell>
          <cell r="AH576" t="str">
            <v>En attente de vérification</v>
          </cell>
        </row>
        <row r="577">
          <cell r="A577" t="str">
            <v>AssociationNationaleHadaf/19</v>
          </cell>
          <cell r="E577" t="str">
            <v>M</v>
          </cell>
          <cell r="H577" t="str">
            <v>15/12/1978</v>
          </cell>
          <cell r="L577" t="str">
            <v>Collège</v>
          </cell>
          <cell r="M577" t="str">
            <v>Qualification</v>
          </cell>
          <cell r="O577" t="str">
            <v>Artisanat</v>
          </cell>
          <cell r="AH577" t="str">
            <v>En attente de vérification</v>
          </cell>
        </row>
        <row r="578">
          <cell r="A578" t="str">
            <v>AssociationNationaleHadaf/19</v>
          </cell>
          <cell r="E578" t="str">
            <v>M</v>
          </cell>
          <cell r="H578" t="str">
            <v>02/02/1979</v>
          </cell>
          <cell r="L578" t="str">
            <v>Collège</v>
          </cell>
          <cell r="M578" t="str">
            <v>Technicien</v>
          </cell>
          <cell r="O578" t="str">
            <v>Services</v>
          </cell>
          <cell r="AH578" t="str">
            <v>En attente de vérification</v>
          </cell>
        </row>
        <row r="579">
          <cell r="A579" t="str">
            <v>AssociationNationaleHadaf/19</v>
          </cell>
          <cell r="E579" t="str">
            <v>M</v>
          </cell>
          <cell r="H579" t="str">
            <v>13/01/1963</v>
          </cell>
          <cell r="L579" t="str">
            <v>Bac</v>
          </cell>
          <cell r="M579" t="str">
            <v>Technicien spécialisé</v>
          </cell>
          <cell r="O579" t="str">
            <v>Services</v>
          </cell>
          <cell r="AH579" t="str">
            <v>En attente de vérification</v>
          </cell>
        </row>
        <row r="580">
          <cell r="A580" t="str">
            <v>AssociationNationaleHadaf/19</v>
          </cell>
          <cell r="E580" t="str">
            <v>M</v>
          </cell>
          <cell r="H580" t="str">
            <v>07/03/1976</v>
          </cell>
          <cell r="L580" t="str">
            <v>Bac</v>
          </cell>
          <cell r="M580" t="str">
            <v>Technicien spécialisé</v>
          </cell>
          <cell r="O580" t="str">
            <v>Services</v>
          </cell>
          <cell r="AH580" t="str">
            <v>En attente de vérification</v>
          </cell>
        </row>
        <row r="581">
          <cell r="A581" t="str">
            <v>AssociationNationaleHadaf/19</v>
          </cell>
          <cell r="E581" t="str">
            <v>M</v>
          </cell>
          <cell r="H581" t="str">
            <v>31/07/1979</v>
          </cell>
          <cell r="L581" t="str">
            <v>Bac</v>
          </cell>
          <cell r="M581" t="str">
            <v>Technicien spécialisé</v>
          </cell>
          <cell r="O581" t="str">
            <v>Services</v>
          </cell>
          <cell r="AH581" t="str">
            <v>En attente de vérification</v>
          </cell>
        </row>
        <row r="582">
          <cell r="A582" t="str">
            <v>AssociationNationaleHadaf/19</v>
          </cell>
          <cell r="E582" t="str">
            <v>M</v>
          </cell>
          <cell r="H582" t="str">
            <v>01/01/1963</v>
          </cell>
          <cell r="L582" t="str">
            <v>Diplôme universitaire</v>
          </cell>
          <cell r="M582" t="str">
            <v>Aucune</v>
          </cell>
          <cell r="O582" t="str">
            <v>Industrie</v>
          </cell>
          <cell r="AH582" t="str">
            <v>En attente de vérification</v>
          </cell>
        </row>
        <row r="583">
          <cell r="A583" t="str">
            <v>AssociationNationaleHadaf/20</v>
          </cell>
          <cell r="E583" t="str">
            <v>M</v>
          </cell>
          <cell r="H583" t="str">
            <v>05/12/1964</v>
          </cell>
          <cell r="L583" t="str">
            <v>Bac</v>
          </cell>
          <cell r="M583" t="str">
            <v>Technicien spécialisé</v>
          </cell>
          <cell r="O583" t="str">
            <v>Services</v>
          </cell>
          <cell r="AH583" t="str">
            <v>En attente de vérification</v>
          </cell>
        </row>
        <row r="584">
          <cell r="A584" t="str">
            <v>AssociationNationaleHadaf/20</v>
          </cell>
          <cell r="E584" t="str">
            <v>M</v>
          </cell>
          <cell r="H584" t="str">
            <v>25/12/1997</v>
          </cell>
          <cell r="L584" t="str">
            <v>Bac</v>
          </cell>
          <cell r="M584" t="str">
            <v>Technicien spécialisé</v>
          </cell>
          <cell r="O584" t="str">
            <v>Artisanat</v>
          </cell>
          <cell r="AH584" t="str">
            <v>En attente de vérification</v>
          </cell>
        </row>
        <row r="585">
          <cell r="A585" t="str">
            <v>AssociationNationaleHadaf/20</v>
          </cell>
          <cell r="E585" t="str">
            <v>M</v>
          </cell>
          <cell r="H585" t="str">
            <v>09/12/1986</v>
          </cell>
          <cell r="L585" t="str">
            <v>Bac</v>
          </cell>
          <cell r="M585" t="str">
            <v>Technicien spécialisé</v>
          </cell>
          <cell r="O585" t="str">
            <v>Services</v>
          </cell>
          <cell r="AH585" t="str">
            <v>En attente de vérification</v>
          </cell>
        </row>
        <row r="586">
          <cell r="A586" t="str">
            <v>AssociationNationaleHadaf/20</v>
          </cell>
          <cell r="E586" t="str">
            <v>M</v>
          </cell>
          <cell r="H586" t="str">
            <v>19/11/1964</v>
          </cell>
          <cell r="L586" t="str">
            <v>Primaire</v>
          </cell>
          <cell r="M586" t="str">
            <v>Qualification</v>
          </cell>
          <cell r="O586" t="str">
            <v>Artisanat</v>
          </cell>
          <cell r="AH586" t="str">
            <v>En attente de vérification</v>
          </cell>
        </row>
        <row r="587">
          <cell r="A587" t="str">
            <v>AssociationNationaleHadaf/20</v>
          </cell>
          <cell r="E587" t="str">
            <v>M</v>
          </cell>
          <cell r="H587" t="str">
            <v>01/01/1986</v>
          </cell>
          <cell r="L587" t="str">
            <v>Collège</v>
          </cell>
          <cell r="M587" t="str">
            <v>Qualification</v>
          </cell>
          <cell r="O587" t="str">
            <v>Artisanat</v>
          </cell>
          <cell r="AH587" t="str">
            <v>En attente de vérification</v>
          </cell>
        </row>
        <row r="588">
          <cell r="A588" t="str">
            <v>AssociationNationaleHadaf/20</v>
          </cell>
          <cell r="E588" t="str">
            <v>M</v>
          </cell>
          <cell r="H588" t="str">
            <v>19/07/1970</v>
          </cell>
          <cell r="L588" t="str">
            <v>Bac</v>
          </cell>
          <cell r="M588" t="str">
            <v>Technicien spécialisé</v>
          </cell>
          <cell r="O588" t="str">
            <v>Services</v>
          </cell>
          <cell r="AH588" t="str">
            <v>En attente de vérification</v>
          </cell>
        </row>
        <row r="589">
          <cell r="A589" t="str">
            <v>AssociationNationaleHadaf/20</v>
          </cell>
          <cell r="E589" t="str">
            <v>M</v>
          </cell>
          <cell r="H589" t="str">
            <v>19/01/1960</v>
          </cell>
          <cell r="L589" t="str">
            <v>Collège</v>
          </cell>
          <cell r="M589" t="str">
            <v>Aucune</v>
          </cell>
          <cell r="O589" t="str">
            <v>Artisanat</v>
          </cell>
          <cell r="AH589" t="str">
            <v>En attente de vérification</v>
          </cell>
        </row>
        <row r="590">
          <cell r="A590" t="str">
            <v>AssociationNationaleHadaf/20</v>
          </cell>
          <cell r="E590" t="str">
            <v>M</v>
          </cell>
          <cell r="H590" t="str">
            <v>27/10/1961</v>
          </cell>
          <cell r="L590" t="str">
            <v>Diplôme universitaire</v>
          </cell>
          <cell r="M590" t="str">
            <v>Technicien spécialisé</v>
          </cell>
          <cell r="O590" t="str">
            <v>Services</v>
          </cell>
          <cell r="AH590" t="str">
            <v>En attente de vérification</v>
          </cell>
        </row>
        <row r="591">
          <cell r="A591" t="str">
            <v>AssociationNationaleHadaf/20</v>
          </cell>
          <cell r="E591" t="str">
            <v>M</v>
          </cell>
          <cell r="H591" t="str">
            <v>07/01/1990</v>
          </cell>
          <cell r="L591" t="str">
            <v>Bac</v>
          </cell>
          <cell r="M591" t="str">
            <v>Technicien</v>
          </cell>
          <cell r="O591" t="str">
            <v>Services</v>
          </cell>
          <cell r="AH591" t="str">
            <v>En attente de vérification</v>
          </cell>
        </row>
        <row r="592">
          <cell r="A592" t="str">
            <v>AssociationNationaleHadaf/20</v>
          </cell>
          <cell r="E592" t="str">
            <v>M</v>
          </cell>
          <cell r="H592" t="str">
            <v>07/11/1965</v>
          </cell>
          <cell r="L592" t="str">
            <v>Primaire</v>
          </cell>
          <cell r="M592" t="str">
            <v>Aucune</v>
          </cell>
          <cell r="O592" t="str">
            <v>Artisanat</v>
          </cell>
          <cell r="AH592" t="str">
            <v>En attente de vérification</v>
          </cell>
        </row>
        <row r="593">
          <cell r="A593" t="str">
            <v>AssociationNationaleHadaf/21</v>
          </cell>
          <cell r="E593" t="str">
            <v>M</v>
          </cell>
          <cell r="H593" t="str">
            <v>04/09/1978</v>
          </cell>
          <cell r="L593" t="str">
            <v>Primaire</v>
          </cell>
          <cell r="M593" t="str">
            <v>Aucune</v>
          </cell>
          <cell r="O593" t="str">
            <v>Commerce</v>
          </cell>
          <cell r="AH593" t="str">
            <v>En attente de vérification</v>
          </cell>
        </row>
        <row r="594">
          <cell r="A594" t="str">
            <v>AssociationNationaleHadaf/21</v>
          </cell>
          <cell r="E594" t="str">
            <v>M</v>
          </cell>
          <cell r="H594" t="str">
            <v>07/10/1966</v>
          </cell>
          <cell r="L594" t="str">
            <v>Primaire</v>
          </cell>
          <cell r="M594" t="str">
            <v>Aucune</v>
          </cell>
          <cell r="O594" t="str">
            <v>Commerce</v>
          </cell>
          <cell r="AH594" t="str">
            <v>En attente de vérification</v>
          </cell>
        </row>
        <row r="595">
          <cell r="A595" t="str">
            <v>AssociationNationaleHadaf/21</v>
          </cell>
          <cell r="E595" t="str">
            <v>M</v>
          </cell>
          <cell r="H595" t="str">
            <v>06/02/1976</v>
          </cell>
          <cell r="L595" t="str">
            <v>Collège</v>
          </cell>
          <cell r="M595" t="str">
            <v>Aucune</v>
          </cell>
          <cell r="O595" t="str">
            <v>Artisanat</v>
          </cell>
          <cell r="AH595" t="str">
            <v>En attente de vérification</v>
          </cell>
        </row>
        <row r="596">
          <cell r="A596" t="str">
            <v>AssociationNationaleHadaf/21</v>
          </cell>
          <cell r="E596" t="str">
            <v>M</v>
          </cell>
          <cell r="H596" t="str">
            <v>01/10/1991</v>
          </cell>
          <cell r="L596" t="str">
            <v>Collège</v>
          </cell>
          <cell r="M596" t="str">
            <v>Aucune</v>
          </cell>
          <cell r="O596" t="str">
            <v>Artisanat</v>
          </cell>
          <cell r="AH596" t="str">
            <v>En attente de vérification</v>
          </cell>
        </row>
        <row r="597">
          <cell r="A597" t="str">
            <v>AssociationNationaleHadaf/21</v>
          </cell>
          <cell r="E597" t="str">
            <v>M</v>
          </cell>
          <cell r="H597" t="str">
            <v>16/11/1986</v>
          </cell>
          <cell r="L597" t="str">
            <v>Niveau Bac</v>
          </cell>
          <cell r="M597" t="str">
            <v>Aucune</v>
          </cell>
          <cell r="O597" t="str">
            <v>Commerce</v>
          </cell>
          <cell r="AH597" t="str">
            <v>En attente de vérification</v>
          </cell>
        </row>
        <row r="598">
          <cell r="A598" t="str">
            <v>AssociationNationaleHadaf/21</v>
          </cell>
          <cell r="E598" t="str">
            <v>M</v>
          </cell>
          <cell r="H598" t="str">
            <v>01/01/1955</v>
          </cell>
          <cell r="L598" t="str">
            <v>Non scolarisé</v>
          </cell>
          <cell r="M598" t="str">
            <v>Aucune</v>
          </cell>
          <cell r="O598" t="str">
            <v>Commerce</v>
          </cell>
          <cell r="AH598" t="str">
            <v>En attente de vérification</v>
          </cell>
        </row>
        <row r="599">
          <cell r="A599" t="str">
            <v>AssociationNationaleHadaf/21</v>
          </cell>
          <cell r="E599" t="str">
            <v>M</v>
          </cell>
          <cell r="H599" t="str">
            <v>01/01/1960</v>
          </cell>
          <cell r="L599" t="str">
            <v>Primaire</v>
          </cell>
          <cell r="M599" t="str">
            <v>Aucune</v>
          </cell>
          <cell r="O599" t="str">
            <v>Commerce</v>
          </cell>
          <cell r="AH599" t="str">
            <v>En attente de vérification</v>
          </cell>
        </row>
        <row r="600">
          <cell r="A600" t="str">
            <v>AssociationNationaleHadaf/21</v>
          </cell>
          <cell r="E600" t="str">
            <v>M</v>
          </cell>
          <cell r="H600" t="str">
            <v>01/01/1975</v>
          </cell>
          <cell r="L600" t="str">
            <v>Primaire</v>
          </cell>
          <cell r="M600" t="str">
            <v>Aucune</v>
          </cell>
          <cell r="O600" t="str">
            <v>Commerce</v>
          </cell>
          <cell r="AH600" t="str">
            <v>En attente de vérification</v>
          </cell>
        </row>
        <row r="601">
          <cell r="A601" t="str">
            <v>AssociationNationaleHadaf/22</v>
          </cell>
          <cell r="E601" t="str">
            <v>M</v>
          </cell>
          <cell r="H601" t="str">
            <v>25/02/1964</v>
          </cell>
          <cell r="L601" t="str">
            <v>Bac</v>
          </cell>
          <cell r="M601" t="str">
            <v>Technicien spécialisé</v>
          </cell>
          <cell r="O601" t="str">
            <v>Artisanat</v>
          </cell>
          <cell r="AH601" t="str">
            <v>En attente de vérification</v>
          </cell>
        </row>
        <row r="602">
          <cell r="A602" t="str">
            <v>AssociationNationaleHadaf/22</v>
          </cell>
          <cell r="E602" t="str">
            <v>F</v>
          </cell>
          <cell r="H602" t="str">
            <v>12/11/1979</v>
          </cell>
          <cell r="L602" t="str">
            <v>Diplôme universitaire</v>
          </cell>
          <cell r="M602" t="str">
            <v>Technicien</v>
          </cell>
          <cell r="O602" t="str">
            <v>Services</v>
          </cell>
          <cell r="AH602" t="str">
            <v>En attente de vérification</v>
          </cell>
        </row>
        <row r="603">
          <cell r="A603" t="str">
            <v>AssociationNationaleHadaf/22</v>
          </cell>
          <cell r="E603" t="str">
            <v>F</v>
          </cell>
          <cell r="H603" t="str">
            <v>09/04/1986</v>
          </cell>
          <cell r="L603" t="str">
            <v>Diplôme universitaire</v>
          </cell>
          <cell r="M603" t="str">
            <v>Aucune</v>
          </cell>
          <cell r="O603" t="str">
            <v>Services</v>
          </cell>
          <cell r="AH603" t="str">
            <v>En attente de vérification</v>
          </cell>
        </row>
        <row r="604">
          <cell r="A604" t="str">
            <v>AssociationNationaleHadaf/22</v>
          </cell>
          <cell r="E604" t="str">
            <v>M</v>
          </cell>
          <cell r="H604" t="str">
            <v>12/11/1989</v>
          </cell>
          <cell r="L604" t="str">
            <v>Diplôme universitaire</v>
          </cell>
          <cell r="M604" t="str">
            <v>Aucune</v>
          </cell>
          <cell r="O604" t="str">
            <v>Industrie</v>
          </cell>
          <cell r="AH604" t="str">
            <v>En attente de vérification</v>
          </cell>
        </row>
        <row r="605">
          <cell r="A605" t="str">
            <v>AssociationNationaleHadaf/22</v>
          </cell>
          <cell r="E605" t="str">
            <v>M</v>
          </cell>
          <cell r="H605" t="str">
            <v>10/04/1956</v>
          </cell>
          <cell r="L605" t="str">
            <v>Collège</v>
          </cell>
          <cell r="M605" t="str">
            <v>Aucune</v>
          </cell>
          <cell r="O605" t="str">
            <v>Artisanat</v>
          </cell>
          <cell r="AH605" t="str">
            <v>En attente de vérification</v>
          </cell>
        </row>
        <row r="606">
          <cell r="A606" t="str">
            <v>AssociationNationaleHadaf/22</v>
          </cell>
          <cell r="E606" t="str">
            <v>M</v>
          </cell>
          <cell r="H606" t="str">
            <v>02/02/1976</v>
          </cell>
          <cell r="L606" t="str">
            <v>Primaire</v>
          </cell>
          <cell r="M606" t="str">
            <v>Technicien</v>
          </cell>
          <cell r="O606" t="str">
            <v>Artisanat</v>
          </cell>
          <cell r="AH606" t="str">
            <v>En attente de vérification</v>
          </cell>
        </row>
        <row r="607">
          <cell r="A607" t="str">
            <v>AssociationNationaleHadaf/22</v>
          </cell>
          <cell r="E607" t="str">
            <v>F</v>
          </cell>
          <cell r="H607" t="str">
            <v>05/06/1968</v>
          </cell>
          <cell r="L607" t="str">
            <v>Niveau Bac</v>
          </cell>
          <cell r="M607" t="str">
            <v>Technicien</v>
          </cell>
          <cell r="O607" t="str">
            <v>Artisanat</v>
          </cell>
          <cell r="AH607" t="str">
            <v>En attente de vérification</v>
          </cell>
        </row>
        <row r="608">
          <cell r="A608" t="str">
            <v>AssociationNationaleHadaf/22</v>
          </cell>
          <cell r="E608" t="str">
            <v>M</v>
          </cell>
          <cell r="H608" t="str">
            <v>04/10/1965</v>
          </cell>
          <cell r="L608" t="str">
            <v>Bac</v>
          </cell>
          <cell r="M608" t="str">
            <v>Aucune</v>
          </cell>
          <cell r="O608" t="str">
            <v>Commerce</v>
          </cell>
          <cell r="AH608" t="str">
            <v>En attente de vérification</v>
          </cell>
        </row>
        <row r="609">
          <cell r="A609" t="str">
            <v>AssociationNationaleHadaf/22</v>
          </cell>
          <cell r="E609" t="str">
            <v>M</v>
          </cell>
          <cell r="H609" t="str">
            <v>30/06/1976</v>
          </cell>
          <cell r="L609" t="str">
            <v>Primaire</v>
          </cell>
          <cell r="M609" t="str">
            <v>Aucune</v>
          </cell>
          <cell r="O609" t="str">
            <v>Services</v>
          </cell>
          <cell r="AH609" t="str">
            <v>En attente de vérification</v>
          </cell>
        </row>
        <row r="610">
          <cell r="A610" t="str">
            <v>AssociationNationaleHadaf/22</v>
          </cell>
          <cell r="E610" t="str">
            <v>M</v>
          </cell>
          <cell r="H610" t="str">
            <v>03/04/1972</v>
          </cell>
          <cell r="L610" t="str">
            <v>Primaire</v>
          </cell>
          <cell r="M610" t="str">
            <v>Technicien</v>
          </cell>
          <cell r="O610" t="str">
            <v>Services</v>
          </cell>
          <cell r="AH610" t="str">
            <v>En attente de vérification</v>
          </cell>
        </row>
        <row r="611">
          <cell r="A611" t="str">
            <v>AssociationNationaleHadaf/24</v>
          </cell>
          <cell r="E611" t="str">
            <v>M</v>
          </cell>
          <cell r="H611" t="str">
            <v>11/10/1976</v>
          </cell>
          <cell r="L611" t="str">
            <v>Diplôme universitaire</v>
          </cell>
          <cell r="M611" t="str">
            <v>Technicien spécialisé</v>
          </cell>
          <cell r="O611" t="str">
            <v>Services</v>
          </cell>
          <cell r="AH611" t="str">
            <v>En attente de vérification</v>
          </cell>
        </row>
        <row r="612">
          <cell r="A612" t="str">
            <v>AssociationNationaleHadaf/24</v>
          </cell>
          <cell r="E612" t="str">
            <v>M</v>
          </cell>
          <cell r="H612" t="str">
            <v>15/07/1968</v>
          </cell>
          <cell r="L612" t="str">
            <v>Diplôme universitaire</v>
          </cell>
          <cell r="M612" t="str">
            <v>Technicien</v>
          </cell>
          <cell r="O612" t="str">
            <v>Industrie</v>
          </cell>
          <cell r="AH612" t="str">
            <v>En attente de vérification</v>
          </cell>
        </row>
        <row r="613">
          <cell r="A613" t="str">
            <v>AssociationNationaleHadaf/24</v>
          </cell>
          <cell r="E613" t="str">
            <v>M</v>
          </cell>
          <cell r="H613" t="str">
            <v>01/01/1963</v>
          </cell>
          <cell r="L613" t="str">
            <v>Collège</v>
          </cell>
          <cell r="M613" t="str">
            <v>Aucune</v>
          </cell>
          <cell r="O613" t="str">
            <v>Services</v>
          </cell>
          <cell r="AH613" t="str">
            <v>En attente de vérification</v>
          </cell>
        </row>
        <row r="614">
          <cell r="A614" t="str">
            <v>AssociationNationaleHadaf/24</v>
          </cell>
          <cell r="E614" t="str">
            <v>F</v>
          </cell>
          <cell r="H614" t="str">
            <v>22/08/1966</v>
          </cell>
          <cell r="L614" t="str">
            <v>Collège</v>
          </cell>
          <cell r="M614" t="str">
            <v>Qualification</v>
          </cell>
          <cell r="O614" t="str">
            <v>Services</v>
          </cell>
          <cell r="AH614" t="str">
            <v>En attente de vérification</v>
          </cell>
        </row>
        <row r="615">
          <cell r="A615" t="str">
            <v>AssociationNationaleHadaf/24</v>
          </cell>
          <cell r="E615" t="str">
            <v>M</v>
          </cell>
          <cell r="H615" t="str">
            <v>10/12/1974</v>
          </cell>
          <cell r="L615" t="str">
            <v>Collège</v>
          </cell>
          <cell r="M615" t="str">
            <v>Aucune</v>
          </cell>
          <cell r="O615" t="str">
            <v>Commerce</v>
          </cell>
          <cell r="AH615" t="str">
            <v>En attente de vérification</v>
          </cell>
        </row>
        <row r="616">
          <cell r="A616" t="str">
            <v>AssociationNationaleHadaf/24</v>
          </cell>
          <cell r="E616" t="str">
            <v>M</v>
          </cell>
          <cell r="H616" t="str">
            <v>01/01/1966</v>
          </cell>
          <cell r="L616" t="str">
            <v>Collège</v>
          </cell>
          <cell r="M616" t="str">
            <v>Aucune</v>
          </cell>
          <cell r="O616" t="str">
            <v>Services</v>
          </cell>
          <cell r="AH616" t="str">
            <v>En attente de vérification</v>
          </cell>
        </row>
        <row r="617">
          <cell r="A617" t="str">
            <v>AssociationNationaleHadaf/24</v>
          </cell>
          <cell r="E617" t="str">
            <v>F</v>
          </cell>
          <cell r="H617" t="str">
            <v>13/06/1966</v>
          </cell>
          <cell r="L617" t="str">
            <v>Niveau Bac</v>
          </cell>
          <cell r="M617" t="str">
            <v>Aucune</v>
          </cell>
          <cell r="O617" t="str">
            <v>Artisanat</v>
          </cell>
          <cell r="AH617" t="str">
            <v>En attente de vérification</v>
          </cell>
        </row>
        <row r="618">
          <cell r="A618" t="str">
            <v>AssociationNationaleHadaf/24</v>
          </cell>
          <cell r="E618" t="str">
            <v>M</v>
          </cell>
          <cell r="H618" t="str">
            <v>01/01/1976</v>
          </cell>
          <cell r="L618" t="str">
            <v>Collège</v>
          </cell>
          <cell r="M618" t="str">
            <v>Aucune</v>
          </cell>
          <cell r="O618" t="str">
            <v>Services</v>
          </cell>
          <cell r="AH618" t="str">
            <v>En attente de vérification</v>
          </cell>
        </row>
        <row r="619">
          <cell r="A619" t="str">
            <v>AssociationNationaleHadaf/24</v>
          </cell>
          <cell r="E619" t="str">
            <v>M</v>
          </cell>
          <cell r="H619" t="str">
            <v>12/12/1983</v>
          </cell>
          <cell r="L619" t="str">
            <v>Collège</v>
          </cell>
          <cell r="M619" t="str">
            <v>Aucune</v>
          </cell>
          <cell r="O619" t="str">
            <v>Services</v>
          </cell>
          <cell r="AH619" t="str">
            <v>En attente de vérification</v>
          </cell>
        </row>
        <row r="620">
          <cell r="A620" t="str">
            <v>AssociationNationaleHadaf/24</v>
          </cell>
          <cell r="E620" t="str">
            <v>M</v>
          </cell>
          <cell r="H620" t="str">
            <v>28/06/1966</v>
          </cell>
          <cell r="L620" t="str">
            <v>Non scolarisé</v>
          </cell>
          <cell r="M620" t="str">
            <v>Aucune</v>
          </cell>
          <cell r="O620" t="str">
            <v>Commerce</v>
          </cell>
          <cell r="AH620" t="str">
            <v>En attente de vérification</v>
          </cell>
        </row>
        <row r="621">
          <cell r="A621" t="str">
            <v>AssociationNationaleHadaf/25</v>
          </cell>
          <cell r="E621" t="str">
            <v>M</v>
          </cell>
          <cell r="H621" t="str">
            <v>01/03/1992</v>
          </cell>
          <cell r="L621" t="str">
            <v>Diplôme universitaire</v>
          </cell>
          <cell r="M621" t="str">
            <v>Aucune</v>
          </cell>
          <cell r="O621" t="str">
            <v>Services</v>
          </cell>
          <cell r="AH621" t="str">
            <v>En attente de vérification</v>
          </cell>
        </row>
        <row r="622">
          <cell r="A622" t="str">
            <v>AssociationNationaleHadaf/25</v>
          </cell>
          <cell r="E622" t="str">
            <v>M</v>
          </cell>
          <cell r="H622" t="str">
            <v>05/03/1979</v>
          </cell>
          <cell r="L622" t="str">
            <v>Bac</v>
          </cell>
          <cell r="M622" t="str">
            <v>Technicien</v>
          </cell>
          <cell r="O622" t="str">
            <v>Commerce</v>
          </cell>
          <cell r="AH622" t="str">
            <v>En attente de vérification</v>
          </cell>
        </row>
        <row r="623">
          <cell r="A623" t="str">
            <v>AssociationNationaleHadaf/25</v>
          </cell>
          <cell r="E623" t="str">
            <v>M</v>
          </cell>
          <cell r="H623" t="str">
            <v>01/08/1965</v>
          </cell>
          <cell r="L623" t="str">
            <v>Primaire</v>
          </cell>
          <cell r="M623" t="str">
            <v>Aucune</v>
          </cell>
          <cell r="O623" t="str">
            <v>Commerce</v>
          </cell>
          <cell r="AH623" t="str">
            <v>En attente de vérification</v>
          </cell>
        </row>
        <row r="624">
          <cell r="A624" t="str">
            <v>AssociationNationaleHadaf/25</v>
          </cell>
          <cell r="E624" t="str">
            <v>M</v>
          </cell>
          <cell r="H624" t="str">
            <v>15/10/1969</v>
          </cell>
          <cell r="L624" t="str">
            <v>Niveau Bac</v>
          </cell>
          <cell r="M624" t="str">
            <v>Qualification</v>
          </cell>
          <cell r="O624" t="str">
            <v>Artisanat</v>
          </cell>
          <cell r="AH624" t="str">
            <v>En attente de vérification</v>
          </cell>
        </row>
        <row r="625">
          <cell r="A625" t="str">
            <v>AssociationNationaleHadaf/25</v>
          </cell>
          <cell r="E625" t="str">
            <v>M</v>
          </cell>
          <cell r="H625" t="str">
            <v>01/01/1967</v>
          </cell>
          <cell r="L625" t="str">
            <v>Primaire</v>
          </cell>
          <cell r="M625" t="str">
            <v>Qualification</v>
          </cell>
          <cell r="O625" t="str">
            <v>Industrie</v>
          </cell>
          <cell r="AH625" t="str">
            <v>En attente de vérification</v>
          </cell>
        </row>
        <row r="626">
          <cell r="A626" t="str">
            <v>AssociationNationaleHadaf/25</v>
          </cell>
          <cell r="E626" t="str">
            <v>M</v>
          </cell>
          <cell r="H626" t="str">
            <v>01/01/1967</v>
          </cell>
          <cell r="L626" t="str">
            <v>Primaire</v>
          </cell>
          <cell r="M626" t="str">
            <v>Aucune</v>
          </cell>
          <cell r="O626" t="str">
            <v>Commerce</v>
          </cell>
          <cell r="AH626" t="str">
            <v>En attente de vérification</v>
          </cell>
        </row>
        <row r="627">
          <cell r="A627" t="str">
            <v>AssociationNationaleHadaf/25</v>
          </cell>
          <cell r="E627" t="str">
            <v>M</v>
          </cell>
          <cell r="H627" t="str">
            <v>14/03/1972</v>
          </cell>
          <cell r="L627" t="str">
            <v>Collège</v>
          </cell>
          <cell r="M627" t="str">
            <v>Qualification</v>
          </cell>
          <cell r="O627" t="str">
            <v>Commerce</v>
          </cell>
          <cell r="AH627" t="str">
            <v>En attente de vérification</v>
          </cell>
        </row>
        <row r="628">
          <cell r="A628" t="str">
            <v>AssociationNationaleHadaf/25</v>
          </cell>
          <cell r="E628" t="str">
            <v>M</v>
          </cell>
          <cell r="H628" t="str">
            <v>24/10/1980</v>
          </cell>
          <cell r="L628" t="str">
            <v>Diplôme universitaire</v>
          </cell>
          <cell r="M628" t="str">
            <v>Technicien spécialisé</v>
          </cell>
          <cell r="O628" t="str">
            <v>Services</v>
          </cell>
          <cell r="AH628" t="str">
            <v>En attente de vérification</v>
          </cell>
        </row>
        <row r="629">
          <cell r="A629" t="str">
            <v>AssociationNationaleHadaf/25</v>
          </cell>
          <cell r="E629" t="str">
            <v>F</v>
          </cell>
          <cell r="H629" t="str">
            <v>26/06/1969</v>
          </cell>
          <cell r="L629" t="str">
            <v>Bac</v>
          </cell>
          <cell r="M629" t="str">
            <v>Technicien spécialisé</v>
          </cell>
          <cell r="O629" t="str">
            <v>Artisanat</v>
          </cell>
          <cell r="AH629" t="str">
            <v>En attente de vérification</v>
          </cell>
        </row>
        <row r="630">
          <cell r="A630" t="str">
            <v>AssociationNationaleHadaf/25</v>
          </cell>
          <cell r="E630" t="str">
            <v>M</v>
          </cell>
          <cell r="H630" t="str">
            <v>16/01/1965</v>
          </cell>
          <cell r="L630" t="str">
            <v>Collège</v>
          </cell>
          <cell r="M630" t="str">
            <v>Qualification</v>
          </cell>
          <cell r="O630" t="str">
            <v>Services</v>
          </cell>
          <cell r="AH630" t="str">
            <v>En attente de vérification</v>
          </cell>
        </row>
        <row r="631">
          <cell r="A631" t="str">
            <v>AssociationNationaleHadaf/26</v>
          </cell>
          <cell r="E631" t="str">
            <v>M</v>
          </cell>
          <cell r="H631" t="str">
            <v>06/10/1988</v>
          </cell>
          <cell r="L631" t="str">
            <v>Diplôme universitaire</v>
          </cell>
          <cell r="M631" t="str">
            <v>Qualification</v>
          </cell>
          <cell r="O631" t="str">
            <v>Services</v>
          </cell>
          <cell r="AH631" t="str">
            <v>En attente de vérification</v>
          </cell>
        </row>
        <row r="632">
          <cell r="A632" t="str">
            <v>AssociationNationaleHadaf/26</v>
          </cell>
          <cell r="E632" t="str">
            <v>M</v>
          </cell>
          <cell r="H632" t="str">
            <v>02/06/1987</v>
          </cell>
          <cell r="L632" t="str">
            <v>Niveau Bac</v>
          </cell>
          <cell r="M632" t="str">
            <v>Qualification</v>
          </cell>
          <cell r="O632" t="str">
            <v>Artisanat</v>
          </cell>
          <cell r="AH632" t="str">
            <v>En attente de vérification</v>
          </cell>
        </row>
        <row r="633">
          <cell r="A633" t="str">
            <v>AssociationNationaleHadaf/26</v>
          </cell>
          <cell r="E633" t="str">
            <v>M</v>
          </cell>
          <cell r="H633" t="str">
            <v>22/10/1966</v>
          </cell>
          <cell r="L633" t="str">
            <v>Niveau Bac</v>
          </cell>
          <cell r="M633" t="str">
            <v>Qualification</v>
          </cell>
          <cell r="O633" t="str">
            <v>Artisanat</v>
          </cell>
          <cell r="AH633" t="str">
            <v>En attente de vérification</v>
          </cell>
        </row>
        <row r="634">
          <cell r="A634" t="str">
            <v>AssociationNationaleHadaf/26</v>
          </cell>
          <cell r="E634" t="str">
            <v>M</v>
          </cell>
          <cell r="H634" t="str">
            <v>01/01/1968</v>
          </cell>
          <cell r="L634" t="str">
            <v>Primaire</v>
          </cell>
          <cell r="M634" t="str">
            <v>Qualification</v>
          </cell>
          <cell r="O634" t="str">
            <v>Artisanat</v>
          </cell>
          <cell r="AH634" t="str">
            <v>En attente de vérification</v>
          </cell>
        </row>
        <row r="635">
          <cell r="A635" t="str">
            <v>AssociationNationaleHadaf/26</v>
          </cell>
          <cell r="E635" t="str">
            <v>M</v>
          </cell>
          <cell r="H635" t="str">
            <v>06/02/1973</v>
          </cell>
          <cell r="L635" t="str">
            <v>Primaire</v>
          </cell>
          <cell r="M635" t="str">
            <v>Qualification</v>
          </cell>
          <cell r="O635" t="str">
            <v>Artisanat</v>
          </cell>
          <cell r="AH635" t="str">
            <v>En attente de vérification</v>
          </cell>
        </row>
        <row r="636">
          <cell r="A636" t="str">
            <v>AssociationNationaleHadaf/26</v>
          </cell>
          <cell r="E636" t="str">
            <v>M</v>
          </cell>
          <cell r="H636" t="str">
            <v>23/11/1989</v>
          </cell>
          <cell r="L636" t="str">
            <v>Diplôme universitaire</v>
          </cell>
          <cell r="M636" t="str">
            <v>Technicien spécialisé</v>
          </cell>
          <cell r="O636" t="str">
            <v>Services</v>
          </cell>
          <cell r="AH636" t="str">
            <v>En attente de vérification</v>
          </cell>
        </row>
        <row r="637">
          <cell r="A637" t="str">
            <v>AssociationNationaleHadaf/26</v>
          </cell>
          <cell r="E637" t="str">
            <v>M</v>
          </cell>
          <cell r="H637" t="str">
            <v>06/09/1984</v>
          </cell>
          <cell r="L637" t="str">
            <v>Collège</v>
          </cell>
          <cell r="M637" t="str">
            <v>Aucune</v>
          </cell>
          <cell r="O637" t="str">
            <v>Services</v>
          </cell>
          <cell r="AH637" t="str">
            <v>En attente de vérification</v>
          </cell>
        </row>
        <row r="638">
          <cell r="A638" t="str">
            <v>AssociationNationaleHadaf/26</v>
          </cell>
          <cell r="E638" t="str">
            <v>M</v>
          </cell>
          <cell r="H638" t="str">
            <v>05/07/1982</v>
          </cell>
          <cell r="L638" t="str">
            <v>Niveau Bac</v>
          </cell>
          <cell r="M638" t="str">
            <v>Aucune</v>
          </cell>
          <cell r="O638" t="str">
            <v>Services</v>
          </cell>
          <cell r="AH638" t="str">
            <v>En attente de vérification</v>
          </cell>
        </row>
        <row r="639">
          <cell r="A639" t="str">
            <v>AssociationNationaleHadaf/26</v>
          </cell>
          <cell r="E639" t="str">
            <v>M</v>
          </cell>
          <cell r="H639" t="str">
            <v>18/09/1978</v>
          </cell>
          <cell r="L639" t="str">
            <v>Collège</v>
          </cell>
          <cell r="M639" t="str">
            <v>Qualification</v>
          </cell>
          <cell r="O639" t="str">
            <v>Services</v>
          </cell>
          <cell r="AH639" t="str">
            <v>En attente de vérification</v>
          </cell>
        </row>
        <row r="640">
          <cell r="A640" t="str">
            <v>AssociationNationaleHadaf/26</v>
          </cell>
          <cell r="E640" t="str">
            <v>M</v>
          </cell>
          <cell r="H640" t="str">
            <v>22/10/1961</v>
          </cell>
          <cell r="L640" t="str">
            <v>Collège</v>
          </cell>
          <cell r="M640" t="str">
            <v>Aucune</v>
          </cell>
          <cell r="O640" t="str">
            <v>Services</v>
          </cell>
          <cell r="AH640" t="str">
            <v>En attente de vérification</v>
          </cell>
        </row>
        <row r="641">
          <cell r="A641" t="str">
            <v>AssociationNationaleHadaf/27</v>
          </cell>
          <cell r="E641" t="str">
            <v>M</v>
          </cell>
          <cell r="H641" t="str">
            <v>16/12/1963</v>
          </cell>
          <cell r="L641" t="str">
            <v>Bac</v>
          </cell>
          <cell r="M641" t="str">
            <v>Qualification</v>
          </cell>
          <cell r="O641" t="str">
            <v>Commerce</v>
          </cell>
          <cell r="AH641" t="str">
            <v>En attente de vérification</v>
          </cell>
        </row>
        <row r="642">
          <cell r="A642" t="str">
            <v>AssociationNationaleHadaf/27</v>
          </cell>
          <cell r="E642" t="str">
            <v>M</v>
          </cell>
          <cell r="H642" t="str">
            <v>03/01/1996</v>
          </cell>
          <cell r="L642" t="str">
            <v>Diplôme universitaire</v>
          </cell>
          <cell r="M642" t="str">
            <v>Qualification</v>
          </cell>
          <cell r="O642" t="str">
            <v>Commerce</v>
          </cell>
          <cell r="AH642" t="str">
            <v>En attente de vérification</v>
          </cell>
        </row>
        <row r="643">
          <cell r="A643" t="str">
            <v>AssociationNationaleHadaf/27</v>
          </cell>
          <cell r="E643" t="str">
            <v>M</v>
          </cell>
          <cell r="H643" t="str">
            <v>30/01/1996</v>
          </cell>
          <cell r="L643" t="str">
            <v>Bac</v>
          </cell>
          <cell r="M643" t="str">
            <v>Technicien</v>
          </cell>
          <cell r="O643" t="str">
            <v>Commerce</v>
          </cell>
          <cell r="AH643" t="str">
            <v>En attente de vérification</v>
          </cell>
        </row>
        <row r="644">
          <cell r="A644" t="str">
            <v>AssociationNationaleHadaf/28</v>
          </cell>
          <cell r="E644" t="str">
            <v>M</v>
          </cell>
          <cell r="H644" t="str">
            <v>07/09/1973</v>
          </cell>
          <cell r="L644" t="str">
            <v>Bac</v>
          </cell>
          <cell r="M644" t="str">
            <v>Technicien</v>
          </cell>
          <cell r="O644" t="str">
            <v>Artisanat</v>
          </cell>
          <cell r="AH644" t="str">
            <v>En attente de vérification</v>
          </cell>
        </row>
        <row r="645">
          <cell r="A645" t="str">
            <v>AssociationNationaleHadaf/28</v>
          </cell>
          <cell r="E645" t="str">
            <v>M</v>
          </cell>
          <cell r="H645" t="str">
            <v>01/01/1973</v>
          </cell>
          <cell r="L645" t="str">
            <v>Collège</v>
          </cell>
          <cell r="M645" t="str">
            <v>Aucune</v>
          </cell>
          <cell r="O645" t="str">
            <v>Artisanat</v>
          </cell>
          <cell r="AH645" t="str">
            <v>En attente de vérification</v>
          </cell>
        </row>
        <row r="646">
          <cell r="A646" t="str">
            <v>AssociationNationaleHadaf/28</v>
          </cell>
          <cell r="E646" t="str">
            <v>M</v>
          </cell>
          <cell r="H646" t="str">
            <v>27/05/1981</v>
          </cell>
          <cell r="L646" t="str">
            <v>Bac</v>
          </cell>
          <cell r="M646" t="str">
            <v>Technicien</v>
          </cell>
          <cell r="O646" t="str">
            <v>Services</v>
          </cell>
          <cell r="AH646" t="str">
            <v>En attente de vérification</v>
          </cell>
        </row>
        <row r="647">
          <cell r="A647" t="str">
            <v>AssociationNationaleHadaf/28</v>
          </cell>
          <cell r="E647" t="str">
            <v>M</v>
          </cell>
          <cell r="H647" t="str">
            <v>20/05/1994</v>
          </cell>
          <cell r="L647" t="str">
            <v>Diplôme universitaire</v>
          </cell>
          <cell r="M647" t="str">
            <v>Technicien spécialisé</v>
          </cell>
          <cell r="O647" t="str">
            <v>Services</v>
          </cell>
          <cell r="AH647" t="str">
            <v>En attente de vérification</v>
          </cell>
        </row>
        <row r="648">
          <cell r="A648" t="str">
            <v>AssociationNationaleHadaf/28</v>
          </cell>
          <cell r="E648" t="str">
            <v>M</v>
          </cell>
          <cell r="H648" t="str">
            <v>30/03/1981</v>
          </cell>
          <cell r="L648" t="str">
            <v>Niveau Bac</v>
          </cell>
          <cell r="M648" t="str">
            <v>Qualification</v>
          </cell>
          <cell r="O648" t="str">
            <v>Commerce</v>
          </cell>
          <cell r="AH648" t="str">
            <v>En attente de vérification</v>
          </cell>
        </row>
        <row r="649">
          <cell r="A649" t="str">
            <v>AssociationNationaleHadaf/28</v>
          </cell>
          <cell r="E649" t="str">
            <v>M</v>
          </cell>
          <cell r="H649" t="str">
            <v>28/02/1998</v>
          </cell>
          <cell r="L649" t="str">
            <v>Bac</v>
          </cell>
          <cell r="M649" t="str">
            <v>Technicien</v>
          </cell>
          <cell r="O649" t="str">
            <v>Commerce</v>
          </cell>
          <cell r="AH649" t="str">
            <v>En attente de vérification</v>
          </cell>
        </row>
        <row r="650">
          <cell r="A650" t="str">
            <v>AssociationNationaleHadaf/28</v>
          </cell>
          <cell r="E650" t="str">
            <v>M</v>
          </cell>
          <cell r="H650" t="str">
            <v>28/11/1971</v>
          </cell>
          <cell r="L650" t="str">
            <v>Diplôme universitaire</v>
          </cell>
          <cell r="M650" t="str">
            <v>Aucune</v>
          </cell>
          <cell r="O650" t="str">
            <v>Commerce</v>
          </cell>
          <cell r="AH650" t="str">
            <v>En attente de vérification</v>
          </cell>
        </row>
        <row r="651">
          <cell r="A651" t="str">
            <v>AssociationNationaleHadaf/28</v>
          </cell>
          <cell r="E651" t="str">
            <v>M</v>
          </cell>
          <cell r="H651" t="str">
            <v>12/02/1969</v>
          </cell>
          <cell r="L651" t="str">
            <v>Niveau Bac</v>
          </cell>
          <cell r="M651" t="str">
            <v>Technicien spécialisé</v>
          </cell>
          <cell r="O651" t="str">
            <v>Commerce</v>
          </cell>
          <cell r="AH651" t="str">
            <v>En attente de vérification</v>
          </cell>
        </row>
        <row r="652">
          <cell r="A652" t="str">
            <v>AssociationNationaleHadaf/28</v>
          </cell>
          <cell r="E652" t="str">
            <v>M</v>
          </cell>
          <cell r="H652" t="str">
            <v>14/05/1978</v>
          </cell>
          <cell r="L652" t="str">
            <v>Collège</v>
          </cell>
          <cell r="M652" t="str">
            <v>Qualification</v>
          </cell>
          <cell r="O652" t="str">
            <v>Commerce</v>
          </cell>
          <cell r="AH652" t="str">
            <v>En attente de vérification</v>
          </cell>
        </row>
        <row r="653">
          <cell r="A653" t="str">
            <v>AssociationNationaleHadaf/28</v>
          </cell>
          <cell r="E653" t="str">
            <v>F</v>
          </cell>
          <cell r="H653" t="str">
            <v>08/07/1980</v>
          </cell>
          <cell r="L653" t="str">
            <v>Niveau Bac</v>
          </cell>
          <cell r="M653" t="str">
            <v>Qualification</v>
          </cell>
          <cell r="O653" t="str">
            <v>Commerce</v>
          </cell>
          <cell r="AH653" t="str">
            <v>En attente de vérification</v>
          </cell>
        </row>
        <row r="654">
          <cell r="A654" t="str">
            <v>AssociationNationaleHadaf/29</v>
          </cell>
          <cell r="E654" t="str">
            <v>F</v>
          </cell>
          <cell r="H654" t="str">
            <v>12/11/1969</v>
          </cell>
          <cell r="L654" t="str">
            <v>Non scolarisé</v>
          </cell>
          <cell r="M654" t="str">
            <v>Aucune</v>
          </cell>
          <cell r="O654" t="str">
            <v>Commerce</v>
          </cell>
          <cell r="AH654" t="str">
            <v>En attente de vérification</v>
          </cell>
        </row>
        <row r="655">
          <cell r="A655" t="str">
            <v>AssociationNationaleHadaf/29</v>
          </cell>
          <cell r="E655" t="str">
            <v>M</v>
          </cell>
          <cell r="H655" t="str">
            <v>22/06/1982</v>
          </cell>
          <cell r="L655" t="str">
            <v>Diplôme universitaire</v>
          </cell>
          <cell r="M655" t="str">
            <v>Aucune</v>
          </cell>
          <cell r="O655" t="str">
            <v>Commerce</v>
          </cell>
          <cell r="AH655" t="str">
            <v>En attente de vérification</v>
          </cell>
        </row>
        <row r="656">
          <cell r="A656" t="str">
            <v>AssociationNationaleHadaf/29</v>
          </cell>
          <cell r="E656" t="str">
            <v>M</v>
          </cell>
          <cell r="H656" t="str">
            <v>04/06/1987</v>
          </cell>
          <cell r="L656" t="str">
            <v>Collège</v>
          </cell>
          <cell r="M656" t="str">
            <v>Aucune</v>
          </cell>
          <cell r="O656" t="str">
            <v>Commerce</v>
          </cell>
          <cell r="AH656" t="str">
            <v>En attente de vérification</v>
          </cell>
        </row>
        <row r="657">
          <cell r="A657" t="str">
            <v>AssociationNationaleHadaf/29</v>
          </cell>
          <cell r="E657" t="str">
            <v>M</v>
          </cell>
          <cell r="H657" t="str">
            <v>20/12/1973</v>
          </cell>
          <cell r="L657" t="str">
            <v>Niveau Bac</v>
          </cell>
          <cell r="M657" t="str">
            <v>Technicien spécialisé</v>
          </cell>
          <cell r="O657" t="str">
            <v>Commerce</v>
          </cell>
          <cell r="AH657" t="str">
            <v>En attente de vérification</v>
          </cell>
        </row>
        <row r="658">
          <cell r="A658" t="str">
            <v>AssociationNationaleHadaf/29</v>
          </cell>
          <cell r="E658" t="str">
            <v>M</v>
          </cell>
          <cell r="H658" t="str">
            <v>04/11/1957</v>
          </cell>
          <cell r="L658" t="str">
            <v>Primaire</v>
          </cell>
          <cell r="M658" t="str">
            <v>Aucune</v>
          </cell>
          <cell r="O658" t="str">
            <v>Commerce</v>
          </cell>
          <cell r="AH658" t="str">
            <v>En attente de vérification</v>
          </cell>
        </row>
        <row r="659">
          <cell r="A659" t="str">
            <v>AssociationNationaleHadaf/3</v>
          </cell>
          <cell r="E659" t="str">
            <v>M</v>
          </cell>
          <cell r="H659" t="str">
            <v>17/03/1975</v>
          </cell>
          <cell r="L659" t="str">
            <v>Bac</v>
          </cell>
          <cell r="M659" t="str">
            <v>Aucune</v>
          </cell>
          <cell r="O659" t="str">
            <v>Commerce</v>
          </cell>
          <cell r="AH659" t="str">
            <v>Validé</v>
          </cell>
        </row>
        <row r="660">
          <cell r="A660" t="str">
            <v>AssociationNationaleHadaf/3</v>
          </cell>
          <cell r="E660" t="str">
            <v>M</v>
          </cell>
          <cell r="H660" t="str">
            <v>02/12/1988</v>
          </cell>
          <cell r="L660" t="str">
            <v>Diplôme universitaire</v>
          </cell>
          <cell r="M660" t="str">
            <v>Aucune</v>
          </cell>
          <cell r="O660" t="str">
            <v>Commerce</v>
          </cell>
          <cell r="AH660" t="str">
            <v>Validé</v>
          </cell>
        </row>
        <row r="661">
          <cell r="A661" t="str">
            <v>AssociationNationaleHadaf/3</v>
          </cell>
          <cell r="E661" t="str">
            <v>F</v>
          </cell>
          <cell r="H661" t="str">
            <v>07/08/1980</v>
          </cell>
          <cell r="L661" t="str">
            <v>Niveau Bac</v>
          </cell>
          <cell r="M661" t="str">
            <v>Technicien</v>
          </cell>
          <cell r="O661" t="str">
            <v>Industrie</v>
          </cell>
          <cell r="AH661" t="str">
            <v>Validé</v>
          </cell>
        </row>
        <row r="662">
          <cell r="A662" t="str">
            <v>AssociationNationaleHadaf/3</v>
          </cell>
          <cell r="E662" t="str">
            <v>M</v>
          </cell>
          <cell r="H662" t="str">
            <v>10/03/1981</v>
          </cell>
          <cell r="L662" t="str">
            <v>Niveau Bac</v>
          </cell>
          <cell r="M662" t="str">
            <v>Qualification</v>
          </cell>
          <cell r="O662" t="str">
            <v>Services</v>
          </cell>
          <cell r="AH662" t="str">
            <v>Validé</v>
          </cell>
        </row>
        <row r="663">
          <cell r="A663" t="str">
            <v>AssociationNationaleHadaf/3</v>
          </cell>
          <cell r="E663" t="str">
            <v>M</v>
          </cell>
          <cell r="H663" t="str">
            <v>10/07/1976</v>
          </cell>
          <cell r="L663" t="str">
            <v>Niveau Bac</v>
          </cell>
          <cell r="M663" t="str">
            <v>Technicien</v>
          </cell>
          <cell r="O663" t="str">
            <v>Services</v>
          </cell>
          <cell r="AH663" t="str">
            <v>Validé</v>
          </cell>
        </row>
        <row r="664">
          <cell r="A664" t="str">
            <v>AssociationNationaleHadaf/3</v>
          </cell>
          <cell r="E664" t="str">
            <v>M</v>
          </cell>
          <cell r="H664" t="str">
            <v>01/05/1963</v>
          </cell>
          <cell r="L664" t="str">
            <v>Niveau Bac</v>
          </cell>
          <cell r="M664" t="str">
            <v>Qualification</v>
          </cell>
          <cell r="O664" t="str">
            <v>Industrie</v>
          </cell>
          <cell r="AH664" t="str">
            <v>Validé</v>
          </cell>
        </row>
        <row r="665">
          <cell r="A665" t="str">
            <v>AssociationNationaleHadaf/3</v>
          </cell>
          <cell r="E665" t="str">
            <v>M</v>
          </cell>
          <cell r="H665" t="str">
            <v>01/01/1963</v>
          </cell>
          <cell r="L665" t="str">
            <v>Primaire</v>
          </cell>
          <cell r="M665" t="str">
            <v>Qualification</v>
          </cell>
          <cell r="O665" t="str">
            <v>Industrie</v>
          </cell>
          <cell r="AH665" t="str">
            <v>Validé</v>
          </cell>
        </row>
        <row r="666">
          <cell r="A666" t="str">
            <v>AssociationNationaleHadaf/3</v>
          </cell>
          <cell r="E666" t="str">
            <v>F</v>
          </cell>
          <cell r="H666" t="str">
            <v>01/01/1962</v>
          </cell>
          <cell r="L666" t="str">
            <v>Bac</v>
          </cell>
          <cell r="M666" t="str">
            <v>Qualification</v>
          </cell>
          <cell r="O666" t="str">
            <v>Industrie</v>
          </cell>
          <cell r="AH666" t="str">
            <v>Validé</v>
          </cell>
        </row>
        <row r="667">
          <cell r="A667" t="str">
            <v>AssociationNationaleHadaf/3</v>
          </cell>
          <cell r="E667" t="str">
            <v>M</v>
          </cell>
          <cell r="H667" t="str">
            <v>25/09/1987</v>
          </cell>
          <cell r="L667" t="str">
            <v>Niveau Bac</v>
          </cell>
          <cell r="M667" t="str">
            <v>Technicien</v>
          </cell>
          <cell r="O667" t="str">
            <v>Industrie</v>
          </cell>
          <cell r="AH667" t="str">
            <v>Validé</v>
          </cell>
        </row>
        <row r="668">
          <cell r="A668" t="str">
            <v>AssociationNationaleHadaf/3</v>
          </cell>
          <cell r="E668" t="str">
            <v>F</v>
          </cell>
          <cell r="H668" t="str">
            <v>06/08/1982</v>
          </cell>
          <cell r="L668" t="str">
            <v>Diplôme universitaire</v>
          </cell>
          <cell r="M668" t="str">
            <v>Aucune</v>
          </cell>
          <cell r="O668" t="str">
            <v>Industrie</v>
          </cell>
          <cell r="AH668" t="str">
            <v>Validé</v>
          </cell>
        </row>
        <row r="669">
          <cell r="A669" t="str">
            <v>AssociationNationaleHadaf/3</v>
          </cell>
          <cell r="E669" t="str">
            <v>M</v>
          </cell>
          <cell r="H669" t="str">
            <v>13/10/1980</v>
          </cell>
          <cell r="L669" t="str">
            <v>Collège</v>
          </cell>
          <cell r="M669" t="str">
            <v>Qualification</v>
          </cell>
          <cell r="O669" t="str">
            <v>Industrie</v>
          </cell>
          <cell r="AH669" t="str">
            <v>Validé</v>
          </cell>
        </row>
        <row r="670">
          <cell r="A670" t="str">
            <v>AssociationNationaleHadaf/30</v>
          </cell>
          <cell r="E670" t="str">
            <v>M</v>
          </cell>
          <cell r="H670" t="str">
            <v>01/01/1974</v>
          </cell>
          <cell r="L670" t="str">
            <v>Non scolarisé</v>
          </cell>
          <cell r="M670" t="str">
            <v>Aucune</v>
          </cell>
          <cell r="O670" t="str">
            <v>Commerce</v>
          </cell>
          <cell r="AH670" t="str">
            <v>En attente de vérification</v>
          </cell>
        </row>
        <row r="671">
          <cell r="A671" t="str">
            <v>AssociationNationaleHadaf/30</v>
          </cell>
          <cell r="E671" t="str">
            <v>M</v>
          </cell>
          <cell r="H671" t="str">
            <v>01/01/1963</v>
          </cell>
          <cell r="L671" t="str">
            <v>Primaire</v>
          </cell>
          <cell r="M671" t="str">
            <v>Aucune</v>
          </cell>
          <cell r="O671" t="str">
            <v>Commerce</v>
          </cell>
          <cell r="AH671" t="str">
            <v>En attente de vérification</v>
          </cell>
        </row>
        <row r="672">
          <cell r="A672" t="str">
            <v>AssociationNationaleHadaf/30</v>
          </cell>
          <cell r="E672" t="str">
            <v>F</v>
          </cell>
          <cell r="H672" t="str">
            <v>10/10/1972</v>
          </cell>
          <cell r="L672" t="str">
            <v>Diplôme universitaire</v>
          </cell>
          <cell r="M672" t="str">
            <v>Aucune</v>
          </cell>
          <cell r="O672" t="str">
            <v>Industrie</v>
          </cell>
          <cell r="AH672" t="str">
            <v>En attente de vérification</v>
          </cell>
        </row>
        <row r="673">
          <cell r="A673" t="str">
            <v>AssociationNationaleHadaf/30</v>
          </cell>
          <cell r="E673" t="str">
            <v>F</v>
          </cell>
          <cell r="H673" t="str">
            <v>01/01/1969</v>
          </cell>
          <cell r="L673" t="str">
            <v>Primaire</v>
          </cell>
          <cell r="M673" t="str">
            <v>Aucune</v>
          </cell>
          <cell r="O673" t="str">
            <v>Industrie</v>
          </cell>
          <cell r="AH673" t="str">
            <v>En attente de vérification</v>
          </cell>
        </row>
        <row r="674">
          <cell r="A674" t="str">
            <v>AssociationNationaleHadaf/30</v>
          </cell>
          <cell r="E674" t="str">
            <v>F</v>
          </cell>
          <cell r="H674" t="str">
            <v>21/06/1960</v>
          </cell>
          <cell r="L674" t="str">
            <v>Diplôme universitaire</v>
          </cell>
          <cell r="M674" t="str">
            <v>Aucune</v>
          </cell>
          <cell r="O674" t="str">
            <v>Commerce</v>
          </cell>
          <cell r="AH674" t="str">
            <v>En attente de vérification</v>
          </cell>
        </row>
        <row r="675">
          <cell r="A675" t="str">
            <v>AssociationNationaleHadaf/31</v>
          </cell>
          <cell r="E675" t="str">
            <v>M</v>
          </cell>
          <cell r="H675" t="str">
            <v>08/07/1969</v>
          </cell>
          <cell r="L675" t="str">
            <v>Collège</v>
          </cell>
          <cell r="M675" t="str">
            <v>Qualification</v>
          </cell>
          <cell r="O675" t="str">
            <v>Artisanat</v>
          </cell>
          <cell r="AH675" t="str">
            <v>En attente de vérification</v>
          </cell>
        </row>
        <row r="676">
          <cell r="A676" t="str">
            <v>AssociationNationaleHadaf/31</v>
          </cell>
          <cell r="E676" t="str">
            <v>M</v>
          </cell>
          <cell r="H676" t="str">
            <v>26/05/1986</v>
          </cell>
          <cell r="L676" t="str">
            <v>Niveau Bac</v>
          </cell>
          <cell r="M676" t="str">
            <v>Technicien spécialisé</v>
          </cell>
          <cell r="O676" t="str">
            <v>Artisanat</v>
          </cell>
          <cell r="AH676" t="str">
            <v>En attente de vérification</v>
          </cell>
        </row>
        <row r="677">
          <cell r="A677" t="str">
            <v>AssociationNationaleHadaf/31</v>
          </cell>
          <cell r="E677" t="str">
            <v>M</v>
          </cell>
          <cell r="H677" t="str">
            <v>10/01/1976</v>
          </cell>
          <cell r="L677" t="str">
            <v>Primaire</v>
          </cell>
          <cell r="M677" t="str">
            <v>Qualification</v>
          </cell>
          <cell r="O677" t="str">
            <v>Artisanat</v>
          </cell>
          <cell r="AH677" t="str">
            <v>En attente de vérification</v>
          </cell>
        </row>
        <row r="678">
          <cell r="A678" t="str">
            <v>AssociationNationaleHadaf/31</v>
          </cell>
          <cell r="E678" t="str">
            <v>M</v>
          </cell>
          <cell r="H678" t="str">
            <v>27/05/1971</v>
          </cell>
          <cell r="L678" t="str">
            <v>Diplôme universitaire</v>
          </cell>
          <cell r="M678" t="str">
            <v>Technicien</v>
          </cell>
          <cell r="O678" t="str">
            <v>Artisanat</v>
          </cell>
          <cell r="AH678" t="str">
            <v>En attente de vérification</v>
          </cell>
        </row>
        <row r="679">
          <cell r="A679" t="str">
            <v>AssociationNationaleHadaf/31</v>
          </cell>
          <cell r="E679" t="str">
            <v>M</v>
          </cell>
          <cell r="H679" t="str">
            <v>01/01/1967</v>
          </cell>
          <cell r="L679" t="str">
            <v>Primaire</v>
          </cell>
          <cell r="M679" t="str">
            <v>Aucune</v>
          </cell>
          <cell r="O679" t="str">
            <v>Artisanat</v>
          </cell>
          <cell r="AH679" t="str">
            <v>En attente de vérification</v>
          </cell>
        </row>
        <row r="680">
          <cell r="A680" t="str">
            <v>AssociationNationaleHadaf/31</v>
          </cell>
          <cell r="E680" t="str">
            <v>M</v>
          </cell>
          <cell r="H680" t="str">
            <v>01/01/1975</v>
          </cell>
          <cell r="L680" t="str">
            <v>Collège</v>
          </cell>
          <cell r="M680" t="str">
            <v>Qualification</v>
          </cell>
          <cell r="O680" t="str">
            <v>Artisanat</v>
          </cell>
          <cell r="AH680" t="str">
            <v>En attente de vérification</v>
          </cell>
        </row>
        <row r="681">
          <cell r="A681" t="str">
            <v>AssociationNationaleHadaf/31</v>
          </cell>
          <cell r="E681" t="str">
            <v>M</v>
          </cell>
          <cell r="H681" t="str">
            <v>09/11/1979</v>
          </cell>
          <cell r="L681" t="str">
            <v>Collège</v>
          </cell>
          <cell r="M681" t="str">
            <v>Qualification</v>
          </cell>
          <cell r="O681" t="str">
            <v>Artisanat</v>
          </cell>
          <cell r="AH681" t="str">
            <v>En attente de vérification</v>
          </cell>
        </row>
        <row r="682">
          <cell r="A682" t="str">
            <v>AssociationNationaleHadaf/31</v>
          </cell>
          <cell r="E682" t="str">
            <v>M</v>
          </cell>
          <cell r="H682" t="str">
            <v>02/07/1978</v>
          </cell>
          <cell r="L682" t="str">
            <v>Primaire</v>
          </cell>
          <cell r="M682" t="str">
            <v>Aucune</v>
          </cell>
          <cell r="O682" t="str">
            <v>Commerce</v>
          </cell>
          <cell r="AH682" t="str">
            <v>En attente de vérification</v>
          </cell>
        </row>
        <row r="683">
          <cell r="A683" t="str">
            <v>AssociationNationaleHadaf/31</v>
          </cell>
          <cell r="E683" t="str">
            <v>M</v>
          </cell>
          <cell r="H683" t="str">
            <v>07/04/2001</v>
          </cell>
          <cell r="L683" t="str">
            <v>Bac</v>
          </cell>
          <cell r="M683" t="str">
            <v>Qualification</v>
          </cell>
          <cell r="O683" t="str">
            <v>Artisanat</v>
          </cell>
          <cell r="AH683" t="str">
            <v>En attente de vérification</v>
          </cell>
        </row>
        <row r="684">
          <cell r="A684" t="str">
            <v>AssociationNationaleHadaf/31</v>
          </cell>
          <cell r="E684" t="str">
            <v>M</v>
          </cell>
          <cell r="H684" t="str">
            <v>08/02/1962</v>
          </cell>
          <cell r="L684" t="str">
            <v>Bac</v>
          </cell>
          <cell r="M684" t="str">
            <v>Aucune</v>
          </cell>
          <cell r="O684" t="str">
            <v>Artisanat</v>
          </cell>
          <cell r="AH684" t="str">
            <v>En attente de vérification</v>
          </cell>
        </row>
        <row r="685">
          <cell r="A685" t="str">
            <v>AssociationNationaleHadaf/4</v>
          </cell>
          <cell r="E685" t="str">
            <v>M</v>
          </cell>
          <cell r="H685" t="str">
            <v>01/02/1962</v>
          </cell>
          <cell r="L685" t="str">
            <v>Non scolarisé</v>
          </cell>
          <cell r="M685" t="str">
            <v>Aucune</v>
          </cell>
          <cell r="O685" t="str">
            <v>Services</v>
          </cell>
          <cell r="AH685" t="str">
            <v>Validé</v>
          </cell>
        </row>
        <row r="686">
          <cell r="A686" t="str">
            <v>AssociationNationaleHadaf/4</v>
          </cell>
          <cell r="E686" t="str">
            <v>M</v>
          </cell>
          <cell r="H686" t="str">
            <v>01/01/1969</v>
          </cell>
          <cell r="L686" t="str">
            <v>Non scolarisé</v>
          </cell>
          <cell r="M686" t="str">
            <v>Technicien</v>
          </cell>
          <cell r="O686" t="str">
            <v>Artisanat</v>
          </cell>
          <cell r="AH686" t="str">
            <v>Validé</v>
          </cell>
        </row>
        <row r="687">
          <cell r="A687" t="str">
            <v>AssociationNationaleHadaf/4</v>
          </cell>
          <cell r="E687" t="str">
            <v>M</v>
          </cell>
          <cell r="H687" t="str">
            <v>01/01/1981</v>
          </cell>
          <cell r="L687" t="str">
            <v>Collège</v>
          </cell>
          <cell r="M687" t="str">
            <v>Qualification</v>
          </cell>
          <cell r="O687" t="str">
            <v>Industrie</v>
          </cell>
          <cell r="AH687" t="str">
            <v>Validé</v>
          </cell>
        </row>
        <row r="688">
          <cell r="A688" t="str">
            <v>AssociationNationaleHadaf/4</v>
          </cell>
          <cell r="E688" t="str">
            <v>M</v>
          </cell>
          <cell r="H688" t="str">
            <v>22/06/1979</v>
          </cell>
          <cell r="L688" t="str">
            <v>Non scolarisé</v>
          </cell>
          <cell r="M688" t="str">
            <v>Qualification</v>
          </cell>
          <cell r="O688" t="str">
            <v>Artisanat</v>
          </cell>
          <cell r="AH688" t="str">
            <v>Validé</v>
          </cell>
        </row>
        <row r="689">
          <cell r="A689" t="str">
            <v>AssociationNationaleHadaf/4</v>
          </cell>
          <cell r="E689" t="str">
            <v>M</v>
          </cell>
          <cell r="H689" t="str">
            <v>01/01/1980</v>
          </cell>
          <cell r="L689" t="str">
            <v>Collège</v>
          </cell>
          <cell r="M689" t="str">
            <v>Qualification</v>
          </cell>
          <cell r="O689" t="str">
            <v>Artisanat</v>
          </cell>
          <cell r="AH689" t="str">
            <v>Validé</v>
          </cell>
        </row>
        <row r="690">
          <cell r="A690" t="str">
            <v>AssociationNationaleHadaf/4</v>
          </cell>
          <cell r="E690" t="str">
            <v>M</v>
          </cell>
          <cell r="H690" t="str">
            <v>12/02/1978</v>
          </cell>
          <cell r="L690" t="str">
            <v>Collège</v>
          </cell>
          <cell r="M690" t="str">
            <v>Qualification</v>
          </cell>
          <cell r="O690" t="str">
            <v>Artisanat</v>
          </cell>
          <cell r="AH690" t="str">
            <v>Validé</v>
          </cell>
        </row>
        <row r="691">
          <cell r="A691" t="str">
            <v>AssociationNationaleHadaf/4</v>
          </cell>
          <cell r="E691" t="str">
            <v>F</v>
          </cell>
          <cell r="H691" t="str">
            <v>15/06/1988</v>
          </cell>
          <cell r="L691" t="str">
            <v>Collège</v>
          </cell>
          <cell r="M691" t="str">
            <v>Qualification</v>
          </cell>
          <cell r="O691" t="str">
            <v>Artisanat</v>
          </cell>
          <cell r="AH691" t="str">
            <v>Validé</v>
          </cell>
        </row>
        <row r="692">
          <cell r="A692" t="str">
            <v>AssociationNationaleHadaf/4</v>
          </cell>
          <cell r="E692" t="str">
            <v>M</v>
          </cell>
          <cell r="H692" t="str">
            <v>04/02/1972</v>
          </cell>
          <cell r="L692" t="str">
            <v>Collège</v>
          </cell>
          <cell r="M692" t="str">
            <v>Qualification</v>
          </cell>
          <cell r="O692" t="str">
            <v>Artisanat</v>
          </cell>
          <cell r="AH692" t="str">
            <v>Validé</v>
          </cell>
        </row>
        <row r="693">
          <cell r="A693" t="str">
            <v>AssociationNationaleHadaf/4</v>
          </cell>
          <cell r="E693" t="str">
            <v>F</v>
          </cell>
          <cell r="H693" t="str">
            <v>15/05/1976</v>
          </cell>
          <cell r="L693" t="str">
            <v>Niveau Bac</v>
          </cell>
          <cell r="M693" t="str">
            <v>Technicien</v>
          </cell>
          <cell r="O693" t="str">
            <v>Industrie</v>
          </cell>
          <cell r="AH693" t="str">
            <v>Validé</v>
          </cell>
        </row>
        <row r="694">
          <cell r="A694" t="str">
            <v>AssociationNationaleHadaf/4</v>
          </cell>
          <cell r="E694" t="str">
            <v>M</v>
          </cell>
          <cell r="H694" t="str">
            <v>11/02/1982</v>
          </cell>
          <cell r="L694" t="str">
            <v>Collège</v>
          </cell>
          <cell r="M694" t="str">
            <v>Qualification</v>
          </cell>
          <cell r="O694" t="str">
            <v>Industrie</v>
          </cell>
          <cell r="AH694" t="str">
            <v>Validé</v>
          </cell>
        </row>
        <row r="695">
          <cell r="A695" t="str">
            <v>AssociationNationaleHadaf/5</v>
          </cell>
          <cell r="E695" t="str">
            <v>M</v>
          </cell>
          <cell r="H695" t="str">
            <v>10/09/1974</v>
          </cell>
          <cell r="L695" t="str">
            <v>Collège</v>
          </cell>
          <cell r="M695" t="str">
            <v>Aucune</v>
          </cell>
          <cell r="O695" t="str">
            <v>Services</v>
          </cell>
          <cell r="AH695" t="str">
            <v>Validé</v>
          </cell>
        </row>
        <row r="696">
          <cell r="A696" t="str">
            <v>AssociationNationaleHadaf/5</v>
          </cell>
          <cell r="E696" t="str">
            <v>M</v>
          </cell>
          <cell r="H696" t="str">
            <v>01/01/1960</v>
          </cell>
          <cell r="L696" t="str">
            <v>Collège</v>
          </cell>
          <cell r="M696" t="str">
            <v>Qualification</v>
          </cell>
          <cell r="O696" t="str">
            <v>Commerce</v>
          </cell>
          <cell r="AH696" t="str">
            <v>Validé</v>
          </cell>
        </row>
        <row r="697">
          <cell r="A697" t="str">
            <v>AssociationNationaleHadaf/5</v>
          </cell>
          <cell r="E697" t="str">
            <v>M</v>
          </cell>
          <cell r="H697" t="str">
            <v>06/12/1977</v>
          </cell>
          <cell r="L697" t="str">
            <v>Collège</v>
          </cell>
          <cell r="M697" t="str">
            <v>Aucune</v>
          </cell>
          <cell r="O697" t="str">
            <v>Commerce</v>
          </cell>
          <cell r="AH697" t="str">
            <v>Validé</v>
          </cell>
        </row>
        <row r="698">
          <cell r="A698" t="str">
            <v>AssociationNationaleHadaf/5</v>
          </cell>
          <cell r="E698" t="str">
            <v>M</v>
          </cell>
          <cell r="H698" t="str">
            <v>15/10/1961</v>
          </cell>
          <cell r="L698" t="str">
            <v>Niveau Bac</v>
          </cell>
          <cell r="M698" t="str">
            <v>Qualification</v>
          </cell>
          <cell r="O698" t="str">
            <v>Artisanat</v>
          </cell>
          <cell r="AH698" t="str">
            <v>Validé</v>
          </cell>
        </row>
        <row r="699">
          <cell r="A699" t="str">
            <v>AssociationNationaleHadaf/5</v>
          </cell>
          <cell r="E699" t="str">
            <v>M</v>
          </cell>
          <cell r="H699" t="str">
            <v>13/01/1968</v>
          </cell>
          <cell r="L699" t="str">
            <v>Collège</v>
          </cell>
          <cell r="M699" t="str">
            <v>Aucune</v>
          </cell>
          <cell r="O699" t="str">
            <v>Services</v>
          </cell>
          <cell r="AH699" t="str">
            <v>Validé</v>
          </cell>
        </row>
        <row r="700">
          <cell r="A700" t="str">
            <v>AssociationNationaleHadaf/5</v>
          </cell>
          <cell r="E700" t="str">
            <v>M</v>
          </cell>
          <cell r="H700">
            <v>24995</v>
          </cell>
          <cell r="L700" t="str">
            <v>Primaire</v>
          </cell>
          <cell r="M700" t="str">
            <v>Aucune</v>
          </cell>
          <cell r="O700" t="str">
            <v>Services</v>
          </cell>
          <cell r="AH700" t="str">
            <v>Validé</v>
          </cell>
        </row>
        <row r="701">
          <cell r="A701" t="str">
            <v>AssociationNationaleHadaf/5</v>
          </cell>
          <cell r="E701" t="str">
            <v>M</v>
          </cell>
          <cell r="H701" t="str">
            <v>01/01/1975</v>
          </cell>
          <cell r="L701" t="str">
            <v>Collège</v>
          </cell>
          <cell r="M701" t="str">
            <v>Qualification</v>
          </cell>
          <cell r="O701" t="str">
            <v>Artisanat</v>
          </cell>
          <cell r="AH701" t="str">
            <v>Validé</v>
          </cell>
        </row>
        <row r="702">
          <cell r="A702" t="str">
            <v>AssociationNationaleHadaf/5</v>
          </cell>
          <cell r="E702" t="str">
            <v>F</v>
          </cell>
          <cell r="H702" t="str">
            <v>14/03/1979</v>
          </cell>
          <cell r="L702" t="str">
            <v>Collège</v>
          </cell>
          <cell r="M702" t="str">
            <v>Aucune</v>
          </cell>
          <cell r="O702" t="str">
            <v>Artisanat</v>
          </cell>
          <cell r="AH702" t="str">
            <v>Validé</v>
          </cell>
        </row>
        <row r="703">
          <cell r="A703" t="str">
            <v>AssociationNationaleHadaf/5</v>
          </cell>
          <cell r="E703" t="str">
            <v>M</v>
          </cell>
          <cell r="H703" t="str">
            <v>14/02/1990</v>
          </cell>
          <cell r="L703" t="str">
            <v>Collège</v>
          </cell>
          <cell r="M703" t="str">
            <v>Technicien</v>
          </cell>
          <cell r="O703" t="str">
            <v>Services</v>
          </cell>
          <cell r="AH703" t="str">
            <v>Validé</v>
          </cell>
        </row>
        <row r="704">
          <cell r="A704" t="str">
            <v>AssociationNationaleHadaf/5</v>
          </cell>
          <cell r="E704" t="str">
            <v>M</v>
          </cell>
          <cell r="H704" t="str">
            <v>09/12/1966</v>
          </cell>
          <cell r="L704" t="str">
            <v>Diplôme universitaire</v>
          </cell>
          <cell r="M704" t="str">
            <v>Aucune</v>
          </cell>
          <cell r="O704" t="str">
            <v>Artisanat</v>
          </cell>
          <cell r="AH704" t="str">
            <v>Validé</v>
          </cell>
        </row>
        <row r="705">
          <cell r="A705" t="str">
            <v>AssociationNationaleHadaf/6</v>
          </cell>
          <cell r="E705" t="str">
            <v>M</v>
          </cell>
          <cell r="H705" t="str">
            <v>17/10/1977</v>
          </cell>
          <cell r="L705" t="str">
            <v>Collège</v>
          </cell>
          <cell r="M705" t="str">
            <v>Qualification</v>
          </cell>
          <cell r="O705" t="str">
            <v>Commerce</v>
          </cell>
          <cell r="AH705" t="str">
            <v>En attente de vérification</v>
          </cell>
        </row>
        <row r="706">
          <cell r="A706" t="str">
            <v>AssociationNationaleHadaf/6</v>
          </cell>
          <cell r="E706" t="str">
            <v>M</v>
          </cell>
          <cell r="H706" t="str">
            <v>01/01/1984</v>
          </cell>
          <cell r="L706" t="str">
            <v>Collège</v>
          </cell>
          <cell r="M706" t="str">
            <v>Qualification</v>
          </cell>
          <cell r="O706" t="str">
            <v>Commerce</v>
          </cell>
          <cell r="AH706" t="str">
            <v>En attente de vérification</v>
          </cell>
        </row>
        <row r="707">
          <cell r="A707" t="str">
            <v>AssociationNationaleHadaf/6</v>
          </cell>
          <cell r="E707" t="str">
            <v>F</v>
          </cell>
          <cell r="H707" t="str">
            <v>01/08/1970</v>
          </cell>
          <cell r="L707" t="str">
            <v>Collège</v>
          </cell>
          <cell r="M707" t="str">
            <v>Qualification</v>
          </cell>
          <cell r="O707" t="str">
            <v>Artisanat</v>
          </cell>
          <cell r="AH707" t="str">
            <v>En attente de vérification</v>
          </cell>
        </row>
        <row r="708">
          <cell r="A708" t="str">
            <v>AssociationNationaleHadaf/6</v>
          </cell>
          <cell r="E708" t="str">
            <v>F</v>
          </cell>
          <cell r="H708" t="str">
            <v>10/02/1963</v>
          </cell>
          <cell r="L708" t="str">
            <v>Primaire</v>
          </cell>
          <cell r="M708" t="str">
            <v>Qualification</v>
          </cell>
          <cell r="O708" t="str">
            <v>Artisanat</v>
          </cell>
          <cell r="AH708" t="str">
            <v>En attente de vérification</v>
          </cell>
        </row>
        <row r="709">
          <cell r="A709" t="str">
            <v>AssociationNationaleHadaf/6</v>
          </cell>
          <cell r="E709" t="str">
            <v>M</v>
          </cell>
          <cell r="H709" t="str">
            <v>02/07/1969</v>
          </cell>
          <cell r="L709" t="str">
            <v>Collège</v>
          </cell>
          <cell r="M709" t="str">
            <v>Aucune</v>
          </cell>
          <cell r="O709" t="str">
            <v>Artisanat</v>
          </cell>
          <cell r="AH709" t="str">
            <v>En attente de vérification</v>
          </cell>
        </row>
        <row r="710">
          <cell r="A710" t="str">
            <v>AssociationNationaleHadaf/6</v>
          </cell>
          <cell r="E710" t="str">
            <v>M</v>
          </cell>
          <cell r="H710" t="str">
            <v>01/01/1968</v>
          </cell>
          <cell r="L710" t="str">
            <v>Primaire</v>
          </cell>
          <cell r="M710" t="str">
            <v>Aucune</v>
          </cell>
          <cell r="O710" t="str">
            <v>Artisanat</v>
          </cell>
          <cell r="AH710" t="str">
            <v>En attente de vérification</v>
          </cell>
        </row>
        <row r="711">
          <cell r="A711" t="str">
            <v>AssociationNationaleHadaf/6</v>
          </cell>
          <cell r="E711" t="str">
            <v>M</v>
          </cell>
          <cell r="H711" t="str">
            <v>30/03/1976</v>
          </cell>
          <cell r="L711" t="str">
            <v>Collège</v>
          </cell>
          <cell r="M711" t="str">
            <v>Aucune</v>
          </cell>
          <cell r="O711" t="str">
            <v>Commerce</v>
          </cell>
          <cell r="AH711" t="str">
            <v>En attente de vérification</v>
          </cell>
        </row>
        <row r="712">
          <cell r="A712" t="str">
            <v>AssociationNationaleHadaf/6</v>
          </cell>
          <cell r="E712" t="str">
            <v>M</v>
          </cell>
          <cell r="H712" t="str">
            <v>02/11/1985</v>
          </cell>
          <cell r="L712" t="str">
            <v>Primaire</v>
          </cell>
          <cell r="M712" t="str">
            <v>Aucune</v>
          </cell>
          <cell r="O712" t="str">
            <v>Artisanat</v>
          </cell>
          <cell r="AH712" t="str">
            <v>En attente de vérification</v>
          </cell>
        </row>
        <row r="713">
          <cell r="A713" t="str">
            <v>AssociationNationaleHadaf/6</v>
          </cell>
          <cell r="E713" t="str">
            <v>M</v>
          </cell>
          <cell r="H713" t="str">
            <v>04/03/1958</v>
          </cell>
          <cell r="L713" t="str">
            <v>Non scolarisé</v>
          </cell>
          <cell r="M713" t="str">
            <v>Aucune</v>
          </cell>
          <cell r="O713" t="str">
            <v>Artisanat</v>
          </cell>
          <cell r="AH713" t="str">
            <v>En attente de vérification</v>
          </cell>
        </row>
        <row r="714">
          <cell r="A714" t="str">
            <v>AssociationNationaleHadaf/6</v>
          </cell>
          <cell r="E714" t="str">
            <v>M</v>
          </cell>
          <cell r="H714" t="str">
            <v>01/01/1987</v>
          </cell>
          <cell r="L714" t="str">
            <v>Collège</v>
          </cell>
          <cell r="M714" t="str">
            <v>Qualification</v>
          </cell>
          <cell r="O714" t="str">
            <v>Artisanat</v>
          </cell>
          <cell r="AH714" t="str">
            <v>En attente de vérification</v>
          </cell>
        </row>
        <row r="715">
          <cell r="A715" t="str">
            <v>AssociationNationaleHadaf/7</v>
          </cell>
          <cell r="E715" t="str">
            <v>M</v>
          </cell>
          <cell r="H715" t="str">
            <v>01/01/1966</v>
          </cell>
          <cell r="L715" t="str">
            <v>Primaire</v>
          </cell>
          <cell r="M715" t="str">
            <v>Aucune</v>
          </cell>
          <cell r="O715" t="str">
            <v>Artisanat</v>
          </cell>
          <cell r="AH715" t="str">
            <v>En attente de vérification</v>
          </cell>
        </row>
        <row r="716">
          <cell r="A716" t="str">
            <v>AssociationNationaleHadaf/7</v>
          </cell>
          <cell r="E716" t="str">
            <v>F</v>
          </cell>
          <cell r="H716" t="str">
            <v>01/08/1970</v>
          </cell>
          <cell r="L716" t="str">
            <v>Collège</v>
          </cell>
          <cell r="M716" t="str">
            <v>Qualification</v>
          </cell>
          <cell r="O716" t="str">
            <v>Artisanat</v>
          </cell>
          <cell r="AH716" t="str">
            <v>En attente de vérification</v>
          </cell>
        </row>
        <row r="717">
          <cell r="A717" t="str">
            <v>AssociationNationaleHadaf/7</v>
          </cell>
          <cell r="E717" t="str">
            <v>F</v>
          </cell>
          <cell r="H717" t="str">
            <v>10/02/1963</v>
          </cell>
          <cell r="L717" t="str">
            <v>Non scolarisé</v>
          </cell>
          <cell r="M717" t="str">
            <v>Aucune</v>
          </cell>
          <cell r="O717" t="str">
            <v>Artisanat</v>
          </cell>
          <cell r="AH717" t="str">
            <v>En attente de vérification</v>
          </cell>
        </row>
        <row r="718">
          <cell r="A718" t="str">
            <v>AssociationNationaleHadaf/7</v>
          </cell>
          <cell r="E718" t="str">
            <v>M</v>
          </cell>
          <cell r="H718" t="str">
            <v>02/07/1969</v>
          </cell>
          <cell r="L718" t="str">
            <v>Bac</v>
          </cell>
          <cell r="M718" t="str">
            <v>Qualification</v>
          </cell>
          <cell r="O718" t="str">
            <v>Services</v>
          </cell>
          <cell r="AH718" t="str">
            <v>En attente de vérification</v>
          </cell>
        </row>
        <row r="719">
          <cell r="A719" t="str">
            <v>AssociationNationaleHadaf/7</v>
          </cell>
          <cell r="E719" t="str">
            <v>M</v>
          </cell>
          <cell r="H719" t="str">
            <v>09/07/1979</v>
          </cell>
          <cell r="L719" t="str">
            <v>Niveau Bac</v>
          </cell>
          <cell r="M719" t="str">
            <v>Aucune</v>
          </cell>
          <cell r="O719" t="str">
            <v>Services</v>
          </cell>
          <cell r="AH719" t="str">
            <v>En attente de vérification</v>
          </cell>
        </row>
        <row r="720">
          <cell r="A720" t="str">
            <v>AssociationNationaleHadaf/8</v>
          </cell>
          <cell r="E720" t="str">
            <v>M</v>
          </cell>
          <cell r="H720" t="str">
            <v>01/01/1975</v>
          </cell>
          <cell r="L720" t="str">
            <v>Primaire</v>
          </cell>
          <cell r="M720" t="str">
            <v>Aucune</v>
          </cell>
          <cell r="O720" t="str">
            <v>Commerce</v>
          </cell>
          <cell r="AH720" t="str">
            <v>En attente de vérification</v>
          </cell>
        </row>
        <row r="721">
          <cell r="A721" t="str">
            <v>AssociationNationaleHadaf/8</v>
          </cell>
          <cell r="E721" t="str">
            <v>M</v>
          </cell>
          <cell r="H721" t="str">
            <v>10/05/1969</v>
          </cell>
          <cell r="L721" t="str">
            <v>Collège</v>
          </cell>
          <cell r="M721" t="str">
            <v>Aucune</v>
          </cell>
          <cell r="O721" t="str">
            <v>Artisanat</v>
          </cell>
          <cell r="AH721" t="str">
            <v>En attente de vérification</v>
          </cell>
        </row>
        <row r="722">
          <cell r="A722" t="str">
            <v>AssociationNationaleHadaf/8</v>
          </cell>
          <cell r="E722" t="str">
            <v>M</v>
          </cell>
          <cell r="H722" t="str">
            <v>23/12/1982</v>
          </cell>
          <cell r="L722" t="str">
            <v>Collège</v>
          </cell>
          <cell r="M722" t="str">
            <v>Aucune</v>
          </cell>
          <cell r="O722" t="str">
            <v>Artisanat</v>
          </cell>
          <cell r="AH722" t="str">
            <v>En attente de vérification</v>
          </cell>
        </row>
        <row r="723">
          <cell r="A723" t="str">
            <v>AssociationNationaleHadaf/8</v>
          </cell>
          <cell r="E723" t="str">
            <v>M</v>
          </cell>
          <cell r="H723" t="str">
            <v>20/03/1968</v>
          </cell>
          <cell r="L723" t="str">
            <v>Collège</v>
          </cell>
          <cell r="M723" t="str">
            <v>Aucune</v>
          </cell>
          <cell r="O723" t="str">
            <v>Commerce</v>
          </cell>
          <cell r="AH723" t="str">
            <v>En attente de vérification</v>
          </cell>
        </row>
        <row r="724">
          <cell r="A724" t="str">
            <v>AssociationNationaleHadaf/8</v>
          </cell>
          <cell r="E724" t="str">
            <v>M</v>
          </cell>
          <cell r="H724" t="str">
            <v>01/01/1958</v>
          </cell>
          <cell r="L724" t="str">
            <v>Primaire</v>
          </cell>
          <cell r="M724" t="str">
            <v>Aucune</v>
          </cell>
          <cell r="O724" t="str">
            <v>Artisanat</v>
          </cell>
          <cell r="AH724" t="str">
            <v>En attente de vérification</v>
          </cell>
        </row>
        <row r="725">
          <cell r="A725" t="str">
            <v>AssociationNationaleHadaf/8</v>
          </cell>
          <cell r="E725" t="str">
            <v>M</v>
          </cell>
          <cell r="H725" t="str">
            <v>01/01/1962</v>
          </cell>
          <cell r="L725" t="str">
            <v>Primaire</v>
          </cell>
          <cell r="M725" t="str">
            <v>Aucune</v>
          </cell>
          <cell r="O725" t="str">
            <v>Artisanat</v>
          </cell>
          <cell r="AH725" t="str">
            <v>En attente de vérification</v>
          </cell>
        </row>
        <row r="726">
          <cell r="A726" t="str">
            <v>AssociationNationaleHadaf/8</v>
          </cell>
          <cell r="E726" t="str">
            <v>M</v>
          </cell>
          <cell r="H726" t="str">
            <v>01/01/1980</v>
          </cell>
          <cell r="L726" t="str">
            <v>Primaire</v>
          </cell>
          <cell r="M726" t="str">
            <v>Aucune</v>
          </cell>
          <cell r="O726" t="str">
            <v>Artisanat</v>
          </cell>
          <cell r="AH726" t="str">
            <v>En attente de vérification</v>
          </cell>
        </row>
        <row r="727">
          <cell r="A727" t="str">
            <v>AssociationNationaleHadaf/8</v>
          </cell>
          <cell r="E727" t="str">
            <v>M</v>
          </cell>
          <cell r="H727" t="str">
            <v>01/01/1955</v>
          </cell>
          <cell r="L727" t="str">
            <v>Primaire</v>
          </cell>
          <cell r="M727" t="str">
            <v>Aucune</v>
          </cell>
          <cell r="O727" t="str">
            <v>Artisanat</v>
          </cell>
          <cell r="AH727" t="str">
            <v>En attente de vérification</v>
          </cell>
        </row>
        <row r="728">
          <cell r="A728" t="str">
            <v>AssociationNationaleHadaf/8</v>
          </cell>
          <cell r="E728" t="str">
            <v>M</v>
          </cell>
          <cell r="H728" t="str">
            <v>19/10/1969</v>
          </cell>
          <cell r="L728" t="str">
            <v>Collège</v>
          </cell>
          <cell r="M728" t="str">
            <v>Aucune</v>
          </cell>
          <cell r="O728" t="str">
            <v>Artisanat</v>
          </cell>
          <cell r="AH728" t="str">
            <v>En attente de vérification</v>
          </cell>
        </row>
        <row r="729">
          <cell r="A729" t="str">
            <v>AssociationNationaleHadaf/8</v>
          </cell>
          <cell r="E729" t="str">
            <v>M</v>
          </cell>
          <cell r="H729" t="str">
            <v>20/08/1974</v>
          </cell>
          <cell r="L729" t="str">
            <v>Bac</v>
          </cell>
          <cell r="M729" t="str">
            <v>Qualification</v>
          </cell>
          <cell r="O729" t="str">
            <v>Industrie</v>
          </cell>
          <cell r="AH729" t="str">
            <v>En attente de vérification</v>
          </cell>
        </row>
        <row r="730">
          <cell r="A730" t="str">
            <v>AssociationNationaleHadaf/9</v>
          </cell>
          <cell r="E730" t="str">
            <v>M</v>
          </cell>
          <cell r="H730" t="str">
            <v>01/01/1974</v>
          </cell>
          <cell r="L730" t="str">
            <v>Primaire</v>
          </cell>
          <cell r="M730" t="str">
            <v>Aucune</v>
          </cell>
          <cell r="O730" t="str">
            <v>Commerce</v>
          </cell>
          <cell r="AH730" t="str">
            <v>Validé</v>
          </cell>
        </row>
        <row r="731">
          <cell r="A731" t="str">
            <v>AssociationNationaleHadaf/9</v>
          </cell>
          <cell r="E731" t="str">
            <v>M</v>
          </cell>
          <cell r="H731" t="str">
            <v>11/08/1978</v>
          </cell>
          <cell r="L731" t="str">
            <v>Bac</v>
          </cell>
          <cell r="M731" t="str">
            <v>Technicien spécialisé</v>
          </cell>
          <cell r="O731" t="str">
            <v>Commerce</v>
          </cell>
          <cell r="AH731" t="str">
            <v>Validé</v>
          </cell>
        </row>
        <row r="732">
          <cell r="A732" t="str">
            <v>AssociationNationaleHadaf/9</v>
          </cell>
          <cell r="E732" t="str">
            <v>M</v>
          </cell>
          <cell r="H732" t="str">
            <v>20/12/1978</v>
          </cell>
          <cell r="L732" t="str">
            <v>Diplôme universitaire</v>
          </cell>
          <cell r="M732" t="str">
            <v>Aucune</v>
          </cell>
          <cell r="O732" t="str">
            <v>Commerce</v>
          </cell>
          <cell r="AH732" t="str">
            <v>Validé</v>
          </cell>
        </row>
        <row r="733">
          <cell r="A733" t="str">
            <v>AssociationNationaleHadaf/9</v>
          </cell>
          <cell r="E733" t="str">
            <v>M</v>
          </cell>
          <cell r="H733" t="str">
            <v>22/07/1986</v>
          </cell>
          <cell r="L733" t="str">
            <v>Collège</v>
          </cell>
          <cell r="M733" t="str">
            <v>Aucune</v>
          </cell>
          <cell r="O733" t="str">
            <v>Commerce</v>
          </cell>
          <cell r="AH733" t="str">
            <v>Validé</v>
          </cell>
        </row>
        <row r="734">
          <cell r="A734" t="str">
            <v>AssociationNationaleHadaf/9</v>
          </cell>
          <cell r="E734" t="str">
            <v>M</v>
          </cell>
          <cell r="H734" t="str">
            <v>30/09/1985</v>
          </cell>
          <cell r="L734" t="str">
            <v>Collège</v>
          </cell>
          <cell r="M734" t="str">
            <v>Aucune</v>
          </cell>
          <cell r="O734" t="str">
            <v>Commerce</v>
          </cell>
          <cell r="AH734" t="str">
            <v>Validé</v>
          </cell>
        </row>
        <row r="735">
          <cell r="A735" t="str">
            <v>AssociationNationaleHadaf/9</v>
          </cell>
          <cell r="E735" t="str">
            <v>M</v>
          </cell>
          <cell r="H735" t="str">
            <v>10/05/1977</v>
          </cell>
          <cell r="L735" t="str">
            <v>Bac</v>
          </cell>
          <cell r="M735" t="str">
            <v>Aucune</v>
          </cell>
          <cell r="O735" t="str">
            <v>Commerce</v>
          </cell>
          <cell r="AH735" t="str">
            <v>Validé</v>
          </cell>
        </row>
        <row r="736">
          <cell r="A736" t="str">
            <v>AssociationNationaleHadaf/9</v>
          </cell>
          <cell r="E736" t="str">
            <v>M</v>
          </cell>
          <cell r="H736" t="str">
            <v>09/11/1991</v>
          </cell>
          <cell r="L736" t="str">
            <v>Bac</v>
          </cell>
          <cell r="M736" t="str">
            <v>Technicien spécialisé</v>
          </cell>
          <cell r="O736" t="str">
            <v>Commerce</v>
          </cell>
          <cell r="AH736" t="str">
            <v>Validé</v>
          </cell>
        </row>
        <row r="737">
          <cell r="A737" t="str">
            <v>AssociationNationaleHadaf/9</v>
          </cell>
          <cell r="E737" t="str">
            <v>M</v>
          </cell>
          <cell r="H737" t="str">
            <v>20/01/1989</v>
          </cell>
          <cell r="L737" t="str">
            <v>Diplôme universitaire</v>
          </cell>
          <cell r="M737" t="str">
            <v>Qualification</v>
          </cell>
          <cell r="O737" t="str">
            <v>Commerce</v>
          </cell>
          <cell r="AH737" t="str">
            <v>Validé</v>
          </cell>
        </row>
        <row r="738">
          <cell r="A738" t="str">
            <v>AssociationNationaleHadaf/9</v>
          </cell>
          <cell r="E738" t="str">
            <v>M</v>
          </cell>
          <cell r="H738" t="str">
            <v>04/01/1960</v>
          </cell>
          <cell r="L738" t="str">
            <v>Diplôme universitaire</v>
          </cell>
          <cell r="M738" t="str">
            <v>Aucune</v>
          </cell>
          <cell r="O738" t="str">
            <v>Commerce</v>
          </cell>
          <cell r="AH738" t="str">
            <v>Validé</v>
          </cell>
        </row>
        <row r="739">
          <cell r="A739" t="str">
            <v>AssociationNationaleHadaf/9</v>
          </cell>
          <cell r="E739" t="str">
            <v>M</v>
          </cell>
          <cell r="H739" t="str">
            <v>17/08/1979</v>
          </cell>
          <cell r="L739" t="str">
            <v>Bac</v>
          </cell>
          <cell r="M739" t="str">
            <v>Qualification</v>
          </cell>
          <cell r="O739" t="str">
            <v>Commerce</v>
          </cell>
          <cell r="AH739" t="str">
            <v>Validé</v>
          </cell>
        </row>
        <row r="740">
          <cell r="A740" t="str">
            <v>Centre des jeunes professionnels/3</v>
          </cell>
          <cell r="E740" t="str">
            <v>M</v>
          </cell>
          <cell r="H740" t="str">
            <v>15/07/1986</v>
          </cell>
          <cell r="L740" t="str">
            <v>Niveau Bac</v>
          </cell>
          <cell r="M740" t="str">
            <v>Aucune</v>
          </cell>
          <cell r="O740" t="str">
            <v>Commerce</v>
          </cell>
          <cell r="AH740" t="str">
            <v>Validé</v>
          </cell>
        </row>
        <row r="741">
          <cell r="A741" t="str">
            <v>Centre des jeunes professionnels/3</v>
          </cell>
          <cell r="E741" t="str">
            <v>M</v>
          </cell>
          <cell r="H741" t="str">
            <v>21/11/1985</v>
          </cell>
          <cell r="L741" t="str">
            <v>Collège</v>
          </cell>
          <cell r="M741" t="str">
            <v>Aucune</v>
          </cell>
          <cell r="O741" t="str">
            <v>Commerce</v>
          </cell>
          <cell r="AH741" t="str">
            <v>Validé</v>
          </cell>
        </row>
        <row r="742">
          <cell r="A742" t="str">
            <v>Centre des jeunes professionnels/3</v>
          </cell>
          <cell r="E742" t="str">
            <v>M</v>
          </cell>
          <cell r="H742" t="str">
            <v>27/01/1989</v>
          </cell>
          <cell r="L742" t="str">
            <v>Bac</v>
          </cell>
          <cell r="M742" t="str">
            <v>Technicien spécialisé</v>
          </cell>
          <cell r="O742" t="str">
            <v>Services</v>
          </cell>
          <cell r="AH742" t="str">
            <v>Validé</v>
          </cell>
        </row>
        <row r="743">
          <cell r="A743" t="str">
            <v>Centre des jeunes professionnels/3</v>
          </cell>
          <cell r="E743" t="str">
            <v>M</v>
          </cell>
          <cell r="H743" t="str">
            <v>23/10/1987</v>
          </cell>
          <cell r="L743" t="str">
            <v>Primaire</v>
          </cell>
          <cell r="M743" t="str">
            <v>Aucune</v>
          </cell>
          <cell r="O743" t="str">
            <v>Artisanat</v>
          </cell>
          <cell r="AH743" t="str">
            <v>Validé</v>
          </cell>
        </row>
        <row r="744">
          <cell r="A744" t="str">
            <v>Centre des jeunes professionnels/3</v>
          </cell>
          <cell r="E744" t="str">
            <v>M</v>
          </cell>
          <cell r="H744" t="str">
            <v>09/08/1988</v>
          </cell>
          <cell r="L744" t="str">
            <v>Diplôme universitaire</v>
          </cell>
          <cell r="M744" t="str">
            <v>Technicien spécialisé</v>
          </cell>
          <cell r="O744" t="str">
            <v>Services</v>
          </cell>
          <cell r="AH744" t="str">
            <v>Validé</v>
          </cell>
        </row>
        <row r="745">
          <cell r="A745" t="str">
            <v>Centre des jeunes professionnels/3</v>
          </cell>
          <cell r="E745" t="str">
            <v>M</v>
          </cell>
          <cell r="H745" t="str">
            <v>08/06/1988</v>
          </cell>
          <cell r="L745" t="str">
            <v>Primaire</v>
          </cell>
          <cell r="M745" t="str">
            <v>Aucune</v>
          </cell>
          <cell r="O745" t="str">
            <v>Artisanat</v>
          </cell>
          <cell r="AH745" t="str">
            <v>Validé</v>
          </cell>
        </row>
        <row r="746">
          <cell r="A746" t="str">
            <v>Centre des jeunes professionnels/3</v>
          </cell>
          <cell r="E746" t="str">
            <v>M</v>
          </cell>
          <cell r="H746" t="str">
            <v>30/06/1986</v>
          </cell>
          <cell r="L746" t="str">
            <v>Primaire</v>
          </cell>
          <cell r="M746" t="str">
            <v>Aucune</v>
          </cell>
          <cell r="O746" t="str">
            <v>Industrie</v>
          </cell>
          <cell r="AH746" t="str">
            <v>Validé</v>
          </cell>
        </row>
        <row r="747">
          <cell r="A747" t="str">
            <v>Centre des jeunes professionnels/3</v>
          </cell>
          <cell r="E747" t="str">
            <v>M</v>
          </cell>
          <cell r="H747" t="str">
            <v>18/08/1988</v>
          </cell>
          <cell r="L747" t="str">
            <v>Collège</v>
          </cell>
          <cell r="M747" t="str">
            <v>Aucune</v>
          </cell>
          <cell r="O747" t="str">
            <v>Services</v>
          </cell>
          <cell r="AH747" t="str">
            <v>Validé</v>
          </cell>
        </row>
        <row r="748">
          <cell r="A748" t="str">
            <v>Centre des jeunes professionnels/3</v>
          </cell>
          <cell r="E748" t="str">
            <v>M</v>
          </cell>
          <cell r="H748" t="str">
            <v>19/03/1982</v>
          </cell>
          <cell r="L748" t="str">
            <v>Diplôme universitaire</v>
          </cell>
          <cell r="M748" t="str">
            <v>Technicien spécialisé</v>
          </cell>
          <cell r="O748" t="str">
            <v>Commerce</v>
          </cell>
          <cell r="AH748" t="str">
            <v>Validé</v>
          </cell>
        </row>
        <row r="749">
          <cell r="A749" t="str">
            <v>Centre des jeunes professionnels/3</v>
          </cell>
          <cell r="E749" t="str">
            <v>M</v>
          </cell>
          <cell r="H749" t="str">
            <v>18/12/1986</v>
          </cell>
          <cell r="L749" t="str">
            <v>Bac</v>
          </cell>
          <cell r="M749" t="str">
            <v>Autres</v>
          </cell>
          <cell r="O749" t="str">
            <v>Services</v>
          </cell>
          <cell r="AH749" t="str">
            <v>Validé</v>
          </cell>
        </row>
        <row r="750">
          <cell r="A750" t="str">
            <v>Centre des jeunes professionnels/3</v>
          </cell>
          <cell r="E750" t="str">
            <v>M</v>
          </cell>
          <cell r="H750" t="str">
            <v>01/01/1989</v>
          </cell>
          <cell r="L750" t="str">
            <v>Bac</v>
          </cell>
          <cell r="M750" t="str">
            <v>Technicien</v>
          </cell>
          <cell r="O750" t="str">
            <v>Services</v>
          </cell>
          <cell r="AH750" t="str">
            <v>Validé</v>
          </cell>
        </row>
        <row r="751">
          <cell r="A751" t="str">
            <v>Centre des jeunes professionnels/3</v>
          </cell>
          <cell r="E751" t="str">
            <v>F</v>
          </cell>
          <cell r="H751" t="str">
            <v>14/10/1986</v>
          </cell>
          <cell r="L751" t="str">
            <v>Diplôme universitaire</v>
          </cell>
          <cell r="M751" t="str">
            <v>Technicien spécialisé</v>
          </cell>
          <cell r="O751" t="str">
            <v>Industrie</v>
          </cell>
          <cell r="AH751" t="str">
            <v>Validé</v>
          </cell>
        </row>
        <row r="752">
          <cell r="A752" t="str">
            <v>Centre des jeunes professionnels/3</v>
          </cell>
          <cell r="E752" t="str">
            <v>F</v>
          </cell>
          <cell r="H752" t="str">
            <v>01/07/1993</v>
          </cell>
          <cell r="L752" t="str">
            <v>Diplôme universitaire</v>
          </cell>
          <cell r="M752" t="str">
            <v>Autres</v>
          </cell>
          <cell r="O752" t="str">
            <v>Industrie</v>
          </cell>
          <cell r="AH752" t="str">
            <v>Validé</v>
          </cell>
        </row>
        <row r="753">
          <cell r="A753" t="str">
            <v>Centre des jeunes professionnels/4</v>
          </cell>
          <cell r="E753" t="str">
            <v>M</v>
          </cell>
          <cell r="H753" t="str">
            <v>01/01/1978</v>
          </cell>
          <cell r="L753" t="str">
            <v>Primaire</v>
          </cell>
          <cell r="M753" t="str">
            <v>Aucune</v>
          </cell>
          <cell r="O753" t="str">
            <v>Artisanat</v>
          </cell>
          <cell r="AH753" t="str">
            <v>Validé</v>
          </cell>
        </row>
        <row r="754">
          <cell r="A754" t="str">
            <v>Centre des jeunes professionnels/4</v>
          </cell>
          <cell r="E754" t="str">
            <v>F</v>
          </cell>
          <cell r="H754" t="str">
            <v>13/02/1972</v>
          </cell>
          <cell r="L754" t="str">
            <v>Primaire</v>
          </cell>
          <cell r="M754" t="str">
            <v>Aucune</v>
          </cell>
          <cell r="O754" t="str">
            <v>Artisanat</v>
          </cell>
          <cell r="AH754" t="str">
            <v>Validé</v>
          </cell>
        </row>
        <row r="755">
          <cell r="A755" t="str">
            <v>Centre des jeunes professionnels/4</v>
          </cell>
          <cell r="E755" t="str">
            <v>F</v>
          </cell>
          <cell r="H755" t="str">
            <v>01/02/1960</v>
          </cell>
          <cell r="L755" t="str">
            <v>Non scolarisé</v>
          </cell>
          <cell r="M755" t="str">
            <v>Qualification</v>
          </cell>
          <cell r="O755" t="str">
            <v>Artisanat</v>
          </cell>
          <cell r="AH755" t="str">
            <v>Validé</v>
          </cell>
        </row>
        <row r="756">
          <cell r="A756" t="str">
            <v>Centre des jeunes professionnels/4</v>
          </cell>
          <cell r="E756" t="str">
            <v>F</v>
          </cell>
          <cell r="H756" t="str">
            <v>01/01/1976</v>
          </cell>
          <cell r="L756" t="str">
            <v>Primaire</v>
          </cell>
          <cell r="M756" t="str">
            <v>Qualification</v>
          </cell>
          <cell r="O756" t="str">
            <v>Artisanat</v>
          </cell>
          <cell r="AH756" t="str">
            <v>Validé</v>
          </cell>
        </row>
        <row r="757">
          <cell r="A757" t="str">
            <v>Centre des jeunes professionnels/4</v>
          </cell>
          <cell r="E757" t="str">
            <v>F</v>
          </cell>
          <cell r="H757" t="str">
            <v>12/01/1969</v>
          </cell>
          <cell r="L757" t="str">
            <v>Collège</v>
          </cell>
          <cell r="M757" t="str">
            <v>Qualification</v>
          </cell>
          <cell r="O757" t="str">
            <v>Artisanat</v>
          </cell>
          <cell r="AH757" t="str">
            <v>Validé</v>
          </cell>
        </row>
        <row r="758">
          <cell r="A758" t="str">
            <v>Centre des jeunes professionnels/4</v>
          </cell>
          <cell r="E758" t="str">
            <v>F</v>
          </cell>
          <cell r="H758">
            <v>23433</v>
          </cell>
          <cell r="L758" t="str">
            <v>Primaire</v>
          </cell>
          <cell r="M758" t="str">
            <v>Qualification</v>
          </cell>
          <cell r="O758" t="str">
            <v>Artisanat</v>
          </cell>
          <cell r="AH758" t="str">
            <v>Validé</v>
          </cell>
        </row>
        <row r="759">
          <cell r="A759" t="str">
            <v>Centre des jeunes professionnels/4</v>
          </cell>
          <cell r="E759" t="str">
            <v>F</v>
          </cell>
          <cell r="H759" t="str">
            <v>31/08/1967</v>
          </cell>
          <cell r="L759" t="str">
            <v>Collège</v>
          </cell>
          <cell r="M759" t="str">
            <v>Qualification</v>
          </cell>
          <cell r="O759" t="str">
            <v>Artisanat</v>
          </cell>
          <cell r="AH759" t="str">
            <v>Validé</v>
          </cell>
        </row>
        <row r="760">
          <cell r="A760" t="str">
            <v>Centre des jeunes professionnels/4</v>
          </cell>
          <cell r="E760" t="str">
            <v>F</v>
          </cell>
          <cell r="H760" t="str">
            <v>25/05/1980</v>
          </cell>
          <cell r="L760" t="str">
            <v>Primaire</v>
          </cell>
          <cell r="M760" t="str">
            <v>Qualification</v>
          </cell>
          <cell r="O760" t="str">
            <v>Artisanat</v>
          </cell>
          <cell r="AH760" t="str">
            <v>Validé</v>
          </cell>
        </row>
        <row r="761">
          <cell r="A761" t="str">
            <v>Centre des jeunes professionnels/4</v>
          </cell>
          <cell r="E761" t="str">
            <v>M</v>
          </cell>
          <cell r="H761" t="str">
            <v>04/06/1982</v>
          </cell>
          <cell r="L761" t="str">
            <v>Niveau Bac</v>
          </cell>
          <cell r="M761" t="str">
            <v>Technicien</v>
          </cell>
          <cell r="O761" t="str">
            <v>Artisanat</v>
          </cell>
          <cell r="AH761" t="str">
            <v>Validé</v>
          </cell>
        </row>
        <row r="762">
          <cell r="A762" t="str">
            <v>Centre des jeunes professionnels/4</v>
          </cell>
          <cell r="E762" t="str">
            <v>M</v>
          </cell>
          <cell r="H762" t="str">
            <v>01/01/1980</v>
          </cell>
          <cell r="L762" t="str">
            <v>Primaire</v>
          </cell>
          <cell r="M762" t="str">
            <v>Qualification</v>
          </cell>
          <cell r="O762" t="str">
            <v>Artisanat</v>
          </cell>
          <cell r="AH762" t="str">
            <v>Validé</v>
          </cell>
        </row>
        <row r="763">
          <cell r="A763" t="str">
            <v>Centre des jeunes professionnels/5</v>
          </cell>
          <cell r="E763" t="str">
            <v>M</v>
          </cell>
          <cell r="H763" t="str">
            <v>06/05/1973</v>
          </cell>
          <cell r="L763" t="str">
            <v>Niveau Bac</v>
          </cell>
          <cell r="M763" t="str">
            <v>Aucune</v>
          </cell>
          <cell r="O763" t="str">
            <v>Industrie</v>
          </cell>
          <cell r="AH763" t="str">
            <v>En attente de vérification</v>
          </cell>
        </row>
        <row r="764">
          <cell r="A764" t="str">
            <v>Centre des jeunes professionnels/5</v>
          </cell>
          <cell r="E764" t="str">
            <v>M</v>
          </cell>
          <cell r="H764" t="str">
            <v>04/05/1970</v>
          </cell>
          <cell r="L764" t="str">
            <v>Collège</v>
          </cell>
          <cell r="M764" t="str">
            <v>Qualification</v>
          </cell>
          <cell r="O764" t="str">
            <v>Industrie</v>
          </cell>
          <cell r="AH764" t="str">
            <v>En attente de vérification</v>
          </cell>
        </row>
        <row r="765">
          <cell r="A765" t="str">
            <v>Centre des jeunes professionnels/5</v>
          </cell>
          <cell r="E765" t="str">
            <v>M</v>
          </cell>
          <cell r="H765" t="str">
            <v>02/02/1969</v>
          </cell>
          <cell r="L765" t="str">
            <v>Collège</v>
          </cell>
          <cell r="M765" t="str">
            <v>Qualification</v>
          </cell>
          <cell r="O765" t="str">
            <v>Industrie</v>
          </cell>
          <cell r="AH765" t="str">
            <v>En attente de vérification</v>
          </cell>
        </row>
        <row r="766">
          <cell r="A766" t="str">
            <v>Centre des jeunes professionnels/5</v>
          </cell>
          <cell r="E766" t="str">
            <v>M</v>
          </cell>
          <cell r="H766" t="str">
            <v>02/01/1972</v>
          </cell>
          <cell r="L766" t="str">
            <v>Non scolarisé</v>
          </cell>
          <cell r="M766" t="str">
            <v>Aucune</v>
          </cell>
          <cell r="O766" t="str">
            <v>Industrie</v>
          </cell>
          <cell r="AH766" t="str">
            <v>En attente de vérification</v>
          </cell>
        </row>
        <row r="767">
          <cell r="A767" t="str">
            <v>Centre des jeunes professionnels/5</v>
          </cell>
          <cell r="E767" t="str">
            <v>M</v>
          </cell>
          <cell r="H767" t="str">
            <v>01/03/1970</v>
          </cell>
          <cell r="L767" t="str">
            <v>Primaire</v>
          </cell>
          <cell r="M767" t="str">
            <v>Aucune</v>
          </cell>
          <cell r="O767" t="str">
            <v>Industrie</v>
          </cell>
          <cell r="AH767" t="str">
            <v>En attente de vérification</v>
          </cell>
        </row>
        <row r="768">
          <cell r="A768" t="str">
            <v>Centre des jeunes professionnels/5</v>
          </cell>
          <cell r="E768" t="str">
            <v>M</v>
          </cell>
          <cell r="H768" t="str">
            <v>01/06/1975</v>
          </cell>
          <cell r="L768" t="str">
            <v>Non scolarisé</v>
          </cell>
          <cell r="M768" t="str">
            <v>Aucune</v>
          </cell>
          <cell r="O768" t="str">
            <v>Industrie</v>
          </cell>
          <cell r="AH768" t="str">
            <v>En attente de vérification</v>
          </cell>
        </row>
        <row r="769">
          <cell r="A769" t="str">
            <v>Centre des jeunes professionnels/5</v>
          </cell>
          <cell r="E769" t="str">
            <v>M</v>
          </cell>
          <cell r="H769" t="str">
            <v>10/01/1975</v>
          </cell>
          <cell r="L769" t="str">
            <v>Primaire</v>
          </cell>
          <cell r="M769" t="str">
            <v>Aucune</v>
          </cell>
          <cell r="O769" t="str">
            <v>Industrie</v>
          </cell>
          <cell r="AH769" t="str">
            <v>En attente de vérification</v>
          </cell>
        </row>
        <row r="770">
          <cell r="A770" t="str">
            <v>Centre des jeunes professionnels/5</v>
          </cell>
          <cell r="E770" t="str">
            <v>M</v>
          </cell>
          <cell r="H770" t="str">
            <v>01/01/1991</v>
          </cell>
          <cell r="L770" t="str">
            <v>Collège</v>
          </cell>
          <cell r="M770" t="str">
            <v>Aucune</v>
          </cell>
          <cell r="O770" t="str">
            <v>Industrie</v>
          </cell>
          <cell r="AH770" t="str">
            <v>En attente de vérification</v>
          </cell>
        </row>
        <row r="771">
          <cell r="A771" t="str">
            <v>Centre des jeunes professionnels/5</v>
          </cell>
          <cell r="E771" t="str">
            <v>M</v>
          </cell>
          <cell r="H771" t="str">
            <v>07/03/1973</v>
          </cell>
          <cell r="L771" t="str">
            <v>Non scolarisé</v>
          </cell>
          <cell r="M771" t="str">
            <v>Aucune</v>
          </cell>
          <cell r="O771" t="str">
            <v>Industrie</v>
          </cell>
          <cell r="AH771" t="str">
            <v>En attente de vérification</v>
          </cell>
        </row>
        <row r="772">
          <cell r="A772" t="str">
            <v>Centre des jeunes professionnels/5</v>
          </cell>
          <cell r="E772" t="str">
            <v>M</v>
          </cell>
          <cell r="H772" t="str">
            <v>05/04/1988</v>
          </cell>
          <cell r="L772" t="str">
            <v>Primaire</v>
          </cell>
          <cell r="M772" t="str">
            <v>Aucune</v>
          </cell>
          <cell r="O772" t="str">
            <v>Industrie</v>
          </cell>
          <cell r="AH772" t="str">
            <v>En attente de vérification</v>
          </cell>
        </row>
        <row r="773">
          <cell r="A773" t="str">
            <v>Centre des jeunes professionnels/5</v>
          </cell>
          <cell r="E773" t="str">
            <v>M</v>
          </cell>
          <cell r="H773" t="str">
            <v>01/10/1991</v>
          </cell>
          <cell r="L773" t="str">
            <v>Collège</v>
          </cell>
          <cell r="M773" t="str">
            <v>Qualification</v>
          </cell>
          <cell r="O773" t="str">
            <v>Industrie</v>
          </cell>
          <cell r="AH773" t="str">
            <v>En attente de vérification</v>
          </cell>
        </row>
        <row r="774">
          <cell r="A774" t="str">
            <v>Centre des jeunes professionnels/5</v>
          </cell>
          <cell r="E774" t="str">
            <v>M</v>
          </cell>
          <cell r="H774" t="str">
            <v>16/12/1987</v>
          </cell>
          <cell r="L774" t="str">
            <v>Collège</v>
          </cell>
          <cell r="M774" t="str">
            <v>Qualification</v>
          </cell>
          <cell r="O774" t="str">
            <v>Industrie</v>
          </cell>
          <cell r="AH774" t="str">
            <v>En attente de vérification</v>
          </cell>
        </row>
        <row r="775">
          <cell r="A775" t="str">
            <v>Centre des jeunes professionnels/5</v>
          </cell>
          <cell r="E775" t="str">
            <v>M</v>
          </cell>
          <cell r="H775" t="str">
            <v>06/01/1964</v>
          </cell>
          <cell r="L775" t="str">
            <v>Primaire</v>
          </cell>
          <cell r="M775" t="str">
            <v>Aucune</v>
          </cell>
          <cell r="O775" t="str">
            <v>Industrie</v>
          </cell>
          <cell r="AH775" t="str">
            <v>En attente de vérification</v>
          </cell>
        </row>
        <row r="776">
          <cell r="A776" t="str">
            <v>Centre des jeunes professionnels/6</v>
          </cell>
          <cell r="E776" t="str">
            <v>F</v>
          </cell>
          <cell r="H776" t="str">
            <v>13/07/1975</v>
          </cell>
          <cell r="L776" t="str">
            <v>Diplôme universitaire</v>
          </cell>
          <cell r="M776" t="str">
            <v>Technicien</v>
          </cell>
          <cell r="O776" t="str">
            <v>Commerce</v>
          </cell>
          <cell r="AH776" t="str">
            <v>En attente de vérification</v>
          </cell>
        </row>
        <row r="777">
          <cell r="A777" t="str">
            <v>Centre des jeunes professionnels/6</v>
          </cell>
          <cell r="E777" t="str">
            <v>M</v>
          </cell>
          <cell r="H777" t="str">
            <v>13/07/1974</v>
          </cell>
          <cell r="L777" t="str">
            <v>Diplôme universitaire</v>
          </cell>
          <cell r="M777" t="str">
            <v>Qualification</v>
          </cell>
          <cell r="O777" t="str">
            <v>Industrie</v>
          </cell>
          <cell r="AH777" t="str">
            <v>En attente de vérification</v>
          </cell>
        </row>
        <row r="778">
          <cell r="A778" t="str">
            <v>Centre des jeunes professionnels/6</v>
          </cell>
          <cell r="E778" t="str">
            <v>M</v>
          </cell>
          <cell r="H778" t="str">
            <v>27/05/1969</v>
          </cell>
          <cell r="L778" t="str">
            <v>Niveau Bac</v>
          </cell>
          <cell r="M778" t="str">
            <v>Technicien</v>
          </cell>
          <cell r="O778" t="str">
            <v>Industrie</v>
          </cell>
          <cell r="AH778" t="str">
            <v>En attente de vérification</v>
          </cell>
        </row>
        <row r="779">
          <cell r="A779" t="str">
            <v>Centre des jeunes professionnels/6</v>
          </cell>
          <cell r="E779" t="str">
            <v>M</v>
          </cell>
          <cell r="H779" t="str">
            <v>13/08/1993</v>
          </cell>
          <cell r="L779" t="str">
            <v>Diplôme universitaire</v>
          </cell>
          <cell r="M779" t="str">
            <v>Aucune</v>
          </cell>
          <cell r="O779" t="str">
            <v>Services</v>
          </cell>
          <cell r="AH779" t="str">
            <v>En attente de vérification</v>
          </cell>
        </row>
        <row r="780">
          <cell r="A780" t="str">
            <v>Centre des jeunes professionnels/6</v>
          </cell>
          <cell r="E780" t="str">
            <v>M</v>
          </cell>
          <cell r="H780" t="str">
            <v>12/04/1973</v>
          </cell>
          <cell r="L780" t="str">
            <v>Niveau Bac</v>
          </cell>
          <cell r="M780" t="str">
            <v>Technicien spécialisé</v>
          </cell>
          <cell r="O780" t="str">
            <v>Industrie</v>
          </cell>
          <cell r="AH780" t="str">
            <v>En attente de vérification</v>
          </cell>
        </row>
        <row r="781">
          <cell r="A781" t="str">
            <v>Centre des jeunes professionnels/6</v>
          </cell>
          <cell r="E781" t="str">
            <v>M</v>
          </cell>
          <cell r="H781" t="str">
            <v>01/01/1984</v>
          </cell>
          <cell r="L781" t="str">
            <v>Diplôme universitaire</v>
          </cell>
          <cell r="M781" t="str">
            <v>Aucune</v>
          </cell>
          <cell r="O781" t="str">
            <v>Industrie</v>
          </cell>
          <cell r="AH781" t="str">
            <v>En attente de vérification</v>
          </cell>
        </row>
        <row r="782">
          <cell r="A782" t="str">
            <v>Centre des jeunes professionnels/6</v>
          </cell>
          <cell r="E782" t="str">
            <v>M</v>
          </cell>
          <cell r="H782" t="str">
            <v>03/09/1976</v>
          </cell>
          <cell r="L782" t="str">
            <v>Diplôme universitaire</v>
          </cell>
          <cell r="M782" t="str">
            <v>Aucune</v>
          </cell>
          <cell r="O782" t="str">
            <v>Industrie</v>
          </cell>
          <cell r="AH782" t="str">
            <v>En attente de vérification</v>
          </cell>
        </row>
        <row r="783">
          <cell r="A783" t="str">
            <v>Centre des jeunes professionnels/6</v>
          </cell>
          <cell r="E783" t="str">
            <v>M</v>
          </cell>
          <cell r="H783" t="str">
            <v>06/06/1975</v>
          </cell>
          <cell r="L783" t="str">
            <v>Bac</v>
          </cell>
          <cell r="M783" t="str">
            <v>Autres</v>
          </cell>
          <cell r="O783" t="str">
            <v>Industrie</v>
          </cell>
          <cell r="AH783" t="str">
            <v>En attente de vérification</v>
          </cell>
        </row>
        <row r="784">
          <cell r="A784" t="str">
            <v>Centre des jeunes professionnels/6</v>
          </cell>
          <cell r="E784" t="str">
            <v>M</v>
          </cell>
          <cell r="H784" t="str">
            <v>02/12/1988</v>
          </cell>
          <cell r="L784" t="str">
            <v>Bac</v>
          </cell>
          <cell r="M784" t="str">
            <v>Technicien spécialisé</v>
          </cell>
          <cell r="O784" t="str">
            <v>Industrie</v>
          </cell>
          <cell r="AH784" t="str">
            <v>En attente de vérification</v>
          </cell>
        </row>
        <row r="785">
          <cell r="A785" t="str">
            <v>Centre des jeunes professionnels/6</v>
          </cell>
          <cell r="E785" t="str">
            <v>M</v>
          </cell>
          <cell r="H785" t="str">
            <v>26/03/1974</v>
          </cell>
          <cell r="L785" t="str">
            <v>Bac</v>
          </cell>
          <cell r="M785" t="str">
            <v>Aucune</v>
          </cell>
          <cell r="O785" t="str">
            <v>Industrie</v>
          </cell>
          <cell r="AH785" t="str">
            <v>En attente de vérification</v>
          </cell>
        </row>
        <row r="786">
          <cell r="A786" t="str">
            <v>Centre des jeunes professionnels/6</v>
          </cell>
          <cell r="E786" t="str">
            <v>M</v>
          </cell>
          <cell r="H786" t="str">
            <v>21/11/1979</v>
          </cell>
          <cell r="L786" t="str">
            <v>Diplôme universitaire</v>
          </cell>
          <cell r="M786" t="str">
            <v>Aucune</v>
          </cell>
          <cell r="O786" t="str">
            <v>Industrie</v>
          </cell>
          <cell r="AH786" t="str">
            <v>En attente de vérification</v>
          </cell>
        </row>
        <row r="787">
          <cell r="A787" t="str">
            <v>Centre des jeunes professionnels/7</v>
          </cell>
          <cell r="E787" t="str">
            <v>M</v>
          </cell>
          <cell r="H787" t="str">
            <v>14/10/1970</v>
          </cell>
          <cell r="L787" t="str">
            <v>Diplôme universitaire</v>
          </cell>
          <cell r="M787" t="str">
            <v>Aucune</v>
          </cell>
          <cell r="O787" t="str">
            <v>Industrie</v>
          </cell>
          <cell r="AH787" t="str">
            <v>En attente de vérification</v>
          </cell>
        </row>
        <row r="788">
          <cell r="A788" t="str">
            <v>Centre des jeunes professionnels/7</v>
          </cell>
          <cell r="E788" t="str">
            <v>M</v>
          </cell>
          <cell r="H788" t="str">
            <v>10/01/1979</v>
          </cell>
          <cell r="L788" t="str">
            <v>Diplôme universitaire</v>
          </cell>
          <cell r="M788" t="str">
            <v>Aucune</v>
          </cell>
          <cell r="O788" t="str">
            <v>Commerce</v>
          </cell>
          <cell r="AH788" t="str">
            <v>En attente de vérification</v>
          </cell>
        </row>
        <row r="789">
          <cell r="A789" t="str">
            <v>Centre des jeunes professionnels/7</v>
          </cell>
          <cell r="E789" t="str">
            <v>M</v>
          </cell>
          <cell r="H789" t="str">
            <v>02/12/1995</v>
          </cell>
          <cell r="L789" t="str">
            <v>Niveau Bac</v>
          </cell>
          <cell r="M789" t="str">
            <v>Technicien spécialisé</v>
          </cell>
          <cell r="O789" t="str">
            <v>Commerce</v>
          </cell>
          <cell r="AH789" t="str">
            <v>En attente de vérification</v>
          </cell>
        </row>
        <row r="790">
          <cell r="A790" t="str">
            <v>Centre des jeunes professionnels/7</v>
          </cell>
          <cell r="E790" t="str">
            <v>M</v>
          </cell>
          <cell r="H790" t="str">
            <v>12/10/1993</v>
          </cell>
          <cell r="L790" t="str">
            <v>Collège</v>
          </cell>
          <cell r="M790" t="str">
            <v>Autres</v>
          </cell>
          <cell r="O790" t="str">
            <v>Commerce</v>
          </cell>
          <cell r="AH790" t="str">
            <v>En attente de vérification</v>
          </cell>
        </row>
        <row r="791">
          <cell r="A791" t="str">
            <v>Centre des jeunes professionnels/7</v>
          </cell>
          <cell r="E791" t="str">
            <v>M</v>
          </cell>
          <cell r="H791" t="str">
            <v>11/06/1995</v>
          </cell>
          <cell r="L791" t="str">
            <v>Collège</v>
          </cell>
          <cell r="M791" t="str">
            <v>Qualification</v>
          </cell>
          <cell r="O791" t="str">
            <v>Commerce</v>
          </cell>
          <cell r="AH791" t="str">
            <v>En attente de vérification</v>
          </cell>
        </row>
        <row r="792">
          <cell r="A792" t="str">
            <v>Centre des jeunes professionnels/7</v>
          </cell>
          <cell r="E792" t="str">
            <v>M</v>
          </cell>
          <cell r="H792" t="str">
            <v>19/02/1983</v>
          </cell>
          <cell r="L792" t="str">
            <v>Niveau Bac</v>
          </cell>
          <cell r="M792" t="str">
            <v>Autres</v>
          </cell>
          <cell r="O792" t="str">
            <v>Industrie</v>
          </cell>
          <cell r="AH792" t="str">
            <v>En attente de vérification</v>
          </cell>
        </row>
        <row r="793">
          <cell r="A793" t="str">
            <v>Centre des jeunes professionnels/7</v>
          </cell>
          <cell r="E793" t="str">
            <v>M</v>
          </cell>
          <cell r="H793" t="str">
            <v>30/01/1985</v>
          </cell>
          <cell r="L793" t="str">
            <v>Diplôme universitaire</v>
          </cell>
          <cell r="M793" t="str">
            <v>Autres</v>
          </cell>
          <cell r="O793" t="str">
            <v>Commerce</v>
          </cell>
          <cell r="AH793" t="str">
            <v>En attente de vérification</v>
          </cell>
        </row>
        <row r="794">
          <cell r="A794" t="str">
            <v>Centre des jeunes professionnels/7</v>
          </cell>
          <cell r="E794" t="str">
            <v>F</v>
          </cell>
          <cell r="H794" t="str">
            <v>21/05/1997</v>
          </cell>
          <cell r="L794" t="str">
            <v>Collège</v>
          </cell>
          <cell r="M794" t="str">
            <v>Autres</v>
          </cell>
          <cell r="O794" t="str">
            <v>Commerce</v>
          </cell>
          <cell r="AH794" t="str">
            <v>En attente de vérification</v>
          </cell>
        </row>
        <row r="795">
          <cell r="A795" t="str">
            <v>Centre des jeunes professionnels/7</v>
          </cell>
          <cell r="E795" t="str">
            <v>F</v>
          </cell>
          <cell r="H795" t="str">
            <v>13/02/1993</v>
          </cell>
          <cell r="L795" t="str">
            <v>Diplôme universitaire</v>
          </cell>
          <cell r="M795" t="str">
            <v>Autres</v>
          </cell>
          <cell r="O795" t="str">
            <v>Services</v>
          </cell>
          <cell r="AH795" t="str">
            <v>En attente de vérification</v>
          </cell>
        </row>
        <row r="796">
          <cell r="A796" t="str">
            <v>Centre des jeunes professionnels/7</v>
          </cell>
          <cell r="E796" t="str">
            <v>M</v>
          </cell>
          <cell r="H796" t="str">
            <v>19/12/1999</v>
          </cell>
          <cell r="L796" t="str">
            <v>Collège</v>
          </cell>
          <cell r="M796" t="str">
            <v>Aucune</v>
          </cell>
          <cell r="O796" t="str">
            <v>Commerce</v>
          </cell>
          <cell r="AH796" t="str">
            <v>En attente de vérification</v>
          </cell>
        </row>
        <row r="797">
          <cell r="A797" t="str">
            <v>Centre des jeunes professionnels/7</v>
          </cell>
          <cell r="E797" t="str">
            <v>M</v>
          </cell>
          <cell r="H797" t="str">
            <v>21/07/1979</v>
          </cell>
          <cell r="L797" t="str">
            <v>Collège</v>
          </cell>
          <cell r="M797" t="str">
            <v>Autres</v>
          </cell>
          <cell r="O797" t="str">
            <v>Artisanat</v>
          </cell>
          <cell r="AH797" t="str">
            <v>En attente de vérification</v>
          </cell>
        </row>
        <row r="798">
          <cell r="A798" t="str">
            <v>Centre Drâa-Tafilalet pour le Développement Durable/1</v>
          </cell>
          <cell r="E798" t="str">
            <v>M</v>
          </cell>
          <cell r="H798" t="str">
            <v>15/03/1989</v>
          </cell>
          <cell r="L798" t="str">
            <v>Niveau Bac</v>
          </cell>
          <cell r="M798" t="str">
            <v>Technicien</v>
          </cell>
          <cell r="O798" t="str">
            <v>Industrie</v>
          </cell>
          <cell r="AH798" t="str">
            <v>Validé</v>
          </cell>
        </row>
        <row r="799">
          <cell r="A799" t="str">
            <v>Centre Drâa-Tafilalet pour le Développement Durable/1</v>
          </cell>
          <cell r="E799" t="str">
            <v>M</v>
          </cell>
          <cell r="H799" t="str">
            <v>01/01/1973</v>
          </cell>
          <cell r="L799" t="str">
            <v>Diplôme universitaire</v>
          </cell>
          <cell r="M799" t="str">
            <v>Technicien</v>
          </cell>
          <cell r="O799" t="str">
            <v>Industrie</v>
          </cell>
          <cell r="AH799" t="str">
            <v>Validé</v>
          </cell>
        </row>
        <row r="800">
          <cell r="A800" t="str">
            <v>Centre Drâa-Tafilalet pour le Développement Durable/1</v>
          </cell>
          <cell r="E800" t="str">
            <v>M</v>
          </cell>
          <cell r="H800" t="str">
            <v>13/01/1982</v>
          </cell>
          <cell r="L800" t="str">
            <v>Niveau Bac</v>
          </cell>
          <cell r="M800" t="str">
            <v>Technicien</v>
          </cell>
          <cell r="O800" t="str">
            <v>Industrie</v>
          </cell>
          <cell r="AH800" t="str">
            <v>Validé</v>
          </cell>
        </row>
        <row r="801">
          <cell r="A801" t="str">
            <v>Centre Drâa-Tafilalet pour le Développement Durable/1</v>
          </cell>
          <cell r="E801" t="str">
            <v>M</v>
          </cell>
          <cell r="H801" t="str">
            <v>08/05/1974</v>
          </cell>
          <cell r="L801" t="str">
            <v>Niveau Bac</v>
          </cell>
          <cell r="M801" t="str">
            <v>Technicien</v>
          </cell>
          <cell r="O801" t="str">
            <v>Industrie</v>
          </cell>
          <cell r="AH801" t="str">
            <v>Validé</v>
          </cell>
        </row>
        <row r="802">
          <cell r="A802" t="str">
            <v>Centre Drâa-Tafilalet pour le Développement Durable/1</v>
          </cell>
          <cell r="E802" t="str">
            <v>M</v>
          </cell>
          <cell r="H802" t="str">
            <v>01/01/1980</v>
          </cell>
          <cell r="L802" t="str">
            <v>Niveau Bac</v>
          </cell>
          <cell r="M802" t="str">
            <v>Technicien</v>
          </cell>
          <cell r="O802" t="str">
            <v>Industrie</v>
          </cell>
          <cell r="AH802" t="str">
            <v>Validé</v>
          </cell>
        </row>
        <row r="803">
          <cell r="A803" t="str">
            <v>Centre Drâa-Tafilalet pour le Développement Durable/1</v>
          </cell>
          <cell r="E803" t="str">
            <v>M</v>
          </cell>
          <cell r="H803" t="str">
            <v>04/08/1982</v>
          </cell>
          <cell r="L803" t="str">
            <v>Collège</v>
          </cell>
          <cell r="M803" t="str">
            <v>Qualification</v>
          </cell>
          <cell r="O803" t="str">
            <v>Artisanat</v>
          </cell>
          <cell r="AH803" t="str">
            <v>Validé</v>
          </cell>
        </row>
        <row r="804">
          <cell r="A804" t="str">
            <v>Centre Drâa-Tafilalet pour le Développement Durable/1</v>
          </cell>
          <cell r="E804" t="str">
            <v>M</v>
          </cell>
          <cell r="H804" t="str">
            <v>01/01/1974</v>
          </cell>
          <cell r="L804" t="str">
            <v>Niveau Bac</v>
          </cell>
          <cell r="M804" t="str">
            <v>Technicien</v>
          </cell>
          <cell r="O804" t="str">
            <v>Industrie</v>
          </cell>
          <cell r="AH804" t="str">
            <v>Validé</v>
          </cell>
        </row>
        <row r="805">
          <cell r="A805" t="str">
            <v>Centre Drâa-Tafilalet pour le Développement Durable/1</v>
          </cell>
          <cell r="E805" t="str">
            <v>M</v>
          </cell>
          <cell r="H805" t="str">
            <v>01/01/1969</v>
          </cell>
          <cell r="L805" t="str">
            <v>Diplôme universitaire</v>
          </cell>
          <cell r="M805" t="str">
            <v>Qualification</v>
          </cell>
          <cell r="O805" t="str">
            <v>Industrie</v>
          </cell>
          <cell r="AH805" t="str">
            <v>Validé</v>
          </cell>
        </row>
        <row r="806">
          <cell r="A806" t="str">
            <v>Centre Drâa-Tafilalet pour le Développement Durable/1</v>
          </cell>
          <cell r="E806" t="str">
            <v>M</v>
          </cell>
          <cell r="H806" t="str">
            <v>27/04/1970</v>
          </cell>
          <cell r="L806" t="str">
            <v>Diplôme universitaire</v>
          </cell>
          <cell r="M806" t="str">
            <v>Technicien</v>
          </cell>
          <cell r="O806" t="str">
            <v>Industrie</v>
          </cell>
          <cell r="AH806" t="str">
            <v>Validé</v>
          </cell>
        </row>
        <row r="807">
          <cell r="A807" t="str">
            <v>Centre Drâa-Tafilalet pour le Développement Durable/1</v>
          </cell>
          <cell r="E807" t="str">
            <v>M</v>
          </cell>
          <cell r="H807" t="str">
            <v>16/05/1983</v>
          </cell>
          <cell r="L807" t="str">
            <v>Niveau Bac</v>
          </cell>
          <cell r="M807" t="str">
            <v>Technicien</v>
          </cell>
          <cell r="O807" t="str">
            <v>Industrie</v>
          </cell>
          <cell r="AH807" t="str">
            <v>Validé</v>
          </cell>
        </row>
        <row r="808">
          <cell r="A808" t="str">
            <v>Centre Drâa-Tafilalet pour le Développement Durable/1</v>
          </cell>
          <cell r="E808" t="str">
            <v>M</v>
          </cell>
          <cell r="H808" t="str">
            <v>01/01/1976</v>
          </cell>
          <cell r="L808" t="str">
            <v>Niveau Bac</v>
          </cell>
          <cell r="M808" t="str">
            <v>Qualification</v>
          </cell>
          <cell r="O808" t="str">
            <v>Industrie</v>
          </cell>
          <cell r="AH808" t="str">
            <v>Validé</v>
          </cell>
        </row>
        <row r="809">
          <cell r="A809" t="str">
            <v>Centre Drâa-Tafilalet pour le Développement Durable/1</v>
          </cell>
          <cell r="E809" t="str">
            <v>M</v>
          </cell>
          <cell r="H809" t="str">
            <v>27/08/1978</v>
          </cell>
          <cell r="L809" t="str">
            <v>Collège</v>
          </cell>
          <cell r="M809" t="str">
            <v>Technicien</v>
          </cell>
          <cell r="O809" t="str">
            <v>Industrie</v>
          </cell>
          <cell r="AH809" t="str">
            <v>Validé</v>
          </cell>
        </row>
        <row r="810">
          <cell r="A810" t="str">
            <v>Centre Drâa-Tafilalet pour le Développement Durable/1</v>
          </cell>
          <cell r="E810" t="str">
            <v>M</v>
          </cell>
          <cell r="H810" t="str">
            <v>01/01/1974</v>
          </cell>
          <cell r="L810" t="str">
            <v>Collège</v>
          </cell>
          <cell r="M810" t="str">
            <v>Technicien</v>
          </cell>
          <cell r="O810" t="str">
            <v>Industrie</v>
          </cell>
          <cell r="AH810" t="str">
            <v>Validé</v>
          </cell>
        </row>
        <row r="811">
          <cell r="A811" t="str">
            <v>Centre Drâa-Tafilalet pour le Développement Durable/1</v>
          </cell>
          <cell r="E811" t="str">
            <v>M</v>
          </cell>
          <cell r="H811" t="str">
            <v>04/11/1988</v>
          </cell>
          <cell r="L811" t="str">
            <v>Collège</v>
          </cell>
          <cell r="M811" t="str">
            <v>Technicien</v>
          </cell>
          <cell r="O811" t="str">
            <v>Industrie</v>
          </cell>
          <cell r="AH811" t="str">
            <v>Validé</v>
          </cell>
        </row>
        <row r="812">
          <cell r="A812" t="str">
            <v>Centre Drâa-Tafilalet pour le Développement Durable/2</v>
          </cell>
          <cell r="E812" t="str">
            <v>M</v>
          </cell>
          <cell r="H812" t="str">
            <v>17/08/1969</v>
          </cell>
          <cell r="L812" t="str">
            <v>Primaire</v>
          </cell>
          <cell r="M812" t="str">
            <v>Qualification</v>
          </cell>
          <cell r="O812" t="str">
            <v>Industrie</v>
          </cell>
          <cell r="AH812" t="str">
            <v>En attente de vérification</v>
          </cell>
        </row>
        <row r="813">
          <cell r="A813" t="str">
            <v>Centre Drâa-Tafilalet pour le Développement Durable/2</v>
          </cell>
          <cell r="E813" t="str">
            <v>M</v>
          </cell>
          <cell r="H813" t="str">
            <v>01/01/1975</v>
          </cell>
          <cell r="L813" t="str">
            <v>Collège</v>
          </cell>
          <cell r="M813" t="str">
            <v>Qualification</v>
          </cell>
          <cell r="O813" t="str">
            <v>Industrie</v>
          </cell>
          <cell r="AH813" t="str">
            <v>En attente de vérification</v>
          </cell>
        </row>
        <row r="814">
          <cell r="A814" t="str">
            <v>Centre Drâa-Tafilalet pour le Développement Durable/2</v>
          </cell>
          <cell r="E814" t="str">
            <v>M</v>
          </cell>
          <cell r="H814" t="str">
            <v>10/08/1981</v>
          </cell>
          <cell r="L814" t="str">
            <v>Collège</v>
          </cell>
          <cell r="M814" t="str">
            <v>Qualification</v>
          </cell>
          <cell r="O814" t="str">
            <v>Industrie</v>
          </cell>
          <cell r="AH814" t="str">
            <v>Validé</v>
          </cell>
        </row>
        <row r="815">
          <cell r="A815" t="str">
            <v>Centre Drâa-Tafilalet pour le Développement Durable/2</v>
          </cell>
          <cell r="E815" t="str">
            <v>M</v>
          </cell>
          <cell r="H815" t="str">
            <v>01/09/1990</v>
          </cell>
          <cell r="L815" t="str">
            <v>Collège</v>
          </cell>
          <cell r="M815" t="str">
            <v>Technicien</v>
          </cell>
          <cell r="O815" t="str">
            <v>Industrie</v>
          </cell>
          <cell r="AH815" t="str">
            <v>Validé</v>
          </cell>
        </row>
        <row r="816">
          <cell r="A816" t="str">
            <v>Centre Drâa-Tafilalet pour le Développement Durable/2</v>
          </cell>
          <cell r="E816" t="str">
            <v>M</v>
          </cell>
          <cell r="H816" t="str">
            <v>26/02/1982</v>
          </cell>
          <cell r="L816" t="str">
            <v>Collège</v>
          </cell>
          <cell r="M816" t="str">
            <v>Qualification</v>
          </cell>
          <cell r="O816" t="str">
            <v>Industrie</v>
          </cell>
          <cell r="AH816" t="str">
            <v>Validé</v>
          </cell>
        </row>
        <row r="817">
          <cell r="A817" t="str">
            <v>Centre Drâa-Tafilalet pour le Développement Durable/2</v>
          </cell>
          <cell r="E817" t="str">
            <v>M</v>
          </cell>
          <cell r="H817" t="str">
            <v>01/11/1973</v>
          </cell>
          <cell r="L817" t="str">
            <v>Collège</v>
          </cell>
          <cell r="M817" t="str">
            <v>Qualification</v>
          </cell>
          <cell r="O817" t="str">
            <v>Industrie</v>
          </cell>
          <cell r="AH817" t="str">
            <v>Validé</v>
          </cell>
        </row>
        <row r="818">
          <cell r="A818" t="str">
            <v>Centre Drâa-Tafilalet pour le Développement Durable/2</v>
          </cell>
          <cell r="E818" t="str">
            <v>M</v>
          </cell>
          <cell r="H818" t="str">
            <v>19/12/1973</v>
          </cell>
          <cell r="L818" t="str">
            <v>Primaire</v>
          </cell>
          <cell r="M818" t="str">
            <v>Autres</v>
          </cell>
          <cell r="O818" t="str">
            <v>Industrie</v>
          </cell>
          <cell r="AH818" t="str">
            <v>Validé</v>
          </cell>
        </row>
        <row r="819">
          <cell r="A819" t="str">
            <v>Centre Drâa-Tafilalet pour le Développement Durable/2</v>
          </cell>
          <cell r="E819" t="str">
            <v>M</v>
          </cell>
          <cell r="H819" t="str">
            <v>14/10/1984</v>
          </cell>
          <cell r="L819" t="str">
            <v>Collège</v>
          </cell>
          <cell r="M819" t="str">
            <v>Qualification</v>
          </cell>
          <cell r="O819" t="str">
            <v>Industrie</v>
          </cell>
          <cell r="AH819" t="str">
            <v>Validé</v>
          </cell>
        </row>
        <row r="820">
          <cell r="A820" t="str">
            <v>Centre Drâa-Tafilalet pour le Développement Durable/2</v>
          </cell>
          <cell r="E820" t="str">
            <v>M</v>
          </cell>
          <cell r="H820" t="str">
            <v>25/02/1988</v>
          </cell>
          <cell r="L820" t="str">
            <v>Collège</v>
          </cell>
          <cell r="M820" t="str">
            <v>Qualification</v>
          </cell>
          <cell r="O820" t="str">
            <v>Industrie</v>
          </cell>
          <cell r="AH820" t="str">
            <v>Validé</v>
          </cell>
        </row>
        <row r="821">
          <cell r="A821" t="str">
            <v>Centre Drâa-Tafilalet pour le Développement Durable/2</v>
          </cell>
          <cell r="E821" t="str">
            <v>M</v>
          </cell>
          <cell r="H821" t="str">
            <v>01/01/1967</v>
          </cell>
          <cell r="L821" t="str">
            <v>Primaire</v>
          </cell>
          <cell r="M821" t="str">
            <v>Autres</v>
          </cell>
          <cell r="O821" t="str">
            <v>Industrie</v>
          </cell>
          <cell r="AH821" t="str">
            <v>Validé</v>
          </cell>
        </row>
        <row r="822">
          <cell r="A822" t="str">
            <v>Centre Drâa-Tafilalet pour le Développement Durable/2</v>
          </cell>
          <cell r="E822" t="str">
            <v>M</v>
          </cell>
          <cell r="H822" t="str">
            <v>01/01/1975</v>
          </cell>
          <cell r="L822" t="str">
            <v>Collège</v>
          </cell>
          <cell r="M822" t="str">
            <v>Autres</v>
          </cell>
          <cell r="O822" t="str">
            <v>Industrie</v>
          </cell>
          <cell r="AH822" t="str">
            <v>Validé</v>
          </cell>
        </row>
        <row r="823">
          <cell r="A823" t="str">
            <v>Centre Drâa-Tafilalet pour le Développement Durable/2</v>
          </cell>
          <cell r="E823" t="str">
            <v>M</v>
          </cell>
          <cell r="H823" t="str">
            <v>08/12/1978</v>
          </cell>
          <cell r="L823" t="str">
            <v>Collège</v>
          </cell>
          <cell r="M823" t="str">
            <v>Autres</v>
          </cell>
          <cell r="O823" t="str">
            <v>Industrie</v>
          </cell>
          <cell r="AH823" t="str">
            <v>Validé</v>
          </cell>
        </row>
        <row r="824">
          <cell r="A824" t="str">
            <v>Centre Drâa-Tafilalet pour le Développement Durable/2</v>
          </cell>
          <cell r="E824" t="str">
            <v>M</v>
          </cell>
          <cell r="H824" t="str">
            <v>08/02/1962</v>
          </cell>
          <cell r="L824" t="str">
            <v>Primaire</v>
          </cell>
          <cell r="M824" t="str">
            <v>Autres</v>
          </cell>
          <cell r="O824" t="str">
            <v>Industrie</v>
          </cell>
          <cell r="AH824" t="str">
            <v>Validé</v>
          </cell>
        </row>
        <row r="825">
          <cell r="A825" t="str">
            <v>Centre Drâa-Tafilalet pour le Développement Durable/2</v>
          </cell>
          <cell r="E825" t="str">
            <v>M</v>
          </cell>
          <cell r="H825" t="str">
            <v>13/04/1976</v>
          </cell>
          <cell r="L825" t="str">
            <v>Collège</v>
          </cell>
          <cell r="M825" t="str">
            <v>Qualification</v>
          </cell>
          <cell r="O825" t="str">
            <v>Industrie</v>
          </cell>
          <cell r="AH825" t="str">
            <v>Validé</v>
          </cell>
        </row>
        <row r="826">
          <cell r="A826" t="str">
            <v>Centre Drâa-Tafilalet pour le Développement Durable/2</v>
          </cell>
          <cell r="E826" t="str">
            <v>M</v>
          </cell>
          <cell r="H826" t="str">
            <v>17/10/1978</v>
          </cell>
          <cell r="L826" t="str">
            <v>Collège</v>
          </cell>
          <cell r="M826" t="str">
            <v>Autres</v>
          </cell>
          <cell r="O826" t="str">
            <v>Industrie</v>
          </cell>
          <cell r="AH826" t="str">
            <v>Validé</v>
          </cell>
        </row>
        <row r="827">
          <cell r="A827" t="str">
            <v>Centre Drâa-Tafilalet pour le Développement Durable/2</v>
          </cell>
          <cell r="E827" t="str">
            <v>M</v>
          </cell>
          <cell r="H827" t="str">
            <v>10/06/1972</v>
          </cell>
          <cell r="L827" t="str">
            <v>Diplôme universitaire</v>
          </cell>
          <cell r="M827" t="str">
            <v>Technicien</v>
          </cell>
          <cell r="O827" t="str">
            <v>Industrie</v>
          </cell>
          <cell r="AH827" t="str">
            <v>Validé</v>
          </cell>
        </row>
        <row r="828">
          <cell r="A828" t="str">
            <v>Centre Drâa-Tafilalet pour le Développement Durable/2</v>
          </cell>
          <cell r="E828" t="str">
            <v>M</v>
          </cell>
          <cell r="H828" t="str">
            <v>01/01/1962</v>
          </cell>
          <cell r="L828" t="str">
            <v>Collège</v>
          </cell>
          <cell r="M828" t="str">
            <v>Qualification</v>
          </cell>
          <cell r="O828" t="str">
            <v>Industrie</v>
          </cell>
          <cell r="AH828" t="str">
            <v>Validé</v>
          </cell>
        </row>
        <row r="829">
          <cell r="A829" t="str">
            <v>Centre Drâa-Tafilalet pour le Développement Durable/3</v>
          </cell>
          <cell r="E829" t="str">
            <v>M</v>
          </cell>
          <cell r="H829" t="str">
            <v>01/01/1981</v>
          </cell>
          <cell r="L829" t="str">
            <v>Primaire</v>
          </cell>
          <cell r="M829" t="str">
            <v>Qualification</v>
          </cell>
          <cell r="O829" t="str">
            <v>Industrie</v>
          </cell>
          <cell r="AH829" t="str">
            <v>En attente de vérification</v>
          </cell>
        </row>
        <row r="830">
          <cell r="A830" t="str">
            <v>Centre Drâa-Tafilalet pour le Développement Durable/3</v>
          </cell>
          <cell r="E830" t="str">
            <v>M</v>
          </cell>
          <cell r="H830" t="str">
            <v>08/06/1987</v>
          </cell>
          <cell r="L830" t="str">
            <v>Bac</v>
          </cell>
          <cell r="M830" t="str">
            <v>Technicien</v>
          </cell>
          <cell r="O830" t="str">
            <v>Industrie</v>
          </cell>
          <cell r="AH830" t="str">
            <v>En attente de vérification</v>
          </cell>
        </row>
        <row r="831">
          <cell r="A831" t="str">
            <v>Centre Drâa-Tafilalet pour le Développement Durable/3</v>
          </cell>
          <cell r="E831" t="str">
            <v>M</v>
          </cell>
          <cell r="H831" t="str">
            <v>16/11/1966</v>
          </cell>
          <cell r="L831" t="str">
            <v>Primaire</v>
          </cell>
          <cell r="M831" t="str">
            <v>Technicien</v>
          </cell>
          <cell r="O831" t="str">
            <v>Industrie</v>
          </cell>
          <cell r="AH831" t="str">
            <v>En attente de vérification</v>
          </cell>
        </row>
        <row r="832">
          <cell r="A832" t="str">
            <v>Centre Drâa-Tafilalet pour le Développement Durable/3</v>
          </cell>
          <cell r="E832" t="str">
            <v>M</v>
          </cell>
          <cell r="H832" t="str">
            <v>29/01/1976</v>
          </cell>
          <cell r="L832" t="str">
            <v>Collège</v>
          </cell>
          <cell r="M832" t="str">
            <v>Autres</v>
          </cell>
          <cell r="O832" t="str">
            <v>Industrie</v>
          </cell>
          <cell r="AH832" t="str">
            <v>En attente de vérification</v>
          </cell>
        </row>
        <row r="833">
          <cell r="A833" t="str">
            <v>Centre Drâa-Tafilalet pour le Développement Durable/3</v>
          </cell>
          <cell r="E833" t="str">
            <v>M</v>
          </cell>
          <cell r="H833" t="str">
            <v>22/11/1990</v>
          </cell>
          <cell r="L833" t="str">
            <v>Collège</v>
          </cell>
          <cell r="M833" t="str">
            <v>Technicien</v>
          </cell>
          <cell r="O833" t="str">
            <v>Industrie</v>
          </cell>
          <cell r="AH833" t="str">
            <v>En attente de vérification</v>
          </cell>
        </row>
        <row r="834">
          <cell r="A834" t="str">
            <v>Centre Drâa-Tafilalet pour le Développement Durable/3</v>
          </cell>
          <cell r="E834" t="str">
            <v>M</v>
          </cell>
          <cell r="H834" t="str">
            <v>01/01/1962</v>
          </cell>
          <cell r="L834" t="str">
            <v>Primaire</v>
          </cell>
          <cell r="M834" t="str">
            <v>Qualification</v>
          </cell>
          <cell r="O834" t="str">
            <v>Industrie</v>
          </cell>
          <cell r="AH834" t="str">
            <v>En attente de vérification</v>
          </cell>
        </row>
        <row r="835">
          <cell r="A835" t="str">
            <v>Centre Drâa-Tafilalet pour le Développement Durable/3</v>
          </cell>
          <cell r="E835" t="str">
            <v>M</v>
          </cell>
          <cell r="H835" t="str">
            <v>03/03/1982</v>
          </cell>
          <cell r="L835" t="str">
            <v>Collège</v>
          </cell>
          <cell r="M835" t="str">
            <v>Technicien</v>
          </cell>
          <cell r="O835" t="str">
            <v>Industrie</v>
          </cell>
          <cell r="AH835" t="str">
            <v>En attente de vérification</v>
          </cell>
        </row>
        <row r="836">
          <cell r="A836" t="str">
            <v>Centre Drâa-Tafilalet pour le Développement Durable/3</v>
          </cell>
          <cell r="E836" t="str">
            <v>M</v>
          </cell>
          <cell r="H836" t="str">
            <v>17/12/1970</v>
          </cell>
          <cell r="L836" t="str">
            <v>Collège</v>
          </cell>
          <cell r="M836" t="str">
            <v>Technicien</v>
          </cell>
          <cell r="O836" t="str">
            <v>Industrie</v>
          </cell>
          <cell r="AH836" t="str">
            <v>En attente de vérification</v>
          </cell>
        </row>
        <row r="837">
          <cell r="A837" t="str">
            <v>Centre Drâa-Tafilalet pour le Développement Durable/3</v>
          </cell>
          <cell r="E837" t="str">
            <v>M</v>
          </cell>
          <cell r="H837" t="str">
            <v>16/10/1978</v>
          </cell>
          <cell r="L837" t="str">
            <v>Collège</v>
          </cell>
          <cell r="M837" t="str">
            <v>Qualification</v>
          </cell>
          <cell r="O837" t="str">
            <v>Industrie</v>
          </cell>
          <cell r="AH837" t="str">
            <v>En attente de vérification</v>
          </cell>
        </row>
        <row r="838">
          <cell r="A838" t="str">
            <v>Centre Drâa-Tafilalet pour le Développement Durable/3</v>
          </cell>
          <cell r="E838" t="str">
            <v>M</v>
          </cell>
          <cell r="H838" t="str">
            <v>12/12/1984</v>
          </cell>
          <cell r="L838" t="str">
            <v>Collège</v>
          </cell>
          <cell r="M838" t="str">
            <v>Technicien</v>
          </cell>
          <cell r="O838" t="str">
            <v>Industrie</v>
          </cell>
          <cell r="AH838" t="str">
            <v>En attente de vérification</v>
          </cell>
        </row>
        <row r="839">
          <cell r="A839" t="str">
            <v>Centre Drâa-Tafilalet pour le Développement Durable/3</v>
          </cell>
          <cell r="E839" t="str">
            <v>M</v>
          </cell>
          <cell r="H839" t="str">
            <v>20/12/1971</v>
          </cell>
          <cell r="L839" t="str">
            <v>Primaire</v>
          </cell>
          <cell r="M839" t="str">
            <v>Autres</v>
          </cell>
          <cell r="O839" t="str">
            <v>Industrie</v>
          </cell>
          <cell r="AH839" t="str">
            <v>En attente de vérification</v>
          </cell>
        </row>
        <row r="840">
          <cell r="A840" t="str">
            <v>Centre Drâa-Tafilalet pour le Développement Durable/3</v>
          </cell>
          <cell r="E840" t="str">
            <v>M</v>
          </cell>
          <cell r="H840" t="str">
            <v>24/05/1986</v>
          </cell>
          <cell r="L840" t="str">
            <v>Collège</v>
          </cell>
          <cell r="M840" t="str">
            <v>Technicien</v>
          </cell>
          <cell r="O840" t="str">
            <v>Industrie</v>
          </cell>
          <cell r="AH840" t="str">
            <v>En attente de vérification</v>
          </cell>
        </row>
        <row r="841">
          <cell r="A841" t="str">
            <v>Centre Drâa-Tafilalet pour le Développement Durable/3</v>
          </cell>
          <cell r="E841" t="str">
            <v>M</v>
          </cell>
          <cell r="H841" t="str">
            <v>30/09/1964</v>
          </cell>
          <cell r="L841" t="str">
            <v>Primaire</v>
          </cell>
          <cell r="M841" t="str">
            <v>Technicien</v>
          </cell>
          <cell r="O841" t="str">
            <v>Industrie</v>
          </cell>
          <cell r="AH841" t="str">
            <v>En attente de vérification</v>
          </cell>
        </row>
        <row r="842">
          <cell r="A842" t="str">
            <v>Centre Drâa-Tafilalet pour le Développement Durable/3</v>
          </cell>
          <cell r="E842" t="str">
            <v>M</v>
          </cell>
          <cell r="H842" t="str">
            <v>10/05/1981</v>
          </cell>
          <cell r="L842" t="str">
            <v>Collège</v>
          </cell>
          <cell r="M842" t="str">
            <v>Technicien</v>
          </cell>
          <cell r="O842" t="str">
            <v>Industrie</v>
          </cell>
          <cell r="AH842" t="str">
            <v>En attente de vérification</v>
          </cell>
        </row>
        <row r="843">
          <cell r="A843" t="str">
            <v>Centre Drâa-Tafilalet pour le Développement Durable/3</v>
          </cell>
          <cell r="E843" t="str">
            <v>M</v>
          </cell>
          <cell r="H843" t="str">
            <v>13/12/1962</v>
          </cell>
          <cell r="L843" t="str">
            <v>Primaire</v>
          </cell>
          <cell r="M843" t="str">
            <v>Autres</v>
          </cell>
          <cell r="O843" t="str">
            <v>Industrie</v>
          </cell>
          <cell r="AH843" t="str">
            <v>En attente de vérification</v>
          </cell>
        </row>
        <row r="844">
          <cell r="A844" t="str">
            <v>Centre Drâa-Tafilalet pour le Développement Durable/3</v>
          </cell>
          <cell r="E844" t="str">
            <v>M</v>
          </cell>
          <cell r="H844" t="str">
            <v>15/12/1975</v>
          </cell>
          <cell r="L844" t="str">
            <v>Diplôme universitaire</v>
          </cell>
          <cell r="M844" t="str">
            <v>Technicien</v>
          </cell>
          <cell r="O844" t="str">
            <v>Industrie</v>
          </cell>
          <cell r="AH844" t="str">
            <v>En attente de vérification</v>
          </cell>
        </row>
        <row r="845">
          <cell r="A845" t="str">
            <v>Centre Drâa-Tafilalet pour le Développement Durable/4</v>
          </cell>
          <cell r="E845" t="str">
            <v>M</v>
          </cell>
          <cell r="H845" t="str">
            <v>04/04/1971</v>
          </cell>
          <cell r="L845" t="str">
            <v>Primaire</v>
          </cell>
          <cell r="M845" t="str">
            <v>Qualification</v>
          </cell>
          <cell r="O845" t="str">
            <v>Industrie</v>
          </cell>
          <cell r="AH845" t="str">
            <v>En attente de vérification</v>
          </cell>
        </row>
        <row r="846">
          <cell r="A846" t="str">
            <v>Centre Drâa-Tafilalet pour le Développement Durable/4</v>
          </cell>
          <cell r="E846" t="str">
            <v>M</v>
          </cell>
          <cell r="H846" t="str">
            <v>25/01/1982</v>
          </cell>
          <cell r="L846" t="str">
            <v>Collège</v>
          </cell>
          <cell r="M846" t="str">
            <v>Technicien</v>
          </cell>
          <cell r="O846" t="str">
            <v>Industrie</v>
          </cell>
          <cell r="AH846" t="str">
            <v>En attente de vérification</v>
          </cell>
        </row>
        <row r="847">
          <cell r="A847" t="str">
            <v>Centre Drâa-Tafilalet pour le Développement Durable/4</v>
          </cell>
          <cell r="E847" t="str">
            <v>M</v>
          </cell>
          <cell r="H847" t="str">
            <v>01/01/1962</v>
          </cell>
          <cell r="L847" t="str">
            <v>Collège</v>
          </cell>
          <cell r="M847" t="str">
            <v>Qualification</v>
          </cell>
          <cell r="O847" t="str">
            <v>Industrie</v>
          </cell>
          <cell r="AH847" t="str">
            <v>En attente de vérification</v>
          </cell>
        </row>
        <row r="848">
          <cell r="A848" t="str">
            <v>Centre Drâa-Tafilalet pour le Développement Durable/4</v>
          </cell>
          <cell r="E848" t="str">
            <v>M</v>
          </cell>
          <cell r="H848" t="str">
            <v>24/04/1976</v>
          </cell>
          <cell r="L848" t="str">
            <v>Primaire</v>
          </cell>
          <cell r="M848" t="str">
            <v>Qualification</v>
          </cell>
          <cell r="O848" t="str">
            <v>Industrie</v>
          </cell>
          <cell r="AH848" t="str">
            <v>En attente de vérification</v>
          </cell>
        </row>
        <row r="849">
          <cell r="A849" t="str">
            <v>Centre Drâa-Tafilalet pour le Développement Durable/4</v>
          </cell>
          <cell r="E849" t="str">
            <v>M</v>
          </cell>
          <cell r="H849" t="str">
            <v>22/05/1973</v>
          </cell>
          <cell r="L849" t="str">
            <v>Bac</v>
          </cell>
          <cell r="M849" t="str">
            <v>Technicien</v>
          </cell>
          <cell r="O849" t="str">
            <v>Industrie</v>
          </cell>
          <cell r="AH849" t="str">
            <v>En attente de vérification</v>
          </cell>
        </row>
        <row r="850">
          <cell r="A850" t="str">
            <v>Centre Drâa-Tafilalet pour le Développement Durable/4</v>
          </cell>
          <cell r="E850" t="str">
            <v>M</v>
          </cell>
          <cell r="H850" t="str">
            <v>04/11/1973</v>
          </cell>
          <cell r="L850" t="str">
            <v>Primaire</v>
          </cell>
          <cell r="M850" t="str">
            <v>Qualification</v>
          </cell>
          <cell r="O850" t="str">
            <v>Industrie</v>
          </cell>
          <cell r="AH850" t="str">
            <v>En attente de vérification</v>
          </cell>
        </row>
        <row r="851">
          <cell r="A851" t="str">
            <v>Centre Drâa-Tafilalet pour le Développement Durable/4</v>
          </cell>
          <cell r="E851" t="str">
            <v>M</v>
          </cell>
          <cell r="H851" t="str">
            <v>15/12/1986</v>
          </cell>
          <cell r="L851" t="str">
            <v>Primaire</v>
          </cell>
          <cell r="M851" t="str">
            <v>Technicien</v>
          </cell>
          <cell r="O851" t="str">
            <v>Industrie</v>
          </cell>
          <cell r="AH851" t="str">
            <v>En attente de vérification</v>
          </cell>
        </row>
        <row r="852">
          <cell r="A852" t="str">
            <v>Centre Drâa-Tafilalet pour le Développement Durable/4</v>
          </cell>
          <cell r="E852" t="str">
            <v>M</v>
          </cell>
          <cell r="H852" t="str">
            <v>28/08/1978</v>
          </cell>
          <cell r="L852" t="str">
            <v>Primaire</v>
          </cell>
          <cell r="M852" t="str">
            <v>Technicien</v>
          </cell>
          <cell r="O852" t="str">
            <v>Industrie</v>
          </cell>
          <cell r="AH852" t="str">
            <v>En attente de vérification</v>
          </cell>
        </row>
        <row r="853">
          <cell r="A853" t="str">
            <v>Centre Drâa-Tafilalet pour le Développement Durable/4</v>
          </cell>
          <cell r="E853" t="str">
            <v>M</v>
          </cell>
          <cell r="H853" t="str">
            <v>22/01/1970</v>
          </cell>
          <cell r="L853" t="str">
            <v>Collège</v>
          </cell>
          <cell r="M853" t="str">
            <v>Technicien</v>
          </cell>
          <cell r="O853" t="str">
            <v>Industrie</v>
          </cell>
          <cell r="AH853" t="str">
            <v>En attente de vérification</v>
          </cell>
        </row>
        <row r="854">
          <cell r="A854" t="str">
            <v>Centre Drâa-Tafilalet pour le Développement Durable/4</v>
          </cell>
          <cell r="E854" t="str">
            <v>M</v>
          </cell>
          <cell r="H854" t="str">
            <v>06/11/1974</v>
          </cell>
          <cell r="L854" t="str">
            <v>Collège</v>
          </cell>
          <cell r="M854" t="str">
            <v>Technicien</v>
          </cell>
          <cell r="O854" t="str">
            <v>Industrie</v>
          </cell>
          <cell r="AH854" t="str">
            <v>En attente de vérification</v>
          </cell>
        </row>
        <row r="855">
          <cell r="A855" t="str">
            <v>Centre Drâa-Tafilalet pour le Développement Durable/4</v>
          </cell>
          <cell r="E855" t="str">
            <v>M</v>
          </cell>
          <cell r="H855" t="str">
            <v>13/03/1980</v>
          </cell>
          <cell r="L855" t="str">
            <v>Collège</v>
          </cell>
          <cell r="M855" t="str">
            <v>Technicien</v>
          </cell>
          <cell r="O855" t="str">
            <v>Industrie</v>
          </cell>
          <cell r="AH855" t="str">
            <v>En attente de vérification</v>
          </cell>
        </row>
        <row r="856">
          <cell r="A856" t="str">
            <v>Centre Drâa-Tafilalet pour le Développement Durable/4</v>
          </cell>
          <cell r="E856" t="str">
            <v>M</v>
          </cell>
          <cell r="H856" t="str">
            <v>05/07/1970</v>
          </cell>
          <cell r="L856" t="str">
            <v>Primaire</v>
          </cell>
          <cell r="M856" t="str">
            <v>Technicien</v>
          </cell>
          <cell r="O856" t="str">
            <v>Industrie</v>
          </cell>
          <cell r="AH856" t="str">
            <v>En attente de vérification</v>
          </cell>
        </row>
        <row r="857">
          <cell r="A857" t="str">
            <v>Centre Drâa-Tafilalet pour le Développement Durable/4</v>
          </cell>
          <cell r="E857" t="str">
            <v>M</v>
          </cell>
          <cell r="H857" t="str">
            <v>17/12/1968</v>
          </cell>
          <cell r="L857" t="str">
            <v>Primaire</v>
          </cell>
          <cell r="M857" t="str">
            <v>Technicien</v>
          </cell>
          <cell r="O857" t="str">
            <v>Industrie</v>
          </cell>
          <cell r="AH857" t="str">
            <v>En attente de vérification</v>
          </cell>
        </row>
        <row r="858">
          <cell r="A858" t="str">
            <v>Centre Drâa-Tafilalet pour le Développement Durable/4</v>
          </cell>
          <cell r="E858" t="str">
            <v>M</v>
          </cell>
          <cell r="H858" t="str">
            <v>17/04/1973</v>
          </cell>
          <cell r="L858" t="str">
            <v>Collège</v>
          </cell>
          <cell r="M858" t="str">
            <v>Technicien</v>
          </cell>
          <cell r="O858" t="str">
            <v>Industrie</v>
          </cell>
          <cell r="AH858" t="str">
            <v>En attente de vérification</v>
          </cell>
        </row>
        <row r="859">
          <cell r="A859" t="str">
            <v>Centre Drâa-Tafilalet pour le Développement Durable/4</v>
          </cell>
          <cell r="E859" t="str">
            <v>M</v>
          </cell>
          <cell r="H859" t="str">
            <v>15/04/1979</v>
          </cell>
          <cell r="L859" t="str">
            <v>Collège</v>
          </cell>
          <cell r="M859" t="str">
            <v>Technicien</v>
          </cell>
          <cell r="O859" t="str">
            <v>Industrie</v>
          </cell>
          <cell r="AH859" t="str">
            <v>En attente de vérification</v>
          </cell>
        </row>
        <row r="860">
          <cell r="A860" t="str">
            <v>Centre Drâa-Tafilalet pour le Développement Durable/4</v>
          </cell>
          <cell r="E860" t="str">
            <v>M</v>
          </cell>
          <cell r="H860" t="str">
            <v>01/01/1962</v>
          </cell>
          <cell r="L860" t="str">
            <v>Primaire</v>
          </cell>
          <cell r="M860" t="str">
            <v>Technicien</v>
          </cell>
          <cell r="O860" t="str">
            <v>Industrie</v>
          </cell>
          <cell r="AH860" t="str">
            <v>En attente de vérification</v>
          </cell>
        </row>
        <row r="861">
          <cell r="A861" t="str">
            <v>Centre Drâa-Tafilalet pour le Développement Durable/5</v>
          </cell>
          <cell r="E861" t="str">
            <v>M</v>
          </cell>
          <cell r="H861" t="str">
            <v>05/05/1970</v>
          </cell>
          <cell r="L861" t="str">
            <v>Primaire</v>
          </cell>
          <cell r="M861" t="str">
            <v>Aucune</v>
          </cell>
          <cell r="O861" t="str">
            <v>Industrie</v>
          </cell>
          <cell r="AH861" t="str">
            <v>Validé</v>
          </cell>
        </row>
        <row r="862">
          <cell r="A862" t="str">
            <v>Centre Drâa-Tafilalet pour le Développement Durable/5</v>
          </cell>
          <cell r="E862" t="str">
            <v>M</v>
          </cell>
          <cell r="H862" t="str">
            <v>10/11/1973</v>
          </cell>
          <cell r="L862" t="str">
            <v>Primaire</v>
          </cell>
          <cell r="M862" t="str">
            <v>Aucune</v>
          </cell>
          <cell r="O862" t="str">
            <v>Artisanat</v>
          </cell>
          <cell r="AH862" t="str">
            <v>Validé</v>
          </cell>
        </row>
        <row r="863">
          <cell r="A863" t="str">
            <v>Centre Drâa-Tafilalet pour le Développement Durable/5</v>
          </cell>
          <cell r="E863" t="str">
            <v>M</v>
          </cell>
          <cell r="H863" t="str">
            <v>10/11/1982</v>
          </cell>
          <cell r="L863" t="str">
            <v>Primaire</v>
          </cell>
          <cell r="M863" t="str">
            <v>Aucune</v>
          </cell>
          <cell r="O863" t="str">
            <v>Artisanat</v>
          </cell>
          <cell r="AH863" t="str">
            <v>Validé</v>
          </cell>
        </row>
        <row r="864">
          <cell r="A864" t="str">
            <v>Centre Drâa-Tafilalet pour le Développement Durable/5</v>
          </cell>
          <cell r="E864" t="str">
            <v>M</v>
          </cell>
          <cell r="H864" t="str">
            <v>23/11/1983</v>
          </cell>
          <cell r="L864" t="str">
            <v>Niveau Bac</v>
          </cell>
          <cell r="M864" t="str">
            <v>Aucune</v>
          </cell>
          <cell r="O864" t="str">
            <v>Artisanat</v>
          </cell>
          <cell r="AH864" t="str">
            <v>Validé</v>
          </cell>
        </row>
        <row r="865">
          <cell r="A865" t="str">
            <v>Centre Drâa-Tafilalet pour le Développement Durable/5</v>
          </cell>
          <cell r="E865" t="str">
            <v>M</v>
          </cell>
          <cell r="H865" t="str">
            <v>11/09/1982</v>
          </cell>
          <cell r="L865" t="str">
            <v>Collège</v>
          </cell>
          <cell r="M865" t="str">
            <v>Aucune</v>
          </cell>
          <cell r="O865" t="str">
            <v>Artisanat</v>
          </cell>
          <cell r="AH865" t="str">
            <v>Validé</v>
          </cell>
        </row>
        <row r="866">
          <cell r="A866" t="str">
            <v>Centre Drâa-Tafilalet pour le Développement Durable/5</v>
          </cell>
          <cell r="E866" t="str">
            <v>M</v>
          </cell>
          <cell r="H866" t="str">
            <v>02/07/1980</v>
          </cell>
          <cell r="L866" t="str">
            <v>Collège</v>
          </cell>
          <cell r="M866" t="str">
            <v>Aucune</v>
          </cell>
          <cell r="O866" t="str">
            <v>Services</v>
          </cell>
          <cell r="AH866" t="str">
            <v>Validé</v>
          </cell>
        </row>
        <row r="867">
          <cell r="A867" t="str">
            <v>Centre Drâa-Tafilalet pour le Développement Durable/5</v>
          </cell>
          <cell r="E867" t="str">
            <v>M</v>
          </cell>
          <cell r="H867" t="str">
            <v>13/08/1980</v>
          </cell>
          <cell r="L867" t="str">
            <v>Collège</v>
          </cell>
          <cell r="M867" t="str">
            <v>Aucune</v>
          </cell>
          <cell r="O867" t="str">
            <v>Services</v>
          </cell>
          <cell r="AH867" t="str">
            <v>Validé</v>
          </cell>
        </row>
        <row r="868">
          <cell r="A868" t="str">
            <v>Centre Drâa-Tafilalet pour le Développement Durable/5</v>
          </cell>
          <cell r="E868" t="str">
            <v>M</v>
          </cell>
          <cell r="H868" t="str">
            <v>16/06/1978</v>
          </cell>
          <cell r="L868" t="str">
            <v>Collège</v>
          </cell>
          <cell r="M868" t="str">
            <v>Aucune</v>
          </cell>
          <cell r="O868" t="str">
            <v>Artisanat</v>
          </cell>
          <cell r="AH868" t="str">
            <v>Validé</v>
          </cell>
        </row>
        <row r="869">
          <cell r="A869" t="str">
            <v>Centre Drâa-Tafilalet pour le Développement Durable/5</v>
          </cell>
          <cell r="E869" t="str">
            <v>M</v>
          </cell>
          <cell r="H869" t="str">
            <v>02/11/1972</v>
          </cell>
          <cell r="L869" t="str">
            <v>Primaire</v>
          </cell>
          <cell r="M869" t="str">
            <v>Aucune</v>
          </cell>
          <cell r="O869" t="str">
            <v>Artisanat</v>
          </cell>
          <cell r="AH869" t="str">
            <v>Validé</v>
          </cell>
        </row>
        <row r="870">
          <cell r="A870" t="str">
            <v>Centre Drâa-Tafilalet pour le Développement Durable/5</v>
          </cell>
          <cell r="E870" t="str">
            <v>M</v>
          </cell>
          <cell r="H870" t="str">
            <v>10/10/1970</v>
          </cell>
          <cell r="L870" t="str">
            <v>Primaire</v>
          </cell>
          <cell r="M870" t="str">
            <v>Aucune</v>
          </cell>
          <cell r="O870" t="str">
            <v>Artisanat</v>
          </cell>
          <cell r="AH870" t="str">
            <v>Validé</v>
          </cell>
        </row>
        <row r="871">
          <cell r="A871" t="str">
            <v>Centre Drâa-Tafilalet pour le Développement Durable/5</v>
          </cell>
          <cell r="E871" t="str">
            <v>M</v>
          </cell>
          <cell r="H871" t="str">
            <v>01/03/1969</v>
          </cell>
          <cell r="L871" t="str">
            <v>Diplôme universitaire</v>
          </cell>
          <cell r="M871" t="str">
            <v>Aucune</v>
          </cell>
          <cell r="O871" t="str">
            <v>Industrie</v>
          </cell>
          <cell r="AH871" t="str">
            <v>Validé</v>
          </cell>
        </row>
        <row r="872">
          <cell r="A872" t="str">
            <v>Centre Drâa-Tafilalet pour le Développement Durable/5</v>
          </cell>
          <cell r="E872" t="str">
            <v>M</v>
          </cell>
          <cell r="H872" t="str">
            <v>16/12/1987</v>
          </cell>
          <cell r="L872" t="str">
            <v>Collège</v>
          </cell>
          <cell r="M872" t="str">
            <v>Aucune</v>
          </cell>
          <cell r="O872" t="str">
            <v>Artisanat</v>
          </cell>
          <cell r="AH872" t="str">
            <v>Validé</v>
          </cell>
        </row>
        <row r="873">
          <cell r="A873" t="str">
            <v>Centre Drâa-Tafilalet pour le Développement Durable/5</v>
          </cell>
          <cell r="E873" t="str">
            <v>M</v>
          </cell>
          <cell r="H873" t="str">
            <v>01/01/1969</v>
          </cell>
          <cell r="L873" t="str">
            <v>Primaire</v>
          </cell>
          <cell r="M873" t="str">
            <v>Aucune</v>
          </cell>
          <cell r="O873" t="str">
            <v>Artisanat</v>
          </cell>
          <cell r="AH873" t="str">
            <v>Validé</v>
          </cell>
        </row>
        <row r="874">
          <cell r="A874" t="str">
            <v>Centre Drâa-Tafilalet pour le Développement Durable/5</v>
          </cell>
          <cell r="E874" t="str">
            <v>M</v>
          </cell>
          <cell r="H874" t="str">
            <v>01/01/1965</v>
          </cell>
          <cell r="L874" t="str">
            <v>Primaire</v>
          </cell>
          <cell r="M874" t="str">
            <v>Aucune</v>
          </cell>
          <cell r="O874" t="str">
            <v>Artisanat</v>
          </cell>
          <cell r="AH874" t="str">
            <v>Validé</v>
          </cell>
        </row>
        <row r="875">
          <cell r="A875" t="str">
            <v>Centre Drâa-Tafilalet pour le Développement Durable/6</v>
          </cell>
          <cell r="E875" t="str">
            <v>M</v>
          </cell>
          <cell r="H875" t="str">
            <v>02/04/1972</v>
          </cell>
          <cell r="L875" t="str">
            <v>Collège</v>
          </cell>
          <cell r="M875" t="str">
            <v>Aucune</v>
          </cell>
          <cell r="O875" t="str">
            <v>Artisanat</v>
          </cell>
          <cell r="AH875" t="str">
            <v>Validé</v>
          </cell>
        </row>
        <row r="876">
          <cell r="A876" t="str">
            <v>Centre Drâa-Tafilalet pour le Développement Durable/6</v>
          </cell>
          <cell r="E876" t="str">
            <v>M</v>
          </cell>
          <cell r="H876" t="str">
            <v>01/01/1977</v>
          </cell>
          <cell r="L876" t="str">
            <v>Collège</v>
          </cell>
          <cell r="M876" t="str">
            <v>Aucune</v>
          </cell>
          <cell r="O876" t="str">
            <v>Services</v>
          </cell>
          <cell r="AH876" t="str">
            <v>Validé</v>
          </cell>
        </row>
        <row r="877">
          <cell r="A877" t="str">
            <v>Centre Drâa-Tafilalet pour le Développement Durable/6</v>
          </cell>
          <cell r="E877" t="str">
            <v>M</v>
          </cell>
          <cell r="H877" t="str">
            <v>07/03/1992</v>
          </cell>
          <cell r="L877" t="str">
            <v>Diplôme universitaire</v>
          </cell>
          <cell r="M877" t="str">
            <v>Technicien</v>
          </cell>
          <cell r="O877" t="str">
            <v>Services</v>
          </cell>
          <cell r="AH877" t="str">
            <v>Validé</v>
          </cell>
        </row>
        <row r="878">
          <cell r="A878" t="str">
            <v>Centre Drâa-Tafilalet pour le Développement Durable/6</v>
          </cell>
          <cell r="E878" t="str">
            <v>M</v>
          </cell>
          <cell r="H878" t="str">
            <v>01/06/1983</v>
          </cell>
          <cell r="L878" t="str">
            <v>Collège</v>
          </cell>
          <cell r="M878" t="str">
            <v>Qualification</v>
          </cell>
          <cell r="O878" t="str">
            <v>Services</v>
          </cell>
          <cell r="AH878" t="str">
            <v>Validé</v>
          </cell>
        </row>
        <row r="879">
          <cell r="A879" t="str">
            <v>Centre Drâa-Tafilalet pour le Développement Durable/6</v>
          </cell>
          <cell r="E879" t="str">
            <v>M</v>
          </cell>
          <cell r="H879" t="str">
            <v>01/01/1968</v>
          </cell>
          <cell r="L879" t="str">
            <v>Collège</v>
          </cell>
          <cell r="M879" t="str">
            <v>Qualification</v>
          </cell>
          <cell r="O879" t="str">
            <v>Services</v>
          </cell>
          <cell r="AH879" t="str">
            <v>Validé</v>
          </cell>
        </row>
        <row r="880">
          <cell r="A880" t="str">
            <v>Centre Drâa-Tafilalet pour le Développement Durable/6</v>
          </cell>
          <cell r="E880" t="str">
            <v>M</v>
          </cell>
          <cell r="H880" t="str">
            <v>10/05/1999</v>
          </cell>
          <cell r="L880" t="str">
            <v>Diplôme universitaire</v>
          </cell>
          <cell r="M880" t="str">
            <v>Technicien spécialisé</v>
          </cell>
          <cell r="O880" t="str">
            <v>Services</v>
          </cell>
          <cell r="AH880" t="str">
            <v>Validé</v>
          </cell>
        </row>
        <row r="881">
          <cell r="A881" t="str">
            <v>Centre Drâa-Tafilalet pour le Développement Durable/6</v>
          </cell>
          <cell r="E881" t="str">
            <v>M</v>
          </cell>
          <cell r="H881" t="str">
            <v>21/08/1986</v>
          </cell>
          <cell r="L881" t="str">
            <v>Bac</v>
          </cell>
          <cell r="M881" t="str">
            <v>Aucune</v>
          </cell>
          <cell r="O881" t="str">
            <v>Services</v>
          </cell>
          <cell r="AH881" t="str">
            <v>Validé</v>
          </cell>
        </row>
        <row r="882">
          <cell r="A882" t="str">
            <v>Centre Drâa-Tafilalet pour le Développement Durable/6</v>
          </cell>
          <cell r="E882" t="str">
            <v>M</v>
          </cell>
          <cell r="H882" t="str">
            <v>15/07/1971</v>
          </cell>
          <cell r="L882" t="str">
            <v>Diplôme universitaire</v>
          </cell>
          <cell r="M882" t="str">
            <v>Autres</v>
          </cell>
          <cell r="O882" t="str">
            <v>Services</v>
          </cell>
          <cell r="AH882" t="str">
            <v>Validé</v>
          </cell>
        </row>
        <row r="883">
          <cell r="A883" t="str">
            <v>Centre Drâa-Tafilalet pour le Développement Durable/6</v>
          </cell>
          <cell r="E883" t="str">
            <v>M</v>
          </cell>
          <cell r="H883" t="str">
            <v>04/01/1979</v>
          </cell>
          <cell r="L883" t="str">
            <v>Primaire</v>
          </cell>
          <cell r="M883" t="str">
            <v>Aucune</v>
          </cell>
          <cell r="O883" t="str">
            <v>Services</v>
          </cell>
          <cell r="AH883" t="str">
            <v>Validé</v>
          </cell>
        </row>
        <row r="884">
          <cell r="A884" t="str">
            <v>Centre Drâa-Tafilalet pour le Développement Durable/6</v>
          </cell>
          <cell r="E884" t="str">
            <v>M</v>
          </cell>
          <cell r="H884" t="str">
            <v>08/10/1980</v>
          </cell>
          <cell r="L884" t="str">
            <v>Primaire</v>
          </cell>
          <cell r="M884" t="str">
            <v>Aucune</v>
          </cell>
          <cell r="O884" t="str">
            <v>Services</v>
          </cell>
          <cell r="AH884" t="str">
            <v>Validé</v>
          </cell>
        </row>
        <row r="885">
          <cell r="A885" t="str">
            <v>Centre Drâa-Tafilalet pour le Développement Durable/6</v>
          </cell>
          <cell r="E885" t="str">
            <v>M</v>
          </cell>
          <cell r="H885" t="str">
            <v>27/10/1980</v>
          </cell>
          <cell r="L885" t="str">
            <v>Primaire</v>
          </cell>
          <cell r="M885" t="str">
            <v>Technicien</v>
          </cell>
          <cell r="O885" t="str">
            <v>Artisanat</v>
          </cell>
          <cell r="AH885" t="str">
            <v>Validé</v>
          </cell>
        </row>
        <row r="886">
          <cell r="A886" t="str">
            <v>Centre Drâa-Tafilalet pour le Développement Durable/6</v>
          </cell>
          <cell r="E886" t="str">
            <v>M</v>
          </cell>
          <cell r="H886" t="str">
            <v>10/10/2000</v>
          </cell>
          <cell r="L886" t="str">
            <v>Diplôme universitaire</v>
          </cell>
          <cell r="M886" t="str">
            <v>Technicien</v>
          </cell>
          <cell r="O886" t="str">
            <v>Industrie</v>
          </cell>
          <cell r="AH886" t="str">
            <v>Validé</v>
          </cell>
        </row>
        <row r="887">
          <cell r="A887" t="str">
            <v>Centre Drâa-Tafilalet pour le Développement Durable/6</v>
          </cell>
          <cell r="E887" t="str">
            <v>M</v>
          </cell>
          <cell r="H887" t="str">
            <v>01/03/1967</v>
          </cell>
          <cell r="L887" t="str">
            <v>Collège</v>
          </cell>
          <cell r="M887" t="str">
            <v>Technicien</v>
          </cell>
          <cell r="O887" t="str">
            <v>Artisanat</v>
          </cell>
          <cell r="AH887" t="str">
            <v>Validé</v>
          </cell>
        </row>
        <row r="888">
          <cell r="A888" t="str">
            <v>Centre Succès et Développement/10</v>
          </cell>
          <cell r="E888" t="str">
            <v>M</v>
          </cell>
          <cell r="H888" t="str">
            <v>30/06/1968</v>
          </cell>
          <cell r="L888" t="str">
            <v>Collège</v>
          </cell>
          <cell r="M888" t="str">
            <v>Aucune</v>
          </cell>
          <cell r="O888" t="str">
            <v>Commerce</v>
          </cell>
          <cell r="AH888" t="str">
            <v>Validé</v>
          </cell>
        </row>
        <row r="889">
          <cell r="A889" t="str">
            <v>Centre Succès et Développement/10</v>
          </cell>
          <cell r="E889" t="str">
            <v>M</v>
          </cell>
          <cell r="H889" t="str">
            <v>30/09/1989</v>
          </cell>
          <cell r="L889" t="str">
            <v>Diplôme universitaire</v>
          </cell>
          <cell r="M889" t="str">
            <v>Autres</v>
          </cell>
          <cell r="O889" t="str">
            <v>Commerce</v>
          </cell>
          <cell r="AH889" t="str">
            <v>Validé</v>
          </cell>
        </row>
        <row r="890">
          <cell r="A890" t="str">
            <v>Centre Succès et Développement/10</v>
          </cell>
          <cell r="E890" t="str">
            <v>M</v>
          </cell>
          <cell r="H890" t="str">
            <v>02/08/1994</v>
          </cell>
          <cell r="L890" t="str">
            <v>Collège</v>
          </cell>
          <cell r="M890" t="str">
            <v>Aucune</v>
          </cell>
          <cell r="O890" t="str">
            <v>Commerce</v>
          </cell>
          <cell r="AH890" t="str">
            <v>Validé</v>
          </cell>
        </row>
        <row r="891">
          <cell r="A891" t="str">
            <v>Centre Succès et Développement/10</v>
          </cell>
          <cell r="E891" t="str">
            <v>M</v>
          </cell>
          <cell r="H891" t="str">
            <v>27/04/1992</v>
          </cell>
          <cell r="L891" t="str">
            <v>Primaire</v>
          </cell>
          <cell r="M891" t="str">
            <v>Aucune</v>
          </cell>
          <cell r="O891" t="str">
            <v>Commerce</v>
          </cell>
          <cell r="AH891" t="str">
            <v>Validé</v>
          </cell>
        </row>
        <row r="892">
          <cell r="A892" t="str">
            <v>Centre Succès et Développement/10</v>
          </cell>
          <cell r="E892" t="str">
            <v>M</v>
          </cell>
          <cell r="H892" t="str">
            <v>20/02/1973</v>
          </cell>
          <cell r="L892" t="str">
            <v>Primaire</v>
          </cell>
          <cell r="M892" t="str">
            <v>Aucune</v>
          </cell>
          <cell r="O892" t="str">
            <v>Artisanat</v>
          </cell>
          <cell r="AH892" t="str">
            <v>Validé</v>
          </cell>
        </row>
        <row r="893">
          <cell r="A893" t="str">
            <v>Centre Succès et Développement/10</v>
          </cell>
          <cell r="E893" t="str">
            <v>M</v>
          </cell>
          <cell r="H893" t="str">
            <v>01/01/1963</v>
          </cell>
          <cell r="L893" t="str">
            <v>Non scolarisé</v>
          </cell>
          <cell r="M893" t="str">
            <v>Aucune</v>
          </cell>
          <cell r="O893" t="str">
            <v>Services</v>
          </cell>
          <cell r="AH893" t="str">
            <v>Validé</v>
          </cell>
        </row>
        <row r="894">
          <cell r="A894" t="str">
            <v>Centre Succès et Développement/10</v>
          </cell>
          <cell r="E894" t="str">
            <v>M</v>
          </cell>
          <cell r="H894" t="str">
            <v>26/07/1979</v>
          </cell>
          <cell r="L894" t="str">
            <v>Collège</v>
          </cell>
          <cell r="M894" t="str">
            <v>Qualification</v>
          </cell>
          <cell r="O894" t="str">
            <v>Services</v>
          </cell>
          <cell r="AH894" t="str">
            <v>Validé</v>
          </cell>
        </row>
        <row r="895">
          <cell r="A895" t="str">
            <v>Centre Succès et Développement/10</v>
          </cell>
          <cell r="E895" t="str">
            <v>M</v>
          </cell>
          <cell r="H895" t="str">
            <v>01/06/1979</v>
          </cell>
          <cell r="L895" t="str">
            <v>Collège</v>
          </cell>
          <cell r="M895" t="str">
            <v>Technicien</v>
          </cell>
          <cell r="O895" t="str">
            <v>Services</v>
          </cell>
          <cell r="AH895" t="str">
            <v>Validé</v>
          </cell>
        </row>
        <row r="896">
          <cell r="A896" t="str">
            <v>Centre Succès et Développement/10</v>
          </cell>
          <cell r="E896" t="str">
            <v>M</v>
          </cell>
          <cell r="H896" t="str">
            <v>11/11/1987</v>
          </cell>
          <cell r="L896" t="str">
            <v>Collège</v>
          </cell>
          <cell r="M896" t="str">
            <v>Qualification</v>
          </cell>
          <cell r="O896" t="str">
            <v>Artisanat</v>
          </cell>
          <cell r="AH896" t="str">
            <v>Validé</v>
          </cell>
        </row>
        <row r="897">
          <cell r="A897" t="str">
            <v>Centre Succès et Développement/10</v>
          </cell>
          <cell r="E897" t="str">
            <v>M</v>
          </cell>
          <cell r="H897" t="str">
            <v>02/02/1975</v>
          </cell>
          <cell r="L897" t="str">
            <v>Collège</v>
          </cell>
          <cell r="M897" t="str">
            <v>Aucune</v>
          </cell>
          <cell r="O897" t="str">
            <v>Commerce</v>
          </cell>
          <cell r="AH897" t="str">
            <v>Validé</v>
          </cell>
        </row>
        <row r="898">
          <cell r="A898" t="str">
            <v>Centre Succès et Développement/10</v>
          </cell>
          <cell r="E898" t="str">
            <v>M</v>
          </cell>
          <cell r="H898" t="str">
            <v>01/01/1974</v>
          </cell>
          <cell r="L898" t="str">
            <v>Bac</v>
          </cell>
          <cell r="M898" t="str">
            <v>Technicien</v>
          </cell>
          <cell r="O898" t="str">
            <v>Commerce</v>
          </cell>
          <cell r="AH898" t="str">
            <v>Validé</v>
          </cell>
        </row>
        <row r="899">
          <cell r="A899" t="str">
            <v>Centre Succès et Développement/11</v>
          </cell>
          <cell r="E899" t="str">
            <v>M</v>
          </cell>
          <cell r="H899" t="str">
            <v>17/12/1966</v>
          </cell>
          <cell r="L899" t="str">
            <v>Collège</v>
          </cell>
          <cell r="M899" t="str">
            <v>Aucune</v>
          </cell>
          <cell r="O899" t="str">
            <v>Industrie</v>
          </cell>
          <cell r="AH899" t="str">
            <v>Validé</v>
          </cell>
        </row>
        <row r="900">
          <cell r="A900" t="str">
            <v>Centre Succès et Développement/11</v>
          </cell>
          <cell r="E900" t="str">
            <v>M</v>
          </cell>
          <cell r="H900" t="str">
            <v>10/12/1978</v>
          </cell>
          <cell r="L900" t="str">
            <v>Primaire</v>
          </cell>
          <cell r="M900" t="str">
            <v>Aucune</v>
          </cell>
          <cell r="O900" t="str">
            <v>Industrie</v>
          </cell>
          <cell r="AH900" t="str">
            <v>Validé</v>
          </cell>
        </row>
        <row r="901">
          <cell r="A901" t="str">
            <v>Centre Succès et Développement/11</v>
          </cell>
          <cell r="E901" t="str">
            <v>M</v>
          </cell>
          <cell r="H901" t="str">
            <v>01/01/1976</v>
          </cell>
          <cell r="L901" t="str">
            <v>Collège</v>
          </cell>
          <cell r="M901" t="str">
            <v>Autres</v>
          </cell>
          <cell r="O901" t="str">
            <v>Services</v>
          </cell>
          <cell r="AH901" t="str">
            <v>Validé</v>
          </cell>
        </row>
        <row r="902">
          <cell r="A902" t="str">
            <v>Centre Succès et Développement/11</v>
          </cell>
          <cell r="E902" t="str">
            <v>M</v>
          </cell>
          <cell r="H902" t="str">
            <v>18/09/1988</v>
          </cell>
          <cell r="L902" t="str">
            <v>Collège</v>
          </cell>
          <cell r="M902" t="str">
            <v>Aucune</v>
          </cell>
          <cell r="O902" t="str">
            <v>Industrie</v>
          </cell>
          <cell r="AH902" t="str">
            <v>Validé</v>
          </cell>
        </row>
        <row r="903">
          <cell r="A903" t="str">
            <v>Centre Succès et Développement/11</v>
          </cell>
          <cell r="E903" t="str">
            <v>M</v>
          </cell>
          <cell r="H903" t="str">
            <v>27/04/1981</v>
          </cell>
          <cell r="L903" t="str">
            <v>Primaire</v>
          </cell>
          <cell r="M903" t="str">
            <v>Aucune</v>
          </cell>
          <cell r="O903" t="str">
            <v>Industrie</v>
          </cell>
          <cell r="AH903" t="str">
            <v>Validé</v>
          </cell>
        </row>
        <row r="904">
          <cell r="A904" t="str">
            <v>Centre Succès et Développement/11</v>
          </cell>
          <cell r="E904" t="str">
            <v>M</v>
          </cell>
          <cell r="H904" t="str">
            <v>07/11/1977</v>
          </cell>
          <cell r="L904" t="str">
            <v>Niveau Bac</v>
          </cell>
          <cell r="M904" t="str">
            <v>Aucune</v>
          </cell>
          <cell r="O904" t="str">
            <v>Commerce</v>
          </cell>
          <cell r="AH904" t="str">
            <v>Validé</v>
          </cell>
        </row>
        <row r="905">
          <cell r="A905" t="str">
            <v>Centre Succès et Développement/11</v>
          </cell>
          <cell r="E905" t="str">
            <v>M</v>
          </cell>
          <cell r="H905" t="str">
            <v>12/02/1997</v>
          </cell>
          <cell r="L905" t="str">
            <v>Diplôme universitaire</v>
          </cell>
          <cell r="M905" t="str">
            <v>Aucune</v>
          </cell>
          <cell r="O905" t="str">
            <v>Industrie</v>
          </cell>
          <cell r="AH905" t="str">
            <v>Validé</v>
          </cell>
        </row>
        <row r="906">
          <cell r="A906" t="str">
            <v>Centre Succès et Développement/11</v>
          </cell>
          <cell r="E906" t="str">
            <v>M</v>
          </cell>
          <cell r="H906" t="str">
            <v>05/07/1984</v>
          </cell>
          <cell r="L906" t="str">
            <v>Collège</v>
          </cell>
          <cell r="M906" t="str">
            <v>Autres</v>
          </cell>
          <cell r="O906" t="str">
            <v>Services</v>
          </cell>
          <cell r="AH906" t="str">
            <v>Validé</v>
          </cell>
        </row>
        <row r="907">
          <cell r="A907" t="str">
            <v>Centre Succès et Développement/11</v>
          </cell>
          <cell r="E907" t="str">
            <v>M</v>
          </cell>
          <cell r="H907" t="str">
            <v>26/01/1978</v>
          </cell>
          <cell r="L907" t="str">
            <v>Non scolarisé</v>
          </cell>
          <cell r="M907" t="str">
            <v>Aucune</v>
          </cell>
          <cell r="O907" t="str">
            <v>Industrie</v>
          </cell>
          <cell r="AH907" t="str">
            <v>Validé</v>
          </cell>
        </row>
        <row r="908">
          <cell r="A908" t="str">
            <v>Centre Succès et Développement/11</v>
          </cell>
          <cell r="E908" t="str">
            <v>M</v>
          </cell>
          <cell r="H908" t="str">
            <v>15/06/1973</v>
          </cell>
          <cell r="L908" t="str">
            <v>Non scolarisé</v>
          </cell>
          <cell r="M908" t="str">
            <v>Aucune</v>
          </cell>
          <cell r="O908" t="str">
            <v>Commerce</v>
          </cell>
          <cell r="AH908" t="str">
            <v>Validé</v>
          </cell>
        </row>
        <row r="909">
          <cell r="A909" t="str">
            <v>Centre Succès et Développement/11</v>
          </cell>
          <cell r="E909" t="str">
            <v>M</v>
          </cell>
          <cell r="H909" t="str">
            <v>01/01/1975</v>
          </cell>
          <cell r="L909" t="str">
            <v>Collège</v>
          </cell>
          <cell r="M909" t="str">
            <v>Aucune</v>
          </cell>
          <cell r="O909" t="str">
            <v>Industrie</v>
          </cell>
          <cell r="AH909" t="str">
            <v>Validé</v>
          </cell>
        </row>
        <row r="910">
          <cell r="A910" t="str">
            <v>Centre Succès et Développement/12</v>
          </cell>
          <cell r="E910" t="str">
            <v>M</v>
          </cell>
          <cell r="H910" t="str">
            <v>09/05/1985</v>
          </cell>
          <cell r="L910" t="str">
            <v>Primaire</v>
          </cell>
          <cell r="M910" t="str">
            <v>Aucune</v>
          </cell>
          <cell r="O910" t="str">
            <v>Industrie</v>
          </cell>
          <cell r="AH910" t="str">
            <v>Validé</v>
          </cell>
        </row>
        <row r="911">
          <cell r="A911" t="str">
            <v>Centre Succès et Développement/12</v>
          </cell>
          <cell r="E911" t="str">
            <v>M</v>
          </cell>
          <cell r="H911" t="str">
            <v>12/01/1986</v>
          </cell>
          <cell r="L911" t="str">
            <v>Collège</v>
          </cell>
          <cell r="M911" t="str">
            <v>Aucune</v>
          </cell>
          <cell r="O911" t="str">
            <v>Industrie</v>
          </cell>
          <cell r="AH911" t="str">
            <v>Validé</v>
          </cell>
        </row>
        <row r="912">
          <cell r="A912" t="str">
            <v>Centre Succès et Développement/12</v>
          </cell>
          <cell r="E912" t="str">
            <v>M</v>
          </cell>
          <cell r="H912" t="str">
            <v>01/01/1952</v>
          </cell>
          <cell r="L912" t="str">
            <v>Primaire</v>
          </cell>
          <cell r="M912" t="str">
            <v>Aucune</v>
          </cell>
          <cell r="O912" t="str">
            <v>Artisanat</v>
          </cell>
          <cell r="AH912" t="str">
            <v>Validé</v>
          </cell>
        </row>
        <row r="913">
          <cell r="A913" t="str">
            <v>Centre Succès et Développement/12</v>
          </cell>
          <cell r="E913" t="str">
            <v>M</v>
          </cell>
          <cell r="H913" t="str">
            <v>05/12/1978</v>
          </cell>
          <cell r="L913" t="str">
            <v>Diplôme universitaire</v>
          </cell>
          <cell r="M913" t="str">
            <v>Aucune</v>
          </cell>
          <cell r="O913" t="str">
            <v>Commerce</v>
          </cell>
          <cell r="AH913" t="str">
            <v>Validé</v>
          </cell>
        </row>
        <row r="914">
          <cell r="A914" t="str">
            <v>Centre Succès et Développement/12</v>
          </cell>
          <cell r="E914" t="str">
            <v>M</v>
          </cell>
          <cell r="H914" t="str">
            <v>25/04/1972</v>
          </cell>
          <cell r="L914" t="str">
            <v>Primaire</v>
          </cell>
          <cell r="M914" t="str">
            <v>Aucune</v>
          </cell>
          <cell r="O914" t="str">
            <v>Industrie</v>
          </cell>
          <cell r="AH914" t="str">
            <v>Validé</v>
          </cell>
        </row>
        <row r="915">
          <cell r="A915" t="str">
            <v>Centre Succès et Développement/12</v>
          </cell>
          <cell r="E915" t="str">
            <v>M</v>
          </cell>
          <cell r="H915" t="str">
            <v>28/01/1992</v>
          </cell>
          <cell r="L915" t="str">
            <v>Bac</v>
          </cell>
          <cell r="M915" t="str">
            <v>Technicien spécialisé</v>
          </cell>
          <cell r="O915" t="str">
            <v>Industrie</v>
          </cell>
          <cell r="AH915" t="str">
            <v>Validé</v>
          </cell>
        </row>
        <row r="916">
          <cell r="A916" t="str">
            <v>Centre Succès et Développement/12</v>
          </cell>
          <cell r="E916" t="str">
            <v>M</v>
          </cell>
          <cell r="H916" t="str">
            <v>26/06/1986</v>
          </cell>
          <cell r="L916" t="str">
            <v>Collège</v>
          </cell>
          <cell r="M916" t="str">
            <v>Aucune</v>
          </cell>
          <cell r="O916" t="str">
            <v>Industrie</v>
          </cell>
          <cell r="AH916" t="str">
            <v>Validé</v>
          </cell>
        </row>
        <row r="917">
          <cell r="A917" t="str">
            <v>Centre Succès et Développement/12</v>
          </cell>
          <cell r="E917" t="str">
            <v>M</v>
          </cell>
          <cell r="H917" t="str">
            <v>08/04/1999</v>
          </cell>
          <cell r="L917" t="str">
            <v>Collège</v>
          </cell>
          <cell r="M917" t="str">
            <v>Aucune</v>
          </cell>
          <cell r="O917" t="str">
            <v>Industrie</v>
          </cell>
          <cell r="AH917" t="str">
            <v>Validé</v>
          </cell>
        </row>
        <row r="918">
          <cell r="A918" t="str">
            <v>Centre Succès et Développement/12</v>
          </cell>
          <cell r="E918" t="str">
            <v>M</v>
          </cell>
          <cell r="H918" t="str">
            <v>01/05/1989</v>
          </cell>
          <cell r="L918" t="str">
            <v>Bac</v>
          </cell>
          <cell r="M918" t="str">
            <v>Aucune</v>
          </cell>
          <cell r="O918" t="str">
            <v>Industrie</v>
          </cell>
          <cell r="AH918" t="str">
            <v>Validé</v>
          </cell>
        </row>
        <row r="919">
          <cell r="A919" t="str">
            <v>Centre Succès et Développement/12</v>
          </cell>
          <cell r="E919" t="str">
            <v>M</v>
          </cell>
          <cell r="H919" t="str">
            <v>01/01/1979</v>
          </cell>
          <cell r="L919" t="str">
            <v>Non scolarisé</v>
          </cell>
          <cell r="M919" t="str">
            <v>Aucune</v>
          </cell>
          <cell r="O919" t="str">
            <v>Industrie</v>
          </cell>
          <cell r="AH919" t="str">
            <v>Validé</v>
          </cell>
        </row>
        <row r="920">
          <cell r="A920" t="str">
            <v>Centre Succès et Développement/13</v>
          </cell>
          <cell r="E920" t="str">
            <v>M</v>
          </cell>
          <cell r="H920" t="str">
            <v>20/08/1974</v>
          </cell>
          <cell r="L920" t="str">
            <v>Non scolarisé</v>
          </cell>
          <cell r="M920" t="str">
            <v>Aucune</v>
          </cell>
          <cell r="O920" t="str">
            <v>Industrie</v>
          </cell>
          <cell r="AH920" t="str">
            <v>Validé</v>
          </cell>
        </row>
        <row r="921">
          <cell r="A921" t="str">
            <v>Centre Succès et Développement/13</v>
          </cell>
          <cell r="E921" t="str">
            <v>M</v>
          </cell>
          <cell r="H921" t="str">
            <v>16/09/1991</v>
          </cell>
          <cell r="L921" t="str">
            <v>Diplôme universitaire</v>
          </cell>
          <cell r="M921" t="str">
            <v>Aucune</v>
          </cell>
          <cell r="O921" t="str">
            <v>Industrie</v>
          </cell>
          <cell r="AH921" t="str">
            <v>Validé</v>
          </cell>
        </row>
        <row r="922">
          <cell r="A922" t="str">
            <v>Centre Succès et Développement/13</v>
          </cell>
          <cell r="E922" t="str">
            <v>M</v>
          </cell>
          <cell r="H922" t="str">
            <v>14/10/1982</v>
          </cell>
          <cell r="L922" t="str">
            <v>Collège</v>
          </cell>
          <cell r="M922" t="str">
            <v>Autres</v>
          </cell>
          <cell r="O922" t="str">
            <v>Industrie</v>
          </cell>
          <cell r="AH922" t="str">
            <v>Validé</v>
          </cell>
        </row>
        <row r="923">
          <cell r="A923" t="str">
            <v>Centre Succès et Développement/13</v>
          </cell>
          <cell r="E923" t="str">
            <v>M</v>
          </cell>
          <cell r="H923" t="str">
            <v>11/04/1986</v>
          </cell>
          <cell r="L923" t="str">
            <v>Collège</v>
          </cell>
          <cell r="M923" t="str">
            <v>Aucune</v>
          </cell>
          <cell r="O923" t="str">
            <v>Industrie</v>
          </cell>
          <cell r="AH923" t="str">
            <v>Validé</v>
          </cell>
        </row>
        <row r="924">
          <cell r="A924" t="str">
            <v>Centre Succès et Développement/13</v>
          </cell>
          <cell r="E924" t="str">
            <v>M</v>
          </cell>
          <cell r="H924" t="str">
            <v>01/01/1977</v>
          </cell>
          <cell r="L924" t="str">
            <v>Collège</v>
          </cell>
          <cell r="M924" t="str">
            <v>Aucune</v>
          </cell>
          <cell r="O924" t="str">
            <v>Industrie</v>
          </cell>
          <cell r="AH924" t="str">
            <v>Validé</v>
          </cell>
        </row>
        <row r="925">
          <cell r="A925" t="str">
            <v>Centre Succès et Développement/13</v>
          </cell>
          <cell r="E925" t="str">
            <v>M</v>
          </cell>
          <cell r="H925" t="str">
            <v>23/07/1984</v>
          </cell>
          <cell r="L925" t="str">
            <v>Diplôme universitaire</v>
          </cell>
          <cell r="M925" t="str">
            <v>Technicien spécialisé</v>
          </cell>
          <cell r="O925" t="str">
            <v>Commerce</v>
          </cell>
          <cell r="AH925" t="str">
            <v>Validé</v>
          </cell>
        </row>
        <row r="926">
          <cell r="A926" t="str">
            <v>Centre Succès et Développement/13</v>
          </cell>
          <cell r="E926" t="str">
            <v>M</v>
          </cell>
          <cell r="H926" t="str">
            <v>12/02/1986</v>
          </cell>
          <cell r="L926" t="str">
            <v>Bac</v>
          </cell>
          <cell r="M926" t="str">
            <v>Aucune</v>
          </cell>
          <cell r="O926" t="str">
            <v>Commerce</v>
          </cell>
          <cell r="AH926" t="str">
            <v>Validé</v>
          </cell>
        </row>
        <row r="927">
          <cell r="A927" t="str">
            <v>Centre Succès et Développement/13</v>
          </cell>
          <cell r="E927" t="str">
            <v>M</v>
          </cell>
          <cell r="H927" t="str">
            <v>10/04/1986</v>
          </cell>
          <cell r="L927" t="str">
            <v>Bac</v>
          </cell>
          <cell r="M927" t="str">
            <v>Aucune</v>
          </cell>
          <cell r="O927" t="str">
            <v>Industrie</v>
          </cell>
          <cell r="AH927" t="str">
            <v>Validé</v>
          </cell>
        </row>
        <row r="928">
          <cell r="A928" t="str">
            <v>Centre Succès et Développement/13</v>
          </cell>
          <cell r="E928" t="str">
            <v>M</v>
          </cell>
          <cell r="H928" t="str">
            <v>12/08/1992</v>
          </cell>
          <cell r="L928" t="str">
            <v>Diplôme universitaire</v>
          </cell>
          <cell r="M928" t="str">
            <v>Technicien spécialisé</v>
          </cell>
          <cell r="O928" t="str">
            <v>Industrie</v>
          </cell>
          <cell r="AH928" t="str">
            <v>Validé</v>
          </cell>
        </row>
        <row r="929">
          <cell r="A929" t="str">
            <v>Centre Succès et Développement/13</v>
          </cell>
          <cell r="E929" t="str">
            <v>M</v>
          </cell>
          <cell r="H929" t="str">
            <v>01/02/1983</v>
          </cell>
          <cell r="L929" t="str">
            <v>Niveau Bac</v>
          </cell>
          <cell r="M929" t="str">
            <v>Technicien</v>
          </cell>
          <cell r="O929" t="str">
            <v>Industrie</v>
          </cell>
          <cell r="AH929" t="str">
            <v>Validé</v>
          </cell>
        </row>
        <row r="930">
          <cell r="A930" t="str">
            <v>Centre Succès et Développement/13</v>
          </cell>
          <cell r="E930" t="str">
            <v>M</v>
          </cell>
          <cell r="H930" t="str">
            <v>30/03/1983</v>
          </cell>
          <cell r="L930" t="str">
            <v>Collège</v>
          </cell>
          <cell r="M930" t="str">
            <v>Aucune</v>
          </cell>
          <cell r="O930" t="str">
            <v>Services</v>
          </cell>
          <cell r="AH930" t="str">
            <v>Validé</v>
          </cell>
        </row>
        <row r="931">
          <cell r="A931" t="str">
            <v>Centre Succès et Développement/13</v>
          </cell>
          <cell r="E931" t="str">
            <v>M</v>
          </cell>
          <cell r="H931" t="str">
            <v>20/02/1988</v>
          </cell>
          <cell r="L931" t="str">
            <v>Diplôme universitaire</v>
          </cell>
          <cell r="M931" t="str">
            <v>Technicien spécialisé</v>
          </cell>
          <cell r="O931" t="str">
            <v>Industrie</v>
          </cell>
          <cell r="AH931" t="str">
            <v>Validé</v>
          </cell>
        </row>
        <row r="932">
          <cell r="A932" t="str">
            <v>Centre Succès et Développement/13</v>
          </cell>
          <cell r="E932" t="str">
            <v>M</v>
          </cell>
          <cell r="H932" t="str">
            <v>04/12/1985</v>
          </cell>
          <cell r="L932" t="str">
            <v>Bac</v>
          </cell>
          <cell r="M932" t="str">
            <v>Aucune</v>
          </cell>
          <cell r="O932" t="str">
            <v>Industrie</v>
          </cell>
          <cell r="AH932" t="str">
            <v>Validé</v>
          </cell>
        </row>
        <row r="933">
          <cell r="A933" t="str">
            <v>Centre Succès et Développement/13</v>
          </cell>
          <cell r="E933" t="str">
            <v>M</v>
          </cell>
          <cell r="H933" t="str">
            <v>15/01/1990</v>
          </cell>
          <cell r="L933" t="str">
            <v>Collège</v>
          </cell>
          <cell r="M933" t="str">
            <v>Aucune</v>
          </cell>
          <cell r="O933" t="str">
            <v>Industrie</v>
          </cell>
          <cell r="AH933" t="str">
            <v>Validé</v>
          </cell>
        </row>
        <row r="934">
          <cell r="A934" t="str">
            <v>Centre Succès et Développement/14</v>
          </cell>
          <cell r="E934" t="str">
            <v>M</v>
          </cell>
          <cell r="H934" t="str">
            <v>15/06/1995</v>
          </cell>
          <cell r="L934" t="str">
            <v>Niveau Bac</v>
          </cell>
          <cell r="M934" t="str">
            <v>Technicien spécialisé</v>
          </cell>
          <cell r="O934" t="str">
            <v>Services</v>
          </cell>
          <cell r="AH934" t="str">
            <v>Validé</v>
          </cell>
        </row>
        <row r="935">
          <cell r="A935" t="str">
            <v>Centre Succès et Développement/14</v>
          </cell>
          <cell r="E935" t="str">
            <v>M</v>
          </cell>
          <cell r="H935" t="str">
            <v>19/05/1982</v>
          </cell>
          <cell r="L935" t="str">
            <v>Niveau Bac</v>
          </cell>
          <cell r="M935" t="str">
            <v>Autres</v>
          </cell>
          <cell r="O935" t="str">
            <v>Industrie</v>
          </cell>
          <cell r="AH935" t="str">
            <v>Validé</v>
          </cell>
        </row>
        <row r="936">
          <cell r="A936" t="str">
            <v>Centre Succès et Développement/14</v>
          </cell>
          <cell r="E936" t="str">
            <v>M</v>
          </cell>
          <cell r="H936" t="str">
            <v>07/10/1983</v>
          </cell>
          <cell r="L936" t="str">
            <v>Diplôme universitaire</v>
          </cell>
          <cell r="M936" t="str">
            <v>Technicien spécialisé</v>
          </cell>
          <cell r="O936" t="str">
            <v>Industrie</v>
          </cell>
          <cell r="AH936" t="str">
            <v>Validé</v>
          </cell>
        </row>
        <row r="937">
          <cell r="A937" t="str">
            <v>Centre Succès et Développement/14</v>
          </cell>
          <cell r="E937" t="str">
            <v>M</v>
          </cell>
          <cell r="H937" t="str">
            <v>21/09/1986</v>
          </cell>
          <cell r="L937" t="str">
            <v>Diplôme universitaire</v>
          </cell>
          <cell r="M937" t="str">
            <v>Aucune</v>
          </cell>
          <cell r="O937" t="str">
            <v>Industrie</v>
          </cell>
          <cell r="AH937" t="str">
            <v>Validé</v>
          </cell>
        </row>
        <row r="938">
          <cell r="A938" t="str">
            <v>Centre Succès et Développement/14</v>
          </cell>
          <cell r="E938" t="str">
            <v>M</v>
          </cell>
          <cell r="H938" t="str">
            <v>04/01/1979</v>
          </cell>
          <cell r="L938" t="str">
            <v>Diplôme universitaire</v>
          </cell>
          <cell r="M938" t="str">
            <v>Technicien spécialisé</v>
          </cell>
          <cell r="O938" t="str">
            <v>Industrie</v>
          </cell>
          <cell r="AH938" t="str">
            <v>Validé</v>
          </cell>
        </row>
        <row r="939">
          <cell r="A939" t="str">
            <v>Centre Succès et Développement/14</v>
          </cell>
          <cell r="E939" t="str">
            <v>M</v>
          </cell>
          <cell r="H939" t="str">
            <v>06/05/1980</v>
          </cell>
          <cell r="L939" t="str">
            <v>Bac</v>
          </cell>
          <cell r="M939" t="str">
            <v>Technicien spécialisé</v>
          </cell>
          <cell r="O939" t="str">
            <v>Industrie</v>
          </cell>
          <cell r="AH939" t="str">
            <v>Validé</v>
          </cell>
        </row>
        <row r="940">
          <cell r="A940" t="str">
            <v>Centre Succès et Développement/14</v>
          </cell>
          <cell r="E940" t="str">
            <v>M</v>
          </cell>
          <cell r="H940" t="str">
            <v>26/04/1984</v>
          </cell>
          <cell r="L940" t="str">
            <v>Niveau Bac</v>
          </cell>
          <cell r="M940" t="str">
            <v>Qualification</v>
          </cell>
          <cell r="O940" t="str">
            <v>Commerce</v>
          </cell>
          <cell r="AH940" t="str">
            <v>Validé</v>
          </cell>
        </row>
        <row r="941">
          <cell r="A941" t="str">
            <v>Centre Succès et Développement/14</v>
          </cell>
          <cell r="E941" t="str">
            <v>M</v>
          </cell>
          <cell r="H941" t="str">
            <v>30/05/1990</v>
          </cell>
          <cell r="L941" t="str">
            <v>Bac</v>
          </cell>
          <cell r="M941" t="str">
            <v>Technicien</v>
          </cell>
          <cell r="O941" t="str">
            <v>Industrie</v>
          </cell>
          <cell r="AH941" t="str">
            <v>Validé</v>
          </cell>
        </row>
        <row r="942">
          <cell r="A942" t="str">
            <v>Centre Succès et Développement/14</v>
          </cell>
          <cell r="E942" t="str">
            <v>F</v>
          </cell>
          <cell r="H942" t="str">
            <v>04/05/1989</v>
          </cell>
          <cell r="L942" t="str">
            <v>Diplôme universitaire</v>
          </cell>
          <cell r="M942" t="str">
            <v>Technicien spécialisé</v>
          </cell>
          <cell r="O942" t="str">
            <v>Services</v>
          </cell>
          <cell r="AH942" t="str">
            <v>Validé</v>
          </cell>
        </row>
        <row r="943">
          <cell r="A943" t="str">
            <v>Centre Succès et Développement/14</v>
          </cell>
          <cell r="E943" t="str">
            <v>M</v>
          </cell>
          <cell r="H943" t="str">
            <v>14/04/1979</v>
          </cell>
          <cell r="L943" t="str">
            <v>Diplôme universitaire</v>
          </cell>
          <cell r="M943" t="str">
            <v>Technicien spécialisé</v>
          </cell>
          <cell r="O943" t="str">
            <v>Commerce</v>
          </cell>
          <cell r="AH943" t="str">
            <v>Validé</v>
          </cell>
        </row>
        <row r="944">
          <cell r="A944" t="str">
            <v>Centre Succès et Développement/18</v>
          </cell>
          <cell r="E944" t="str">
            <v>M</v>
          </cell>
          <cell r="H944" t="str">
            <v>10/06/1978</v>
          </cell>
          <cell r="L944" t="str">
            <v>Collège</v>
          </cell>
          <cell r="M944" t="str">
            <v>Autres</v>
          </cell>
          <cell r="O944" t="str">
            <v>Artisanat</v>
          </cell>
          <cell r="AH944" t="str">
            <v>Validé</v>
          </cell>
        </row>
        <row r="945">
          <cell r="A945" t="str">
            <v>Centre Succès et Développement/18</v>
          </cell>
          <cell r="E945" t="str">
            <v>M</v>
          </cell>
          <cell r="H945" t="str">
            <v>01/01/1972</v>
          </cell>
          <cell r="L945" t="str">
            <v>Collège</v>
          </cell>
          <cell r="M945" t="str">
            <v>Autres</v>
          </cell>
          <cell r="O945" t="str">
            <v>Commerce</v>
          </cell>
          <cell r="AH945" t="str">
            <v>Validé</v>
          </cell>
        </row>
        <row r="946">
          <cell r="A946" t="str">
            <v>Centre Succès et Développement/18</v>
          </cell>
          <cell r="E946" t="str">
            <v>M</v>
          </cell>
          <cell r="H946" t="str">
            <v>31/05/1973</v>
          </cell>
          <cell r="L946" t="str">
            <v>Collège</v>
          </cell>
          <cell r="M946" t="str">
            <v>Aucune</v>
          </cell>
          <cell r="O946" t="str">
            <v>Artisanat</v>
          </cell>
          <cell r="AH946" t="str">
            <v>Validé</v>
          </cell>
        </row>
        <row r="947">
          <cell r="A947" t="str">
            <v>Centre Succès et Développement/18</v>
          </cell>
          <cell r="E947" t="str">
            <v>M</v>
          </cell>
          <cell r="H947" t="str">
            <v>15/12/1980</v>
          </cell>
          <cell r="L947" t="str">
            <v>Primaire</v>
          </cell>
          <cell r="M947" t="str">
            <v>Aucune</v>
          </cell>
          <cell r="O947" t="str">
            <v>Industrie</v>
          </cell>
          <cell r="AH947" t="str">
            <v>Validé</v>
          </cell>
        </row>
        <row r="948">
          <cell r="A948" t="str">
            <v>Centre Succès et Développement/18</v>
          </cell>
          <cell r="E948" t="str">
            <v>M</v>
          </cell>
          <cell r="H948" t="str">
            <v>18/07/1975</v>
          </cell>
          <cell r="L948" t="str">
            <v>Primaire</v>
          </cell>
          <cell r="M948" t="str">
            <v>Aucune</v>
          </cell>
          <cell r="O948" t="str">
            <v>Industrie</v>
          </cell>
          <cell r="AH948" t="str">
            <v>Validé</v>
          </cell>
        </row>
        <row r="949">
          <cell r="A949" t="str">
            <v>Centre Succès et Développement/18</v>
          </cell>
          <cell r="E949" t="str">
            <v>M</v>
          </cell>
          <cell r="H949" t="str">
            <v>15/07/1988</v>
          </cell>
          <cell r="L949" t="str">
            <v>Collège</v>
          </cell>
          <cell r="M949" t="str">
            <v>Autres</v>
          </cell>
          <cell r="O949" t="str">
            <v>Industrie</v>
          </cell>
          <cell r="AH949" t="str">
            <v>Validé</v>
          </cell>
        </row>
        <row r="950">
          <cell r="A950" t="str">
            <v>Centre Succès et Développement/18</v>
          </cell>
          <cell r="E950" t="str">
            <v>F</v>
          </cell>
          <cell r="H950" t="str">
            <v>09/02/1980</v>
          </cell>
          <cell r="L950" t="str">
            <v>Niveau Bac</v>
          </cell>
          <cell r="M950" t="str">
            <v>Qualification</v>
          </cell>
          <cell r="O950" t="str">
            <v>Commerce</v>
          </cell>
          <cell r="AH950" t="str">
            <v>Validé</v>
          </cell>
        </row>
        <row r="951">
          <cell r="A951" t="str">
            <v>Centre Succès et Développement/18</v>
          </cell>
          <cell r="E951" t="str">
            <v>M</v>
          </cell>
          <cell r="H951" t="str">
            <v>26/06/1983</v>
          </cell>
          <cell r="L951" t="str">
            <v>Collège</v>
          </cell>
          <cell r="M951" t="str">
            <v>Aucune</v>
          </cell>
          <cell r="O951" t="str">
            <v>Artisanat</v>
          </cell>
          <cell r="AH951" t="str">
            <v>Validé</v>
          </cell>
        </row>
        <row r="952">
          <cell r="A952" t="str">
            <v>Centre Succès et Développement/18</v>
          </cell>
          <cell r="E952" t="str">
            <v>F</v>
          </cell>
          <cell r="H952" t="str">
            <v>17/04/1981</v>
          </cell>
          <cell r="L952" t="str">
            <v>Diplôme universitaire</v>
          </cell>
          <cell r="M952" t="str">
            <v>Technicien</v>
          </cell>
          <cell r="O952" t="str">
            <v>Services</v>
          </cell>
          <cell r="AH952" t="str">
            <v>Validé</v>
          </cell>
        </row>
        <row r="953">
          <cell r="A953" t="str">
            <v>Centre Succès et Développement/18</v>
          </cell>
          <cell r="E953" t="str">
            <v>M</v>
          </cell>
          <cell r="H953" t="str">
            <v>09/09/1984</v>
          </cell>
          <cell r="L953" t="str">
            <v>Collège</v>
          </cell>
          <cell r="M953" t="str">
            <v>Qualification</v>
          </cell>
          <cell r="O953" t="str">
            <v>Industrie</v>
          </cell>
          <cell r="AH953" t="str">
            <v>Validé</v>
          </cell>
        </row>
        <row r="954">
          <cell r="A954" t="str">
            <v>Centre Succès et Développement/18</v>
          </cell>
          <cell r="E954" t="str">
            <v>M</v>
          </cell>
          <cell r="H954" t="str">
            <v>01/01/1965</v>
          </cell>
          <cell r="L954" t="str">
            <v>Bac</v>
          </cell>
          <cell r="M954" t="str">
            <v>Technicien spécialisé</v>
          </cell>
          <cell r="O954" t="str">
            <v>Industrie</v>
          </cell>
          <cell r="AH954" t="str">
            <v>Validé</v>
          </cell>
        </row>
        <row r="955">
          <cell r="A955" t="str">
            <v>Centre Succès et Développement/18</v>
          </cell>
          <cell r="E955" t="str">
            <v>M</v>
          </cell>
          <cell r="H955" t="str">
            <v>01/01/1963</v>
          </cell>
          <cell r="L955" t="str">
            <v>Primaire</v>
          </cell>
          <cell r="M955" t="str">
            <v>Aucune</v>
          </cell>
          <cell r="O955" t="str">
            <v>Industrie</v>
          </cell>
          <cell r="AH955" t="str">
            <v>Validé</v>
          </cell>
        </row>
        <row r="956">
          <cell r="A956" t="str">
            <v>Centre Succès et Développement/18</v>
          </cell>
          <cell r="E956" t="str">
            <v>M</v>
          </cell>
          <cell r="H956" t="str">
            <v>01/01/1974</v>
          </cell>
          <cell r="L956" t="str">
            <v>Primaire</v>
          </cell>
          <cell r="M956" t="str">
            <v>Qualification</v>
          </cell>
          <cell r="O956" t="str">
            <v>Industrie</v>
          </cell>
          <cell r="AH956" t="str">
            <v>Validé</v>
          </cell>
        </row>
        <row r="957">
          <cell r="A957" t="str">
            <v>Centre Succès et Développement/18</v>
          </cell>
          <cell r="E957" t="str">
            <v>M</v>
          </cell>
          <cell r="H957" t="str">
            <v>01/01/1974</v>
          </cell>
          <cell r="L957" t="str">
            <v>Collège</v>
          </cell>
          <cell r="M957" t="str">
            <v>Technicien</v>
          </cell>
          <cell r="O957" t="str">
            <v>Industrie</v>
          </cell>
          <cell r="AH957" t="str">
            <v>Validé</v>
          </cell>
        </row>
        <row r="958">
          <cell r="A958" t="str">
            <v>Centre Succès et Développement/19</v>
          </cell>
          <cell r="E958" t="str">
            <v>M</v>
          </cell>
          <cell r="H958" t="str">
            <v>01/01/1978</v>
          </cell>
          <cell r="L958" t="str">
            <v>Collège</v>
          </cell>
          <cell r="M958" t="str">
            <v>Qualification</v>
          </cell>
          <cell r="O958" t="str">
            <v>Industrie</v>
          </cell>
          <cell r="AH958" t="str">
            <v>En attente de vérification</v>
          </cell>
        </row>
        <row r="959">
          <cell r="A959" t="str">
            <v>Centre Succès et Développement/19</v>
          </cell>
          <cell r="E959" t="str">
            <v>M</v>
          </cell>
          <cell r="H959" t="str">
            <v>02/12/1977</v>
          </cell>
          <cell r="L959" t="str">
            <v>Niveau Bac</v>
          </cell>
          <cell r="M959" t="str">
            <v>Aucune</v>
          </cell>
          <cell r="O959" t="str">
            <v>Industrie</v>
          </cell>
          <cell r="AH959" t="str">
            <v>En attente de vérification</v>
          </cell>
        </row>
        <row r="960">
          <cell r="A960" t="str">
            <v>Centre Succès et Développement/19</v>
          </cell>
          <cell r="E960" t="str">
            <v>M</v>
          </cell>
          <cell r="H960" t="str">
            <v>05/04/1994</v>
          </cell>
          <cell r="L960" t="str">
            <v>Niveau Bac</v>
          </cell>
          <cell r="M960" t="str">
            <v>Technicien</v>
          </cell>
          <cell r="O960" t="str">
            <v>Industrie</v>
          </cell>
          <cell r="AH960" t="str">
            <v>En attente de vérification</v>
          </cell>
        </row>
        <row r="961">
          <cell r="A961" t="str">
            <v>Centre Succès et Développement/19</v>
          </cell>
          <cell r="E961" t="str">
            <v>M</v>
          </cell>
          <cell r="H961" t="str">
            <v>06/01/1993</v>
          </cell>
          <cell r="L961" t="str">
            <v>Niveau Bac</v>
          </cell>
          <cell r="M961" t="str">
            <v>Technicien</v>
          </cell>
          <cell r="O961" t="str">
            <v>Services</v>
          </cell>
          <cell r="AH961" t="str">
            <v>En attente de vérification</v>
          </cell>
        </row>
        <row r="962">
          <cell r="A962" t="str">
            <v>Centre Succès et Développement/19</v>
          </cell>
          <cell r="E962" t="str">
            <v>M</v>
          </cell>
          <cell r="H962" t="str">
            <v>19/01/1982</v>
          </cell>
          <cell r="L962" t="str">
            <v>Collège</v>
          </cell>
          <cell r="M962" t="str">
            <v>Aucune</v>
          </cell>
          <cell r="O962" t="str">
            <v>Industrie</v>
          </cell>
          <cell r="AH962" t="str">
            <v>En attente de vérification</v>
          </cell>
        </row>
        <row r="963">
          <cell r="A963" t="str">
            <v>Centre Succès et Développement/19</v>
          </cell>
          <cell r="E963" t="str">
            <v>M</v>
          </cell>
          <cell r="H963" t="str">
            <v>25/10/1982</v>
          </cell>
          <cell r="L963" t="str">
            <v>Diplôme universitaire</v>
          </cell>
          <cell r="M963" t="str">
            <v>Technicien spécialisé</v>
          </cell>
          <cell r="O963" t="str">
            <v>Services</v>
          </cell>
          <cell r="AH963" t="str">
            <v>En attente de vérification</v>
          </cell>
        </row>
        <row r="964">
          <cell r="A964" t="str">
            <v>Centre Succès et Développement/19</v>
          </cell>
          <cell r="E964" t="str">
            <v>M</v>
          </cell>
          <cell r="H964" t="str">
            <v>14/07/1999</v>
          </cell>
          <cell r="L964" t="str">
            <v>Niveau Bac</v>
          </cell>
          <cell r="M964" t="str">
            <v>Aucune</v>
          </cell>
          <cell r="O964" t="str">
            <v>Services</v>
          </cell>
          <cell r="AH964" t="str">
            <v>En attente de vérification</v>
          </cell>
        </row>
        <row r="965">
          <cell r="A965" t="str">
            <v>Centre Succès et Développement/19</v>
          </cell>
          <cell r="E965" t="str">
            <v>M</v>
          </cell>
          <cell r="H965" t="str">
            <v>17/12/1986</v>
          </cell>
          <cell r="L965" t="str">
            <v>Collège</v>
          </cell>
          <cell r="M965" t="str">
            <v>Aucune</v>
          </cell>
          <cell r="O965" t="str">
            <v>Industrie</v>
          </cell>
          <cell r="AH965" t="str">
            <v>En attente de vérification</v>
          </cell>
        </row>
        <row r="966">
          <cell r="A966" t="str">
            <v>Centre Succès et Développement/19</v>
          </cell>
          <cell r="E966" t="str">
            <v>M</v>
          </cell>
          <cell r="H966" t="str">
            <v>11/01/1995</v>
          </cell>
          <cell r="L966" t="str">
            <v>Bac</v>
          </cell>
          <cell r="M966" t="str">
            <v>Technicien</v>
          </cell>
          <cell r="O966" t="str">
            <v>Industrie</v>
          </cell>
          <cell r="AH966" t="str">
            <v>En attente de vérification</v>
          </cell>
        </row>
        <row r="967">
          <cell r="A967" t="str">
            <v>Centre Succès et Développement/19</v>
          </cell>
          <cell r="E967" t="str">
            <v>M</v>
          </cell>
          <cell r="H967" t="str">
            <v>01/01/1975</v>
          </cell>
          <cell r="L967" t="str">
            <v>Collège</v>
          </cell>
          <cell r="M967" t="str">
            <v>Qualification</v>
          </cell>
          <cell r="O967" t="str">
            <v>Industrie</v>
          </cell>
          <cell r="AH967" t="str">
            <v>En attente de vérification</v>
          </cell>
        </row>
        <row r="968">
          <cell r="A968" t="str">
            <v>Centre Succès et Développement/20</v>
          </cell>
          <cell r="E968" t="str">
            <v>M</v>
          </cell>
          <cell r="H968" t="str">
            <v>01/01/1980</v>
          </cell>
          <cell r="L968" t="str">
            <v>Bac</v>
          </cell>
          <cell r="M968" t="str">
            <v>Aucune</v>
          </cell>
          <cell r="O968" t="str">
            <v>Industrie</v>
          </cell>
          <cell r="AH968" t="str">
            <v>En attente de vérification</v>
          </cell>
        </row>
        <row r="969">
          <cell r="A969" t="str">
            <v>Centre Succès et Développement/20</v>
          </cell>
          <cell r="E969" t="str">
            <v>F</v>
          </cell>
          <cell r="H969" t="str">
            <v>14/06/1986</v>
          </cell>
          <cell r="L969" t="str">
            <v>Diplôme universitaire</v>
          </cell>
          <cell r="M969" t="str">
            <v>Technicien spécialisé</v>
          </cell>
          <cell r="O969" t="str">
            <v>Industrie</v>
          </cell>
          <cell r="AH969" t="str">
            <v>En attente de vérification</v>
          </cell>
        </row>
        <row r="970">
          <cell r="A970" t="str">
            <v>Centre Succès et Développement/20</v>
          </cell>
          <cell r="E970" t="str">
            <v>M</v>
          </cell>
          <cell r="H970" t="str">
            <v>27/10/1988</v>
          </cell>
          <cell r="L970" t="str">
            <v>Diplôme universitaire</v>
          </cell>
          <cell r="M970" t="str">
            <v>Autres</v>
          </cell>
          <cell r="O970" t="str">
            <v>Services</v>
          </cell>
          <cell r="AH970" t="str">
            <v>En attente de vérification</v>
          </cell>
        </row>
        <row r="971">
          <cell r="A971" t="str">
            <v>Centre Succès et Développement/20</v>
          </cell>
          <cell r="E971" t="str">
            <v>F</v>
          </cell>
          <cell r="H971" t="str">
            <v>05/03/1988</v>
          </cell>
          <cell r="L971" t="str">
            <v>Niveau Bac</v>
          </cell>
          <cell r="M971" t="str">
            <v>Technicien</v>
          </cell>
          <cell r="O971" t="str">
            <v>Services</v>
          </cell>
          <cell r="AH971" t="str">
            <v>En attente de vérification</v>
          </cell>
        </row>
        <row r="972">
          <cell r="A972" t="str">
            <v>Centre Succès et Développement/20</v>
          </cell>
          <cell r="E972" t="str">
            <v>F</v>
          </cell>
          <cell r="H972" t="str">
            <v>05/09/1990</v>
          </cell>
          <cell r="L972" t="str">
            <v>Diplôme universitaire</v>
          </cell>
          <cell r="M972" t="str">
            <v>Autres</v>
          </cell>
          <cell r="O972" t="str">
            <v>Industrie</v>
          </cell>
          <cell r="AH972" t="str">
            <v>En attente de vérification</v>
          </cell>
        </row>
        <row r="973">
          <cell r="A973" t="str">
            <v>Centre Succès et Développement/20</v>
          </cell>
          <cell r="E973" t="str">
            <v>F</v>
          </cell>
          <cell r="H973" t="str">
            <v>28/04/1991</v>
          </cell>
          <cell r="L973" t="str">
            <v>Diplôme universitaire</v>
          </cell>
          <cell r="M973" t="str">
            <v>Technicien spécialisé</v>
          </cell>
          <cell r="O973" t="str">
            <v>Industrie</v>
          </cell>
          <cell r="AH973" t="str">
            <v>En attente de vérification</v>
          </cell>
        </row>
        <row r="974">
          <cell r="A974" t="str">
            <v>Centre Succès et Développement/20</v>
          </cell>
          <cell r="E974" t="str">
            <v>M</v>
          </cell>
          <cell r="H974" t="str">
            <v>26/12/1994</v>
          </cell>
          <cell r="L974" t="str">
            <v>Primaire</v>
          </cell>
          <cell r="M974" t="str">
            <v>Aucune</v>
          </cell>
          <cell r="O974" t="str">
            <v>Industrie</v>
          </cell>
          <cell r="AH974" t="str">
            <v>En attente de vérification</v>
          </cell>
        </row>
        <row r="975">
          <cell r="A975" t="str">
            <v>Centre Succès et Développement/20</v>
          </cell>
          <cell r="E975" t="str">
            <v>M</v>
          </cell>
          <cell r="H975" t="str">
            <v>30/06/1978</v>
          </cell>
          <cell r="L975" t="str">
            <v>Collège</v>
          </cell>
          <cell r="M975" t="str">
            <v>Aucune</v>
          </cell>
          <cell r="O975" t="str">
            <v>Industrie</v>
          </cell>
          <cell r="AH975" t="str">
            <v>En attente de vérification</v>
          </cell>
        </row>
        <row r="976">
          <cell r="A976" t="str">
            <v>Centre Succès et Développement/20</v>
          </cell>
          <cell r="E976" t="str">
            <v>M</v>
          </cell>
          <cell r="H976" t="str">
            <v>01/01/1974</v>
          </cell>
          <cell r="L976" t="str">
            <v>Diplôme universitaire</v>
          </cell>
          <cell r="M976" t="str">
            <v>Technicien spécialisé</v>
          </cell>
          <cell r="O976" t="str">
            <v>Industrie</v>
          </cell>
          <cell r="AH976" t="str">
            <v>En attente de vérification</v>
          </cell>
        </row>
        <row r="977">
          <cell r="A977" t="str">
            <v>Centre Succès et Développement/20</v>
          </cell>
          <cell r="E977" t="str">
            <v>M</v>
          </cell>
          <cell r="H977" t="str">
            <v>08/11/1986</v>
          </cell>
          <cell r="L977" t="str">
            <v>Niveau Bac</v>
          </cell>
          <cell r="M977" t="str">
            <v>Technicien</v>
          </cell>
          <cell r="O977" t="str">
            <v>Industrie</v>
          </cell>
          <cell r="AH977" t="str">
            <v>En attente de vérification</v>
          </cell>
        </row>
        <row r="978">
          <cell r="A978" t="str">
            <v>Centre Succès et Développement/20</v>
          </cell>
          <cell r="E978" t="str">
            <v>M</v>
          </cell>
          <cell r="H978" t="str">
            <v>12/08/1978</v>
          </cell>
          <cell r="L978" t="str">
            <v>Collège</v>
          </cell>
          <cell r="M978" t="str">
            <v>Aucune</v>
          </cell>
          <cell r="O978" t="str">
            <v>Industrie</v>
          </cell>
          <cell r="AH978" t="str">
            <v>En attente de vérification</v>
          </cell>
        </row>
        <row r="979">
          <cell r="A979" t="str">
            <v>Centre Succès et Développement/4</v>
          </cell>
          <cell r="E979" t="str">
            <v>M</v>
          </cell>
          <cell r="H979" t="str">
            <v>06/03/1985</v>
          </cell>
          <cell r="L979" t="str">
            <v>Diplôme universitaire</v>
          </cell>
          <cell r="M979" t="str">
            <v>Aucune</v>
          </cell>
          <cell r="O979" t="str">
            <v>Industrie</v>
          </cell>
          <cell r="AH979" t="str">
            <v>Validé</v>
          </cell>
        </row>
        <row r="980">
          <cell r="A980" t="str">
            <v>Centre Succès et Développement/4</v>
          </cell>
          <cell r="E980" t="str">
            <v>F</v>
          </cell>
          <cell r="H980" t="str">
            <v>02/01/2001</v>
          </cell>
          <cell r="L980" t="str">
            <v>Diplôme universitaire</v>
          </cell>
          <cell r="M980" t="str">
            <v>Technicien spécialisé</v>
          </cell>
          <cell r="O980" t="str">
            <v>Industrie</v>
          </cell>
          <cell r="AH980" t="str">
            <v>Validé</v>
          </cell>
        </row>
        <row r="981">
          <cell r="A981" t="str">
            <v>Centre Succès et Développement/4</v>
          </cell>
          <cell r="E981" t="str">
            <v>M</v>
          </cell>
          <cell r="H981" t="str">
            <v>10/05/2000</v>
          </cell>
          <cell r="L981" t="str">
            <v>Primaire</v>
          </cell>
          <cell r="M981" t="str">
            <v>Autres</v>
          </cell>
          <cell r="O981" t="str">
            <v>Services</v>
          </cell>
          <cell r="AH981" t="str">
            <v>Validé</v>
          </cell>
        </row>
        <row r="982">
          <cell r="A982" t="str">
            <v>Centre Succès et Développement/4</v>
          </cell>
          <cell r="E982" t="str">
            <v>M</v>
          </cell>
          <cell r="H982" t="str">
            <v>21/09/1991</v>
          </cell>
          <cell r="L982" t="str">
            <v>Diplôme universitaire</v>
          </cell>
          <cell r="M982" t="str">
            <v>Aucune</v>
          </cell>
          <cell r="O982" t="str">
            <v>Artisanat</v>
          </cell>
          <cell r="AH982" t="str">
            <v>Validé</v>
          </cell>
        </row>
        <row r="983">
          <cell r="A983" t="str">
            <v>Centre Succès et Développement/4</v>
          </cell>
          <cell r="E983" t="str">
            <v>M</v>
          </cell>
          <cell r="H983" t="str">
            <v>04/01/1990</v>
          </cell>
          <cell r="L983" t="str">
            <v>Collège</v>
          </cell>
          <cell r="M983" t="str">
            <v>Aucune</v>
          </cell>
          <cell r="O983" t="str">
            <v>Services</v>
          </cell>
          <cell r="AH983" t="str">
            <v>Validé</v>
          </cell>
        </row>
        <row r="984">
          <cell r="A984" t="str">
            <v>Centre Succès et Développement/4</v>
          </cell>
          <cell r="E984" t="str">
            <v>M</v>
          </cell>
          <cell r="H984" t="str">
            <v>18/08/1991</v>
          </cell>
          <cell r="L984" t="str">
            <v>Niveau Bac</v>
          </cell>
          <cell r="M984" t="str">
            <v>Technicien</v>
          </cell>
          <cell r="O984" t="str">
            <v>Services</v>
          </cell>
          <cell r="AH984" t="str">
            <v>Validé</v>
          </cell>
        </row>
        <row r="985">
          <cell r="A985" t="str">
            <v>Centre Succès et Développement/4</v>
          </cell>
          <cell r="E985" t="str">
            <v>F</v>
          </cell>
          <cell r="H985" t="str">
            <v>13/10/2002</v>
          </cell>
          <cell r="L985" t="str">
            <v>Collège</v>
          </cell>
          <cell r="M985" t="str">
            <v>Aucune</v>
          </cell>
          <cell r="O985" t="str">
            <v>Artisanat</v>
          </cell>
          <cell r="AH985" t="str">
            <v>Validé</v>
          </cell>
        </row>
        <row r="986">
          <cell r="A986" t="str">
            <v>Centre Succès et Développement/4</v>
          </cell>
          <cell r="E986" t="str">
            <v>M</v>
          </cell>
          <cell r="H986" t="str">
            <v>27/10/1992</v>
          </cell>
          <cell r="L986" t="str">
            <v>Primaire</v>
          </cell>
          <cell r="M986" t="str">
            <v>Qualification</v>
          </cell>
          <cell r="O986" t="str">
            <v>Services</v>
          </cell>
          <cell r="AH986" t="str">
            <v>Validé</v>
          </cell>
        </row>
        <row r="987">
          <cell r="A987" t="str">
            <v>Centre Succès et Développement/4</v>
          </cell>
          <cell r="E987" t="str">
            <v>M</v>
          </cell>
          <cell r="H987" t="str">
            <v>13/02/1995</v>
          </cell>
          <cell r="L987" t="str">
            <v>Diplôme universitaire</v>
          </cell>
          <cell r="M987" t="str">
            <v>Aucune</v>
          </cell>
          <cell r="O987" t="str">
            <v>Services</v>
          </cell>
          <cell r="AH987" t="str">
            <v>Validé</v>
          </cell>
        </row>
        <row r="988">
          <cell r="A988" t="str">
            <v>Centre Succès et Développement/4</v>
          </cell>
          <cell r="E988" t="str">
            <v>M</v>
          </cell>
          <cell r="H988" t="str">
            <v>30/04/1989</v>
          </cell>
          <cell r="L988" t="str">
            <v>Diplôme universitaire</v>
          </cell>
          <cell r="M988" t="str">
            <v>Autres</v>
          </cell>
          <cell r="O988" t="str">
            <v>Industrie</v>
          </cell>
          <cell r="AH988" t="str">
            <v>Validé</v>
          </cell>
        </row>
        <row r="989">
          <cell r="A989" t="str">
            <v>Centre Succès et Développement/4</v>
          </cell>
          <cell r="E989" t="str">
            <v>M</v>
          </cell>
          <cell r="H989" t="str">
            <v>04/07/1994</v>
          </cell>
          <cell r="L989" t="str">
            <v>Diplôme universitaire</v>
          </cell>
          <cell r="M989" t="str">
            <v>Autres</v>
          </cell>
          <cell r="O989" t="str">
            <v>Services</v>
          </cell>
          <cell r="AH989" t="str">
            <v>Validé</v>
          </cell>
        </row>
        <row r="990">
          <cell r="A990" t="str">
            <v>Centre Succès et Développement/4</v>
          </cell>
          <cell r="E990" t="str">
            <v>M</v>
          </cell>
          <cell r="H990" t="str">
            <v>09/01/1998</v>
          </cell>
          <cell r="L990" t="str">
            <v>Collège</v>
          </cell>
          <cell r="M990" t="str">
            <v>Technicien</v>
          </cell>
          <cell r="O990" t="str">
            <v>Industrie</v>
          </cell>
          <cell r="AH990" t="str">
            <v>Validé</v>
          </cell>
        </row>
        <row r="991">
          <cell r="A991" t="str">
            <v>Centre Succès et Développement/5</v>
          </cell>
          <cell r="E991" t="str">
            <v>M</v>
          </cell>
          <cell r="H991" t="str">
            <v>03/03/1985</v>
          </cell>
          <cell r="L991" t="str">
            <v>Collège</v>
          </cell>
          <cell r="M991" t="str">
            <v>Aucune</v>
          </cell>
          <cell r="O991" t="str">
            <v>Artisanat</v>
          </cell>
          <cell r="AH991" t="str">
            <v>Validé</v>
          </cell>
        </row>
        <row r="992">
          <cell r="A992" t="str">
            <v>Centre Succès et Développement/5</v>
          </cell>
          <cell r="E992" t="str">
            <v>M</v>
          </cell>
          <cell r="H992" t="str">
            <v>16/05/1975</v>
          </cell>
          <cell r="L992" t="str">
            <v>Collège</v>
          </cell>
          <cell r="M992" t="str">
            <v>Aucune</v>
          </cell>
          <cell r="O992" t="str">
            <v>Artisanat</v>
          </cell>
          <cell r="AH992" t="str">
            <v>Validé</v>
          </cell>
        </row>
        <row r="993">
          <cell r="A993" t="str">
            <v>Centre Succès et Développement/5</v>
          </cell>
          <cell r="E993" t="str">
            <v>M</v>
          </cell>
          <cell r="H993" t="str">
            <v>25/06/1967</v>
          </cell>
          <cell r="L993" t="str">
            <v>Non scolarisé</v>
          </cell>
          <cell r="M993" t="str">
            <v>Aucune</v>
          </cell>
          <cell r="O993" t="str">
            <v>Artisanat</v>
          </cell>
          <cell r="AH993" t="str">
            <v>Validé</v>
          </cell>
        </row>
        <row r="994">
          <cell r="A994" t="str">
            <v>Centre Succès et Développement/5</v>
          </cell>
          <cell r="E994" t="str">
            <v>M</v>
          </cell>
          <cell r="H994" t="str">
            <v>02/05/1979</v>
          </cell>
          <cell r="L994" t="str">
            <v>Primaire</v>
          </cell>
          <cell r="M994" t="str">
            <v>Aucune</v>
          </cell>
          <cell r="O994" t="str">
            <v>Artisanat</v>
          </cell>
          <cell r="AH994" t="str">
            <v>Validé</v>
          </cell>
        </row>
        <row r="995">
          <cell r="A995" t="str">
            <v>Centre Succès et Développement/5</v>
          </cell>
          <cell r="E995" t="str">
            <v>M</v>
          </cell>
          <cell r="H995" t="str">
            <v>14/09/1971</v>
          </cell>
          <cell r="L995" t="str">
            <v>Collège</v>
          </cell>
          <cell r="M995" t="str">
            <v>Qualification</v>
          </cell>
          <cell r="O995" t="str">
            <v>Artisanat</v>
          </cell>
          <cell r="AH995" t="str">
            <v>Validé</v>
          </cell>
        </row>
        <row r="996">
          <cell r="A996" t="str">
            <v>Centre Succès et Développement/5</v>
          </cell>
          <cell r="E996" t="str">
            <v>M</v>
          </cell>
          <cell r="H996" t="str">
            <v>01/01/1956</v>
          </cell>
          <cell r="L996" t="str">
            <v>Primaire</v>
          </cell>
          <cell r="M996" t="str">
            <v>Autres</v>
          </cell>
          <cell r="O996" t="str">
            <v>Artisanat</v>
          </cell>
          <cell r="AH996" t="str">
            <v>Validé</v>
          </cell>
        </row>
        <row r="997">
          <cell r="A997" t="str">
            <v>Centre Succès et Développement/5</v>
          </cell>
          <cell r="E997" t="str">
            <v>M</v>
          </cell>
          <cell r="H997" t="str">
            <v>12/10/1969</v>
          </cell>
          <cell r="L997" t="str">
            <v>Primaire</v>
          </cell>
          <cell r="M997" t="str">
            <v>Autres</v>
          </cell>
          <cell r="O997" t="str">
            <v>Artisanat</v>
          </cell>
          <cell r="AH997" t="str">
            <v>Validé</v>
          </cell>
        </row>
        <row r="998">
          <cell r="A998" t="str">
            <v>Centre Succès et Développement/5</v>
          </cell>
          <cell r="E998" t="str">
            <v>M</v>
          </cell>
          <cell r="H998" t="str">
            <v>27/02/1977</v>
          </cell>
          <cell r="L998" t="str">
            <v>Bac</v>
          </cell>
          <cell r="M998" t="str">
            <v>Technicien</v>
          </cell>
          <cell r="O998" t="str">
            <v>Artisanat</v>
          </cell>
          <cell r="AH998" t="str">
            <v>Validé</v>
          </cell>
        </row>
        <row r="999">
          <cell r="A999" t="str">
            <v>Centre Succès et Développement/5</v>
          </cell>
          <cell r="E999" t="str">
            <v>M</v>
          </cell>
          <cell r="H999" t="str">
            <v>12/04/1982</v>
          </cell>
          <cell r="L999" t="str">
            <v>Niveau Bac</v>
          </cell>
          <cell r="M999" t="str">
            <v>Autres</v>
          </cell>
          <cell r="O999" t="str">
            <v>Artisanat</v>
          </cell>
          <cell r="AH999" t="str">
            <v>Validé</v>
          </cell>
        </row>
        <row r="1000">
          <cell r="A1000" t="str">
            <v>Centre Succès et Développement/5</v>
          </cell>
          <cell r="E1000" t="str">
            <v>M</v>
          </cell>
          <cell r="H1000" t="str">
            <v>18/06/1978</v>
          </cell>
          <cell r="L1000" t="str">
            <v>Collège</v>
          </cell>
          <cell r="M1000" t="str">
            <v>Qualification</v>
          </cell>
          <cell r="O1000" t="str">
            <v>Artisanat</v>
          </cell>
          <cell r="AH1000" t="str">
            <v>Validé</v>
          </cell>
        </row>
        <row r="1001">
          <cell r="A1001" t="str">
            <v>Centre Succès et Développement/5</v>
          </cell>
          <cell r="E1001" t="str">
            <v>M</v>
          </cell>
          <cell r="H1001" t="str">
            <v>01/09/1980</v>
          </cell>
          <cell r="L1001" t="str">
            <v>Non scolarisé</v>
          </cell>
          <cell r="M1001" t="str">
            <v>Autres</v>
          </cell>
          <cell r="O1001" t="str">
            <v>Artisanat</v>
          </cell>
          <cell r="AH1001" t="str">
            <v>Validé</v>
          </cell>
        </row>
        <row r="1002">
          <cell r="A1002" t="str">
            <v>Centre Succès et Développement/5</v>
          </cell>
          <cell r="E1002" t="str">
            <v>M</v>
          </cell>
          <cell r="H1002" t="str">
            <v>25/12/1988</v>
          </cell>
          <cell r="L1002" t="str">
            <v>Collège</v>
          </cell>
          <cell r="M1002" t="str">
            <v>Autres</v>
          </cell>
          <cell r="O1002" t="str">
            <v>Artisanat</v>
          </cell>
          <cell r="AH1002" t="str">
            <v>Validé</v>
          </cell>
        </row>
        <row r="1003">
          <cell r="A1003" t="str">
            <v>Centre Succès et Développement/5</v>
          </cell>
          <cell r="E1003" t="str">
            <v>M</v>
          </cell>
          <cell r="H1003" t="str">
            <v>11/11/1986</v>
          </cell>
          <cell r="L1003" t="str">
            <v>Collège</v>
          </cell>
          <cell r="M1003" t="str">
            <v>Autres</v>
          </cell>
          <cell r="O1003" t="str">
            <v>Artisanat</v>
          </cell>
          <cell r="AH1003" t="str">
            <v>Validé</v>
          </cell>
        </row>
        <row r="1004">
          <cell r="A1004" t="str">
            <v>Centre Succès et Développement/5</v>
          </cell>
          <cell r="E1004" t="str">
            <v>M</v>
          </cell>
          <cell r="H1004" t="str">
            <v>01/01/1974</v>
          </cell>
          <cell r="L1004" t="str">
            <v>Collège</v>
          </cell>
          <cell r="M1004" t="str">
            <v>Autres</v>
          </cell>
          <cell r="O1004" t="str">
            <v>Artisanat</v>
          </cell>
          <cell r="AH1004" t="str">
            <v>Validé</v>
          </cell>
        </row>
        <row r="1005">
          <cell r="A1005" t="str">
            <v>Centre Succès et Développement/5</v>
          </cell>
          <cell r="E1005" t="str">
            <v>M</v>
          </cell>
          <cell r="H1005" t="str">
            <v>01/01/1976</v>
          </cell>
          <cell r="L1005" t="str">
            <v>Non scolarisé</v>
          </cell>
          <cell r="M1005" t="str">
            <v>Autres</v>
          </cell>
          <cell r="O1005" t="str">
            <v>Artisanat</v>
          </cell>
          <cell r="AH1005" t="str">
            <v>Validé</v>
          </cell>
        </row>
        <row r="1006">
          <cell r="A1006" t="str">
            <v>Centre Succès et Développement/5</v>
          </cell>
          <cell r="E1006" t="str">
            <v>M</v>
          </cell>
          <cell r="H1006" t="str">
            <v>01/01/1978</v>
          </cell>
          <cell r="L1006" t="str">
            <v>Non scolarisé</v>
          </cell>
          <cell r="M1006" t="str">
            <v>Autres</v>
          </cell>
          <cell r="O1006" t="str">
            <v>Artisanat</v>
          </cell>
          <cell r="AH1006" t="str">
            <v>Validé</v>
          </cell>
        </row>
        <row r="1007">
          <cell r="A1007" t="str">
            <v>Centre Succès et Développement/5</v>
          </cell>
          <cell r="E1007" t="str">
            <v>M</v>
          </cell>
          <cell r="H1007" t="str">
            <v>10/02/1966</v>
          </cell>
          <cell r="L1007" t="str">
            <v>Non scolarisé</v>
          </cell>
          <cell r="M1007" t="str">
            <v>Autres</v>
          </cell>
          <cell r="O1007" t="str">
            <v>Artisanat</v>
          </cell>
          <cell r="AH1007" t="str">
            <v>Validé</v>
          </cell>
        </row>
        <row r="1008">
          <cell r="A1008" t="str">
            <v>Centre Succès et Développement/5</v>
          </cell>
          <cell r="E1008" t="str">
            <v>M</v>
          </cell>
          <cell r="H1008" t="str">
            <v>05/02/1983</v>
          </cell>
          <cell r="L1008" t="str">
            <v>Primaire</v>
          </cell>
          <cell r="M1008" t="str">
            <v>Autres</v>
          </cell>
          <cell r="O1008" t="str">
            <v>Artisanat</v>
          </cell>
          <cell r="AH1008" t="str">
            <v>Validé</v>
          </cell>
        </row>
        <row r="1009">
          <cell r="A1009" t="str">
            <v>Centre Succès et Développement/6</v>
          </cell>
          <cell r="E1009" t="str">
            <v>M</v>
          </cell>
          <cell r="H1009" t="str">
            <v>03/08/1988</v>
          </cell>
          <cell r="L1009" t="str">
            <v>Collège</v>
          </cell>
          <cell r="M1009" t="str">
            <v>Aucune</v>
          </cell>
          <cell r="O1009" t="str">
            <v>Industrie</v>
          </cell>
          <cell r="AH1009" t="str">
            <v>Validé</v>
          </cell>
        </row>
        <row r="1010">
          <cell r="A1010" t="str">
            <v>Centre Succès et Développement/6</v>
          </cell>
          <cell r="E1010" t="str">
            <v>M</v>
          </cell>
          <cell r="H1010" t="str">
            <v>15/03/1988</v>
          </cell>
          <cell r="L1010" t="str">
            <v>Collège</v>
          </cell>
          <cell r="M1010" t="str">
            <v>Aucune</v>
          </cell>
          <cell r="O1010" t="str">
            <v>Industrie</v>
          </cell>
          <cell r="AH1010" t="str">
            <v>Validé</v>
          </cell>
        </row>
        <row r="1011">
          <cell r="A1011" t="str">
            <v>Centre Succès et Développement/6</v>
          </cell>
          <cell r="E1011" t="str">
            <v>M</v>
          </cell>
          <cell r="H1011" t="str">
            <v>17/12/1990</v>
          </cell>
          <cell r="L1011" t="str">
            <v>Diplôme universitaire</v>
          </cell>
          <cell r="M1011" t="str">
            <v>Aucune</v>
          </cell>
          <cell r="O1011" t="str">
            <v>Industrie</v>
          </cell>
          <cell r="AH1011" t="str">
            <v>Validé</v>
          </cell>
        </row>
        <row r="1012">
          <cell r="A1012" t="str">
            <v>Centre Succès et Développement/6</v>
          </cell>
          <cell r="E1012" t="str">
            <v>M</v>
          </cell>
          <cell r="H1012" t="str">
            <v>15/03/1992</v>
          </cell>
          <cell r="L1012" t="str">
            <v>Bac</v>
          </cell>
          <cell r="M1012" t="str">
            <v>Technicien spécialisé</v>
          </cell>
          <cell r="O1012" t="str">
            <v>Industrie</v>
          </cell>
          <cell r="AH1012" t="str">
            <v>Validé</v>
          </cell>
        </row>
        <row r="1013">
          <cell r="A1013" t="str">
            <v>Centre Succès et Développement/6</v>
          </cell>
          <cell r="E1013" t="str">
            <v>M</v>
          </cell>
          <cell r="H1013" t="str">
            <v>14/12/1992</v>
          </cell>
          <cell r="L1013" t="str">
            <v>Collège</v>
          </cell>
          <cell r="M1013" t="str">
            <v>Aucune</v>
          </cell>
          <cell r="O1013" t="str">
            <v>Services</v>
          </cell>
          <cell r="AH1013" t="str">
            <v>Validé</v>
          </cell>
        </row>
        <row r="1014">
          <cell r="A1014" t="str">
            <v>Centre Succès et Développement/6</v>
          </cell>
          <cell r="E1014" t="str">
            <v>M</v>
          </cell>
          <cell r="H1014" t="str">
            <v>11/03/1997</v>
          </cell>
          <cell r="L1014" t="str">
            <v>Bac</v>
          </cell>
          <cell r="M1014" t="str">
            <v>Technicien</v>
          </cell>
          <cell r="O1014" t="str">
            <v>Artisanat</v>
          </cell>
          <cell r="AH1014" t="str">
            <v>Validé</v>
          </cell>
        </row>
        <row r="1015">
          <cell r="A1015" t="str">
            <v>Centre Succès et Développement/6</v>
          </cell>
          <cell r="E1015" t="str">
            <v>M</v>
          </cell>
          <cell r="H1015" t="str">
            <v>19/01/1988</v>
          </cell>
          <cell r="L1015" t="str">
            <v>Collège</v>
          </cell>
          <cell r="M1015" t="str">
            <v>Qualification</v>
          </cell>
          <cell r="O1015" t="str">
            <v>Artisanat</v>
          </cell>
          <cell r="AH1015" t="str">
            <v>Validé</v>
          </cell>
        </row>
        <row r="1016">
          <cell r="A1016" t="str">
            <v>Centre Succès et Développement/6</v>
          </cell>
          <cell r="E1016" t="str">
            <v>M</v>
          </cell>
          <cell r="H1016" t="str">
            <v>01/01/1988</v>
          </cell>
          <cell r="L1016" t="str">
            <v>Diplôme universitaire</v>
          </cell>
          <cell r="M1016" t="str">
            <v>Technicien spécialisé</v>
          </cell>
          <cell r="O1016" t="str">
            <v>Industrie</v>
          </cell>
          <cell r="AH1016" t="str">
            <v>Validé</v>
          </cell>
        </row>
        <row r="1017">
          <cell r="A1017" t="str">
            <v>Centre Succès et Développement/6</v>
          </cell>
          <cell r="E1017" t="str">
            <v>M</v>
          </cell>
          <cell r="H1017" t="str">
            <v>30/09/1994</v>
          </cell>
          <cell r="L1017" t="str">
            <v>Niveau Bac</v>
          </cell>
          <cell r="M1017" t="str">
            <v>Technicien</v>
          </cell>
          <cell r="O1017" t="str">
            <v>Services</v>
          </cell>
          <cell r="AH1017" t="str">
            <v>Validé</v>
          </cell>
        </row>
        <row r="1018">
          <cell r="A1018" t="str">
            <v>Centre Succès et Développement/6</v>
          </cell>
          <cell r="E1018" t="str">
            <v>M</v>
          </cell>
          <cell r="H1018" t="str">
            <v>28/08/1998</v>
          </cell>
          <cell r="L1018" t="str">
            <v>Bac</v>
          </cell>
          <cell r="M1018" t="str">
            <v>Technicien spécialisé</v>
          </cell>
          <cell r="O1018" t="str">
            <v>Commerce</v>
          </cell>
          <cell r="AH1018" t="str">
            <v>Validé</v>
          </cell>
        </row>
        <row r="1019">
          <cell r="A1019" t="str">
            <v>Centre Succès et Développement/6</v>
          </cell>
          <cell r="E1019" t="str">
            <v>M</v>
          </cell>
          <cell r="H1019" t="str">
            <v>23/08/1994</v>
          </cell>
          <cell r="L1019" t="str">
            <v>Collège</v>
          </cell>
          <cell r="M1019" t="str">
            <v>Qualification</v>
          </cell>
          <cell r="O1019" t="str">
            <v>Artisanat</v>
          </cell>
          <cell r="AH1019" t="str">
            <v>Validé</v>
          </cell>
        </row>
        <row r="1020">
          <cell r="A1020" t="str">
            <v>Centre Succès et Développement/6</v>
          </cell>
          <cell r="E1020" t="str">
            <v>F</v>
          </cell>
          <cell r="H1020" t="str">
            <v>30/06/1997</v>
          </cell>
          <cell r="L1020" t="str">
            <v>Bac</v>
          </cell>
          <cell r="M1020" t="str">
            <v>Aucune</v>
          </cell>
          <cell r="O1020" t="str">
            <v>Artisanat</v>
          </cell>
          <cell r="AH1020" t="str">
            <v>Validé</v>
          </cell>
        </row>
        <row r="1021">
          <cell r="A1021" t="str">
            <v>Centre Succès et Développement/7</v>
          </cell>
          <cell r="E1021" t="str">
            <v>M</v>
          </cell>
          <cell r="H1021" t="str">
            <v>10/05/1972</v>
          </cell>
          <cell r="L1021" t="str">
            <v>Collège</v>
          </cell>
          <cell r="M1021" t="str">
            <v>Qualification</v>
          </cell>
          <cell r="O1021" t="str">
            <v>Industrie</v>
          </cell>
          <cell r="AH1021" t="str">
            <v>En attente de vérification</v>
          </cell>
        </row>
        <row r="1022">
          <cell r="A1022" t="str">
            <v>Centre Succès et Développement/7</v>
          </cell>
          <cell r="E1022" t="str">
            <v>M</v>
          </cell>
          <cell r="H1022" t="str">
            <v>24/04/1995</v>
          </cell>
          <cell r="L1022" t="str">
            <v>Bac</v>
          </cell>
          <cell r="M1022" t="str">
            <v>Autres</v>
          </cell>
          <cell r="O1022" t="str">
            <v>Artisanat</v>
          </cell>
          <cell r="AH1022" t="str">
            <v>En attente de vérification</v>
          </cell>
        </row>
        <row r="1023">
          <cell r="A1023" t="str">
            <v>Centre Succès et Développement/7</v>
          </cell>
          <cell r="E1023" t="str">
            <v>M</v>
          </cell>
          <cell r="H1023" t="str">
            <v>20/06/1976</v>
          </cell>
          <cell r="L1023" t="str">
            <v>Collège</v>
          </cell>
          <cell r="M1023" t="str">
            <v>Aucune</v>
          </cell>
          <cell r="O1023" t="str">
            <v>Services</v>
          </cell>
          <cell r="AH1023" t="str">
            <v>En attente de vérification</v>
          </cell>
        </row>
        <row r="1024">
          <cell r="A1024" t="str">
            <v>Centre Succès et Développement/7</v>
          </cell>
          <cell r="E1024" t="str">
            <v>M</v>
          </cell>
          <cell r="H1024" t="str">
            <v>31/10/1969</v>
          </cell>
          <cell r="L1024" t="str">
            <v>Collège</v>
          </cell>
          <cell r="M1024" t="str">
            <v>Autres</v>
          </cell>
          <cell r="O1024" t="str">
            <v>Industrie</v>
          </cell>
          <cell r="AH1024" t="str">
            <v>En attente de vérification</v>
          </cell>
        </row>
        <row r="1025">
          <cell r="A1025" t="str">
            <v>Centre Succès et Développement/7</v>
          </cell>
          <cell r="E1025" t="str">
            <v>M</v>
          </cell>
          <cell r="H1025" t="str">
            <v>02/01/1995</v>
          </cell>
          <cell r="L1025" t="str">
            <v>Niveau Bac</v>
          </cell>
          <cell r="M1025" t="str">
            <v>Technicien</v>
          </cell>
          <cell r="O1025" t="str">
            <v>Artisanat</v>
          </cell>
          <cell r="AH1025" t="str">
            <v>En attente de vérification</v>
          </cell>
        </row>
        <row r="1026">
          <cell r="A1026" t="str">
            <v>Centre Succès et Développement/7</v>
          </cell>
          <cell r="E1026" t="str">
            <v>M</v>
          </cell>
          <cell r="H1026" t="str">
            <v>01/01/1951</v>
          </cell>
          <cell r="L1026" t="str">
            <v>Collège</v>
          </cell>
          <cell r="M1026" t="str">
            <v>Autres</v>
          </cell>
          <cell r="O1026" t="str">
            <v>Industrie</v>
          </cell>
          <cell r="AH1026" t="str">
            <v>En attente de vérification</v>
          </cell>
        </row>
        <row r="1027">
          <cell r="A1027" t="str">
            <v>Centre Succès et Développement/7</v>
          </cell>
          <cell r="E1027" t="str">
            <v>M</v>
          </cell>
          <cell r="H1027" t="str">
            <v>01/01/1979</v>
          </cell>
          <cell r="L1027" t="str">
            <v>Diplôme universitaire</v>
          </cell>
          <cell r="M1027" t="str">
            <v>Autres</v>
          </cell>
          <cell r="O1027" t="str">
            <v>Industrie</v>
          </cell>
          <cell r="AH1027" t="str">
            <v>En attente de vérification</v>
          </cell>
        </row>
        <row r="1028">
          <cell r="A1028" t="str">
            <v>Centre Succès et Développement/7</v>
          </cell>
          <cell r="E1028" t="str">
            <v>M</v>
          </cell>
          <cell r="H1028" t="str">
            <v>17/07/1974</v>
          </cell>
          <cell r="L1028" t="str">
            <v>Primaire</v>
          </cell>
          <cell r="M1028" t="str">
            <v>Autres</v>
          </cell>
          <cell r="O1028" t="str">
            <v>Industrie</v>
          </cell>
          <cell r="AH1028" t="str">
            <v>En attente de vérification</v>
          </cell>
        </row>
        <row r="1029">
          <cell r="A1029" t="str">
            <v>Centre Succès et Développement/7</v>
          </cell>
          <cell r="E1029" t="str">
            <v>F</v>
          </cell>
          <cell r="H1029" t="str">
            <v>29/04/1970</v>
          </cell>
          <cell r="L1029" t="str">
            <v>Collège</v>
          </cell>
          <cell r="M1029" t="str">
            <v>Autres</v>
          </cell>
          <cell r="O1029" t="str">
            <v>Industrie</v>
          </cell>
          <cell r="AH1029" t="str">
            <v>En attente de vérification</v>
          </cell>
        </row>
        <row r="1030">
          <cell r="A1030" t="str">
            <v>Centre Succès et Développement/7</v>
          </cell>
          <cell r="E1030" t="str">
            <v>M</v>
          </cell>
          <cell r="H1030" t="str">
            <v>01/01/1963</v>
          </cell>
          <cell r="L1030" t="str">
            <v>Collège</v>
          </cell>
          <cell r="M1030" t="str">
            <v>Autres</v>
          </cell>
          <cell r="O1030" t="str">
            <v>Industrie</v>
          </cell>
          <cell r="AH1030" t="str">
            <v>En attente de vérification</v>
          </cell>
        </row>
        <row r="1031">
          <cell r="A1031" t="str">
            <v>Centre Succès et Développement/7</v>
          </cell>
          <cell r="E1031" t="str">
            <v>M</v>
          </cell>
          <cell r="H1031" t="str">
            <v>20/01/1977</v>
          </cell>
          <cell r="L1031" t="str">
            <v>Collège</v>
          </cell>
          <cell r="M1031" t="str">
            <v>Technicien</v>
          </cell>
          <cell r="O1031" t="str">
            <v>Artisanat</v>
          </cell>
          <cell r="AH1031" t="str">
            <v>En attente de vérification</v>
          </cell>
        </row>
        <row r="1032">
          <cell r="A1032" t="str">
            <v>Centre Succès et Développement/8</v>
          </cell>
          <cell r="E1032" t="str">
            <v>M</v>
          </cell>
          <cell r="H1032" t="str">
            <v>06/09/1972</v>
          </cell>
          <cell r="L1032" t="str">
            <v>Bac</v>
          </cell>
          <cell r="M1032" t="str">
            <v>Aucune</v>
          </cell>
          <cell r="O1032" t="str">
            <v>Services</v>
          </cell>
          <cell r="AH1032" t="str">
            <v>Validé</v>
          </cell>
        </row>
        <row r="1033">
          <cell r="A1033" t="str">
            <v>Centre Succès et Développement/8</v>
          </cell>
          <cell r="E1033" t="str">
            <v>M</v>
          </cell>
          <cell r="H1033" t="str">
            <v>31/03/1987</v>
          </cell>
          <cell r="L1033" t="str">
            <v>Niveau Bac</v>
          </cell>
          <cell r="M1033" t="str">
            <v>Aucune</v>
          </cell>
          <cell r="O1033" t="str">
            <v>Services</v>
          </cell>
          <cell r="AH1033" t="str">
            <v>Validé</v>
          </cell>
        </row>
        <row r="1034">
          <cell r="A1034" t="str">
            <v>Centre Succès et Développement/8</v>
          </cell>
          <cell r="E1034" t="str">
            <v>M</v>
          </cell>
          <cell r="H1034" t="str">
            <v>03/01/1993</v>
          </cell>
          <cell r="L1034" t="str">
            <v>Collège</v>
          </cell>
          <cell r="M1034" t="str">
            <v>Autres</v>
          </cell>
          <cell r="O1034" t="str">
            <v>Services</v>
          </cell>
          <cell r="AH1034" t="str">
            <v>Validé</v>
          </cell>
        </row>
        <row r="1035">
          <cell r="A1035" t="str">
            <v>Centre Succès et Développement/8</v>
          </cell>
          <cell r="E1035" t="str">
            <v>M</v>
          </cell>
          <cell r="H1035" t="str">
            <v>04/08/1980</v>
          </cell>
          <cell r="L1035" t="str">
            <v>Diplôme universitaire</v>
          </cell>
          <cell r="M1035" t="str">
            <v>Autres</v>
          </cell>
          <cell r="O1035" t="str">
            <v>Commerce</v>
          </cell>
          <cell r="AH1035" t="str">
            <v>Validé</v>
          </cell>
        </row>
        <row r="1036">
          <cell r="A1036" t="str">
            <v>Centre Succès et Développement/8</v>
          </cell>
          <cell r="E1036" t="str">
            <v>M</v>
          </cell>
          <cell r="H1036" t="str">
            <v>15/07/1983</v>
          </cell>
          <cell r="L1036" t="str">
            <v>Diplôme universitaire</v>
          </cell>
          <cell r="M1036" t="str">
            <v>Technicien</v>
          </cell>
          <cell r="O1036" t="str">
            <v>Commerce</v>
          </cell>
          <cell r="AH1036" t="str">
            <v>Validé</v>
          </cell>
        </row>
        <row r="1037">
          <cell r="A1037" t="str">
            <v>Centre Succès et Développement/8</v>
          </cell>
          <cell r="E1037" t="str">
            <v>M</v>
          </cell>
          <cell r="H1037" t="str">
            <v>06/09/1981</v>
          </cell>
          <cell r="L1037" t="str">
            <v>Diplôme universitaire</v>
          </cell>
          <cell r="M1037" t="str">
            <v>Autres</v>
          </cell>
          <cell r="O1037" t="str">
            <v>Services</v>
          </cell>
          <cell r="AH1037" t="str">
            <v>Validé</v>
          </cell>
        </row>
        <row r="1038">
          <cell r="A1038" t="str">
            <v>Centre Succès et Développement/8</v>
          </cell>
          <cell r="E1038" t="str">
            <v>M</v>
          </cell>
          <cell r="H1038" t="str">
            <v>04/07/1981</v>
          </cell>
          <cell r="L1038" t="str">
            <v>Bac</v>
          </cell>
          <cell r="M1038" t="str">
            <v>Technicien spécialisé</v>
          </cell>
          <cell r="O1038" t="str">
            <v>Services</v>
          </cell>
          <cell r="AH1038" t="str">
            <v>Validé</v>
          </cell>
        </row>
        <row r="1039">
          <cell r="A1039" t="str">
            <v>Centre Succès et Développement/8</v>
          </cell>
          <cell r="E1039" t="str">
            <v>F</v>
          </cell>
          <cell r="H1039" t="str">
            <v>08/06/1983</v>
          </cell>
          <cell r="L1039" t="str">
            <v>Diplôme universitaire</v>
          </cell>
          <cell r="M1039" t="str">
            <v>Technicien spécialisé</v>
          </cell>
          <cell r="O1039" t="str">
            <v>Services</v>
          </cell>
          <cell r="AH1039" t="str">
            <v>Validé</v>
          </cell>
        </row>
        <row r="1040">
          <cell r="A1040" t="str">
            <v>Centre Succès et Développement/8</v>
          </cell>
          <cell r="E1040" t="str">
            <v>M</v>
          </cell>
          <cell r="H1040" t="str">
            <v>20/10/1983</v>
          </cell>
          <cell r="L1040" t="str">
            <v>Bac</v>
          </cell>
          <cell r="M1040" t="str">
            <v>Technicien spécialisé</v>
          </cell>
          <cell r="O1040" t="str">
            <v>Commerce</v>
          </cell>
          <cell r="AH1040" t="str">
            <v>Validé</v>
          </cell>
        </row>
        <row r="1041">
          <cell r="A1041" t="str">
            <v>Centre Succès et Développement/8</v>
          </cell>
          <cell r="E1041" t="str">
            <v>M</v>
          </cell>
          <cell r="H1041" t="str">
            <v>01/07/1981</v>
          </cell>
          <cell r="L1041" t="str">
            <v>Bac</v>
          </cell>
          <cell r="M1041" t="str">
            <v>Technicien</v>
          </cell>
          <cell r="O1041" t="str">
            <v>Commerce</v>
          </cell>
          <cell r="AH1041" t="str">
            <v>Validé</v>
          </cell>
        </row>
        <row r="1042">
          <cell r="A1042" t="str">
            <v>Centre Succès et Développement/9</v>
          </cell>
          <cell r="E1042" t="str">
            <v>M</v>
          </cell>
          <cell r="H1042" t="str">
            <v>01/01/1957</v>
          </cell>
          <cell r="L1042" t="str">
            <v>Primaire</v>
          </cell>
          <cell r="M1042" t="str">
            <v>Aucune</v>
          </cell>
          <cell r="O1042" t="str">
            <v>Services</v>
          </cell>
          <cell r="AH1042" t="str">
            <v>Validé</v>
          </cell>
        </row>
        <row r="1043">
          <cell r="A1043" t="str">
            <v>Centre Succès et Développement/9</v>
          </cell>
          <cell r="E1043" t="str">
            <v>M</v>
          </cell>
          <cell r="H1043" t="str">
            <v>29/07/1985</v>
          </cell>
          <cell r="L1043" t="str">
            <v>Primaire</v>
          </cell>
          <cell r="M1043" t="str">
            <v>Autres</v>
          </cell>
          <cell r="O1043" t="str">
            <v>Services</v>
          </cell>
          <cell r="AH1043" t="str">
            <v>Validé</v>
          </cell>
        </row>
        <row r="1044">
          <cell r="A1044" t="str">
            <v>Centre Succès et Développement/9</v>
          </cell>
          <cell r="E1044" t="str">
            <v>M</v>
          </cell>
          <cell r="H1044" t="str">
            <v>04/08/1979</v>
          </cell>
          <cell r="L1044" t="str">
            <v>Niveau Bac</v>
          </cell>
          <cell r="M1044" t="str">
            <v>Qualification</v>
          </cell>
          <cell r="O1044" t="str">
            <v>Commerce</v>
          </cell>
          <cell r="AH1044" t="str">
            <v>Validé</v>
          </cell>
        </row>
        <row r="1045">
          <cell r="A1045" t="str">
            <v>Centre Succès et Développement/9</v>
          </cell>
          <cell r="E1045" t="str">
            <v>M</v>
          </cell>
          <cell r="H1045" t="str">
            <v>18/05/1980</v>
          </cell>
          <cell r="L1045" t="str">
            <v>Niveau Bac</v>
          </cell>
          <cell r="M1045" t="str">
            <v>Aucune</v>
          </cell>
          <cell r="O1045" t="str">
            <v>Commerce</v>
          </cell>
          <cell r="AH1045" t="str">
            <v>Validé</v>
          </cell>
        </row>
        <row r="1046">
          <cell r="A1046" t="str">
            <v>Centre Succès et Développement/9</v>
          </cell>
          <cell r="E1046" t="str">
            <v>M</v>
          </cell>
          <cell r="H1046" t="str">
            <v>28/03/1996</v>
          </cell>
          <cell r="L1046" t="str">
            <v>Diplôme universitaire</v>
          </cell>
          <cell r="M1046" t="str">
            <v>Aucune</v>
          </cell>
          <cell r="O1046" t="str">
            <v>Commerce</v>
          </cell>
          <cell r="AH1046" t="str">
            <v>Validé</v>
          </cell>
        </row>
        <row r="1047">
          <cell r="A1047" t="str">
            <v>Centre Succès et Développement/9</v>
          </cell>
          <cell r="E1047" t="str">
            <v>M</v>
          </cell>
          <cell r="H1047" t="str">
            <v>01/07/1981</v>
          </cell>
          <cell r="L1047" t="str">
            <v>Niveau Bac</v>
          </cell>
          <cell r="M1047" t="str">
            <v>Qualification</v>
          </cell>
          <cell r="O1047" t="str">
            <v>Services</v>
          </cell>
          <cell r="AH1047" t="str">
            <v>Validé</v>
          </cell>
        </row>
        <row r="1048">
          <cell r="A1048" t="str">
            <v>Centre Succès et Développement/9</v>
          </cell>
          <cell r="E1048" t="str">
            <v>M</v>
          </cell>
          <cell r="H1048" t="str">
            <v>23/07/1992</v>
          </cell>
          <cell r="L1048" t="str">
            <v>Collège</v>
          </cell>
          <cell r="M1048" t="str">
            <v>Technicien</v>
          </cell>
          <cell r="O1048" t="str">
            <v>Services</v>
          </cell>
          <cell r="AH1048" t="str">
            <v>Validé</v>
          </cell>
        </row>
        <row r="1049">
          <cell r="A1049" t="str">
            <v>Centre Succès et Développement/9</v>
          </cell>
          <cell r="E1049" t="str">
            <v>M</v>
          </cell>
          <cell r="H1049" t="str">
            <v>01/02/1971</v>
          </cell>
          <cell r="L1049" t="str">
            <v>Collège</v>
          </cell>
          <cell r="M1049" t="str">
            <v>Aucune</v>
          </cell>
          <cell r="O1049" t="str">
            <v>Artisanat</v>
          </cell>
          <cell r="AH1049" t="str">
            <v>Validé</v>
          </cell>
        </row>
        <row r="1050">
          <cell r="A1050" t="str">
            <v>Centre Succès et Développement/9</v>
          </cell>
          <cell r="E1050" t="str">
            <v>M</v>
          </cell>
          <cell r="H1050" t="str">
            <v>15/03/1983</v>
          </cell>
          <cell r="L1050" t="str">
            <v>Bac</v>
          </cell>
          <cell r="M1050" t="str">
            <v>Autres</v>
          </cell>
          <cell r="O1050" t="str">
            <v>Commerce</v>
          </cell>
          <cell r="AH1050" t="str">
            <v>Validé</v>
          </cell>
        </row>
        <row r="1051">
          <cell r="A1051" t="str">
            <v>Centre Succès et Développement/9</v>
          </cell>
          <cell r="E1051" t="str">
            <v>M</v>
          </cell>
          <cell r="H1051" t="str">
            <v>01/01/1982</v>
          </cell>
          <cell r="L1051" t="str">
            <v>Diplôme universitaire</v>
          </cell>
          <cell r="M1051" t="str">
            <v>Technicien</v>
          </cell>
          <cell r="O1051" t="str">
            <v>Services</v>
          </cell>
          <cell r="AH1051" t="str">
            <v>Validé</v>
          </cell>
        </row>
        <row r="1052">
          <cell r="A1052" t="str">
            <v>Centre Succès et Développement/9</v>
          </cell>
          <cell r="E1052" t="str">
            <v>M</v>
          </cell>
          <cell r="H1052" t="str">
            <v>01/01/1946</v>
          </cell>
          <cell r="L1052" t="str">
            <v>Non scolarisé</v>
          </cell>
          <cell r="M1052" t="str">
            <v>Aucune</v>
          </cell>
          <cell r="O1052" t="str">
            <v>Commerce</v>
          </cell>
          <cell r="AH1052" t="str">
            <v>Validé</v>
          </cell>
        </row>
        <row r="1053">
          <cell r="A1053" t="str">
            <v>Centre Succès et Développement/9</v>
          </cell>
          <cell r="E1053" t="str">
            <v>M</v>
          </cell>
          <cell r="H1053" t="str">
            <v>20/02/1990</v>
          </cell>
          <cell r="L1053" t="str">
            <v>Collège</v>
          </cell>
          <cell r="M1053" t="str">
            <v>Aucune</v>
          </cell>
          <cell r="O1053" t="str">
            <v>Industrie</v>
          </cell>
          <cell r="AH1053" t="str">
            <v>Validé</v>
          </cell>
        </row>
        <row r="1054">
          <cell r="A1054" t="str">
            <v>cgser/10</v>
          </cell>
          <cell r="E1054" t="str">
            <v>F</v>
          </cell>
          <cell r="H1054" t="str">
            <v>10/06/1985</v>
          </cell>
          <cell r="L1054" t="str">
            <v>Collège</v>
          </cell>
          <cell r="M1054" t="str">
            <v>Aucune</v>
          </cell>
          <cell r="O1054" t="str">
            <v>Industrie</v>
          </cell>
          <cell r="AH1054" t="str">
            <v>Validé</v>
          </cell>
        </row>
        <row r="1055">
          <cell r="A1055" t="str">
            <v>cgser/10</v>
          </cell>
          <cell r="E1055" t="str">
            <v>M</v>
          </cell>
          <cell r="H1055" t="str">
            <v>13/07/1983</v>
          </cell>
          <cell r="L1055" t="str">
            <v>Collège</v>
          </cell>
          <cell r="M1055" t="str">
            <v>Aucune</v>
          </cell>
          <cell r="O1055" t="str">
            <v>Services</v>
          </cell>
          <cell r="AH1055" t="str">
            <v>Validé</v>
          </cell>
        </row>
        <row r="1056">
          <cell r="A1056" t="str">
            <v>cgser/10</v>
          </cell>
          <cell r="E1056" t="str">
            <v>M</v>
          </cell>
          <cell r="H1056" t="str">
            <v>16/07/1986</v>
          </cell>
          <cell r="L1056" t="str">
            <v>Niveau Bac</v>
          </cell>
          <cell r="M1056" t="str">
            <v>Qualification</v>
          </cell>
          <cell r="O1056" t="str">
            <v>Services</v>
          </cell>
          <cell r="AH1056" t="str">
            <v>Validé</v>
          </cell>
        </row>
        <row r="1057">
          <cell r="A1057" t="str">
            <v>cgser/10</v>
          </cell>
          <cell r="E1057" t="str">
            <v>F</v>
          </cell>
          <cell r="H1057" t="str">
            <v>15/09/1984</v>
          </cell>
          <cell r="L1057" t="str">
            <v>Diplôme universitaire</v>
          </cell>
          <cell r="M1057" t="str">
            <v>Technicien spécialisé</v>
          </cell>
          <cell r="O1057" t="str">
            <v>Commerce</v>
          </cell>
          <cell r="AH1057" t="str">
            <v>Validé</v>
          </cell>
        </row>
        <row r="1058">
          <cell r="A1058" t="str">
            <v>cgser/10</v>
          </cell>
          <cell r="E1058" t="str">
            <v>F</v>
          </cell>
          <cell r="H1058" t="str">
            <v>23/11/1989</v>
          </cell>
          <cell r="L1058" t="str">
            <v>Collège</v>
          </cell>
          <cell r="M1058" t="str">
            <v>Aucune</v>
          </cell>
          <cell r="O1058" t="str">
            <v>Commerce</v>
          </cell>
          <cell r="AH1058" t="str">
            <v>Validé</v>
          </cell>
        </row>
        <row r="1059">
          <cell r="A1059" t="str">
            <v>cgser/10</v>
          </cell>
          <cell r="E1059" t="str">
            <v>M</v>
          </cell>
          <cell r="H1059" t="str">
            <v>18/08/1985</v>
          </cell>
          <cell r="L1059" t="str">
            <v>Niveau Bac</v>
          </cell>
          <cell r="M1059" t="str">
            <v>Technicien</v>
          </cell>
          <cell r="O1059" t="str">
            <v>Commerce</v>
          </cell>
          <cell r="AH1059" t="str">
            <v>Validé</v>
          </cell>
        </row>
        <row r="1060">
          <cell r="A1060" t="str">
            <v>cgser/10</v>
          </cell>
          <cell r="E1060" t="str">
            <v>F</v>
          </cell>
          <cell r="H1060" t="str">
            <v>18/08/1983</v>
          </cell>
          <cell r="L1060" t="str">
            <v>Niveau Bac</v>
          </cell>
          <cell r="M1060" t="str">
            <v>Technicien</v>
          </cell>
          <cell r="O1060" t="str">
            <v>Commerce</v>
          </cell>
          <cell r="AH1060" t="str">
            <v>Validé</v>
          </cell>
        </row>
        <row r="1061">
          <cell r="A1061" t="str">
            <v>cgser/10</v>
          </cell>
          <cell r="E1061" t="str">
            <v>M</v>
          </cell>
          <cell r="H1061" t="str">
            <v>14/11/1967</v>
          </cell>
          <cell r="L1061" t="str">
            <v>Niveau Bac</v>
          </cell>
          <cell r="M1061" t="str">
            <v>Technicien</v>
          </cell>
          <cell r="O1061" t="str">
            <v>Services</v>
          </cell>
          <cell r="AH1061" t="str">
            <v>Validé</v>
          </cell>
        </row>
        <row r="1062">
          <cell r="A1062" t="str">
            <v>cgser/10</v>
          </cell>
          <cell r="E1062" t="str">
            <v>F</v>
          </cell>
          <cell r="H1062" t="str">
            <v>04/08/1992</v>
          </cell>
          <cell r="L1062" t="str">
            <v>Collège</v>
          </cell>
          <cell r="M1062" t="str">
            <v>Aucune</v>
          </cell>
          <cell r="O1062" t="str">
            <v>Services</v>
          </cell>
          <cell r="AH1062" t="str">
            <v>Validé</v>
          </cell>
        </row>
        <row r="1063">
          <cell r="A1063" t="str">
            <v>cgser/10</v>
          </cell>
          <cell r="E1063" t="str">
            <v>M</v>
          </cell>
          <cell r="H1063" t="str">
            <v>01/03/1995</v>
          </cell>
          <cell r="L1063" t="str">
            <v>Niveau Bac</v>
          </cell>
          <cell r="M1063" t="str">
            <v>Aucune</v>
          </cell>
          <cell r="O1063" t="str">
            <v>Services</v>
          </cell>
          <cell r="AH1063" t="str">
            <v>Validé</v>
          </cell>
        </row>
        <row r="1064">
          <cell r="A1064" t="str">
            <v>cgser/11</v>
          </cell>
          <cell r="E1064" t="str">
            <v>M</v>
          </cell>
          <cell r="H1064" t="str">
            <v>21/06/1989</v>
          </cell>
          <cell r="L1064" t="str">
            <v>Collège</v>
          </cell>
          <cell r="M1064" t="str">
            <v>Aucune</v>
          </cell>
          <cell r="O1064" t="str">
            <v>Services</v>
          </cell>
          <cell r="AH1064" t="str">
            <v>Validé</v>
          </cell>
        </row>
        <row r="1065">
          <cell r="A1065" t="str">
            <v>cgser/11</v>
          </cell>
          <cell r="E1065" t="str">
            <v>F</v>
          </cell>
          <cell r="H1065" t="str">
            <v>10/02/1992</v>
          </cell>
          <cell r="L1065" t="str">
            <v>Niveau Bac</v>
          </cell>
          <cell r="M1065" t="str">
            <v>Technicien</v>
          </cell>
          <cell r="O1065" t="str">
            <v>Industrie</v>
          </cell>
          <cell r="AH1065" t="str">
            <v>Validé</v>
          </cell>
        </row>
        <row r="1066">
          <cell r="A1066" t="str">
            <v>cgser/11</v>
          </cell>
          <cell r="E1066" t="str">
            <v>M</v>
          </cell>
          <cell r="H1066" t="str">
            <v>16/09/1970</v>
          </cell>
          <cell r="L1066" t="str">
            <v>Bac</v>
          </cell>
          <cell r="M1066" t="str">
            <v>Technicien spécialisé</v>
          </cell>
          <cell r="O1066" t="str">
            <v>Services</v>
          </cell>
          <cell r="AH1066" t="str">
            <v>Validé</v>
          </cell>
        </row>
        <row r="1067">
          <cell r="A1067" t="str">
            <v>cgser/11</v>
          </cell>
          <cell r="E1067" t="str">
            <v>M</v>
          </cell>
          <cell r="H1067" t="str">
            <v>14/06/1980</v>
          </cell>
          <cell r="L1067" t="str">
            <v>Collège</v>
          </cell>
          <cell r="M1067" t="str">
            <v>Aucune</v>
          </cell>
          <cell r="O1067" t="str">
            <v>Services</v>
          </cell>
          <cell r="AH1067" t="str">
            <v>Validé</v>
          </cell>
        </row>
        <row r="1068">
          <cell r="A1068" t="str">
            <v>cgser/11</v>
          </cell>
          <cell r="E1068" t="str">
            <v>M</v>
          </cell>
          <cell r="H1068" t="str">
            <v>29/06/1990</v>
          </cell>
          <cell r="L1068" t="str">
            <v>Bac</v>
          </cell>
          <cell r="M1068" t="str">
            <v>Technicien spécialisé</v>
          </cell>
          <cell r="O1068" t="str">
            <v>Services</v>
          </cell>
          <cell r="AH1068" t="str">
            <v>Validé</v>
          </cell>
        </row>
        <row r="1069">
          <cell r="A1069" t="str">
            <v>cgser/11</v>
          </cell>
          <cell r="E1069" t="str">
            <v>M</v>
          </cell>
          <cell r="H1069" t="str">
            <v>03/12/1984</v>
          </cell>
          <cell r="L1069" t="str">
            <v>Bac</v>
          </cell>
          <cell r="M1069" t="str">
            <v>Technicien</v>
          </cell>
          <cell r="O1069" t="str">
            <v>Artisanat</v>
          </cell>
          <cell r="AH1069" t="str">
            <v>Validé</v>
          </cell>
        </row>
        <row r="1070">
          <cell r="A1070" t="str">
            <v>cgser/11</v>
          </cell>
          <cell r="E1070" t="str">
            <v>M</v>
          </cell>
          <cell r="H1070" t="str">
            <v>07/04/1992</v>
          </cell>
          <cell r="L1070" t="str">
            <v>Niveau Bac</v>
          </cell>
          <cell r="M1070" t="str">
            <v>Qualification</v>
          </cell>
          <cell r="O1070" t="str">
            <v>Services</v>
          </cell>
          <cell r="AH1070" t="str">
            <v>Validé</v>
          </cell>
        </row>
        <row r="1071">
          <cell r="A1071" t="str">
            <v>cgser/11</v>
          </cell>
          <cell r="E1071" t="str">
            <v>M</v>
          </cell>
          <cell r="H1071" t="str">
            <v>19/07/1977</v>
          </cell>
          <cell r="L1071" t="str">
            <v>Bac</v>
          </cell>
          <cell r="M1071" t="str">
            <v>Technicien spécialisé</v>
          </cell>
          <cell r="O1071" t="str">
            <v>Services</v>
          </cell>
          <cell r="AH1071" t="str">
            <v>Validé</v>
          </cell>
        </row>
        <row r="1072">
          <cell r="A1072" t="str">
            <v>cgser/11</v>
          </cell>
          <cell r="E1072" t="str">
            <v>F</v>
          </cell>
          <cell r="H1072" t="str">
            <v>14/08/1974</v>
          </cell>
          <cell r="L1072" t="str">
            <v>Primaire</v>
          </cell>
          <cell r="M1072" t="str">
            <v>Qualification</v>
          </cell>
          <cell r="O1072" t="str">
            <v>Services</v>
          </cell>
          <cell r="AH1072" t="str">
            <v>Validé</v>
          </cell>
        </row>
        <row r="1073">
          <cell r="A1073" t="str">
            <v>cgser/11</v>
          </cell>
          <cell r="E1073" t="str">
            <v>F</v>
          </cell>
          <cell r="H1073" t="str">
            <v>29/01/1989</v>
          </cell>
          <cell r="L1073" t="str">
            <v>Niveau Bac</v>
          </cell>
          <cell r="M1073" t="str">
            <v>Technicien</v>
          </cell>
          <cell r="O1073" t="str">
            <v>Services</v>
          </cell>
          <cell r="AH1073" t="str">
            <v>Validé</v>
          </cell>
        </row>
        <row r="1074">
          <cell r="A1074" t="str">
            <v>cgser/12</v>
          </cell>
          <cell r="E1074" t="str">
            <v>F</v>
          </cell>
          <cell r="H1074" t="str">
            <v>13/11/1998</v>
          </cell>
          <cell r="L1074" t="str">
            <v>Primaire</v>
          </cell>
          <cell r="M1074" t="str">
            <v>Aucune</v>
          </cell>
          <cell r="O1074" t="str">
            <v>Commerce</v>
          </cell>
          <cell r="AH1074" t="str">
            <v>Validé</v>
          </cell>
        </row>
        <row r="1075">
          <cell r="A1075" t="str">
            <v>cgser/12</v>
          </cell>
          <cell r="E1075" t="str">
            <v>F</v>
          </cell>
          <cell r="H1075" t="str">
            <v>10/09/1988</v>
          </cell>
          <cell r="L1075" t="str">
            <v>Niveau Bac</v>
          </cell>
          <cell r="M1075" t="str">
            <v>Qualification</v>
          </cell>
          <cell r="O1075" t="str">
            <v>Commerce</v>
          </cell>
          <cell r="AH1075" t="str">
            <v>Validé</v>
          </cell>
        </row>
        <row r="1076">
          <cell r="A1076" t="str">
            <v>cgser/12</v>
          </cell>
          <cell r="E1076" t="str">
            <v>F</v>
          </cell>
          <cell r="H1076" t="str">
            <v>02/02/1984</v>
          </cell>
          <cell r="L1076" t="str">
            <v>Collège</v>
          </cell>
          <cell r="M1076" t="str">
            <v>Aucune</v>
          </cell>
          <cell r="O1076" t="str">
            <v>Commerce</v>
          </cell>
          <cell r="AH1076" t="str">
            <v>Validé</v>
          </cell>
        </row>
        <row r="1077">
          <cell r="A1077" t="str">
            <v>cgser/12</v>
          </cell>
          <cell r="E1077" t="str">
            <v>F</v>
          </cell>
          <cell r="H1077" t="str">
            <v>18/08/1993</v>
          </cell>
          <cell r="L1077" t="str">
            <v>Primaire</v>
          </cell>
          <cell r="M1077" t="str">
            <v>Qualification</v>
          </cell>
          <cell r="O1077" t="str">
            <v>Commerce</v>
          </cell>
          <cell r="AH1077" t="str">
            <v>Validé</v>
          </cell>
        </row>
        <row r="1078">
          <cell r="A1078" t="str">
            <v>cgser/12</v>
          </cell>
          <cell r="E1078" t="str">
            <v>F</v>
          </cell>
          <cell r="H1078" t="str">
            <v>21/05/1977</v>
          </cell>
          <cell r="L1078" t="str">
            <v>Primaire</v>
          </cell>
          <cell r="M1078" t="str">
            <v>Qualification</v>
          </cell>
          <cell r="O1078" t="str">
            <v>Commerce</v>
          </cell>
          <cell r="AH1078" t="str">
            <v>Validé</v>
          </cell>
        </row>
        <row r="1079">
          <cell r="A1079" t="str">
            <v>cgser/12</v>
          </cell>
          <cell r="E1079" t="str">
            <v>F</v>
          </cell>
          <cell r="H1079" t="str">
            <v>25/12/1995</v>
          </cell>
          <cell r="L1079" t="str">
            <v>Niveau Bac</v>
          </cell>
          <cell r="M1079" t="str">
            <v>Technicien</v>
          </cell>
          <cell r="O1079" t="str">
            <v>Commerce</v>
          </cell>
          <cell r="AH1079" t="str">
            <v>Validé</v>
          </cell>
        </row>
        <row r="1080">
          <cell r="A1080" t="str">
            <v>cgser/12</v>
          </cell>
          <cell r="E1080" t="str">
            <v>F</v>
          </cell>
          <cell r="H1080" t="str">
            <v>17/11/1989</v>
          </cell>
          <cell r="L1080" t="str">
            <v>Collège</v>
          </cell>
          <cell r="M1080" t="str">
            <v>Qualification</v>
          </cell>
          <cell r="O1080" t="str">
            <v>Commerce</v>
          </cell>
          <cell r="AH1080" t="str">
            <v>Validé</v>
          </cell>
        </row>
        <row r="1081">
          <cell r="A1081" t="str">
            <v>cgser/12</v>
          </cell>
          <cell r="E1081" t="str">
            <v>F</v>
          </cell>
          <cell r="H1081" t="str">
            <v>30/05/1992</v>
          </cell>
          <cell r="L1081" t="str">
            <v>Collège</v>
          </cell>
          <cell r="M1081" t="str">
            <v>Technicien</v>
          </cell>
          <cell r="O1081" t="str">
            <v>Commerce</v>
          </cell>
          <cell r="AH1081" t="str">
            <v>Validé</v>
          </cell>
        </row>
        <row r="1082">
          <cell r="A1082" t="str">
            <v>cgser/12</v>
          </cell>
          <cell r="E1082" t="str">
            <v>F</v>
          </cell>
          <cell r="H1082" t="str">
            <v>09/05/1993</v>
          </cell>
          <cell r="L1082" t="str">
            <v>Niveau Bac</v>
          </cell>
          <cell r="M1082" t="str">
            <v>Technicien</v>
          </cell>
          <cell r="O1082" t="str">
            <v>Commerce</v>
          </cell>
          <cell r="AH1082" t="str">
            <v>Validé</v>
          </cell>
        </row>
        <row r="1083">
          <cell r="A1083" t="str">
            <v>cgser/12</v>
          </cell>
          <cell r="E1083" t="str">
            <v>F</v>
          </cell>
          <cell r="H1083" t="str">
            <v>20/06/1981</v>
          </cell>
          <cell r="L1083" t="str">
            <v>Primaire</v>
          </cell>
          <cell r="M1083" t="str">
            <v>Qualification</v>
          </cell>
          <cell r="O1083" t="str">
            <v>Commerce</v>
          </cell>
          <cell r="AH1083" t="str">
            <v>Validé</v>
          </cell>
        </row>
        <row r="1084">
          <cell r="A1084" t="str">
            <v>cgser/13</v>
          </cell>
          <cell r="E1084" t="str">
            <v>M</v>
          </cell>
          <cell r="H1084" t="str">
            <v>31/03/1991</v>
          </cell>
          <cell r="L1084" t="str">
            <v>Niveau Bac</v>
          </cell>
          <cell r="M1084" t="str">
            <v>Technicien</v>
          </cell>
          <cell r="O1084" t="str">
            <v>Industrie</v>
          </cell>
          <cell r="AH1084" t="str">
            <v>En attente de vérification</v>
          </cell>
        </row>
        <row r="1085">
          <cell r="A1085" t="str">
            <v>cgser/13</v>
          </cell>
          <cell r="E1085" t="str">
            <v>M</v>
          </cell>
          <cell r="H1085" t="str">
            <v>01/01/1983</v>
          </cell>
          <cell r="L1085" t="str">
            <v>Collège</v>
          </cell>
          <cell r="M1085" t="str">
            <v>Aucune</v>
          </cell>
          <cell r="O1085" t="str">
            <v>Industrie</v>
          </cell>
          <cell r="AH1085" t="str">
            <v>En attente de vérification</v>
          </cell>
        </row>
        <row r="1086">
          <cell r="A1086" t="str">
            <v>cgser/13</v>
          </cell>
          <cell r="E1086" t="str">
            <v>M</v>
          </cell>
          <cell r="H1086" t="str">
            <v>15/07/1986</v>
          </cell>
          <cell r="L1086" t="str">
            <v>Niveau Bac</v>
          </cell>
          <cell r="M1086" t="str">
            <v>Qualification</v>
          </cell>
          <cell r="O1086" t="str">
            <v>Artisanat</v>
          </cell>
          <cell r="AH1086" t="str">
            <v>En attente de vérification</v>
          </cell>
        </row>
        <row r="1087">
          <cell r="A1087" t="str">
            <v>cgser/13</v>
          </cell>
          <cell r="E1087" t="str">
            <v>M</v>
          </cell>
          <cell r="H1087" t="str">
            <v>10/10/1974</v>
          </cell>
          <cell r="L1087" t="str">
            <v>Collège</v>
          </cell>
          <cell r="M1087" t="str">
            <v>Aucune</v>
          </cell>
          <cell r="O1087" t="str">
            <v>Industrie</v>
          </cell>
          <cell r="AH1087" t="str">
            <v>En attente de vérification</v>
          </cell>
        </row>
        <row r="1088">
          <cell r="A1088" t="str">
            <v>cgser/13</v>
          </cell>
          <cell r="E1088" t="str">
            <v>M</v>
          </cell>
          <cell r="H1088" t="str">
            <v>10/07/1975</v>
          </cell>
          <cell r="L1088" t="str">
            <v>Bac</v>
          </cell>
          <cell r="M1088" t="str">
            <v>Technicien</v>
          </cell>
          <cell r="O1088" t="str">
            <v>Industrie</v>
          </cell>
          <cell r="AH1088" t="str">
            <v>En attente de vérification</v>
          </cell>
        </row>
        <row r="1089">
          <cell r="A1089" t="str">
            <v>cgser/13</v>
          </cell>
          <cell r="E1089" t="str">
            <v>M</v>
          </cell>
          <cell r="H1089" t="str">
            <v>20/10/1978</v>
          </cell>
          <cell r="L1089" t="str">
            <v>Niveau Bac</v>
          </cell>
          <cell r="M1089" t="str">
            <v>Aucune</v>
          </cell>
          <cell r="O1089" t="str">
            <v>Artisanat</v>
          </cell>
          <cell r="AH1089" t="str">
            <v>En attente de vérification</v>
          </cell>
        </row>
        <row r="1090">
          <cell r="A1090" t="str">
            <v>cgser/13</v>
          </cell>
          <cell r="E1090" t="str">
            <v>M</v>
          </cell>
          <cell r="H1090" t="str">
            <v>10/08/1989</v>
          </cell>
          <cell r="L1090" t="str">
            <v>Bac</v>
          </cell>
          <cell r="M1090" t="str">
            <v>Technicien</v>
          </cell>
          <cell r="O1090" t="str">
            <v>Artisanat</v>
          </cell>
          <cell r="AH1090" t="str">
            <v>En attente de vérification</v>
          </cell>
        </row>
        <row r="1091">
          <cell r="A1091" t="str">
            <v>cgser/13</v>
          </cell>
          <cell r="E1091" t="str">
            <v>M</v>
          </cell>
          <cell r="H1091" t="str">
            <v>15/10/1986</v>
          </cell>
          <cell r="L1091" t="str">
            <v>Collège</v>
          </cell>
          <cell r="M1091" t="str">
            <v>Aucune</v>
          </cell>
          <cell r="O1091" t="str">
            <v>Services</v>
          </cell>
          <cell r="AH1091" t="str">
            <v>En attente de vérification</v>
          </cell>
        </row>
        <row r="1092">
          <cell r="A1092" t="str">
            <v>cgser/13</v>
          </cell>
          <cell r="E1092" t="str">
            <v>M</v>
          </cell>
          <cell r="H1092" t="str">
            <v>06/05/1985</v>
          </cell>
          <cell r="L1092" t="str">
            <v>Niveau Bac</v>
          </cell>
          <cell r="M1092" t="str">
            <v>Aucune</v>
          </cell>
          <cell r="O1092" t="str">
            <v>Industrie</v>
          </cell>
          <cell r="AH1092" t="str">
            <v>En attente de vérification</v>
          </cell>
        </row>
        <row r="1093">
          <cell r="A1093" t="str">
            <v>cgser/13</v>
          </cell>
          <cell r="E1093" t="str">
            <v>M</v>
          </cell>
          <cell r="H1093" t="str">
            <v>20/05/1985</v>
          </cell>
          <cell r="L1093" t="str">
            <v>Collège</v>
          </cell>
          <cell r="M1093" t="str">
            <v>Aucune</v>
          </cell>
          <cell r="O1093" t="str">
            <v>Industrie</v>
          </cell>
          <cell r="AH1093" t="str">
            <v>En attente de vérification</v>
          </cell>
        </row>
        <row r="1094">
          <cell r="A1094" t="str">
            <v>cgser/14</v>
          </cell>
          <cell r="E1094" t="str">
            <v>M</v>
          </cell>
          <cell r="H1094" t="str">
            <v>28/07/1988</v>
          </cell>
          <cell r="L1094" t="str">
            <v>Niveau Bac</v>
          </cell>
          <cell r="M1094" t="str">
            <v>Technicien</v>
          </cell>
          <cell r="O1094" t="str">
            <v>Services</v>
          </cell>
          <cell r="AH1094" t="str">
            <v>Validé</v>
          </cell>
        </row>
        <row r="1095">
          <cell r="A1095" t="str">
            <v>cgser/14</v>
          </cell>
          <cell r="E1095" t="str">
            <v>M</v>
          </cell>
          <cell r="H1095" t="str">
            <v>12/01/1992</v>
          </cell>
          <cell r="L1095" t="str">
            <v>Collège</v>
          </cell>
          <cell r="M1095" t="str">
            <v>Aucune</v>
          </cell>
          <cell r="O1095" t="str">
            <v>Services</v>
          </cell>
          <cell r="AH1095" t="str">
            <v>Validé</v>
          </cell>
        </row>
        <row r="1096">
          <cell r="A1096" t="str">
            <v>cgser/14</v>
          </cell>
          <cell r="E1096" t="str">
            <v>F</v>
          </cell>
          <cell r="H1096" t="str">
            <v>04/03/1992</v>
          </cell>
          <cell r="L1096" t="str">
            <v>Niveau Bac</v>
          </cell>
          <cell r="M1096" t="str">
            <v>Aucune</v>
          </cell>
          <cell r="O1096" t="str">
            <v>Services</v>
          </cell>
          <cell r="AH1096" t="str">
            <v>Validé</v>
          </cell>
        </row>
        <row r="1097">
          <cell r="A1097" t="str">
            <v>cgser/14</v>
          </cell>
          <cell r="E1097" t="str">
            <v>F</v>
          </cell>
          <cell r="H1097" t="str">
            <v>24/07/1995</v>
          </cell>
          <cell r="L1097" t="str">
            <v>Collège</v>
          </cell>
          <cell r="M1097" t="str">
            <v>Aucune</v>
          </cell>
          <cell r="O1097" t="str">
            <v>Services</v>
          </cell>
          <cell r="AH1097" t="str">
            <v>Validé</v>
          </cell>
        </row>
        <row r="1098">
          <cell r="A1098" t="str">
            <v>cgser/14</v>
          </cell>
          <cell r="E1098" t="str">
            <v>M</v>
          </cell>
          <cell r="H1098" t="str">
            <v>28/08/1984</v>
          </cell>
          <cell r="L1098" t="str">
            <v>Bac</v>
          </cell>
          <cell r="M1098" t="str">
            <v>Technicien</v>
          </cell>
          <cell r="O1098" t="str">
            <v>Services</v>
          </cell>
          <cell r="AH1098" t="str">
            <v>Validé</v>
          </cell>
        </row>
        <row r="1099">
          <cell r="A1099" t="str">
            <v>cgser/14</v>
          </cell>
          <cell r="E1099" t="str">
            <v>F</v>
          </cell>
          <cell r="H1099" t="str">
            <v>20/09/1992</v>
          </cell>
          <cell r="L1099" t="str">
            <v>Collège</v>
          </cell>
          <cell r="M1099" t="str">
            <v>Qualification</v>
          </cell>
          <cell r="O1099" t="str">
            <v>Services</v>
          </cell>
          <cell r="AH1099" t="str">
            <v>Validé</v>
          </cell>
        </row>
        <row r="1100">
          <cell r="A1100" t="str">
            <v>cgser/14</v>
          </cell>
          <cell r="E1100" t="str">
            <v>M</v>
          </cell>
          <cell r="H1100" t="str">
            <v>01/07/1994</v>
          </cell>
          <cell r="L1100" t="str">
            <v>Niveau Bac</v>
          </cell>
          <cell r="M1100" t="str">
            <v>Aucune</v>
          </cell>
          <cell r="O1100" t="str">
            <v>Services</v>
          </cell>
          <cell r="AH1100" t="str">
            <v>Validé</v>
          </cell>
        </row>
        <row r="1101">
          <cell r="A1101" t="str">
            <v>cgser/14</v>
          </cell>
          <cell r="E1101" t="str">
            <v>M</v>
          </cell>
          <cell r="H1101" t="str">
            <v>23/11/1982</v>
          </cell>
          <cell r="L1101" t="str">
            <v>Primaire</v>
          </cell>
          <cell r="M1101" t="str">
            <v>Aucune</v>
          </cell>
          <cell r="O1101" t="str">
            <v>Services</v>
          </cell>
          <cell r="AH1101" t="str">
            <v>Validé</v>
          </cell>
        </row>
        <row r="1102">
          <cell r="A1102" t="str">
            <v>cgser/14</v>
          </cell>
          <cell r="E1102" t="str">
            <v>F</v>
          </cell>
          <cell r="H1102" t="str">
            <v>26/12/1987</v>
          </cell>
          <cell r="L1102" t="str">
            <v>Niveau Bac</v>
          </cell>
          <cell r="M1102" t="str">
            <v>Qualification</v>
          </cell>
          <cell r="O1102" t="str">
            <v>Services</v>
          </cell>
          <cell r="AH1102" t="str">
            <v>Validé</v>
          </cell>
        </row>
        <row r="1103">
          <cell r="A1103" t="str">
            <v>cgser/14</v>
          </cell>
          <cell r="E1103" t="str">
            <v>F</v>
          </cell>
          <cell r="H1103" t="str">
            <v>08/01/1985</v>
          </cell>
          <cell r="L1103" t="str">
            <v>Collège</v>
          </cell>
          <cell r="M1103" t="str">
            <v>Qualification</v>
          </cell>
          <cell r="O1103" t="str">
            <v>Services</v>
          </cell>
          <cell r="AH1103" t="str">
            <v>Validé</v>
          </cell>
        </row>
        <row r="1104">
          <cell r="A1104" t="str">
            <v>cgser/15</v>
          </cell>
          <cell r="E1104" t="str">
            <v>M</v>
          </cell>
          <cell r="H1104" t="str">
            <v>30/10/1991</v>
          </cell>
          <cell r="L1104" t="str">
            <v>Collège</v>
          </cell>
          <cell r="M1104" t="str">
            <v>Qualification</v>
          </cell>
          <cell r="O1104" t="str">
            <v>Services</v>
          </cell>
          <cell r="AH1104" t="str">
            <v>En attente de vérification</v>
          </cell>
        </row>
        <row r="1105">
          <cell r="A1105" t="str">
            <v>cgser/15</v>
          </cell>
          <cell r="E1105" t="str">
            <v>M</v>
          </cell>
          <cell r="H1105" t="str">
            <v>24/05/1980</v>
          </cell>
          <cell r="L1105" t="str">
            <v>Collège</v>
          </cell>
          <cell r="M1105" t="str">
            <v>Aucune</v>
          </cell>
          <cell r="O1105" t="str">
            <v>Services</v>
          </cell>
          <cell r="AH1105" t="str">
            <v>En attente de vérification</v>
          </cell>
        </row>
        <row r="1106">
          <cell r="A1106" t="str">
            <v>cgser/15</v>
          </cell>
          <cell r="E1106" t="str">
            <v>M</v>
          </cell>
          <cell r="H1106" t="str">
            <v>02/05/1985</v>
          </cell>
          <cell r="L1106" t="str">
            <v>Niveau Bac</v>
          </cell>
          <cell r="M1106" t="str">
            <v>Aucune</v>
          </cell>
          <cell r="O1106" t="str">
            <v>Services</v>
          </cell>
          <cell r="AH1106" t="str">
            <v>En attente de vérification</v>
          </cell>
        </row>
        <row r="1107">
          <cell r="A1107" t="str">
            <v>cgser/15</v>
          </cell>
          <cell r="E1107" t="str">
            <v>M</v>
          </cell>
          <cell r="H1107" t="str">
            <v>15/02/1989</v>
          </cell>
          <cell r="L1107" t="str">
            <v>Collège</v>
          </cell>
          <cell r="M1107" t="str">
            <v>Qualification</v>
          </cell>
          <cell r="O1107" t="str">
            <v>Services</v>
          </cell>
          <cell r="AH1107" t="str">
            <v>En attente de vérification</v>
          </cell>
        </row>
        <row r="1108">
          <cell r="A1108" t="str">
            <v>cgser/15</v>
          </cell>
          <cell r="E1108" t="str">
            <v>M</v>
          </cell>
          <cell r="H1108" t="str">
            <v>30/03/1990</v>
          </cell>
          <cell r="L1108" t="str">
            <v>Niveau Bac</v>
          </cell>
          <cell r="M1108" t="str">
            <v>Technicien</v>
          </cell>
          <cell r="O1108" t="str">
            <v>Commerce</v>
          </cell>
          <cell r="AH1108" t="str">
            <v>En attente de vérification</v>
          </cell>
        </row>
        <row r="1109">
          <cell r="A1109" t="str">
            <v>cgser/15</v>
          </cell>
          <cell r="E1109" t="str">
            <v>M</v>
          </cell>
          <cell r="H1109" t="str">
            <v>15/03/1993</v>
          </cell>
          <cell r="L1109" t="str">
            <v>Non scolarisé</v>
          </cell>
          <cell r="M1109" t="str">
            <v>Aucune</v>
          </cell>
          <cell r="O1109" t="str">
            <v>Industrie</v>
          </cell>
          <cell r="AH1109" t="str">
            <v>En attente de vérification</v>
          </cell>
        </row>
        <row r="1110">
          <cell r="A1110" t="str">
            <v>cgser/15</v>
          </cell>
          <cell r="E1110" t="str">
            <v>M</v>
          </cell>
          <cell r="H1110" t="str">
            <v>18/03/1982</v>
          </cell>
          <cell r="L1110" t="str">
            <v>Primaire</v>
          </cell>
          <cell r="M1110" t="str">
            <v>Aucune</v>
          </cell>
          <cell r="O1110" t="str">
            <v>Commerce</v>
          </cell>
          <cell r="AH1110" t="str">
            <v>En attente de vérification</v>
          </cell>
        </row>
        <row r="1111">
          <cell r="A1111" t="str">
            <v>cgser/15</v>
          </cell>
          <cell r="E1111" t="str">
            <v>M</v>
          </cell>
          <cell r="H1111" t="str">
            <v>18/01/1981</v>
          </cell>
          <cell r="L1111" t="str">
            <v>Collège</v>
          </cell>
          <cell r="M1111" t="str">
            <v>Qualification</v>
          </cell>
          <cell r="O1111" t="str">
            <v>Commerce</v>
          </cell>
          <cell r="AH1111" t="str">
            <v>En attente de vérification</v>
          </cell>
        </row>
        <row r="1112">
          <cell r="A1112" t="str">
            <v>cgser/15</v>
          </cell>
          <cell r="E1112" t="str">
            <v>M</v>
          </cell>
          <cell r="H1112" t="str">
            <v>01/07/1985</v>
          </cell>
          <cell r="L1112" t="str">
            <v>Collège</v>
          </cell>
          <cell r="M1112" t="str">
            <v>Qualification</v>
          </cell>
          <cell r="O1112" t="str">
            <v>Commerce</v>
          </cell>
          <cell r="AH1112" t="str">
            <v>En attente de vérification</v>
          </cell>
        </row>
        <row r="1113">
          <cell r="A1113" t="str">
            <v>cgser/15</v>
          </cell>
          <cell r="E1113" t="str">
            <v>M</v>
          </cell>
          <cell r="H1113" t="str">
            <v>26/02/1988</v>
          </cell>
          <cell r="L1113" t="str">
            <v>Collège</v>
          </cell>
          <cell r="M1113" t="str">
            <v>Qualification</v>
          </cell>
          <cell r="O1113" t="str">
            <v>Services</v>
          </cell>
          <cell r="AH1113" t="str">
            <v>En attente de vérification</v>
          </cell>
        </row>
        <row r="1114">
          <cell r="A1114" t="str">
            <v>cgser/17</v>
          </cell>
          <cell r="E1114" t="str">
            <v>M</v>
          </cell>
          <cell r="H1114" t="str">
            <v>14/11/1990</v>
          </cell>
          <cell r="L1114" t="str">
            <v>Collège</v>
          </cell>
          <cell r="M1114" t="str">
            <v>Aucune</v>
          </cell>
          <cell r="O1114" t="str">
            <v>Services</v>
          </cell>
          <cell r="AH1114" t="str">
            <v>Validé</v>
          </cell>
        </row>
        <row r="1115">
          <cell r="A1115" t="str">
            <v>cgser/17</v>
          </cell>
          <cell r="E1115" t="str">
            <v>M</v>
          </cell>
          <cell r="H1115" t="str">
            <v>02/11/1991</v>
          </cell>
          <cell r="L1115" t="str">
            <v>Niveau Bac</v>
          </cell>
          <cell r="M1115" t="str">
            <v>Technicien</v>
          </cell>
          <cell r="O1115" t="str">
            <v>Services</v>
          </cell>
          <cell r="AH1115" t="str">
            <v>Validé</v>
          </cell>
        </row>
        <row r="1116">
          <cell r="A1116" t="str">
            <v>cgser/17</v>
          </cell>
          <cell r="E1116" t="str">
            <v>M</v>
          </cell>
          <cell r="H1116" t="str">
            <v>01/01/1981</v>
          </cell>
          <cell r="L1116" t="str">
            <v>Niveau Bac</v>
          </cell>
          <cell r="M1116" t="str">
            <v>Technicien</v>
          </cell>
          <cell r="O1116" t="str">
            <v>Artisanat</v>
          </cell>
          <cell r="AH1116" t="str">
            <v>Validé</v>
          </cell>
        </row>
        <row r="1117">
          <cell r="A1117" t="str">
            <v>cgser/17</v>
          </cell>
          <cell r="E1117" t="str">
            <v>M</v>
          </cell>
          <cell r="H1117" t="str">
            <v>27/01/1971</v>
          </cell>
          <cell r="L1117" t="str">
            <v>Primaire</v>
          </cell>
          <cell r="M1117" t="str">
            <v>Aucune</v>
          </cell>
          <cell r="O1117" t="str">
            <v>Artisanat</v>
          </cell>
          <cell r="AH1117" t="str">
            <v>Validé</v>
          </cell>
        </row>
        <row r="1118">
          <cell r="A1118" t="str">
            <v>cgser/17</v>
          </cell>
          <cell r="E1118" t="str">
            <v>M</v>
          </cell>
          <cell r="H1118" t="str">
            <v>10/06/1987</v>
          </cell>
          <cell r="L1118" t="str">
            <v>Niveau Bac</v>
          </cell>
          <cell r="M1118" t="str">
            <v>Aucune</v>
          </cell>
          <cell r="O1118" t="str">
            <v>Services</v>
          </cell>
          <cell r="AH1118" t="str">
            <v>Validé</v>
          </cell>
        </row>
        <row r="1119">
          <cell r="A1119" t="str">
            <v>cgser/17</v>
          </cell>
          <cell r="E1119" t="str">
            <v>M</v>
          </cell>
          <cell r="H1119" t="str">
            <v>01/01/1988</v>
          </cell>
          <cell r="L1119" t="str">
            <v>Bac</v>
          </cell>
          <cell r="M1119" t="str">
            <v>Technicien</v>
          </cell>
          <cell r="O1119" t="str">
            <v>Artisanat</v>
          </cell>
          <cell r="AH1119" t="str">
            <v>Validé</v>
          </cell>
        </row>
        <row r="1120">
          <cell r="A1120" t="str">
            <v>cgser/17</v>
          </cell>
          <cell r="E1120" t="str">
            <v>M</v>
          </cell>
          <cell r="H1120" t="str">
            <v>14/04/1992</v>
          </cell>
          <cell r="L1120" t="str">
            <v>Niveau Bac</v>
          </cell>
          <cell r="M1120" t="str">
            <v>Aucune</v>
          </cell>
          <cell r="O1120" t="str">
            <v>Services</v>
          </cell>
          <cell r="AH1120" t="str">
            <v>Validé</v>
          </cell>
        </row>
        <row r="1121">
          <cell r="A1121" t="str">
            <v>cgser/17</v>
          </cell>
          <cell r="E1121" t="str">
            <v>M</v>
          </cell>
          <cell r="H1121" t="str">
            <v>01/10/1976</v>
          </cell>
          <cell r="L1121" t="str">
            <v>Niveau Bac</v>
          </cell>
          <cell r="M1121" t="str">
            <v>Qualification</v>
          </cell>
          <cell r="O1121" t="str">
            <v>Services</v>
          </cell>
          <cell r="AH1121" t="str">
            <v>Validé</v>
          </cell>
        </row>
        <row r="1122">
          <cell r="A1122" t="str">
            <v>cgser/17</v>
          </cell>
          <cell r="E1122" t="str">
            <v>M</v>
          </cell>
          <cell r="H1122" t="str">
            <v>09/06/1994</v>
          </cell>
          <cell r="L1122" t="str">
            <v>Collège</v>
          </cell>
          <cell r="M1122" t="str">
            <v>Aucune</v>
          </cell>
          <cell r="O1122" t="str">
            <v>Commerce</v>
          </cell>
          <cell r="AH1122" t="str">
            <v>Validé</v>
          </cell>
        </row>
        <row r="1123">
          <cell r="A1123" t="str">
            <v>cgser/17</v>
          </cell>
          <cell r="E1123" t="str">
            <v>M</v>
          </cell>
          <cell r="H1123" t="str">
            <v>08/02/1988</v>
          </cell>
          <cell r="L1123" t="str">
            <v>Collège</v>
          </cell>
          <cell r="M1123" t="str">
            <v>Aucune</v>
          </cell>
          <cell r="O1123" t="str">
            <v>Commerce</v>
          </cell>
          <cell r="AH1123" t="str">
            <v>Validé</v>
          </cell>
        </row>
        <row r="1124">
          <cell r="A1124" t="str">
            <v>cgser/18</v>
          </cell>
          <cell r="E1124" t="str">
            <v>F</v>
          </cell>
          <cell r="H1124" t="str">
            <v>23/03/1999</v>
          </cell>
          <cell r="L1124" t="str">
            <v>Primaire</v>
          </cell>
          <cell r="M1124" t="str">
            <v>Aucune</v>
          </cell>
          <cell r="O1124" t="str">
            <v>Commerce</v>
          </cell>
          <cell r="AH1124" t="str">
            <v>En attente de vérification</v>
          </cell>
        </row>
        <row r="1125">
          <cell r="A1125" t="str">
            <v>cgser/18</v>
          </cell>
          <cell r="E1125" t="str">
            <v>F</v>
          </cell>
          <cell r="H1125" t="str">
            <v>16/05/1996</v>
          </cell>
          <cell r="L1125" t="str">
            <v>Collège</v>
          </cell>
          <cell r="M1125" t="str">
            <v>Aucune</v>
          </cell>
          <cell r="O1125" t="str">
            <v>Commerce</v>
          </cell>
          <cell r="AH1125" t="str">
            <v>En attente de vérification</v>
          </cell>
        </row>
        <row r="1126">
          <cell r="A1126" t="str">
            <v>cgser/18</v>
          </cell>
          <cell r="E1126" t="str">
            <v>F</v>
          </cell>
          <cell r="H1126" t="str">
            <v>16/02/1999</v>
          </cell>
          <cell r="L1126" t="str">
            <v>Collège</v>
          </cell>
          <cell r="M1126" t="str">
            <v>Aucune</v>
          </cell>
          <cell r="O1126" t="str">
            <v>Services</v>
          </cell>
          <cell r="AH1126" t="str">
            <v>En attente de vérification</v>
          </cell>
        </row>
        <row r="1127">
          <cell r="A1127" t="str">
            <v>cgser/18</v>
          </cell>
          <cell r="E1127" t="str">
            <v>M</v>
          </cell>
          <cell r="H1127" t="str">
            <v>30/05/1985</v>
          </cell>
          <cell r="L1127" t="str">
            <v>Bac</v>
          </cell>
          <cell r="M1127" t="str">
            <v>Technicien</v>
          </cell>
          <cell r="O1127" t="str">
            <v>Services</v>
          </cell>
          <cell r="AH1127" t="str">
            <v>En attente de vérification</v>
          </cell>
        </row>
        <row r="1128">
          <cell r="A1128" t="str">
            <v>cgser/18</v>
          </cell>
          <cell r="E1128" t="str">
            <v>F</v>
          </cell>
          <cell r="H1128" t="str">
            <v>15/02/1994</v>
          </cell>
          <cell r="L1128" t="str">
            <v>Niveau Bac</v>
          </cell>
          <cell r="M1128" t="str">
            <v>Qualification</v>
          </cell>
          <cell r="O1128" t="str">
            <v>Commerce</v>
          </cell>
          <cell r="AH1128" t="str">
            <v>En attente de vérification</v>
          </cell>
        </row>
        <row r="1129">
          <cell r="A1129" t="str">
            <v>cgser/18</v>
          </cell>
          <cell r="E1129" t="str">
            <v>F</v>
          </cell>
          <cell r="H1129" t="str">
            <v>14/01/1995</v>
          </cell>
          <cell r="L1129" t="str">
            <v>Bac</v>
          </cell>
          <cell r="M1129" t="str">
            <v>Technicien</v>
          </cell>
          <cell r="O1129" t="str">
            <v>Commerce</v>
          </cell>
          <cell r="AH1129" t="str">
            <v>En attente de vérification</v>
          </cell>
        </row>
        <row r="1130">
          <cell r="A1130" t="str">
            <v>cgser/18</v>
          </cell>
          <cell r="E1130" t="str">
            <v>F</v>
          </cell>
          <cell r="H1130" t="str">
            <v>28/11/1995</v>
          </cell>
          <cell r="L1130" t="str">
            <v>Collège</v>
          </cell>
          <cell r="M1130" t="str">
            <v>Aucune</v>
          </cell>
          <cell r="O1130" t="str">
            <v>Services</v>
          </cell>
          <cell r="AH1130" t="str">
            <v>En attente de vérification</v>
          </cell>
        </row>
        <row r="1131">
          <cell r="A1131" t="str">
            <v>cgser/18</v>
          </cell>
          <cell r="E1131" t="str">
            <v>M</v>
          </cell>
          <cell r="H1131" t="str">
            <v>01/01/1994</v>
          </cell>
          <cell r="L1131" t="str">
            <v>Niveau Bac</v>
          </cell>
          <cell r="M1131" t="str">
            <v>Qualification</v>
          </cell>
          <cell r="O1131" t="str">
            <v>Commerce</v>
          </cell>
          <cell r="AH1131" t="str">
            <v>En attente de vérification</v>
          </cell>
        </row>
        <row r="1132">
          <cell r="A1132" t="str">
            <v>cgser/18</v>
          </cell>
          <cell r="E1132" t="str">
            <v>M</v>
          </cell>
          <cell r="H1132" t="str">
            <v>26/12/1987</v>
          </cell>
          <cell r="L1132" t="str">
            <v>Niveau Bac</v>
          </cell>
          <cell r="M1132" t="str">
            <v>Technicien</v>
          </cell>
          <cell r="O1132" t="str">
            <v>Commerce</v>
          </cell>
          <cell r="AH1132" t="str">
            <v>En attente de vérification</v>
          </cell>
        </row>
        <row r="1133">
          <cell r="A1133" t="str">
            <v>cgser/18</v>
          </cell>
          <cell r="E1133" t="str">
            <v>F</v>
          </cell>
          <cell r="H1133" t="str">
            <v>11/11/1979</v>
          </cell>
          <cell r="L1133" t="str">
            <v>Collège</v>
          </cell>
          <cell r="M1133" t="str">
            <v>Aucune</v>
          </cell>
          <cell r="O1133" t="str">
            <v>Commerce</v>
          </cell>
          <cell r="AH1133" t="str">
            <v>En attente de vérification</v>
          </cell>
        </row>
        <row r="1134">
          <cell r="A1134" t="str">
            <v>cgser/19</v>
          </cell>
          <cell r="E1134" t="str">
            <v>M</v>
          </cell>
          <cell r="H1134" t="str">
            <v>01/01/1981</v>
          </cell>
          <cell r="L1134" t="str">
            <v>Niveau Bac</v>
          </cell>
          <cell r="M1134" t="str">
            <v>Technicien</v>
          </cell>
          <cell r="O1134" t="str">
            <v>Commerce</v>
          </cell>
          <cell r="AH1134" t="str">
            <v>En attente de vérification</v>
          </cell>
        </row>
        <row r="1135">
          <cell r="A1135" t="str">
            <v>cgser/19</v>
          </cell>
          <cell r="E1135" t="str">
            <v>M</v>
          </cell>
          <cell r="H1135" t="str">
            <v>25/11/1982</v>
          </cell>
          <cell r="L1135" t="str">
            <v>Primaire</v>
          </cell>
          <cell r="M1135" t="str">
            <v>Aucune</v>
          </cell>
          <cell r="O1135" t="str">
            <v>Commerce</v>
          </cell>
          <cell r="AH1135" t="str">
            <v>En attente de vérification</v>
          </cell>
        </row>
        <row r="1136">
          <cell r="A1136" t="str">
            <v>cgser/19</v>
          </cell>
          <cell r="E1136" t="str">
            <v>M</v>
          </cell>
          <cell r="H1136" t="str">
            <v>20/08/1974</v>
          </cell>
          <cell r="L1136" t="str">
            <v>Collège</v>
          </cell>
          <cell r="M1136" t="str">
            <v>Qualification</v>
          </cell>
          <cell r="O1136" t="str">
            <v>Commerce</v>
          </cell>
          <cell r="AH1136" t="str">
            <v>En attente de vérification</v>
          </cell>
        </row>
        <row r="1137">
          <cell r="A1137" t="str">
            <v>cgser/19</v>
          </cell>
          <cell r="E1137" t="str">
            <v>M</v>
          </cell>
          <cell r="H1137" t="str">
            <v>14/02/1979</v>
          </cell>
          <cell r="L1137" t="str">
            <v>Niveau Bac</v>
          </cell>
          <cell r="M1137" t="str">
            <v>Technicien</v>
          </cell>
          <cell r="O1137" t="str">
            <v>Commerce</v>
          </cell>
          <cell r="AH1137" t="str">
            <v>En attente de vérification</v>
          </cell>
        </row>
        <row r="1138">
          <cell r="A1138" t="str">
            <v>cgser/19</v>
          </cell>
          <cell r="E1138" t="str">
            <v>M</v>
          </cell>
          <cell r="H1138" t="str">
            <v>01/12/1977</v>
          </cell>
          <cell r="L1138" t="str">
            <v>Niveau Bac</v>
          </cell>
          <cell r="M1138" t="str">
            <v>Qualification</v>
          </cell>
          <cell r="O1138" t="str">
            <v>Services</v>
          </cell>
          <cell r="AH1138" t="str">
            <v>En attente de vérification</v>
          </cell>
        </row>
        <row r="1139">
          <cell r="A1139" t="str">
            <v>cgser/19</v>
          </cell>
          <cell r="E1139" t="str">
            <v>F</v>
          </cell>
          <cell r="H1139" t="str">
            <v>01/01/1982</v>
          </cell>
          <cell r="L1139" t="str">
            <v>Niveau Bac</v>
          </cell>
          <cell r="M1139" t="str">
            <v>Technicien</v>
          </cell>
          <cell r="O1139" t="str">
            <v>Industrie</v>
          </cell>
          <cell r="AH1139" t="str">
            <v>En attente de vérification</v>
          </cell>
        </row>
        <row r="1140">
          <cell r="A1140" t="str">
            <v>cgser/19</v>
          </cell>
          <cell r="E1140" t="str">
            <v>M</v>
          </cell>
          <cell r="H1140" t="str">
            <v>14/10/1982</v>
          </cell>
          <cell r="L1140" t="str">
            <v>Niveau Bac</v>
          </cell>
          <cell r="M1140" t="str">
            <v>Qualification</v>
          </cell>
          <cell r="O1140" t="str">
            <v>Services</v>
          </cell>
          <cell r="AH1140" t="str">
            <v>En attente de vérification</v>
          </cell>
        </row>
        <row r="1141">
          <cell r="A1141" t="str">
            <v>cgser/19</v>
          </cell>
          <cell r="E1141" t="str">
            <v>M</v>
          </cell>
          <cell r="H1141" t="str">
            <v>25/01/1976</v>
          </cell>
          <cell r="L1141" t="str">
            <v>Bac</v>
          </cell>
          <cell r="M1141" t="str">
            <v>Technicien</v>
          </cell>
          <cell r="O1141" t="str">
            <v>Services</v>
          </cell>
          <cell r="AH1141" t="str">
            <v>En attente de vérification</v>
          </cell>
        </row>
        <row r="1142">
          <cell r="A1142" t="str">
            <v>cgser/19</v>
          </cell>
          <cell r="E1142" t="str">
            <v>M</v>
          </cell>
          <cell r="H1142" t="str">
            <v>04/10/1994</v>
          </cell>
          <cell r="L1142" t="str">
            <v>Niveau Bac</v>
          </cell>
          <cell r="M1142" t="str">
            <v>Qualification</v>
          </cell>
          <cell r="O1142" t="str">
            <v>Services</v>
          </cell>
          <cell r="AH1142" t="str">
            <v>En attente de vérification</v>
          </cell>
        </row>
        <row r="1143">
          <cell r="A1143" t="str">
            <v>cgser/19</v>
          </cell>
          <cell r="E1143" t="str">
            <v>M</v>
          </cell>
          <cell r="H1143" t="str">
            <v>26/04/1994</v>
          </cell>
          <cell r="L1143" t="str">
            <v>Collège</v>
          </cell>
          <cell r="M1143" t="str">
            <v>Aucune</v>
          </cell>
          <cell r="O1143" t="str">
            <v>Services</v>
          </cell>
          <cell r="AH1143" t="str">
            <v>En attente de vérification</v>
          </cell>
        </row>
        <row r="1144">
          <cell r="A1144" t="str">
            <v>cgser/20</v>
          </cell>
          <cell r="E1144" t="str">
            <v>M</v>
          </cell>
          <cell r="H1144" t="str">
            <v>10/02/1994</v>
          </cell>
          <cell r="L1144" t="str">
            <v>Primaire</v>
          </cell>
          <cell r="M1144" t="str">
            <v>Qualification</v>
          </cell>
          <cell r="O1144" t="str">
            <v>Commerce</v>
          </cell>
          <cell r="AH1144" t="str">
            <v>En attente de vérification</v>
          </cell>
        </row>
        <row r="1145">
          <cell r="A1145" t="str">
            <v>cgser/20</v>
          </cell>
          <cell r="E1145" t="str">
            <v>M</v>
          </cell>
          <cell r="H1145" t="str">
            <v>14/03/1992</v>
          </cell>
          <cell r="L1145" t="str">
            <v>Collège</v>
          </cell>
          <cell r="M1145" t="str">
            <v>Qualification</v>
          </cell>
          <cell r="O1145" t="str">
            <v>Services</v>
          </cell>
          <cell r="AH1145" t="str">
            <v>En attente de vérification</v>
          </cell>
        </row>
        <row r="1146">
          <cell r="A1146" t="str">
            <v>cgser/20</v>
          </cell>
          <cell r="E1146" t="str">
            <v>M</v>
          </cell>
          <cell r="H1146" t="str">
            <v>13/12/1990</v>
          </cell>
          <cell r="L1146" t="str">
            <v>Niveau Bac</v>
          </cell>
          <cell r="M1146" t="str">
            <v>Technicien</v>
          </cell>
          <cell r="O1146" t="str">
            <v>Services</v>
          </cell>
          <cell r="AH1146" t="str">
            <v>En attente de vérification</v>
          </cell>
        </row>
        <row r="1147">
          <cell r="A1147" t="str">
            <v>cgser/20</v>
          </cell>
          <cell r="E1147" t="str">
            <v>M</v>
          </cell>
          <cell r="H1147" t="str">
            <v>28/06/1982</v>
          </cell>
          <cell r="L1147" t="str">
            <v>Niveau Bac</v>
          </cell>
          <cell r="M1147" t="str">
            <v>Technicien</v>
          </cell>
          <cell r="O1147" t="str">
            <v>Artisanat</v>
          </cell>
          <cell r="AH1147" t="str">
            <v>En attente de vérification</v>
          </cell>
        </row>
        <row r="1148">
          <cell r="A1148" t="str">
            <v>cgser/20</v>
          </cell>
          <cell r="E1148" t="str">
            <v>M</v>
          </cell>
          <cell r="H1148" t="str">
            <v>27/11/1992</v>
          </cell>
          <cell r="L1148" t="str">
            <v>Niveau Bac</v>
          </cell>
          <cell r="M1148" t="str">
            <v>Technicien</v>
          </cell>
          <cell r="O1148" t="str">
            <v>Services</v>
          </cell>
          <cell r="AH1148" t="str">
            <v>En attente de vérification</v>
          </cell>
        </row>
        <row r="1149">
          <cell r="A1149" t="str">
            <v>cgser/20</v>
          </cell>
          <cell r="E1149" t="str">
            <v>M</v>
          </cell>
          <cell r="H1149" t="str">
            <v>04/08/1991</v>
          </cell>
          <cell r="L1149" t="str">
            <v>Diplôme universitaire</v>
          </cell>
          <cell r="M1149" t="str">
            <v>Technicien spécialisé</v>
          </cell>
          <cell r="O1149" t="str">
            <v>Services</v>
          </cell>
          <cell r="AH1149" t="str">
            <v>En attente de vérification</v>
          </cell>
        </row>
        <row r="1150">
          <cell r="A1150" t="str">
            <v>cgser/20</v>
          </cell>
          <cell r="E1150" t="str">
            <v>M</v>
          </cell>
          <cell r="H1150" t="str">
            <v>11/05/1976</v>
          </cell>
          <cell r="L1150" t="str">
            <v>Bac</v>
          </cell>
          <cell r="M1150" t="str">
            <v>Technicien</v>
          </cell>
          <cell r="O1150" t="str">
            <v>Artisanat</v>
          </cell>
          <cell r="AH1150" t="str">
            <v>En attente de vérification</v>
          </cell>
        </row>
        <row r="1151">
          <cell r="A1151" t="str">
            <v>cgser/20</v>
          </cell>
          <cell r="E1151" t="str">
            <v>M</v>
          </cell>
          <cell r="H1151" t="str">
            <v>01/01/1963</v>
          </cell>
          <cell r="L1151" t="str">
            <v>Niveau Bac</v>
          </cell>
          <cell r="M1151" t="str">
            <v>Technicien</v>
          </cell>
          <cell r="O1151" t="str">
            <v>Artisanat</v>
          </cell>
          <cell r="AH1151" t="str">
            <v>En attente de vérification</v>
          </cell>
        </row>
        <row r="1152">
          <cell r="A1152" t="str">
            <v>cgser/20</v>
          </cell>
          <cell r="E1152" t="str">
            <v>F</v>
          </cell>
          <cell r="H1152" t="str">
            <v>12/09/1987</v>
          </cell>
          <cell r="L1152" t="str">
            <v>Collège</v>
          </cell>
          <cell r="M1152" t="str">
            <v>Qualification</v>
          </cell>
          <cell r="O1152" t="str">
            <v>Industrie</v>
          </cell>
          <cell r="AH1152" t="str">
            <v>En attente de vérification</v>
          </cell>
        </row>
        <row r="1153">
          <cell r="A1153" t="str">
            <v>cgser/20</v>
          </cell>
          <cell r="E1153" t="str">
            <v>M</v>
          </cell>
          <cell r="H1153" t="str">
            <v>05/11/1991</v>
          </cell>
          <cell r="L1153" t="str">
            <v>Collège</v>
          </cell>
          <cell r="M1153" t="str">
            <v>Aucune</v>
          </cell>
          <cell r="O1153" t="str">
            <v>Services</v>
          </cell>
          <cell r="AH1153" t="str">
            <v>En attente de vérification</v>
          </cell>
        </row>
        <row r="1154">
          <cell r="A1154" t="str">
            <v>cgser/21</v>
          </cell>
          <cell r="E1154" t="str">
            <v>M</v>
          </cell>
          <cell r="H1154" t="str">
            <v>06/03/1995</v>
          </cell>
          <cell r="L1154" t="str">
            <v>Primaire</v>
          </cell>
          <cell r="M1154" t="str">
            <v>Qualification</v>
          </cell>
          <cell r="O1154" t="str">
            <v>Services</v>
          </cell>
          <cell r="AH1154" t="str">
            <v>En attente de vérification</v>
          </cell>
        </row>
        <row r="1155">
          <cell r="A1155" t="str">
            <v>cgser/21</v>
          </cell>
          <cell r="E1155" t="str">
            <v>M</v>
          </cell>
          <cell r="H1155" t="str">
            <v>14/08/1979</v>
          </cell>
          <cell r="L1155" t="str">
            <v>Primaire</v>
          </cell>
          <cell r="M1155" t="str">
            <v>Qualification</v>
          </cell>
          <cell r="O1155" t="str">
            <v>Services</v>
          </cell>
          <cell r="AH1155" t="str">
            <v>En attente de vérification</v>
          </cell>
        </row>
        <row r="1156">
          <cell r="A1156" t="str">
            <v>cgser/21</v>
          </cell>
          <cell r="E1156" t="str">
            <v>M</v>
          </cell>
          <cell r="H1156" t="str">
            <v>01/01/1979</v>
          </cell>
          <cell r="L1156" t="str">
            <v>Niveau Bac</v>
          </cell>
          <cell r="M1156" t="str">
            <v>Aucune</v>
          </cell>
          <cell r="O1156" t="str">
            <v>Services</v>
          </cell>
          <cell r="AH1156" t="str">
            <v>En attente de vérification</v>
          </cell>
        </row>
        <row r="1157">
          <cell r="A1157" t="str">
            <v>cgser/21</v>
          </cell>
          <cell r="E1157" t="str">
            <v>M</v>
          </cell>
          <cell r="H1157" t="str">
            <v>15/09/1978</v>
          </cell>
          <cell r="L1157" t="str">
            <v>Collège</v>
          </cell>
          <cell r="M1157" t="str">
            <v>Qualification</v>
          </cell>
          <cell r="O1157" t="str">
            <v>Services</v>
          </cell>
          <cell r="AH1157" t="str">
            <v>En attente de vérification</v>
          </cell>
        </row>
        <row r="1158">
          <cell r="A1158" t="str">
            <v>cgser/21</v>
          </cell>
          <cell r="E1158" t="str">
            <v>M</v>
          </cell>
          <cell r="H1158" t="str">
            <v>10/02/1978</v>
          </cell>
          <cell r="L1158" t="str">
            <v>Primaire</v>
          </cell>
          <cell r="M1158" t="str">
            <v>Aucune</v>
          </cell>
          <cell r="O1158" t="str">
            <v>Services</v>
          </cell>
          <cell r="AH1158" t="str">
            <v>En attente de vérification</v>
          </cell>
        </row>
        <row r="1159">
          <cell r="A1159" t="str">
            <v>cgser/21</v>
          </cell>
          <cell r="E1159" t="str">
            <v>M</v>
          </cell>
          <cell r="H1159" t="str">
            <v>30/05/1978</v>
          </cell>
          <cell r="L1159" t="str">
            <v>Niveau Bac</v>
          </cell>
          <cell r="M1159" t="str">
            <v>Technicien</v>
          </cell>
          <cell r="O1159" t="str">
            <v>Services</v>
          </cell>
          <cell r="AH1159" t="str">
            <v>En attente de vérification</v>
          </cell>
        </row>
        <row r="1160">
          <cell r="A1160" t="str">
            <v>cgser/21</v>
          </cell>
          <cell r="E1160" t="str">
            <v>M</v>
          </cell>
          <cell r="H1160" t="str">
            <v>01/02/1978</v>
          </cell>
          <cell r="L1160" t="str">
            <v>Niveau Bac</v>
          </cell>
          <cell r="M1160" t="str">
            <v>Technicien spécialisé</v>
          </cell>
          <cell r="O1160" t="str">
            <v>Services</v>
          </cell>
          <cell r="AH1160" t="str">
            <v>En attente de vérification</v>
          </cell>
        </row>
        <row r="1161">
          <cell r="A1161" t="str">
            <v>cgser/21</v>
          </cell>
          <cell r="E1161" t="str">
            <v>M</v>
          </cell>
          <cell r="H1161" t="str">
            <v>21/02/1990</v>
          </cell>
          <cell r="L1161" t="str">
            <v>Collège</v>
          </cell>
          <cell r="M1161" t="str">
            <v>Qualification</v>
          </cell>
          <cell r="O1161" t="str">
            <v>Services</v>
          </cell>
          <cell r="AH1161" t="str">
            <v>En attente de vérification</v>
          </cell>
        </row>
        <row r="1162">
          <cell r="A1162" t="str">
            <v>cgser/21</v>
          </cell>
          <cell r="E1162" t="str">
            <v>M</v>
          </cell>
          <cell r="H1162" t="str">
            <v>15/10/1979</v>
          </cell>
          <cell r="L1162" t="str">
            <v>Bac</v>
          </cell>
          <cell r="M1162" t="str">
            <v>Technicien</v>
          </cell>
          <cell r="O1162" t="str">
            <v>Commerce</v>
          </cell>
          <cell r="AH1162" t="str">
            <v>En attente de vérification</v>
          </cell>
        </row>
        <row r="1163">
          <cell r="A1163" t="str">
            <v>cgser/21</v>
          </cell>
          <cell r="E1163" t="str">
            <v>M</v>
          </cell>
          <cell r="H1163" t="str">
            <v>28/03/1977</v>
          </cell>
          <cell r="L1163" t="str">
            <v>Primaire</v>
          </cell>
          <cell r="M1163" t="str">
            <v>Qualification</v>
          </cell>
          <cell r="O1163" t="str">
            <v>Services</v>
          </cell>
          <cell r="AH1163" t="str">
            <v>En attente de vérification</v>
          </cell>
        </row>
        <row r="1164">
          <cell r="A1164" t="str">
            <v>cgser/22</v>
          </cell>
          <cell r="E1164" t="str">
            <v>F</v>
          </cell>
          <cell r="H1164" t="str">
            <v>20/06/1986</v>
          </cell>
          <cell r="L1164" t="str">
            <v>Primaire</v>
          </cell>
          <cell r="M1164" t="str">
            <v>Qualification</v>
          </cell>
          <cell r="O1164" t="str">
            <v>Commerce</v>
          </cell>
          <cell r="AH1164" t="str">
            <v>En attente de vérification</v>
          </cell>
        </row>
        <row r="1165">
          <cell r="A1165" t="str">
            <v>cgser/22</v>
          </cell>
          <cell r="E1165" t="str">
            <v>F</v>
          </cell>
          <cell r="H1165" t="str">
            <v>21/12/2000</v>
          </cell>
          <cell r="L1165" t="str">
            <v>Collège</v>
          </cell>
          <cell r="M1165" t="str">
            <v>Aucune</v>
          </cell>
          <cell r="O1165" t="str">
            <v>Commerce</v>
          </cell>
          <cell r="AH1165" t="str">
            <v>En attente de vérification</v>
          </cell>
        </row>
        <row r="1166">
          <cell r="A1166" t="str">
            <v>cgser/22</v>
          </cell>
          <cell r="E1166" t="str">
            <v>F</v>
          </cell>
          <cell r="H1166" t="str">
            <v>24/12/1987</v>
          </cell>
          <cell r="L1166" t="str">
            <v>Collège</v>
          </cell>
          <cell r="M1166" t="str">
            <v>Aucune</v>
          </cell>
          <cell r="O1166" t="str">
            <v>Services</v>
          </cell>
          <cell r="AH1166" t="str">
            <v>En attente de vérification</v>
          </cell>
        </row>
        <row r="1167">
          <cell r="A1167" t="str">
            <v>cgser/22</v>
          </cell>
          <cell r="E1167" t="str">
            <v>F</v>
          </cell>
          <cell r="H1167" t="str">
            <v>25/04/2000</v>
          </cell>
          <cell r="L1167" t="str">
            <v>Niveau Bac</v>
          </cell>
          <cell r="M1167" t="str">
            <v>Technicien</v>
          </cell>
          <cell r="O1167" t="str">
            <v>Commerce</v>
          </cell>
          <cell r="AH1167" t="str">
            <v>En attente de vérification</v>
          </cell>
        </row>
        <row r="1168">
          <cell r="A1168" t="str">
            <v>cgser/22</v>
          </cell>
          <cell r="E1168" t="str">
            <v>M</v>
          </cell>
          <cell r="H1168" t="str">
            <v>25/12/1987</v>
          </cell>
          <cell r="L1168" t="str">
            <v>Collège</v>
          </cell>
          <cell r="M1168" t="str">
            <v>Qualification</v>
          </cell>
          <cell r="O1168" t="str">
            <v>Commerce</v>
          </cell>
          <cell r="AH1168" t="str">
            <v>En attente de vérification</v>
          </cell>
        </row>
        <row r="1169">
          <cell r="A1169" t="str">
            <v>cgser/22</v>
          </cell>
          <cell r="E1169" t="str">
            <v>M</v>
          </cell>
          <cell r="H1169" t="str">
            <v>21/05/1990</v>
          </cell>
          <cell r="L1169" t="str">
            <v>Collège</v>
          </cell>
          <cell r="M1169" t="str">
            <v>Qualification</v>
          </cell>
          <cell r="O1169" t="str">
            <v>Services</v>
          </cell>
          <cell r="AH1169" t="str">
            <v>En attente de vérification</v>
          </cell>
        </row>
        <row r="1170">
          <cell r="A1170" t="str">
            <v>cgser/22</v>
          </cell>
          <cell r="E1170" t="str">
            <v>M</v>
          </cell>
          <cell r="H1170" t="str">
            <v>22/03/1983</v>
          </cell>
          <cell r="L1170" t="str">
            <v>Collège</v>
          </cell>
          <cell r="M1170" t="str">
            <v>Qualification</v>
          </cell>
          <cell r="O1170" t="str">
            <v>Industrie</v>
          </cell>
          <cell r="AH1170" t="str">
            <v>En attente de vérification</v>
          </cell>
        </row>
        <row r="1171">
          <cell r="A1171" t="str">
            <v>cgser/22</v>
          </cell>
          <cell r="E1171" t="str">
            <v>M</v>
          </cell>
          <cell r="H1171" t="str">
            <v>12/05/1984</v>
          </cell>
          <cell r="L1171" t="str">
            <v>Collège</v>
          </cell>
          <cell r="M1171" t="str">
            <v>Qualification</v>
          </cell>
          <cell r="O1171" t="str">
            <v>Commerce</v>
          </cell>
          <cell r="AH1171" t="str">
            <v>En attente de vérification</v>
          </cell>
        </row>
        <row r="1172">
          <cell r="A1172" t="str">
            <v>cgser/22</v>
          </cell>
          <cell r="E1172" t="str">
            <v>M</v>
          </cell>
          <cell r="H1172" t="str">
            <v>22/04/1980</v>
          </cell>
          <cell r="L1172" t="str">
            <v>Niveau Bac</v>
          </cell>
          <cell r="M1172" t="str">
            <v>Technicien</v>
          </cell>
          <cell r="O1172" t="str">
            <v>Commerce</v>
          </cell>
          <cell r="AH1172" t="str">
            <v>En attente de vérification</v>
          </cell>
        </row>
        <row r="1173">
          <cell r="A1173" t="str">
            <v>cgser/22</v>
          </cell>
          <cell r="E1173" t="str">
            <v>M</v>
          </cell>
          <cell r="H1173" t="str">
            <v>24/12/1975</v>
          </cell>
          <cell r="L1173" t="str">
            <v>Collège</v>
          </cell>
          <cell r="M1173" t="str">
            <v>Qualification</v>
          </cell>
          <cell r="O1173" t="str">
            <v>Commerce</v>
          </cell>
          <cell r="AH1173" t="str">
            <v>En attente de vérification</v>
          </cell>
        </row>
        <row r="1174">
          <cell r="A1174" t="str">
            <v>cgser/25</v>
          </cell>
          <cell r="E1174" t="str">
            <v>M</v>
          </cell>
          <cell r="H1174" t="str">
            <v>20/11/1975</v>
          </cell>
          <cell r="L1174" t="str">
            <v>Collège</v>
          </cell>
          <cell r="M1174" t="str">
            <v>Aucune</v>
          </cell>
          <cell r="O1174" t="str">
            <v>Services</v>
          </cell>
          <cell r="AH1174" t="str">
            <v>En attente de vérification</v>
          </cell>
        </row>
        <row r="1175">
          <cell r="A1175" t="str">
            <v>cgser/25</v>
          </cell>
          <cell r="E1175" t="str">
            <v>M</v>
          </cell>
          <cell r="H1175" t="str">
            <v>01/01/1974</v>
          </cell>
          <cell r="L1175" t="str">
            <v>Bac</v>
          </cell>
          <cell r="M1175" t="str">
            <v>Technicien</v>
          </cell>
          <cell r="O1175" t="str">
            <v>Services</v>
          </cell>
          <cell r="AH1175" t="str">
            <v>En attente de vérification</v>
          </cell>
        </row>
        <row r="1176">
          <cell r="A1176" t="str">
            <v>cgser/25</v>
          </cell>
          <cell r="E1176" t="str">
            <v>M</v>
          </cell>
          <cell r="H1176" t="str">
            <v>17/03/1991</v>
          </cell>
          <cell r="L1176" t="str">
            <v>Niveau Bac</v>
          </cell>
          <cell r="M1176" t="str">
            <v>Qualification</v>
          </cell>
          <cell r="O1176" t="str">
            <v>Services</v>
          </cell>
          <cell r="AH1176" t="str">
            <v>En attente de vérification</v>
          </cell>
        </row>
        <row r="1177">
          <cell r="A1177" t="str">
            <v>cgser/25</v>
          </cell>
          <cell r="E1177" t="str">
            <v>M</v>
          </cell>
          <cell r="H1177" t="str">
            <v>24/06/1999</v>
          </cell>
          <cell r="L1177" t="str">
            <v>Collège</v>
          </cell>
          <cell r="M1177" t="str">
            <v>Aucune</v>
          </cell>
          <cell r="O1177" t="str">
            <v>Services</v>
          </cell>
          <cell r="AH1177" t="str">
            <v>En attente de vérification</v>
          </cell>
        </row>
        <row r="1178">
          <cell r="A1178" t="str">
            <v>cgser/25</v>
          </cell>
          <cell r="E1178" t="str">
            <v>M</v>
          </cell>
          <cell r="H1178" t="str">
            <v>31/01/1983</v>
          </cell>
          <cell r="L1178" t="str">
            <v>Diplôme universitaire</v>
          </cell>
          <cell r="M1178" t="str">
            <v>Autres</v>
          </cell>
          <cell r="O1178" t="str">
            <v>Services</v>
          </cell>
          <cell r="AH1178" t="str">
            <v>En attente de vérification</v>
          </cell>
        </row>
        <row r="1179">
          <cell r="A1179" t="str">
            <v>cgser/25</v>
          </cell>
          <cell r="E1179" t="str">
            <v>M</v>
          </cell>
          <cell r="H1179" t="str">
            <v>11/01/1991</v>
          </cell>
          <cell r="L1179" t="str">
            <v>Bac</v>
          </cell>
          <cell r="M1179" t="str">
            <v>Technicien</v>
          </cell>
          <cell r="O1179" t="str">
            <v>Services</v>
          </cell>
          <cell r="AH1179" t="str">
            <v>En attente de vérification</v>
          </cell>
        </row>
        <row r="1180">
          <cell r="A1180" t="str">
            <v>cgser/25</v>
          </cell>
          <cell r="E1180" t="str">
            <v>M</v>
          </cell>
          <cell r="H1180" t="str">
            <v>10/02/1986</v>
          </cell>
          <cell r="L1180" t="str">
            <v>Niveau Bac</v>
          </cell>
          <cell r="M1180" t="str">
            <v>Aucune</v>
          </cell>
          <cell r="O1180" t="str">
            <v>Services</v>
          </cell>
          <cell r="AH1180" t="str">
            <v>En attente de vérification</v>
          </cell>
        </row>
        <row r="1181">
          <cell r="A1181" t="str">
            <v>cgser/25</v>
          </cell>
          <cell r="E1181" t="str">
            <v>M</v>
          </cell>
          <cell r="H1181" t="str">
            <v>02/03/1983</v>
          </cell>
          <cell r="L1181" t="str">
            <v>Diplôme universitaire</v>
          </cell>
          <cell r="M1181" t="str">
            <v>Autres</v>
          </cell>
          <cell r="O1181" t="str">
            <v>Services</v>
          </cell>
          <cell r="AH1181" t="str">
            <v>En attente de vérification</v>
          </cell>
        </row>
        <row r="1182">
          <cell r="A1182" t="str">
            <v>cgser/25</v>
          </cell>
          <cell r="E1182" t="str">
            <v>F</v>
          </cell>
          <cell r="H1182" t="str">
            <v>07/09/1981</v>
          </cell>
          <cell r="L1182" t="str">
            <v>Niveau Bac</v>
          </cell>
          <cell r="M1182" t="str">
            <v>Qualification</v>
          </cell>
          <cell r="O1182" t="str">
            <v>Services</v>
          </cell>
          <cell r="AH1182" t="str">
            <v>En attente de vérification</v>
          </cell>
        </row>
        <row r="1183">
          <cell r="A1183" t="str">
            <v>cgser/25</v>
          </cell>
          <cell r="E1183" t="str">
            <v>M</v>
          </cell>
          <cell r="H1183" t="str">
            <v>20/09/1990</v>
          </cell>
          <cell r="L1183" t="str">
            <v>Primaire</v>
          </cell>
          <cell r="M1183" t="str">
            <v>Aucune</v>
          </cell>
          <cell r="O1183" t="str">
            <v>Services</v>
          </cell>
          <cell r="AH1183" t="str">
            <v>En attente de vérification</v>
          </cell>
        </row>
        <row r="1184">
          <cell r="A1184" t="str">
            <v>cgser/26</v>
          </cell>
          <cell r="E1184" t="str">
            <v>M</v>
          </cell>
          <cell r="H1184" t="str">
            <v>13/04/1981</v>
          </cell>
          <cell r="L1184" t="str">
            <v>Bac</v>
          </cell>
          <cell r="M1184" t="str">
            <v>Technicien</v>
          </cell>
          <cell r="O1184" t="str">
            <v>Commerce</v>
          </cell>
          <cell r="AH1184" t="str">
            <v>En attente de vérification</v>
          </cell>
        </row>
        <row r="1185">
          <cell r="A1185" t="str">
            <v>cgser/26</v>
          </cell>
          <cell r="E1185" t="str">
            <v>M</v>
          </cell>
          <cell r="H1185" t="str">
            <v>01/01/1992</v>
          </cell>
          <cell r="L1185" t="str">
            <v>Primaire</v>
          </cell>
          <cell r="M1185" t="str">
            <v>Aucune</v>
          </cell>
          <cell r="O1185" t="str">
            <v>Services</v>
          </cell>
          <cell r="AH1185" t="str">
            <v>En attente de vérification</v>
          </cell>
        </row>
        <row r="1186">
          <cell r="A1186" t="str">
            <v>cgser/26</v>
          </cell>
          <cell r="E1186" t="str">
            <v>M</v>
          </cell>
          <cell r="H1186" t="str">
            <v>03/10/1989</v>
          </cell>
          <cell r="L1186" t="str">
            <v>Niveau Bac</v>
          </cell>
          <cell r="M1186" t="str">
            <v>Qualification</v>
          </cell>
          <cell r="O1186" t="str">
            <v>Services</v>
          </cell>
          <cell r="AH1186" t="str">
            <v>En attente de vérification</v>
          </cell>
        </row>
        <row r="1187">
          <cell r="A1187" t="str">
            <v>cgser/26</v>
          </cell>
          <cell r="E1187" t="str">
            <v>M</v>
          </cell>
          <cell r="H1187" t="str">
            <v>01/01/1974</v>
          </cell>
          <cell r="L1187" t="str">
            <v>Diplôme universitaire</v>
          </cell>
          <cell r="M1187" t="str">
            <v>Autres</v>
          </cell>
          <cell r="O1187" t="str">
            <v>Services</v>
          </cell>
          <cell r="AH1187" t="str">
            <v>En attente de vérification</v>
          </cell>
        </row>
        <row r="1188">
          <cell r="A1188" t="str">
            <v>cgser/26</v>
          </cell>
          <cell r="E1188" t="str">
            <v>M</v>
          </cell>
          <cell r="H1188" t="str">
            <v>05/07/1994</v>
          </cell>
          <cell r="L1188" t="str">
            <v>Niveau Bac</v>
          </cell>
          <cell r="M1188" t="str">
            <v>Aucune</v>
          </cell>
          <cell r="O1188" t="str">
            <v>Services</v>
          </cell>
          <cell r="AH1188" t="str">
            <v>En attente de vérification</v>
          </cell>
        </row>
        <row r="1189">
          <cell r="A1189" t="str">
            <v>cgser/26</v>
          </cell>
          <cell r="E1189" t="str">
            <v>M</v>
          </cell>
          <cell r="H1189" t="str">
            <v>17/07/1982</v>
          </cell>
          <cell r="L1189" t="str">
            <v>Niveau Bac</v>
          </cell>
          <cell r="M1189" t="str">
            <v>Technicien</v>
          </cell>
          <cell r="O1189" t="str">
            <v>Services</v>
          </cell>
          <cell r="AH1189" t="str">
            <v>En attente de vérification</v>
          </cell>
        </row>
        <row r="1190">
          <cell r="A1190" t="str">
            <v>cgser/26</v>
          </cell>
          <cell r="E1190" t="str">
            <v>M</v>
          </cell>
          <cell r="H1190" t="str">
            <v>01/01/1989</v>
          </cell>
          <cell r="L1190" t="str">
            <v>Bac</v>
          </cell>
          <cell r="M1190" t="str">
            <v>Technicien</v>
          </cell>
          <cell r="O1190" t="str">
            <v>Services</v>
          </cell>
          <cell r="AH1190" t="str">
            <v>En attente de vérification</v>
          </cell>
        </row>
        <row r="1191">
          <cell r="A1191" t="str">
            <v>cgser/26</v>
          </cell>
          <cell r="E1191" t="str">
            <v>M</v>
          </cell>
          <cell r="H1191" t="str">
            <v>07/09/1990</v>
          </cell>
          <cell r="L1191" t="str">
            <v>Collège</v>
          </cell>
          <cell r="M1191" t="str">
            <v>Aucune</v>
          </cell>
          <cell r="O1191" t="str">
            <v>Services</v>
          </cell>
          <cell r="AH1191" t="str">
            <v>En attente de vérification</v>
          </cell>
        </row>
        <row r="1192">
          <cell r="A1192" t="str">
            <v>cgser/26</v>
          </cell>
          <cell r="E1192" t="str">
            <v>M</v>
          </cell>
          <cell r="H1192" t="str">
            <v>15/11/1999</v>
          </cell>
          <cell r="L1192" t="str">
            <v>Bac</v>
          </cell>
          <cell r="M1192" t="str">
            <v>Technicien</v>
          </cell>
          <cell r="O1192" t="str">
            <v>Commerce</v>
          </cell>
          <cell r="AH1192" t="str">
            <v>En attente de vérification</v>
          </cell>
        </row>
        <row r="1193">
          <cell r="A1193" t="str">
            <v>cgser/26</v>
          </cell>
          <cell r="E1193" t="str">
            <v>F</v>
          </cell>
          <cell r="H1193" t="str">
            <v>03/12/1991</v>
          </cell>
          <cell r="L1193" t="str">
            <v>Primaire</v>
          </cell>
          <cell r="M1193" t="str">
            <v>Aucune</v>
          </cell>
          <cell r="O1193" t="str">
            <v>Industrie</v>
          </cell>
          <cell r="AH1193" t="str">
            <v>En attente de vérification</v>
          </cell>
        </row>
        <row r="1194">
          <cell r="A1194" t="str">
            <v>cgser/3</v>
          </cell>
          <cell r="E1194" t="str">
            <v>M</v>
          </cell>
          <cell r="H1194" t="str">
            <v>15/09/1987</v>
          </cell>
          <cell r="L1194" t="str">
            <v>Collège</v>
          </cell>
          <cell r="M1194" t="str">
            <v>Aucune</v>
          </cell>
          <cell r="O1194" t="str">
            <v>Commerce</v>
          </cell>
          <cell r="AH1194" t="str">
            <v>Validé</v>
          </cell>
        </row>
        <row r="1195">
          <cell r="A1195" t="str">
            <v>cgser/3</v>
          </cell>
          <cell r="E1195" t="str">
            <v>M</v>
          </cell>
          <cell r="H1195" t="str">
            <v>11/04/1987</v>
          </cell>
          <cell r="L1195" t="str">
            <v>Niveau Bac</v>
          </cell>
          <cell r="M1195" t="str">
            <v>Aucune</v>
          </cell>
          <cell r="O1195" t="str">
            <v>Commerce</v>
          </cell>
          <cell r="AH1195" t="str">
            <v>Validé</v>
          </cell>
        </row>
        <row r="1196">
          <cell r="A1196" t="str">
            <v>cgser/3</v>
          </cell>
          <cell r="E1196" t="str">
            <v>M</v>
          </cell>
          <cell r="H1196" t="str">
            <v>13/11/1987</v>
          </cell>
          <cell r="L1196" t="str">
            <v>Niveau Bac</v>
          </cell>
          <cell r="M1196" t="str">
            <v>Aucune</v>
          </cell>
          <cell r="O1196" t="str">
            <v>Commerce</v>
          </cell>
          <cell r="AH1196" t="str">
            <v>Validé</v>
          </cell>
        </row>
        <row r="1197">
          <cell r="A1197" t="str">
            <v>cgser/3</v>
          </cell>
          <cell r="E1197" t="str">
            <v>M</v>
          </cell>
          <cell r="H1197" t="str">
            <v>01/01/1993</v>
          </cell>
          <cell r="L1197" t="str">
            <v>Niveau Bac</v>
          </cell>
          <cell r="M1197" t="str">
            <v>Qualification</v>
          </cell>
          <cell r="O1197" t="str">
            <v>Commerce</v>
          </cell>
          <cell r="AH1197" t="str">
            <v>Validé</v>
          </cell>
        </row>
        <row r="1198">
          <cell r="A1198" t="str">
            <v>cgser/3</v>
          </cell>
          <cell r="E1198" t="str">
            <v>M</v>
          </cell>
          <cell r="H1198" t="str">
            <v>01/01/1993</v>
          </cell>
          <cell r="L1198" t="str">
            <v>Primaire</v>
          </cell>
          <cell r="M1198" t="str">
            <v>Aucune</v>
          </cell>
          <cell r="O1198" t="str">
            <v>Commerce</v>
          </cell>
          <cell r="AH1198" t="str">
            <v>Validé</v>
          </cell>
        </row>
        <row r="1199">
          <cell r="A1199" t="str">
            <v>cgser/3</v>
          </cell>
          <cell r="E1199" t="str">
            <v>M</v>
          </cell>
          <cell r="H1199" t="str">
            <v>05/03/1993</v>
          </cell>
          <cell r="L1199" t="str">
            <v>Primaire</v>
          </cell>
          <cell r="M1199" t="str">
            <v>Qualification</v>
          </cell>
          <cell r="O1199" t="str">
            <v>Commerce</v>
          </cell>
          <cell r="AH1199" t="str">
            <v>Validé</v>
          </cell>
        </row>
        <row r="1200">
          <cell r="A1200" t="str">
            <v>cgser/3</v>
          </cell>
          <cell r="E1200" t="str">
            <v>M</v>
          </cell>
          <cell r="H1200" t="str">
            <v>03/05/1993</v>
          </cell>
          <cell r="L1200" t="str">
            <v>Niveau Bac</v>
          </cell>
          <cell r="M1200" t="str">
            <v>Aucune</v>
          </cell>
          <cell r="O1200" t="str">
            <v>Commerce</v>
          </cell>
          <cell r="AH1200" t="str">
            <v>Validé</v>
          </cell>
        </row>
        <row r="1201">
          <cell r="A1201" t="str">
            <v>cgser/3</v>
          </cell>
          <cell r="E1201" t="str">
            <v>M</v>
          </cell>
          <cell r="H1201" t="str">
            <v>11/05/1980</v>
          </cell>
          <cell r="L1201" t="str">
            <v>Niveau Bac</v>
          </cell>
          <cell r="M1201" t="str">
            <v>Qualification</v>
          </cell>
          <cell r="O1201" t="str">
            <v>Commerce</v>
          </cell>
          <cell r="AH1201" t="str">
            <v>Validé</v>
          </cell>
        </row>
        <row r="1202">
          <cell r="A1202" t="str">
            <v>cgser/3</v>
          </cell>
          <cell r="E1202" t="str">
            <v>M</v>
          </cell>
          <cell r="H1202" t="str">
            <v>14/02/1995</v>
          </cell>
          <cell r="L1202" t="str">
            <v>Collège</v>
          </cell>
          <cell r="M1202" t="str">
            <v>Aucune</v>
          </cell>
          <cell r="O1202" t="str">
            <v>Commerce</v>
          </cell>
          <cell r="AH1202" t="str">
            <v>Validé</v>
          </cell>
        </row>
        <row r="1203">
          <cell r="A1203" t="str">
            <v>cgser/3</v>
          </cell>
          <cell r="E1203" t="str">
            <v>M</v>
          </cell>
          <cell r="H1203" t="str">
            <v>06/01/1991</v>
          </cell>
          <cell r="L1203" t="str">
            <v>Collège</v>
          </cell>
          <cell r="M1203" t="str">
            <v>Aucune</v>
          </cell>
          <cell r="O1203" t="str">
            <v>Commerce</v>
          </cell>
          <cell r="AH1203" t="str">
            <v>Validé</v>
          </cell>
        </row>
        <row r="1204">
          <cell r="A1204" t="str">
            <v>cgser/30</v>
          </cell>
          <cell r="E1204" t="str">
            <v>M</v>
          </cell>
          <cell r="H1204" t="str">
            <v>31/05/2000</v>
          </cell>
          <cell r="L1204" t="str">
            <v>Collège</v>
          </cell>
          <cell r="M1204" t="str">
            <v>Qualification</v>
          </cell>
          <cell r="O1204" t="str">
            <v>Commerce</v>
          </cell>
          <cell r="AH1204" t="str">
            <v>En attente de vérification</v>
          </cell>
        </row>
        <row r="1205">
          <cell r="A1205" t="str">
            <v>cgser/30</v>
          </cell>
          <cell r="E1205" t="str">
            <v>M</v>
          </cell>
          <cell r="H1205" t="str">
            <v>15/10/1993</v>
          </cell>
          <cell r="L1205" t="str">
            <v>Niveau Bac</v>
          </cell>
          <cell r="M1205" t="str">
            <v>Technicien</v>
          </cell>
          <cell r="O1205" t="str">
            <v>Services</v>
          </cell>
          <cell r="AH1205" t="str">
            <v>En attente de vérification</v>
          </cell>
        </row>
        <row r="1206">
          <cell r="A1206" t="str">
            <v>cgser/30</v>
          </cell>
          <cell r="E1206" t="str">
            <v>M</v>
          </cell>
          <cell r="H1206" t="str">
            <v>02/08/1989</v>
          </cell>
          <cell r="L1206" t="str">
            <v>Niveau Bac</v>
          </cell>
          <cell r="M1206" t="str">
            <v>Qualification</v>
          </cell>
          <cell r="O1206" t="str">
            <v>Services</v>
          </cell>
          <cell r="AH1206" t="str">
            <v>En attente de vérification</v>
          </cell>
        </row>
        <row r="1207">
          <cell r="A1207" t="str">
            <v>cgser/30</v>
          </cell>
          <cell r="E1207" t="str">
            <v>M</v>
          </cell>
          <cell r="H1207" t="str">
            <v>09/10/1985</v>
          </cell>
          <cell r="L1207" t="str">
            <v>Primaire</v>
          </cell>
          <cell r="M1207" t="str">
            <v>Qualification</v>
          </cell>
          <cell r="O1207" t="str">
            <v>Services</v>
          </cell>
          <cell r="AH1207" t="str">
            <v>En attente de vérification</v>
          </cell>
        </row>
        <row r="1208">
          <cell r="A1208" t="str">
            <v>cgser/30</v>
          </cell>
          <cell r="E1208" t="str">
            <v>M</v>
          </cell>
          <cell r="H1208" t="str">
            <v>23/11/1993</v>
          </cell>
          <cell r="L1208" t="str">
            <v>Niveau Bac</v>
          </cell>
          <cell r="M1208" t="str">
            <v>Qualification</v>
          </cell>
          <cell r="O1208" t="str">
            <v>Services</v>
          </cell>
          <cell r="AH1208" t="str">
            <v>En attente de vérification</v>
          </cell>
        </row>
        <row r="1209">
          <cell r="A1209" t="str">
            <v>cgser/30</v>
          </cell>
          <cell r="E1209" t="str">
            <v>F</v>
          </cell>
          <cell r="H1209" t="str">
            <v>23/12/1982</v>
          </cell>
          <cell r="L1209" t="str">
            <v>Niveau Bac</v>
          </cell>
          <cell r="M1209" t="str">
            <v>Aucune</v>
          </cell>
          <cell r="O1209" t="str">
            <v>Services</v>
          </cell>
          <cell r="AH1209" t="str">
            <v>En attente de vérification</v>
          </cell>
        </row>
        <row r="1210">
          <cell r="A1210" t="str">
            <v>cgser/30</v>
          </cell>
          <cell r="E1210" t="str">
            <v>F</v>
          </cell>
          <cell r="H1210" t="str">
            <v>14/06/1989</v>
          </cell>
          <cell r="L1210" t="str">
            <v>Collège</v>
          </cell>
          <cell r="M1210" t="str">
            <v>Qualification</v>
          </cell>
          <cell r="O1210" t="str">
            <v>Services</v>
          </cell>
          <cell r="AH1210" t="str">
            <v>En attente de vérification</v>
          </cell>
        </row>
        <row r="1211">
          <cell r="A1211" t="str">
            <v>cgser/30</v>
          </cell>
          <cell r="E1211" t="str">
            <v>F</v>
          </cell>
          <cell r="H1211" t="str">
            <v>10/11/1989</v>
          </cell>
          <cell r="L1211" t="str">
            <v>Niveau Bac</v>
          </cell>
          <cell r="M1211" t="str">
            <v>Aucune</v>
          </cell>
          <cell r="O1211" t="str">
            <v>Services</v>
          </cell>
          <cell r="AH1211" t="str">
            <v>En attente de vérification</v>
          </cell>
        </row>
        <row r="1212">
          <cell r="A1212" t="str">
            <v>cgser/30</v>
          </cell>
          <cell r="E1212" t="str">
            <v>F</v>
          </cell>
          <cell r="H1212" t="str">
            <v>11/10/1984</v>
          </cell>
          <cell r="L1212" t="str">
            <v>Primaire</v>
          </cell>
          <cell r="M1212" t="str">
            <v>Technicien</v>
          </cell>
          <cell r="O1212" t="str">
            <v>Services</v>
          </cell>
          <cell r="AH1212" t="str">
            <v>En attente de vérification</v>
          </cell>
        </row>
        <row r="1213">
          <cell r="A1213" t="str">
            <v>cgser/30</v>
          </cell>
          <cell r="E1213" t="str">
            <v>M</v>
          </cell>
          <cell r="H1213" t="str">
            <v>26/05/1976</v>
          </cell>
          <cell r="L1213" t="str">
            <v>Primaire</v>
          </cell>
          <cell r="M1213" t="str">
            <v>Aucune</v>
          </cell>
          <cell r="O1213" t="str">
            <v>Industrie</v>
          </cell>
          <cell r="AH1213" t="str">
            <v>En attente de vérification</v>
          </cell>
        </row>
        <row r="1214">
          <cell r="A1214" t="str">
            <v>cgser/34</v>
          </cell>
          <cell r="E1214" t="str">
            <v>F</v>
          </cell>
          <cell r="H1214" t="str">
            <v>01/02/1988</v>
          </cell>
          <cell r="L1214" t="str">
            <v>Collège</v>
          </cell>
          <cell r="M1214" t="str">
            <v>Aucune</v>
          </cell>
          <cell r="O1214" t="str">
            <v>Services</v>
          </cell>
          <cell r="AH1214" t="str">
            <v>En attente de vérification</v>
          </cell>
        </row>
        <row r="1215">
          <cell r="A1215" t="str">
            <v>cgser/34</v>
          </cell>
          <cell r="E1215" t="str">
            <v>F</v>
          </cell>
          <cell r="H1215" t="str">
            <v>20/01/1980</v>
          </cell>
          <cell r="L1215" t="str">
            <v>Collège</v>
          </cell>
          <cell r="M1215" t="str">
            <v>Aucune</v>
          </cell>
          <cell r="O1215" t="str">
            <v>Services</v>
          </cell>
          <cell r="AH1215" t="str">
            <v>En attente de vérification</v>
          </cell>
        </row>
        <row r="1216">
          <cell r="A1216" t="str">
            <v>cgser/34</v>
          </cell>
          <cell r="E1216" t="str">
            <v>M</v>
          </cell>
          <cell r="H1216" t="str">
            <v>01/05/1987</v>
          </cell>
          <cell r="L1216" t="str">
            <v>Bac</v>
          </cell>
          <cell r="M1216" t="str">
            <v>Technicien</v>
          </cell>
          <cell r="O1216" t="str">
            <v>Services</v>
          </cell>
          <cell r="AH1216" t="str">
            <v>En attente de vérification</v>
          </cell>
        </row>
        <row r="1217">
          <cell r="A1217" t="str">
            <v>cgser/34</v>
          </cell>
          <cell r="E1217" t="str">
            <v>M</v>
          </cell>
          <cell r="H1217" t="str">
            <v>15/11/1987</v>
          </cell>
          <cell r="L1217" t="str">
            <v>Diplôme universitaire</v>
          </cell>
          <cell r="M1217" t="str">
            <v>Autres</v>
          </cell>
          <cell r="O1217" t="str">
            <v>Services</v>
          </cell>
          <cell r="AH1217" t="str">
            <v>En attente de vérification</v>
          </cell>
        </row>
        <row r="1218">
          <cell r="A1218" t="str">
            <v>cgser/34</v>
          </cell>
          <cell r="E1218" t="str">
            <v>M</v>
          </cell>
          <cell r="H1218" t="str">
            <v>25/05/1995</v>
          </cell>
          <cell r="L1218" t="str">
            <v>Bac</v>
          </cell>
          <cell r="M1218" t="str">
            <v>Technicien</v>
          </cell>
          <cell r="O1218" t="str">
            <v>Commerce</v>
          </cell>
          <cell r="AH1218" t="str">
            <v>En attente de vérification</v>
          </cell>
        </row>
        <row r="1219">
          <cell r="A1219" t="str">
            <v>cgser/34</v>
          </cell>
          <cell r="E1219" t="str">
            <v>M</v>
          </cell>
          <cell r="H1219" t="str">
            <v>23/05/1984</v>
          </cell>
          <cell r="L1219" t="str">
            <v>Niveau Bac</v>
          </cell>
          <cell r="M1219" t="str">
            <v>Aucune</v>
          </cell>
          <cell r="O1219" t="str">
            <v>Services</v>
          </cell>
          <cell r="AH1219" t="str">
            <v>En attente de vérification</v>
          </cell>
        </row>
        <row r="1220">
          <cell r="A1220" t="str">
            <v>cgser/34</v>
          </cell>
          <cell r="E1220" t="str">
            <v>M</v>
          </cell>
          <cell r="H1220" t="str">
            <v>13/12/1990</v>
          </cell>
          <cell r="L1220" t="str">
            <v>Collège</v>
          </cell>
          <cell r="M1220" t="str">
            <v>Qualification</v>
          </cell>
          <cell r="O1220" t="str">
            <v>Industrie</v>
          </cell>
          <cell r="AH1220" t="str">
            <v>En attente de vérification</v>
          </cell>
        </row>
        <row r="1221">
          <cell r="A1221" t="str">
            <v>cgser/35</v>
          </cell>
          <cell r="E1221" t="str">
            <v>F</v>
          </cell>
          <cell r="H1221" t="str">
            <v>08/02/1984</v>
          </cell>
          <cell r="L1221" t="str">
            <v>Niveau Bac</v>
          </cell>
          <cell r="M1221" t="str">
            <v>Aucune</v>
          </cell>
          <cell r="O1221" t="str">
            <v>Commerce</v>
          </cell>
          <cell r="AH1221" t="str">
            <v>En attente de vérification</v>
          </cell>
        </row>
        <row r="1222">
          <cell r="A1222" t="str">
            <v>cgser/35</v>
          </cell>
          <cell r="E1222" t="str">
            <v>M</v>
          </cell>
          <cell r="H1222" t="str">
            <v>12/12/1972</v>
          </cell>
          <cell r="L1222" t="str">
            <v>Niveau Bac</v>
          </cell>
          <cell r="M1222" t="str">
            <v>Aucune</v>
          </cell>
          <cell r="O1222" t="str">
            <v>Services</v>
          </cell>
          <cell r="AH1222" t="str">
            <v>En attente de vérification</v>
          </cell>
        </row>
        <row r="1223">
          <cell r="A1223" t="str">
            <v>cgser/35</v>
          </cell>
          <cell r="E1223" t="str">
            <v>M</v>
          </cell>
          <cell r="H1223" t="str">
            <v>20/07/1978</v>
          </cell>
          <cell r="L1223" t="str">
            <v>Diplôme universitaire</v>
          </cell>
          <cell r="M1223" t="str">
            <v>Autres</v>
          </cell>
          <cell r="O1223" t="str">
            <v>Commerce</v>
          </cell>
          <cell r="AH1223" t="str">
            <v>En attente de vérification</v>
          </cell>
        </row>
        <row r="1224">
          <cell r="A1224" t="str">
            <v>cgser/35</v>
          </cell>
          <cell r="E1224" t="str">
            <v>M</v>
          </cell>
          <cell r="H1224" t="str">
            <v>24/04/1980</v>
          </cell>
          <cell r="L1224" t="str">
            <v>Collège</v>
          </cell>
          <cell r="M1224" t="str">
            <v>Aucune</v>
          </cell>
          <cell r="O1224" t="str">
            <v>Industrie</v>
          </cell>
          <cell r="AH1224" t="str">
            <v>En attente de vérification</v>
          </cell>
        </row>
        <row r="1225">
          <cell r="A1225" t="str">
            <v>cgser/35</v>
          </cell>
          <cell r="E1225" t="str">
            <v>M</v>
          </cell>
          <cell r="H1225" t="str">
            <v>11/03/1987</v>
          </cell>
          <cell r="L1225" t="str">
            <v>Bac</v>
          </cell>
          <cell r="M1225" t="str">
            <v>Technicien</v>
          </cell>
          <cell r="O1225" t="str">
            <v>Services</v>
          </cell>
          <cell r="AH1225" t="str">
            <v>En attente de vérification</v>
          </cell>
        </row>
        <row r="1226">
          <cell r="A1226" t="str">
            <v>cgser/35</v>
          </cell>
          <cell r="E1226" t="str">
            <v>M</v>
          </cell>
          <cell r="H1226" t="str">
            <v>01/01/1970</v>
          </cell>
          <cell r="L1226" t="str">
            <v>Collège</v>
          </cell>
          <cell r="M1226" t="str">
            <v>Qualification</v>
          </cell>
          <cell r="O1226" t="str">
            <v>Services</v>
          </cell>
          <cell r="AH1226" t="str">
            <v>En attente de vérification</v>
          </cell>
        </row>
        <row r="1227">
          <cell r="A1227" t="str">
            <v>cgser/35</v>
          </cell>
          <cell r="E1227" t="str">
            <v>F</v>
          </cell>
          <cell r="H1227" t="str">
            <v>01/01/1972</v>
          </cell>
          <cell r="L1227" t="str">
            <v>Bac</v>
          </cell>
          <cell r="M1227" t="str">
            <v>Technicien</v>
          </cell>
          <cell r="O1227" t="str">
            <v>Services</v>
          </cell>
          <cell r="AH1227" t="str">
            <v>En attente de vérification</v>
          </cell>
        </row>
        <row r="1228">
          <cell r="A1228" t="str">
            <v>cgser/35</v>
          </cell>
          <cell r="E1228" t="str">
            <v>F</v>
          </cell>
          <cell r="H1228" t="str">
            <v>27/01/1987</v>
          </cell>
          <cell r="L1228" t="str">
            <v>Niveau Bac</v>
          </cell>
          <cell r="M1228" t="str">
            <v>Aucune</v>
          </cell>
          <cell r="O1228" t="str">
            <v>Services</v>
          </cell>
          <cell r="AH1228" t="str">
            <v>En attente de vérification</v>
          </cell>
        </row>
        <row r="1229">
          <cell r="A1229" t="str">
            <v>cgser/35</v>
          </cell>
          <cell r="E1229" t="str">
            <v>M</v>
          </cell>
          <cell r="H1229" t="str">
            <v>01/01/1970</v>
          </cell>
          <cell r="L1229" t="str">
            <v>Collège</v>
          </cell>
          <cell r="M1229" t="str">
            <v>Qualification</v>
          </cell>
          <cell r="O1229" t="str">
            <v>Commerce</v>
          </cell>
          <cell r="AH1229" t="str">
            <v>En attente de vérification</v>
          </cell>
        </row>
        <row r="1230">
          <cell r="A1230" t="str">
            <v>cgser/35</v>
          </cell>
          <cell r="E1230" t="str">
            <v>M</v>
          </cell>
          <cell r="H1230" t="str">
            <v>30/04/1986</v>
          </cell>
          <cell r="L1230" t="str">
            <v>Collège</v>
          </cell>
          <cell r="M1230" t="str">
            <v>Qualification</v>
          </cell>
          <cell r="O1230" t="str">
            <v>Commerce</v>
          </cell>
          <cell r="AH1230" t="str">
            <v>En attente de vérification</v>
          </cell>
        </row>
        <row r="1231">
          <cell r="A1231" t="str">
            <v>cgser/7</v>
          </cell>
          <cell r="E1231" t="str">
            <v>F</v>
          </cell>
          <cell r="H1231" t="str">
            <v>02/07/1996</v>
          </cell>
          <cell r="L1231" t="str">
            <v>Diplôme universitaire</v>
          </cell>
          <cell r="M1231" t="str">
            <v>Autres</v>
          </cell>
          <cell r="O1231" t="str">
            <v>Commerce</v>
          </cell>
          <cell r="AH1231" t="str">
            <v>Validé</v>
          </cell>
        </row>
        <row r="1232">
          <cell r="A1232" t="str">
            <v>cgser/7</v>
          </cell>
          <cell r="E1232" t="str">
            <v>M</v>
          </cell>
          <cell r="H1232" t="str">
            <v>03/09/1984</v>
          </cell>
          <cell r="L1232" t="str">
            <v>Niveau Bac</v>
          </cell>
          <cell r="M1232" t="str">
            <v>Technicien</v>
          </cell>
          <cell r="O1232" t="str">
            <v>Industrie</v>
          </cell>
          <cell r="AH1232" t="str">
            <v>Validé</v>
          </cell>
        </row>
        <row r="1233">
          <cell r="A1233" t="str">
            <v>cgser/7</v>
          </cell>
          <cell r="E1233" t="str">
            <v>M</v>
          </cell>
          <cell r="H1233">
            <v>31142</v>
          </cell>
          <cell r="L1233" t="str">
            <v>Niveau Bac</v>
          </cell>
          <cell r="M1233" t="str">
            <v>Technicien</v>
          </cell>
          <cell r="O1233" t="str">
            <v>Services</v>
          </cell>
          <cell r="AH1233" t="str">
            <v>Validé</v>
          </cell>
        </row>
        <row r="1234">
          <cell r="A1234" t="str">
            <v>cgser/7</v>
          </cell>
          <cell r="E1234" t="str">
            <v>M</v>
          </cell>
          <cell r="H1234" t="str">
            <v>10/10/1990</v>
          </cell>
          <cell r="L1234" t="str">
            <v>Niveau Bac</v>
          </cell>
          <cell r="M1234" t="str">
            <v>Technicien</v>
          </cell>
          <cell r="O1234" t="str">
            <v>Services</v>
          </cell>
          <cell r="AH1234" t="str">
            <v>Validé</v>
          </cell>
        </row>
        <row r="1235">
          <cell r="A1235" t="str">
            <v>cgser/7</v>
          </cell>
          <cell r="E1235" t="str">
            <v>M</v>
          </cell>
          <cell r="H1235" t="str">
            <v>19/12/1990</v>
          </cell>
          <cell r="L1235" t="str">
            <v>Niveau Bac</v>
          </cell>
          <cell r="M1235" t="str">
            <v>Qualification</v>
          </cell>
          <cell r="O1235" t="str">
            <v>Commerce</v>
          </cell>
          <cell r="AH1235" t="str">
            <v>Validé</v>
          </cell>
        </row>
        <row r="1236">
          <cell r="A1236" t="str">
            <v>cgser/7</v>
          </cell>
          <cell r="E1236" t="str">
            <v>M</v>
          </cell>
          <cell r="H1236">
            <v>30609</v>
          </cell>
          <cell r="L1236" t="str">
            <v>Diplôme universitaire</v>
          </cell>
          <cell r="M1236" t="str">
            <v>Autres</v>
          </cell>
          <cell r="O1236" t="str">
            <v>Commerce</v>
          </cell>
          <cell r="AH1236" t="str">
            <v>Validé</v>
          </cell>
        </row>
        <row r="1237">
          <cell r="A1237" t="str">
            <v>cgser/7</v>
          </cell>
          <cell r="E1237" t="str">
            <v>M</v>
          </cell>
          <cell r="H1237" t="str">
            <v>14/09/1995</v>
          </cell>
          <cell r="L1237" t="str">
            <v>Collège</v>
          </cell>
          <cell r="M1237" t="str">
            <v>Qualification</v>
          </cell>
          <cell r="O1237" t="str">
            <v>Services</v>
          </cell>
          <cell r="AH1237" t="str">
            <v>Validé</v>
          </cell>
        </row>
        <row r="1238">
          <cell r="A1238" t="str">
            <v>cgser/7</v>
          </cell>
          <cell r="E1238" t="str">
            <v>F</v>
          </cell>
          <cell r="H1238" t="str">
            <v>01/07/1977</v>
          </cell>
          <cell r="L1238" t="str">
            <v>Collège</v>
          </cell>
          <cell r="M1238" t="str">
            <v>Technicien</v>
          </cell>
          <cell r="O1238" t="str">
            <v>Industrie</v>
          </cell>
          <cell r="AH1238" t="str">
            <v>Validé</v>
          </cell>
        </row>
        <row r="1239">
          <cell r="A1239" t="str">
            <v>cgser/7</v>
          </cell>
          <cell r="E1239" t="str">
            <v>M</v>
          </cell>
          <cell r="H1239" t="str">
            <v>30/12/1982</v>
          </cell>
          <cell r="L1239" t="str">
            <v>Niveau Bac</v>
          </cell>
          <cell r="M1239" t="str">
            <v>Qualification</v>
          </cell>
          <cell r="O1239" t="str">
            <v>Services</v>
          </cell>
          <cell r="AH1239" t="str">
            <v>Validé</v>
          </cell>
        </row>
        <row r="1240">
          <cell r="A1240" t="str">
            <v>cgser/7</v>
          </cell>
          <cell r="E1240" t="str">
            <v>M</v>
          </cell>
          <cell r="H1240" t="str">
            <v>25/09/1976</v>
          </cell>
          <cell r="L1240" t="str">
            <v>Niveau Bac</v>
          </cell>
          <cell r="M1240" t="str">
            <v>Technicien</v>
          </cell>
          <cell r="O1240" t="str">
            <v>Commerce</v>
          </cell>
          <cell r="AH1240" t="str">
            <v>Validé</v>
          </cell>
        </row>
        <row r="1241">
          <cell r="A1241" t="str">
            <v>cgser/8</v>
          </cell>
          <cell r="E1241" t="str">
            <v>M</v>
          </cell>
          <cell r="H1241" t="str">
            <v>03/05/1994</v>
          </cell>
          <cell r="L1241" t="str">
            <v>Diplôme universitaire</v>
          </cell>
          <cell r="M1241" t="str">
            <v>Aucune</v>
          </cell>
          <cell r="O1241" t="str">
            <v>Industrie</v>
          </cell>
          <cell r="AH1241" t="str">
            <v>Validé</v>
          </cell>
        </row>
        <row r="1242">
          <cell r="A1242" t="str">
            <v>cgser/8</v>
          </cell>
          <cell r="E1242" t="str">
            <v>M</v>
          </cell>
          <cell r="H1242" t="str">
            <v>12/05/1983</v>
          </cell>
          <cell r="L1242" t="str">
            <v>Diplôme universitaire</v>
          </cell>
          <cell r="M1242" t="str">
            <v>Aucune</v>
          </cell>
          <cell r="O1242" t="str">
            <v>Industrie</v>
          </cell>
          <cell r="AH1242" t="str">
            <v>Validé</v>
          </cell>
        </row>
        <row r="1243">
          <cell r="A1243" t="str">
            <v>cgser/8</v>
          </cell>
          <cell r="E1243" t="str">
            <v>M</v>
          </cell>
          <cell r="H1243" t="str">
            <v>13/11/1986</v>
          </cell>
          <cell r="L1243" t="str">
            <v>Bac</v>
          </cell>
          <cell r="M1243" t="str">
            <v>Aucune</v>
          </cell>
          <cell r="O1243" t="str">
            <v>Industrie</v>
          </cell>
          <cell r="AH1243" t="str">
            <v>Validé</v>
          </cell>
        </row>
        <row r="1244">
          <cell r="A1244" t="str">
            <v>cgser/8</v>
          </cell>
          <cell r="E1244" t="str">
            <v>M</v>
          </cell>
          <cell r="H1244" t="str">
            <v>10/03/1985</v>
          </cell>
          <cell r="L1244" t="str">
            <v>Diplôme universitaire</v>
          </cell>
          <cell r="M1244" t="str">
            <v>Aucune</v>
          </cell>
          <cell r="O1244" t="str">
            <v>Services</v>
          </cell>
          <cell r="AH1244" t="str">
            <v>Validé</v>
          </cell>
        </row>
        <row r="1245">
          <cell r="A1245" t="str">
            <v>cgser/8</v>
          </cell>
          <cell r="E1245" t="str">
            <v>M</v>
          </cell>
          <cell r="H1245" t="str">
            <v>05/05/1987</v>
          </cell>
          <cell r="L1245" t="str">
            <v>Diplôme universitaire</v>
          </cell>
          <cell r="M1245" t="str">
            <v>Aucune</v>
          </cell>
          <cell r="O1245" t="str">
            <v>Industrie</v>
          </cell>
          <cell r="AH1245" t="str">
            <v>Validé</v>
          </cell>
        </row>
        <row r="1246">
          <cell r="A1246" t="str">
            <v>cgser/8</v>
          </cell>
          <cell r="E1246" t="str">
            <v>M</v>
          </cell>
          <cell r="H1246" t="str">
            <v>12/05/1979</v>
          </cell>
          <cell r="L1246" t="str">
            <v>Diplôme universitaire</v>
          </cell>
          <cell r="M1246" t="str">
            <v>Aucune</v>
          </cell>
          <cell r="O1246" t="str">
            <v>Commerce</v>
          </cell>
          <cell r="AH1246" t="str">
            <v>Validé</v>
          </cell>
        </row>
        <row r="1247">
          <cell r="A1247" t="str">
            <v>cgser/8</v>
          </cell>
          <cell r="E1247" t="str">
            <v>M</v>
          </cell>
          <cell r="H1247" t="str">
            <v>03/07/1994</v>
          </cell>
          <cell r="L1247" t="str">
            <v>Niveau Bac</v>
          </cell>
          <cell r="M1247" t="str">
            <v>Aucune</v>
          </cell>
          <cell r="O1247" t="str">
            <v>Commerce</v>
          </cell>
          <cell r="AH1247" t="str">
            <v>Validé</v>
          </cell>
        </row>
        <row r="1248">
          <cell r="A1248" t="str">
            <v>cgser/8</v>
          </cell>
          <cell r="E1248" t="str">
            <v>M</v>
          </cell>
          <cell r="H1248" t="str">
            <v>29/03/1987</v>
          </cell>
          <cell r="L1248" t="str">
            <v>Collège</v>
          </cell>
          <cell r="M1248" t="str">
            <v>Qualification</v>
          </cell>
          <cell r="O1248" t="str">
            <v>Industrie</v>
          </cell>
          <cell r="AH1248" t="str">
            <v>Validé</v>
          </cell>
        </row>
        <row r="1249">
          <cell r="A1249" t="str">
            <v>cgser/8</v>
          </cell>
          <cell r="E1249" t="str">
            <v>M</v>
          </cell>
          <cell r="H1249" t="str">
            <v>12/02/1988</v>
          </cell>
          <cell r="L1249" t="str">
            <v>Diplôme universitaire</v>
          </cell>
          <cell r="M1249" t="str">
            <v>Autres</v>
          </cell>
          <cell r="O1249" t="str">
            <v>Industrie</v>
          </cell>
          <cell r="AH1249" t="str">
            <v>Validé</v>
          </cell>
        </row>
        <row r="1250">
          <cell r="A1250" t="str">
            <v>cgser/8</v>
          </cell>
          <cell r="E1250" t="str">
            <v>M</v>
          </cell>
          <cell r="H1250" t="str">
            <v>03/10/1983</v>
          </cell>
          <cell r="L1250" t="str">
            <v>Diplôme universitaire</v>
          </cell>
          <cell r="M1250" t="str">
            <v>Aucune</v>
          </cell>
          <cell r="O1250" t="str">
            <v>Industrie</v>
          </cell>
          <cell r="AH1250" t="str">
            <v>Validé</v>
          </cell>
        </row>
        <row r="1251">
          <cell r="A1251" t="str">
            <v>cgser/9</v>
          </cell>
          <cell r="E1251" t="str">
            <v>F</v>
          </cell>
          <cell r="H1251" t="str">
            <v>23/03/1978</v>
          </cell>
          <cell r="L1251" t="str">
            <v>Primaire</v>
          </cell>
          <cell r="M1251" t="str">
            <v>Qualification</v>
          </cell>
          <cell r="O1251" t="str">
            <v>Commerce</v>
          </cell>
          <cell r="AH1251" t="str">
            <v>Validé</v>
          </cell>
        </row>
        <row r="1252">
          <cell r="A1252" t="str">
            <v>cgser/9</v>
          </cell>
          <cell r="E1252" t="str">
            <v>F</v>
          </cell>
          <cell r="H1252" t="str">
            <v>25/02/1980</v>
          </cell>
          <cell r="L1252" t="str">
            <v>Primaire</v>
          </cell>
          <cell r="M1252" t="str">
            <v>Qualification</v>
          </cell>
          <cell r="O1252" t="str">
            <v>Commerce</v>
          </cell>
          <cell r="AH1252" t="str">
            <v>Validé</v>
          </cell>
        </row>
        <row r="1253">
          <cell r="A1253" t="str">
            <v>cgser/9</v>
          </cell>
          <cell r="E1253" t="str">
            <v>F</v>
          </cell>
          <cell r="H1253" t="str">
            <v>25/03/1990</v>
          </cell>
          <cell r="L1253" t="str">
            <v>Niveau Bac</v>
          </cell>
          <cell r="M1253" t="str">
            <v>Technicien</v>
          </cell>
          <cell r="O1253" t="str">
            <v>Services</v>
          </cell>
          <cell r="AH1253" t="str">
            <v>Validé</v>
          </cell>
        </row>
        <row r="1254">
          <cell r="A1254" t="str">
            <v>cgser/9</v>
          </cell>
          <cell r="E1254" t="str">
            <v>M</v>
          </cell>
          <cell r="H1254" t="str">
            <v>25/03/1985</v>
          </cell>
          <cell r="L1254" t="str">
            <v>Diplôme universitaire</v>
          </cell>
          <cell r="M1254" t="str">
            <v>Technicien spécialisé</v>
          </cell>
          <cell r="O1254" t="str">
            <v>Industrie</v>
          </cell>
          <cell r="AH1254" t="str">
            <v>Validé</v>
          </cell>
        </row>
        <row r="1255">
          <cell r="A1255" t="str">
            <v>cgser/9</v>
          </cell>
          <cell r="E1255" t="str">
            <v>F</v>
          </cell>
          <cell r="H1255" t="str">
            <v>22/04/1982</v>
          </cell>
          <cell r="L1255" t="str">
            <v>Bac</v>
          </cell>
          <cell r="M1255" t="str">
            <v>Technicien spécialisé</v>
          </cell>
          <cell r="O1255" t="str">
            <v>Commerce</v>
          </cell>
          <cell r="AH1255" t="str">
            <v>Validé</v>
          </cell>
        </row>
        <row r="1256">
          <cell r="A1256" t="str">
            <v>cgser/9</v>
          </cell>
          <cell r="E1256" t="str">
            <v>F</v>
          </cell>
          <cell r="H1256" t="str">
            <v>01/10/1991</v>
          </cell>
          <cell r="L1256" t="str">
            <v>Niveau Bac</v>
          </cell>
          <cell r="M1256" t="str">
            <v>Technicien spécialisé</v>
          </cell>
          <cell r="O1256" t="str">
            <v>Industrie</v>
          </cell>
          <cell r="AH1256" t="str">
            <v>Validé</v>
          </cell>
        </row>
        <row r="1257">
          <cell r="A1257" t="str">
            <v>cgser/9</v>
          </cell>
          <cell r="E1257" t="str">
            <v>F</v>
          </cell>
          <cell r="H1257" t="str">
            <v>14/07/1984</v>
          </cell>
          <cell r="L1257" t="str">
            <v>Niveau Bac</v>
          </cell>
          <cell r="M1257" t="str">
            <v>Technicien spécialisé</v>
          </cell>
          <cell r="O1257" t="str">
            <v>Commerce</v>
          </cell>
          <cell r="AH1257" t="str">
            <v>Validé</v>
          </cell>
        </row>
        <row r="1258">
          <cell r="A1258" t="str">
            <v>cgser/9</v>
          </cell>
          <cell r="E1258" t="str">
            <v>F</v>
          </cell>
          <cell r="H1258" t="str">
            <v>12/06/1986</v>
          </cell>
          <cell r="L1258" t="str">
            <v>Niveau Bac</v>
          </cell>
          <cell r="M1258" t="str">
            <v>Aucune</v>
          </cell>
          <cell r="O1258" t="str">
            <v>Industrie</v>
          </cell>
          <cell r="AH1258" t="str">
            <v>Validé</v>
          </cell>
        </row>
        <row r="1259">
          <cell r="A1259" t="str">
            <v>cgser/9</v>
          </cell>
          <cell r="E1259" t="str">
            <v>F</v>
          </cell>
          <cell r="H1259" t="str">
            <v>12/02/1988</v>
          </cell>
          <cell r="L1259" t="str">
            <v>Niveau Bac</v>
          </cell>
          <cell r="M1259" t="str">
            <v>Aucune</v>
          </cell>
          <cell r="O1259" t="str">
            <v>Industrie</v>
          </cell>
          <cell r="AH1259" t="str">
            <v>Validé</v>
          </cell>
        </row>
        <row r="1260">
          <cell r="A1260" t="str">
            <v>cgser/9</v>
          </cell>
          <cell r="E1260" t="str">
            <v>F</v>
          </cell>
          <cell r="H1260" t="str">
            <v>01/12/1984</v>
          </cell>
          <cell r="L1260" t="str">
            <v>Collège</v>
          </cell>
          <cell r="M1260" t="str">
            <v>Aucune</v>
          </cell>
          <cell r="O1260" t="str">
            <v>Industrie</v>
          </cell>
          <cell r="AH1260" t="str">
            <v>Validé</v>
          </cell>
        </row>
        <row r="1261">
          <cell r="A1261" t="str">
            <v>COMPETENCES DE DEMAIN POUR LE DEVELOPPEMENT ET LA CULTURE/1</v>
          </cell>
          <cell r="E1261" t="str">
            <v>M</v>
          </cell>
          <cell r="H1261" t="str">
            <v>21/07/1983</v>
          </cell>
          <cell r="L1261" t="str">
            <v>Bac</v>
          </cell>
          <cell r="M1261" t="str">
            <v>Qualification</v>
          </cell>
          <cell r="O1261" t="str">
            <v>Services</v>
          </cell>
          <cell r="AH1261" t="str">
            <v>Validé</v>
          </cell>
        </row>
        <row r="1262">
          <cell r="A1262" t="str">
            <v>COMPETENCES DE DEMAIN POUR LE DEVELOPPEMENT ET LA CULTURE/1</v>
          </cell>
          <cell r="E1262" t="str">
            <v>M</v>
          </cell>
          <cell r="H1262" t="str">
            <v>16/11/1977</v>
          </cell>
          <cell r="L1262" t="str">
            <v>Collège</v>
          </cell>
          <cell r="M1262" t="str">
            <v>Qualification</v>
          </cell>
          <cell r="O1262" t="str">
            <v>Services</v>
          </cell>
          <cell r="AH1262" t="str">
            <v>Validé</v>
          </cell>
        </row>
        <row r="1263">
          <cell r="A1263" t="str">
            <v>COMPETENCES DE DEMAIN POUR LE DEVELOPPEMENT ET LA CULTURE/1</v>
          </cell>
          <cell r="E1263" t="str">
            <v>M</v>
          </cell>
          <cell r="H1263" t="str">
            <v>08/09/1988</v>
          </cell>
          <cell r="L1263" t="str">
            <v>Primaire</v>
          </cell>
          <cell r="M1263" t="str">
            <v>Qualification</v>
          </cell>
          <cell r="O1263" t="str">
            <v>Services</v>
          </cell>
          <cell r="AH1263" t="str">
            <v>Validé</v>
          </cell>
        </row>
        <row r="1264">
          <cell r="A1264" t="str">
            <v>COMPETENCES DE DEMAIN POUR LE DEVELOPPEMENT ET LA CULTURE/1</v>
          </cell>
          <cell r="E1264" t="str">
            <v>F</v>
          </cell>
          <cell r="H1264" t="str">
            <v>01/01/1963</v>
          </cell>
          <cell r="L1264" t="str">
            <v>Bac</v>
          </cell>
          <cell r="M1264" t="str">
            <v>Qualification</v>
          </cell>
          <cell r="O1264" t="str">
            <v>Services</v>
          </cell>
          <cell r="AH1264" t="str">
            <v>Validé</v>
          </cell>
        </row>
        <row r="1265">
          <cell r="A1265" t="str">
            <v>COMPETENCES DE DEMAIN POUR LE DEVELOPPEMENT ET LA CULTURE/1</v>
          </cell>
          <cell r="E1265" t="str">
            <v>M</v>
          </cell>
          <cell r="H1265" t="str">
            <v>18/03/1983</v>
          </cell>
          <cell r="L1265" t="str">
            <v>Collège</v>
          </cell>
          <cell r="M1265" t="str">
            <v>Qualification</v>
          </cell>
          <cell r="O1265" t="str">
            <v>Services</v>
          </cell>
          <cell r="AH1265" t="str">
            <v>Validé</v>
          </cell>
        </row>
        <row r="1266">
          <cell r="A1266" t="str">
            <v>COMPETENCES DE DEMAIN POUR LE DEVELOPPEMENT ET LA CULTURE/1</v>
          </cell>
          <cell r="E1266" t="str">
            <v>M</v>
          </cell>
          <cell r="H1266" t="str">
            <v>02/01/1990</v>
          </cell>
          <cell r="L1266" t="str">
            <v>Bac</v>
          </cell>
          <cell r="M1266" t="str">
            <v>Qualification</v>
          </cell>
          <cell r="O1266" t="str">
            <v>Services</v>
          </cell>
          <cell r="AH1266" t="str">
            <v>Validé</v>
          </cell>
        </row>
        <row r="1267">
          <cell r="A1267" t="str">
            <v>COMPETENCES DE DEMAIN POUR LE DEVELOPPEMENT ET LA CULTURE/1</v>
          </cell>
          <cell r="E1267" t="str">
            <v>F</v>
          </cell>
          <cell r="H1267" t="str">
            <v>12/05/1965</v>
          </cell>
          <cell r="L1267" t="str">
            <v>Collège</v>
          </cell>
          <cell r="M1267" t="str">
            <v>Qualification</v>
          </cell>
          <cell r="O1267" t="str">
            <v>Services</v>
          </cell>
          <cell r="AH1267" t="str">
            <v>Validé</v>
          </cell>
        </row>
        <row r="1268">
          <cell r="A1268" t="str">
            <v>COMPETENCES DE DEMAIN POUR LE DEVELOPPEMENT ET LA CULTURE/1</v>
          </cell>
          <cell r="E1268" t="str">
            <v>M</v>
          </cell>
          <cell r="H1268" t="str">
            <v>02/02/1970</v>
          </cell>
          <cell r="L1268" t="str">
            <v>Collège</v>
          </cell>
          <cell r="M1268" t="str">
            <v>Qualification</v>
          </cell>
          <cell r="O1268" t="str">
            <v>Services</v>
          </cell>
          <cell r="AH1268" t="str">
            <v>Validé</v>
          </cell>
        </row>
        <row r="1269">
          <cell r="A1269" t="str">
            <v>COMPETENCES DE DEMAIN POUR LE DEVELOPPEMENT ET LA CULTURE/1</v>
          </cell>
          <cell r="E1269" t="str">
            <v>M</v>
          </cell>
          <cell r="H1269" t="str">
            <v>30/06/1990</v>
          </cell>
          <cell r="L1269" t="str">
            <v>Collège</v>
          </cell>
          <cell r="M1269" t="str">
            <v>Qualification</v>
          </cell>
          <cell r="O1269" t="str">
            <v>Artisanat</v>
          </cell>
          <cell r="AH1269" t="str">
            <v>Validé</v>
          </cell>
        </row>
        <row r="1270">
          <cell r="A1270" t="str">
            <v>COMPETENCES DE DEMAIN POUR LE DEVELOPPEMENT ET LA CULTURE/1</v>
          </cell>
          <cell r="E1270" t="str">
            <v>M</v>
          </cell>
          <cell r="H1270" t="str">
            <v>17/07/1983</v>
          </cell>
          <cell r="L1270" t="str">
            <v>Collège</v>
          </cell>
          <cell r="M1270" t="str">
            <v>Qualification</v>
          </cell>
          <cell r="O1270" t="str">
            <v>Industrie</v>
          </cell>
          <cell r="AH1270" t="str">
            <v>Validé</v>
          </cell>
        </row>
        <row r="1271">
          <cell r="A1271" t="str">
            <v>COMPETENCES DE DEMAIN POUR LE DEVELOPPEMENT ET LA CULTURE/1</v>
          </cell>
          <cell r="E1271" t="str">
            <v>M</v>
          </cell>
          <cell r="H1271" t="str">
            <v>08/02/1972</v>
          </cell>
          <cell r="L1271" t="str">
            <v>Collège</v>
          </cell>
          <cell r="M1271" t="str">
            <v>Qualification</v>
          </cell>
          <cell r="O1271" t="str">
            <v>Services</v>
          </cell>
          <cell r="AH1271" t="str">
            <v>Validé</v>
          </cell>
        </row>
        <row r="1272">
          <cell r="A1272" t="str">
            <v>COMPETENCES DE DEMAIN POUR LE DEVELOPPEMENT ET LA CULTURE/1</v>
          </cell>
          <cell r="E1272" t="str">
            <v>M</v>
          </cell>
          <cell r="H1272" t="str">
            <v>17/06/1989</v>
          </cell>
          <cell r="L1272" t="str">
            <v>Bac</v>
          </cell>
          <cell r="M1272" t="str">
            <v>Qualification</v>
          </cell>
          <cell r="O1272" t="str">
            <v>Commerce</v>
          </cell>
          <cell r="AH1272" t="str">
            <v>Validé</v>
          </cell>
        </row>
        <row r="1273">
          <cell r="A1273" t="str">
            <v>COMPETENCES DE DEMAIN POUR LE DEVELOPPEMENT ET LA CULTURE/2</v>
          </cell>
          <cell r="E1273" t="str">
            <v>M</v>
          </cell>
          <cell r="H1273" t="str">
            <v>01/01/1978</v>
          </cell>
          <cell r="L1273" t="str">
            <v>Collège</v>
          </cell>
          <cell r="M1273" t="str">
            <v>Qualification</v>
          </cell>
          <cell r="O1273" t="str">
            <v>Services</v>
          </cell>
          <cell r="AH1273" t="str">
            <v>Validé</v>
          </cell>
        </row>
        <row r="1274">
          <cell r="A1274" t="str">
            <v>COMPETENCES DE DEMAIN POUR LE DEVELOPPEMENT ET LA CULTURE/2</v>
          </cell>
          <cell r="E1274" t="str">
            <v>F</v>
          </cell>
          <cell r="H1274" t="str">
            <v>28/10/1985</v>
          </cell>
          <cell r="L1274" t="str">
            <v>Bac</v>
          </cell>
          <cell r="M1274" t="str">
            <v>Qualification</v>
          </cell>
          <cell r="O1274" t="str">
            <v>Services</v>
          </cell>
          <cell r="AH1274" t="str">
            <v>Validé</v>
          </cell>
        </row>
        <row r="1275">
          <cell r="A1275" t="str">
            <v>COMPETENCES DE DEMAIN POUR LE DEVELOPPEMENT ET LA CULTURE/2</v>
          </cell>
          <cell r="E1275" t="str">
            <v>M</v>
          </cell>
          <cell r="H1275" t="str">
            <v>18/03/1979</v>
          </cell>
          <cell r="L1275" t="str">
            <v>Bac</v>
          </cell>
          <cell r="M1275" t="str">
            <v>Qualification</v>
          </cell>
          <cell r="O1275" t="str">
            <v>Services</v>
          </cell>
          <cell r="AH1275" t="str">
            <v>Validé</v>
          </cell>
        </row>
        <row r="1276">
          <cell r="A1276" t="str">
            <v>COMPETENCES DE DEMAIN POUR LE DEVELOPPEMENT ET LA CULTURE/2</v>
          </cell>
          <cell r="E1276" t="str">
            <v>M</v>
          </cell>
          <cell r="H1276" t="str">
            <v>22/10/1965</v>
          </cell>
          <cell r="L1276" t="str">
            <v>Collège</v>
          </cell>
          <cell r="M1276" t="str">
            <v>Qualification</v>
          </cell>
          <cell r="O1276" t="str">
            <v>Services</v>
          </cell>
          <cell r="AH1276" t="str">
            <v>Validé</v>
          </cell>
        </row>
        <row r="1277">
          <cell r="A1277" t="str">
            <v>COMPETENCES DE DEMAIN POUR LE DEVELOPPEMENT ET LA CULTURE/2</v>
          </cell>
          <cell r="E1277" t="str">
            <v>M</v>
          </cell>
          <cell r="H1277" t="str">
            <v>10/07/1995</v>
          </cell>
          <cell r="L1277" t="str">
            <v>Bac</v>
          </cell>
          <cell r="M1277" t="str">
            <v>Qualification</v>
          </cell>
          <cell r="O1277" t="str">
            <v>Services</v>
          </cell>
          <cell r="AH1277" t="str">
            <v>Validé</v>
          </cell>
        </row>
        <row r="1278">
          <cell r="A1278" t="str">
            <v>COMPETENCES DE DEMAIN POUR LE DEVELOPPEMENT ET LA CULTURE/2</v>
          </cell>
          <cell r="E1278" t="str">
            <v>M</v>
          </cell>
          <cell r="H1278" t="str">
            <v>01/01/1977</v>
          </cell>
          <cell r="L1278" t="str">
            <v>Bac</v>
          </cell>
          <cell r="M1278" t="str">
            <v>Qualification</v>
          </cell>
          <cell r="O1278" t="str">
            <v>Services</v>
          </cell>
          <cell r="AH1278" t="str">
            <v>Validé</v>
          </cell>
        </row>
        <row r="1279">
          <cell r="A1279" t="str">
            <v>COMPETENCES DE DEMAIN POUR LE DEVELOPPEMENT ET LA CULTURE/2</v>
          </cell>
          <cell r="E1279" t="str">
            <v>M</v>
          </cell>
          <cell r="H1279" t="str">
            <v>05/05/1983</v>
          </cell>
          <cell r="L1279" t="str">
            <v>Primaire</v>
          </cell>
          <cell r="M1279" t="str">
            <v>Qualification</v>
          </cell>
          <cell r="O1279" t="str">
            <v>Services</v>
          </cell>
          <cell r="AH1279" t="str">
            <v>Validé</v>
          </cell>
        </row>
        <row r="1280">
          <cell r="A1280" t="str">
            <v>COMPETENCES DE DEMAIN POUR LE DEVELOPPEMENT ET LA CULTURE/2</v>
          </cell>
          <cell r="E1280" t="str">
            <v>F</v>
          </cell>
          <cell r="H1280" t="str">
            <v>06/02/2004</v>
          </cell>
          <cell r="L1280" t="str">
            <v>Collège</v>
          </cell>
          <cell r="M1280" t="str">
            <v>Qualification</v>
          </cell>
          <cell r="O1280" t="str">
            <v>Services</v>
          </cell>
          <cell r="AH1280" t="str">
            <v>Validé</v>
          </cell>
        </row>
        <row r="1281">
          <cell r="A1281" t="str">
            <v>COMPETENCES DE DEMAIN POUR LE DEVELOPPEMENT ET LA CULTURE/2</v>
          </cell>
          <cell r="E1281" t="str">
            <v>M</v>
          </cell>
          <cell r="H1281" t="str">
            <v>26/04/1987</v>
          </cell>
          <cell r="L1281" t="str">
            <v>Collège</v>
          </cell>
          <cell r="M1281" t="str">
            <v>Qualification</v>
          </cell>
          <cell r="O1281" t="str">
            <v>Services</v>
          </cell>
          <cell r="AH1281" t="str">
            <v>Validé</v>
          </cell>
        </row>
        <row r="1282">
          <cell r="A1282" t="str">
            <v>COMPETENCES DE DEMAIN POUR LE DEVELOPPEMENT ET LA CULTURE/2</v>
          </cell>
          <cell r="E1282" t="str">
            <v>M</v>
          </cell>
          <cell r="H1282" t="str">
            <v>04/09/1984</v>
          </cell>
          <cell r="L1282" t="str">
            <v>Collège</v>
          </cell>
          <cell r="M1282" t="str">
            <v>Qualification</v>
          </cell>
          <cell r="O1282" t="str">
            <v>Services</v>
          </cell>
          <cell r="AH1282" t="str">
            <v>Validé</v>
          </cell>
        </row>
        <row r="1283">
          <cell r="A1283" t="str">
            <v>COMPETENCES DE DEMAIN POUR LE DEVELOPPEMENT ET LA CULTURE/2</v>
          </cell>
          <cell r="E1283" t="str">
            <v>M</v>
          </cell>
          <cell r="H1283" t="str">
            <v>21/09/1977</v>
          </cell>
          <cell r="L1283" t="str">
            <v>Bac</v>
          </cell>
          <cell r="M1283" t="str">
            <v>Qualification</v>
          </cell>
          <cell r="O1283" t="str">
            <v>Services</v>
          </cell>
          <cell r="AH1283" t="str">
            <v>Validé</v>
          </cell>
        </row>
        <row r="1284">
          <cell r="A1284" t="str">
            <v>Coopérative des Entrepreneurs Solidaires/1</v>
          </cell>
          <cell r="E1284" t="str">
            <v>M</v>
          </cell>
          <cell r="H1284" t="str">
            <v>20/01/1978</v>
          </cell>
          <cell r="L1284" t="str">
            <v>Collège</v>
          </cell>
          <cell r="M1284" t="str">
            <v>Aucune</v>
          </cell>
          <cell r="O1284" t="str">
            <v>Artisanat</v>
          </cell>
          <cell r="AH1284" t="str">
            <v>En attente de vérification</v>
          </cell>
        </row>
        <row r="1285">
          <cell r="A1285" t="str">
            <v>Coopérative des Entrepreneurs Solidaires/1</v>
          </cell>
          <cell r="E1285" t="str">
            <v>M</v>
          </cell>
          <cell r="H1285" t="str">
            <v>24/05/1991</v>
          </cell>
          <cell r="L1285" t="str">
            <v>Diplôme universitaire</v>
          </cell>
          <cell r="M1285" t="str">
            <v>Technicien spécialisé</v>
          </cell>
          <cell r="O1285" t="str">
            <v>Services</v>
          </cell>
          <cell r="AH1285" t="str">
            <v>En attente de vérification</v>
          </cell>
        </row>
        <row r="1286">
          <cell r="A1286" t="str">
            <v>Coopérative des Entrepreneurs Solidaires/1</v>
          </cell>
          <cell r="E1286" t="str">
            <v>M</v>
          </cell>
          <cell r="H1286" t="str">
            <v>01/01/1969</v>
          </cell>
          <cell r="L1286" t="str">
            <v>Primaire</v>
          </cell>
          <cell r="M1286" t="str">
            <v>Aucune</v>
          </cell>
          <cell r="O1286" t="str">
            <v>Artisanat</v>
          </cell>
          <cell r="AH1286" t="str">
            <v>En attente de vérification</v>
          </cell>
        </row>
        <row r="1287">
          <cell r="A1287" t="str">
            <v>Coopérative des Entrepreneurs Solidaires/1</v>
          </cell>
          <cell r="E1287" t="str">
            <v>M</v>
          </cell>
          <cell r="H1287" t="str">
            <v>01/02/1992</v>
          </cell>
          <cell r="L1287" t="str">
            <v>Diplôme universitaire</v>
          </cell>
          <cell r="M1287" t="str">
            <v>Technicien spécialisé</v>
          </cell>
          <cell r="O1287" t="str">
            <v>Services</v>
          </cell>
          <cell r="AH1287" t="str">
            <v>En attente de vérification</v>
          </cell>
        </row>
        <row r="1288">
          <cell r="A1288" t="str">
            <v>Coopérative des Entrepreneurs Solidaires/1</v>
          </cell>
          <cell r="E1288" t="str">
            <v>M</v>
          </cell>
          <cell r="H1288" t="str">
            <v>19/03/1995</v>
          </cell>
          <cell r="L1288" t="str">
            <v>Diplôme universitaire</v>
          </cell>
          <cell r="M1288" t="str">
            <v>Technicien spécialisé</v>
          </cell>
          <cell r="O1288" t="str">
            <v>Services</v>
          </cell>
          <cell r="AH1288" t="str">
            <v>En attente de vérification</v>
          </cell>
        </row>
        <row r="1289">
          <cell r="A1289" t="str">
            <v>Coopérative des Entrepreneurs Solidaires/1</v>
          </cell>
          <cell r="E1289" t="str">
            <v>M</v>
          </cell>
          <cell r="H1289" t="str">
            <v>14/09/1979</v>
          </cell>
          <cell r="L1289" t="str">
            <v>Niveau Bac</v>
          </cell>
          <cell r="M1289" t="str">
            <v>Aucune</v>
          </cell>
          <cell r="O1289" t="str">
            <v>Commerce</v>
          </cell>
          <cell r="AH1289" t="str">
            <v>En attente de vérification</v>
          </cell>
        </row>
        <row r="1290">
          <cell r="A1290" t="str">
            <v>Coopérative des Entrepreneurs Solidaires/1</v>
          </cell>
          <cell r="E1290" t="str">
            <v>F</v>
          </cell>
          <cell r="H1290" t="str">
            <v>01/09/1970</v>
          </cell>
          <cell r="L1290" t="str">
            <v>Collège</v>
          </cell>
          <cell r="M1290" t="str">
            <v>Aucune</v>
          </cell>
          <cell r="O1290" t="str">
            <v>Commerce</v>
          </cell>
          <cell r="AH1290" t="str">
            <v>En attente de vérification</v>
          </cell>
        </row>
        <row r="1291">
          <cell r="A1291" t="str">
            <v>Coopérative des Entrepreneurs Solidaires/1</v>
          </cell>
          <cell r="E1291" t="str">
            <v>M</v>
          </cell>
          <cell r="H1291" t="str">
            <v>21/11/1981</v>
          </cell>
          <cell r="L1291" t="str">
            <v>Diplôme universitaire</v>
          </cell>
          <cell r="M1291" t="str">
            <v>Technicien spécialisé</v>
          </cell>
          <cell r="O1291" t="str">
            <v>Services</v>
          </cell>
          <cell r="AH1291" t="str">
            <v>En attente de vérification</v>
          </cell>
        </row>
        <row r="1292">
          <cell r="A1292" t="str">
            <v>Coopérative des Entrepreneurs Solidaires/1</v>
          </cell>
          <cell r="E1292" t="str">
            <v>M</v>
          </cell>
          <cell r="H1292" t="str">
            <v>13/11/1975</v>
          </cell>
          <cell r="L1292" t="str">
            <v>Bac</v>
          </cell>
          <cell r="M1292" t="str">
            <v>Aucune</v>
          </cell>
          <cell r="O1292" t="str">
            <v>Industrie</v>
          </cell>
          <cell r="AH1292" t="str">
            <v>En attente de vérification</v>
          </cell>
        </row>
        <row r="1293">
          <cell r="A1293" t="str">
            <v>Coopérative des Entrepreneurs Solidaires/1</v>
          </cell>
          <cell r="E1293" t="str">
            <v>M</v>
          </cell>
          <cell r="H1293" t="str">
            <v>23/11/1989</v>
          </cell>
          <cell r="L1293" t="str">
            <v>Diplôme universitaire</v>
          </cell>
          <cell r="M1293" t="str">
            <v>Aucune</v>
          </cell>
          <cell r="O1293" t="str">
            <v>Services</v>
          </cell>
          <cell r="AH1293" t="str">
            <v>En attente de vérification</v>
          </cell>
        </row>
        <row r="1294">
          <cell r="A1294" t="str">
            <v>Fondation Moubadara pour les Jeunes et l'Entreprenariat/1</v>
          </cell>
          <cell r="E1294" t="str">
            <v>M</v>
          </cell>
          <cell r="H1294" t="str">
            <v>07/01/1978</v>
          </cell>
          <cell r="L1294" t="str">
            <v>Diplôme universitaire</v>
          </cell>
          <cell r="M1294" t="str">
            <v>Autres</v>
          </cell>
          <cell r="O1294" t="str">
            <v>Industrie</v>
          </cell>
          <cell r="AH1294" t="str">
            <v>En attente de vérification</v>
          </cell>
        </row>
        <row r="1295">
          <cell r="A1295" t="str">
            <v>Fondation Moubadara pour les Jeunes et l'Entreprenariat/1</v>
          </cell>
          <cell r="E1295" t="str">
            <v>M</v>
          </cell>
          <cell r="H1295" t="str">
            <v>18/09/1993</v>
          </cell>
          <cell r="L1295" t="str">
            <v>Diplôme universitaire</v>
          </cell>
          <cell r="M1295" t="str">
            <v>Technicien spécialisé</v>
          </cell>
          <cell r="O1295" t="str">
            <v>Industrie</v>
          </cell>
          <cell r="AH1295" t="str">
            <v>En attente de vérification</v>
          </cell>
        </row>
        <row r="1296">
          <cell r="A1296" t="str">
            <v>Fondation Moubadara pour les Jeunes et l'Entreprenariat/1</v>
          </cell>
          <cell r="E1296" t="str">
            <v>M</v>
          </cell>
          <cell r="H1296" t="str">
            <v>05/07/1982</v>
          </cell>
          <cell r="L1296" t="str">
            <v>Diplôme universitaire</v>
          </cell>
          <cell r="M1296" t="str">
            <v>Autres</v>
          </cell>
          <cell r="O1296" t="str">
            <v>Services</v>
          </cell>
          <cell r="AH1296" t="str">
            <v>En attente de vérification</v>
          </cell>
        </row>
        <row r="1297">
          <cell r="A1297" t="str">
            <v>Fondation Moubadara pour les Jeunes et l'Entreprenariat/1</v>
          </cell>
          <cell r="E1297" t="str">
            <v>M</v>
          </cell>
          <cell r="H1297" t="str">
            <v>01/05/1992</v>
          </cell>
          <cell r="L1297" t="str">
            <v>Diplôme universitaire</v>
          </cell>
          <cell r="M1297" t="str">
            <v>Autres</v>
          </cell>
          <cell r="O1297" t="str">
            <v>Industrie</v>
          </cell>
          <cell r="AH1297" t="str">
            <v>En attente de vérification</v>
          </cell>
        </row>
        <row r="1298">
          <cell r="A1298" t="str">
            <v>Fondation Moubadara pour les Jeunes et l'Entreprenariat/1</v>
          </cell>
          <cell r="E1298" t="str">
            <v>M</v>
          </cell>
          <cell r="H1298" t="str">
            <v>08/07/1991</v>
          </cell>
          <cell r="L1298" t="str">
            <v>Diplôme universitaire</v>
          </cell>
          <cell r="M1298" t="str">
            <v>Autres</v>
          </cell>
          <cell r="O1298" t="str">
            <v>Industrie</v>
          </cell>
          <cell r="AH1298" t="str">
            <v>En attente de vérification</v>
          </cell>
        </row>
        <row r="1299">
          <cell r="A1299" t="str">
            <v>Fondation Moubadara pour les Jeunes et l'Entreprenariat/1</v>
          </cell>
          <cell r="E1299" t="str">
            <v>F</v>
          </cell>
          <cell r="H1299" t="str">
            <v>26/07/1998</v>
          </cell>
          <cell r="L1299" t="str">
            <v>Diplôme universitaire</v>
          </cell>
          <cell r="M1299" t="str">
            <v>Autres</v>
          </cell>
          <cell r="O1299" t="str">
            <v>Services</v>
          </cell>
          <cell r="AH1299" t="str">
            <v>En attente de vérification</v>
          </cell>
        </row>
        <row r="1300">
          <cell r="A1300" t="str">
            <v>Fondation Moubadara pour les Jeunes et l'Entreprenariat/1</v>
          </cell>
          <cell r="E1300" t="str">
            <v>M</v>
          </cell>
          <cell r="H1300" t="str">
            <v>25/05/1987</v>
          </cell>
          <cell r="L1300" t="str">
            <v>Niveau Bac</v>
          </cell>
          <cell r="M1300" t="str">
            <v>Aucune</v>
          </cell>
          <cell r="O1300" t="str">
            <v>Industrie</v>
          </cell>
          <cell r="AH1300" t="str">
            <v>En attente de vérification</v>
          </cell>
        </row>
        <row r="1301">
          <cell r="A1301" t="str">
            <v>Fondation Moubadara pour les Jeunes et l'Entreprenariat/1</v>
          </cell>
          <cell r="E1301" t="str">
            <v>M</v>
          </cell>
          <cell r="H1301" t="str">
            <v>27/01/1985</v>
          </cell>
          <cell r="L1301" t="str">
            <v>Niveau Bac</v>
          </cell>
          <cell r="M1301" t="str">
            <v>Technicien</v>
          </cell>
          <cell r="O1301" t="str">
            <v>Services</v>
          </cell>
          <cell r="AH1301" t="str">
            <v>En attente de vérification</v>
          </cell>
        </row>
        <row r="1302">
          <cell r="A1302" t="str">
            <v>Fondation Moubadara pour les Jeunes et l'Entreprenariat/1</v>
          </cell>
          <cell r="E1302" t="str">
            <v>M</v>
          </cell>
          <cell r="H1302" t="str">
            <v>27/12/1992</v>
          </cell>
          <cell r="L1302" t="str">
            <v>Diplôme universitaire</v>
          </cell>
          <cell r="M1302" t="str">
            <v>Technicien spécialisé</v>
          </cell>
          <cell r="O1302" t="str">
            <v>Services</v>
          </cell>
          <cell r="AH1302" t="str">
            <v>En attente de vérification</v>
          </cell>
        </row>
        <row r="1303">
          <cell r="A1303" t="str">
            <v>Fondation Moubadara pour les Jeunes et l'Entreprenariat/1</v>
          </cell>
          <cell r="E1303" t="str">
            <v>M</v>
          </cell>
          <cell r="H1303" t="str">
            <v>22/09/1983</v>
          </cell>
          <cell r="L1303" t="str">
            <v>Niveau Bac</v>
          </cell>
          <cell r="M1303" t="str">
            <v>Qualification</v>
          </cell>
          <cell r="O1303" t="str">
            <v>Industrie</v>
          </cell>
          <cell r="AH1303" t="str">
            <v>En attente de vérification</v>
          </cell>
        </row>
        <row r="1304">
          <cell r="A1304" t="str">
            <v>Fondation Moubadara pour les Jeunes et l'Entreprenariat/1</v>
          </cell>
          <cell r="E1304" t="str">
            <v>M</v>
          </cell>
          <cell r="H1304" t="str">
            <v>02/01/1993</v>
          </cell>
          <cell r="L1304" t="str">
            <v>Diplôme universitaire</v>
          </cell>
          <cell r="M1304" t="str">
            <v>Autres</v>
          </cell>
          <cell r="O1304" t="str">
            <v>Services</v>
          </cell>
          <cell r="AH1304" t="str">
            <v>En attente de vérification</v>
          </cell>
        </row>
        <row r="1305">
          <cell r="A1305" t="str">
            <v>Fondation Moubadara pour les Jeunes et l'Entreprenariat/1</v>
          </cell>
          <cell r="E1305" t="str">
            <v>M</v>
          </cell>
          <cell r="H1305" t="str">
            <v>21/06/1990</v>
          </cell>
          <cell r="L1305" t="str">
            <v>Diplôme universitaire</v>
          </cell>
          <cell r="M1305" t="str">
            <v>Technicien</v>
          </cell>
          <cell r="O1305" t="str">
            <v>Services</v>
          </cell>
          <cell r="AH1305" t="str">
            <v>En attente de vérification</v>
          </cell>
        </row>
        <row r="1306">
          <cell r="A1306" t="str">
            <v>Fondation Moubadara pour les Jeunes et l'Entreprenariat/1</v>
          </cell>
          <cell r="E1306" t="str">
            <v>M</v>
          </cell>
          <cell r="H1306" t="str">
            <v>14/10/1986</v>
          </cell>
          <cell r="L1306" t="str">
            <v>Diplôme universitaire</v>
          </cell>
          <cell r="M1306" t="str">
            <v>Autres</v>
          </cell>
          <cell r="O1306" t="str">
            <v>Industrie</v>
          </cell>
          <cell r="AH1306" t="str">
            <v>En attente de vérification</v>
          </cell>
        </row>
        <row r="1307">
          <cell r="A1307" t="str">
            <v>Fondation Moubadara pour les Jeunes et l'Entreprenariat/1</v>
          </cell>
          <cell r="E1307" t="str">
            <v>M</v>
          </cell>
          <cell r="H1307" t="str">
            <v>15/08/1987</v>
          </cell>
          <cell r="L1307" t="str">
            <v>Collège</v>
          </cell>
          <cell r="M1307" t="str">
            <v>Qualification</v>
          </cell>
          <cell r="O1307" t="str">
            <v>Services</v>
          </cell>
          <cell r="AH1307" t="str">
            <v>En attente de vérification</v>
          </cell>
        </row>
        <row r="1308">
          <cell r="A1308" t="str">
            <v>Hiya Wa Houa Siyane/1</v>
          </cell>
          <cell r="E1308" t="str">
            <v>M</v>
          </cell>
          <cell r="H1308" t="str">
            <v>26/11/1986</v>
          </cell>
          <cell r="L1308" t="str">
            <v>Collège</v>
          </cell>
          <cell r="M1308" t="str">
            <v>Technicien</v>
          </cell>
          <cell r="O1308" t="str">
            <v>Industrie</v>
          </cell>
          <cell r="AH1308" t="str">
            <v>En attente de vérification</v>
          </cell>
        </row>
        <row r="1309">
          <cell r="A1309" t="str">
            <v>Hiya Wa Houa Siyane/1</v>
          </cell>
          <cell r="E1309" t="str">
            <v>M</v>
          </cell>
          <cell r="H1309" t="str">
            <v>30/09/1994</v>
          </cell>
          <cell r="L1309" t="str">
            <v>Collège</v>
          </cell>
          <cell r="M1309" t="str">
            <v>Qualification</v>
          </cell>
          <cell r="O1309" t="str">
            <v>Artisanat</v>
          </cell>
          <cell r="AH1309" t="str">
            <v>Validé</v>
          </cell>
        </row>
        <row r="1310">
          <cell r="A1310" t="str">
            <v>Hiya Wa Houa Siyane/1</v>
          </cell>
          <cell r="E1310" t="str">
            <v>M</v>
          </cell>
          <cell r="H1310" t="str">
            <v>01/04/1988</v>
          </cell>
          <cell r="L1310" t="str">
            <v>Primaire</v>
          </cell>
          <cell r="M1310" t="str">
            <v>Qualification</v>
          </cell>
          <cell r="O1310" t="str">
            <v>Artisanat</v>
          </cell>
          <cell r="AH1310" t="str">
            <v>Validé</v>
          </cell>
        </row>
        <row r="1311">
          <cell r="A1311" t="str">
            <v>Hiya Wa Houa Siyane/1</v>
          </cell>
          <cell r="E1311" t="str">
            <v>M</v>
          </cell>
          <cell r="H1311" t="str">
            <v>08/06/1994</v>
          </cell>
          <cell r="L1311" t="str">
            <v>Collège</v>
          </cell>
          <cell r="M1311" t="str">
            <v>Qualification</v>
          </cell>
          <cell r="O1311" t="str">
            <v>Industrie</v>
          </cell>
          <cell r="AH1311" t="str">
            <v>Validé</v>
          </cell>
        </row>
        <row r="1312">
          <cell r="A1312" t="str">
            <v>Hiya Wa Houa Siyane/1</v>
          </cell>
          <cell r="E1312" t="str">
            <v>M</v>
          </cell>
          <cell r="H1312" t="str">
            <v>25/05/1991</v>
          </cell>
          <cell r="L1312" t="str">
            <v>Collège</v>
          </cell>
          <cell r="M1312" t="str">
            <v>Technicien</v>
          </cell>
          <cell r="O1312" t="str">
            <v>Industrie</v>
          </cell>
          <cell r="AH1312" t="str">
            <v>Validé</v>
          </cell>
        </row>
        <row r="1313">
          <cell r="A1313" t="str">
            <v>Hiya Wa Houa Siyane/1</v>
          </cell>
          <cell r="E1313" t="str">
            <v>M</v>
          </cell>
          <cell r="H1313" t="str">
            <v>20/07/1990</v>
          </cell>
          <cell r="L1313" t="str">
            <v>Collège</v>
          </cell>
          <cell r="M1313" t="str">
            <v>Qualification</v>
          </cell>
          <cell r="O1313" t="str">
            <v>Industrie</v>
          </cell>
          <cell r="AH1313" t="str">
            <v>Validé</v>
          </cell>
        </row>
        <row r="1314">
          <cell r="A1314" t="str">
            <v>Hiya Wa Houa Siyane/1</v>
          </cell>
          <cell r="E1314" t="str">
            <v>F</v>
          </cell>
          <cell r="H1314" t="str">
            <v>16/08/1993</v>
          </cell>
          <cell r="L1314" t="str">
            <v>Diplôme universitaire</v>
          </cell>
          <cell r="M1314" t="str">
            <v>Autres</v>
          </cell>
          <cell r="O1314" t="str">
            <v>Services</v>
          </cell>
          <cell r="AH1314" t="str">
            <v>Validé</v>
          </cell>
        </row>
        <row r="1315">
          <cell r="A1315" t="str">
            <v>Hiya Wa Houa Siyane/1</v>
          </cell>
          <cell r="E1315" t="str">
            <v>F</v>
          </cell>
          <cell r="H1315" t="str">
            <v>11/05/1979</v>
          </cell>
          <cell r="L1315" t="str">
            <v>Collège</v>
          </cell>
          <cell r="M1315" t="str">
            <v>Aucune</v>
          </cell>
          <cell r="O1315" t="str">
            <v>Industrie</v>
          </cell>
          <cell r="AH1315" t="str">
            <v>Validé</v>
          </cell>
        </row>
        <row r="1316">
          <cell r="A1316" t="str">
            <v>Hiya Wa Houa Siyane/1</v>
          </cell>
          <cell r="E1316" t="str">
            <v>M</v>
          </cell>
          <cell r="H1316" t="str">
            <v>24/09/1986</v>
          </cell>
          <cell r="L1316" t="str">
            <v>Collège</v>
          </cell>
          <cell r="M1316" t="str">
            <v>Technicien spécialisé</v>
          </cell>
          <cell r="O1316" t="str">
            <v>Industrie</v>
          </cell>
          <cell r="AH1316" t="str">
            <v>Validé</v>
          </cell>
        </row>
        <row r="1317">
          <cell r="A1317" t="str">
            <v>Hiya Wa Houa Siyane/1</v>
          </cell>
          <cell r="E1317" t="str">
            <v>F</v>
          </cell>
          <cell r="H1317" t="str">
            <v>28/08/1985</v>
          </cell>
          <cell r="L1317" t="str">
            <v>Primaire</v>
          </cell>
          <cell r="M1317" t="str">
            <v>Technicien spécialisé</v>
          </cell>
          <cell r="O1317" t="str">
            <v>Artisanat</v>
          </cell>
          <cell r="AH1317" t="str">
            <v>Validé</v>
          </cell>
        </row>
        <row r="1318">
          <cell r="A1318" t="str">
            <v>Hiya Wa Houa Siyane/1</v>
          </cell>
          <cell r="E1318" t="str">
            <v>M</v>
          </cell>
          <cell r="H1318" t="str">
            <v>19/09/1985</v>
          </cell>
          <cell r="L1318" t="str">
            <v>Collège</v>
          </cell>
          <cell r="M1318" t="str">
            <v>Autres</v>
          </cell>
          <cell r="O1318" t="str">
            <v>Industrie</v>
          </cell>
          <cell r="AH1318" t="str">
            <v>Validé</v>
          </cell>
        </row>
        <row r="1319">
          <cell r="A1319" t="str">
            <v>Hiya Wa Houa Siyane/1</v>
          </cell>
          <cell r="E1319" t="str">
            <v>M</v>
          </cell>
          <cell r="H1319" t="str">
            <v>04/10/1969</v>
          </cell>
          <cell r="L1319" t="str">
            <v>Diplôme universitaire</v>
          </cell>
          <cell r="M1319" t="str">
            <v>Aucune</v>
          </cell>
          <cell r="O1319" t="str">
            <v>Commerce</v>
          </cell>
          <cell r="AH1319" t="str">
            <v>Validé</v>
          </cell>
        </row>
        <row r="1320">
          <cell r="A1320" t="str">
            <v>Hiya Wa Houa Siyane/1</v>
          </cell>
          <cell r="E1320" t="str">
            <v>M</v>
          </cell>
          <cell r="H1320" t="str">
            <v>06/01/1989</v>
          </cell>
          <cell r="L1320" t="str">
            <v>Collège</v>
          </cell>
          <cell r="M1320" t="str">
            <v>Aucune</v>
          </cell>
          <cell r="O1320" t="str">
            <v>Services</v>
          </cell>
          <cell r="AH1320" t="str">
            <v>Validé</v>
          </cell>
        </row>
        <row r="1321">
          <cell r="A1321" t="str">
            <v>Hiya Wa Houa Siyane/1</v>
          </cell>
          <cell r="E1321" t="str">
            <v>M</v>
          </cell>
          <cell r="H1321" t="str">
            <v>20/08/1996</v>
          </cell>
          <cell r="L1321" t="str">
            <v>Niveau Bac</v>
          </cell>
          <cell r="M1321" t="str">
            <v>Technicien</v>
          </cell>
          <cell r="O1321" t="str">
            <v>Industrie</v>
          </cell>
          <cell r="AH1321" t="str">
            <v>Validé</v>
          </cell>
        </row>
        <row r="1322">
          <cell r="A1322" t="str">
            <v>Hiya Wa Houa Siyane/2</v>
          </cell>
          <cell r="E1322" t="str">
            <v>M</v>
          </cell>
          <cell r="H1322" t="str">
            <v>18/06/1974</v>
          </cell>
          <cell r="L1322" t="str">
            <v>Collège</v>
          </cell>
          <cell r="M1322" t="str">
            <v>Qualification</v>
          </cell>
          <cell r="O1322" t="str">
            <v>Artisanat</v>
          </cell>
          <cell r="AH1322" t="str">
            <v>Validé</v>
          </cell>
        </row>
        <row r="1323">
          <cell r="A1323" t="str">
            <v>Hiya Wa Houa Siyane/2</v>
          </cell>
          <cell r="E1323" t="str">
            <v>M</v>
          </cell>
          <cell r="H1323" t="str">
            <v>01/01/1981</v>
          </cell>
          <cell r="L1323" t="str">
            <v>Collège</v>
          </cell>
          <cell r="M1323" t="str">
            <v>Qualification</v>
          </cell>
          <cell r="O1323" t="str">
            <v>Artisanat</v>
          </cell>
          <cell r="AH1323" t="str">
            <v>Validé</v>
          </cell>
        </row>
        <row r="1324">
          <cell r="A1324" t="str">
            <v>Hiya Wa Houa Siyane/2</v>
          </cell>
          <cell r="E1324" t="str">
            <v>M</v>
          </cell>
          <cell r="H1324" t="str">
            <v>05/09/1995</v>
          </cell>
          <cell r="L1324" t="str">
            <v>Bac</v>
          </cell>
          <cell r="M1324" t="str">
            <v>Technicien spécialisé</v>
          </cell>
          <cell r="O1324" t="str">
            <v>Industrie</v>
          </cell>
          <cell r="AH1324" t="str">
            <v>Validé</v>
          </cell>
        </row>
        <row r="1325">
          <cell r="A1325" t="str">
            <v>Hiya Wa Houa Siyane/2</v>
          </cell>
          <cell r="E1325" t="str">
            <v>M</v>
          </cell>
          <cell r="H1325" t="str">
            <v>18/02/1987</v>
          </cell>
          <cell r="L1325" t="str">
            <v>Collège</v>
          </cell>
          <cell r="M1325" t="str">
            <v>Qualification</v>
          </cell>
          <cell r="O1325" t="str">
            <v>Artisanat</v>
          </cell>
          <cell r="AH1325" t="str">
            <v>Validé</v>
          </cell>
        </row>
        <row r="1326">
          <cell r="A1326" t="str">
            <v>Hiya Wa Houa Siyane/2</v>
          </cell>
          <cell r="E1326" t="str">
            <v>M</v>
          </cell>
          <cell r="H1326" t="str">
            <v>01/01/1983</v>
          </cell>
          <cell r="L1326" t="str">
            <v>Diplôme universitaire</v>
          </cell>
          <cell r="M1326" t="str">
            <v>Autres</v>
          </cell>
          <cell r="O1326" t="str">
            <v>Commerce</v>
          </cell>
          <cell r="AH1326" t="str">
            <v>Validé</v>
          </cell>
        </row>
        <row r="1327">
          <cell r="A1327" t="str">
            <v>Hiya Wa Houa Siyane/2</v>
          </cell>
          <cell r="E1327" t="str">
            <v>M</v>
          </cell>
          <cell r="H1327" t="str">
            <v>17/11/1983</v>
          </cell>
          <cell r="L1327" t="str">
            <v>Collège</v>
          </cell>
          <cell r="M1327" t="str">
            <v>Technicien</v>
          </cell>
          <cell r="O1327" t="str">
            <v>Industrie</v>
          </cell>
          <cell r="AH1327" t="str">
            <v>Validé</v>
          </cell>
        </row>
        <row r="1328">
          <cell r="A1328" t="str">
            <v>Hiya Wa Houa Siyane/2</v>
          </cell>
          <cell r="E1328" t="str">
            <v>M</v>
          </cell>
          <cell r="H1328" t="str">
            <v>20/09/1984</v>
          </cell>
          <cell r="L1328" t="str">
            <v>Primaire</v>
          </cell>
          <cell r="M1328" t="str">
            <v>Qualification</v>
          </cell>
          <cell r="O1328" t="str">
            <v>Artisanat</v>
          </cell>
          <cell r="AH1328" t="str">
            <v>Validé</v>
          </cell>
        </row>
        <row r="1329">
          <cell r="A1329" t="str">
            <v>Hiya Wa Houa Siyane/2</v>
          </cell>
          <cell r="E1329" t="str">
            <v>M</v>
          </cell>
          <cell r="H1329" t="str">
            <v>05/03/1983</v>
          </cell>
          <cell r="L1329" t="str">
            <v>Collège</v>
          </cell>
          <cell r="M1329" t="str">
            <v>Qualification</v>
          </cell>
          <cell r="O1329" t="str">
            <v>Services</v>
          </cell>
          <cell r="AH1329" t="str">
            <v>Validé</v>
          </cell>
        </row>
        <row r="1330">
          <cell r="A1330" t="str">
            <v>Hiya Wa Houa Siyane/2</v>
          </cell>
          <cell r="E1330" t="str">
            <v>M</v>
          </cell>
          <cell r="H1330" t="str">
            <v>17/12/1977</v>
          </cell>
          <cell r="L1330" t="str">
            <v>Diplôme universitaire</v>
          </cell>
          <cell r="M1330" t="str">
            <v>Technicien</v>
          </cell>
          <cell r="O1330" t="str">
            <v>Industrie</v>
          </cell>
          <cell r="AH1330" t="str">
            <v>Validé</v>
          </cell>
        </row>
        <row r="1331">
          <cell r="A1331" t="str">
            <v>Hiya Wa Houa Siyane/2</v>
          </cell>
          <cell r="E1331" t="str">
            <v>M</v>
          </cell>
          <cell r="H1331" t="str">
            <v>01/01/1979</v>
          </cell>
          <cell r="L1331" t="str">
            <v>Diplôme universitaire</v>
          </cell>
          <cell r="M1331" t="str">
            <v>Aucune</v>
          </cell>
          <cell r="O1331" t="str">
            <v>Commerce</v>
          </cell>
          <cell r="AH1331" t="str">
            <v>Validé</v>
          </cell>
        </row>
        <row r="1332">
          <cell r="A1332" t="str">
            <v>Hiya Wa Houa Siyane/2</v>
          </cell>
          <cell r="E1332" t="str">
            <v>F</v>
          </cell>
          <cell r="H1332" t="str">
            <v>03/05/1976</v>
          </cell>
          <cell r="L1332" t="str">
            <v>Primaire</v>
          </cell>
          <cell r="M1332" t="str">
            <v>Aucune</v>
          </cell>
          <cell r="O1332" t="str">
            <v>Artisanat</v>
          </cell>
          <cell r="AH1332" t="str">
            <v>Validé</v>
          </cell>
        </row>
        <row r="1333">
          <cell r="A1333" t="str">
            <v>Hiya Wa Houa Siyane/2</v>
          </cell>
          <cell r="E1333" t="str">
            <v>M</v>
          </cell>
          <cell r="H1333" t="str">
            <v>08/02/1991</v>
          </cell>
          <cell r="L1333" t="str">
            <v>Collège</v>
          </cell>
          <cell r="M1333" t="str">
            <v>Technicien spécialisé</v>
          </cell>
          <cell r="O1333" t="str">
            <v>Industrie</v>
          </cell>
          <cell r="AH1333" t="str">
            <v>Validé</v>
          </cell>
        </row>
        <row r="1334">
          <cell r="A1334" t="str">
            <v>Hiya Wa Houa Siyane/2</v>
          </cell>
          <cell r="E1334" t="str">
            <v>M</v>
          </cell>
          <cell r="H1334" t="str">
            <v>07/06/1985</v>
          </cell>
          <cell r="L1334" t="str">
            <v>Collège</v>
          </cell>
          <cell r="M1334" t="str">
            <v>Technicien spécialisé</v>
          </cell>
          <cell r="O1334" t="str">
            <v>Artisanat</v>
          </cell>
          <cell r="AH1334" t="str">
            <v>Validé</v>
          </cell>
        </row>
        <row r="1335">
          <cell r="A1335" t="str">
            <v>Hiya Wa Houa Siyane/3</v>
          </cell>
          <cell r="E1335" t="str">
            <v>M</v>
          </cell>
          <cell r="H1335" t="str">
            <v>09/08/1966</v>
          </cell>
          <cell r="L1335" t="str">
            <v>Diplôme universitaire</v>
          </cell>
          <cell r="M1335" t="str">
            <v>Technicien</v>
          </cell>
          <cell r="O1335" t="str">
            <v>Services</v>
          </cell>
          <cell r="AH1335" t="str">
            <v>Validé</v>
          </cell>
        </row>
        <row r="1336">
          <cell r="A1336" t="str">
            <v>Hiya Wa Houa Siyane/3</v>
          </cell>
          <cell r="E1336" t="str">
            <v>F</v>
          </cell>
          <cell r="H1336" t="str">
            <v>16/05/1982</v>
          </cell>
          <cell r="L1336" t="str">
            <v>Diplôme universitaire</v>
          </cell>
          <cell r="M1336" t="str">
            <v>Technicien spécialisé</v>
          </cell>
          <cell r="O1336" t="str">
            <v>Services</v>
          </cell>
          <cell r="AH1336" t="str">
            <v>Validé</v>
          </cell>
        </row>
        <row r="1337">
          <cell r="A1337" t="str">
            <v>Hiya Wa Houa Siyane/3</v>
          </cell>
          <cell r="E1337" t="str">
            <v>M</v>
          </cell>
          <cell r="H1337" t="str">
            <v>21/04/1986</v>
          </cell>
          <cell r="L1337" t="str">
            <v>Diplôme universitaire</v>
          </cell>
          <cell r="M1337" t="str">
            <v>Technicien spécialisé</v>
          </cell>
          <cell r="O1337" t="str">
            <v>Industrie</v>
          </cell>
          <cell r="AH1337" t="str">
            <v>Validé</v>
          </cell>
        </row>
        <row r="1338">
          <cell r="A1338" t="str">
            <v>Hiya Wa Houa Siyane/3</v>
          </cell>
          <cell r="E1338" t="str">
            <v>F</v>
          </cell>
          <cell r="H1338" t="str">
            <v>20/10/1994</v>
          </cell>
          <cell r="L1338" t="str">
            <v>Diplôme universitaire</v>
          </cell>
          <cell r="M1338" t="str">
            <v>Autres</v>
          </cell>
          <cell r="O1338" t="str">
            <v>Industrie</v>
          </cell>
          <cell r="AH1338" t="str">
            <v>Validé</v>
          </cell>
        </row>
        <row r="1339">
          <cell r="A1339" t="str">
            <v>Hiya Wa Houa Siyane/3</v>
          </cell>
          <cell r="E1339" t="str">
            <v>M</v>
          </cell>
          <cell r="H1339" t="str">
            <v>12/12/1968</v>
          </cell>
          <cell r="L1339" t="str">
            <v>Diplôme universitaire</v>
          </cell>
          <cell r="M1339" t="str">
            <v>Autres</v>
          </cell>
          <cell r="O1339" t="str">
            <v>Commerce</v>
          </cell>
          <cell r="AH1339" t="str">
            <v>Validé</v>
          </cell>
        </row>
        <row r="1340">
          <cell r="A1340" t="str">
            <v>Hiya Wa Houa Siyane/3</v>
          </cell>
          <cell r="E1340" t="str">
            <v>M</v>
          </cell>
          <cell r="H1340" t="str">
            <v>05/02/1995</v>
          </cell>
          <cell r="L1340" t="str">
            <v>Bac</v>
          </cell>
          <cell r="M1340" t="str">
            <v>Technicien spécialisé</v>
          </cell>
          <cell r="O1340" t="str">
            <v>Commerce</v>
          </cell>
          <cell r="AH1340" t="str">
            <v>Validé</v>
          </cell>
        </row>
        <row r="1341">
          <cell r="A1341" t="str">
            <v>Hiya Wa Houa Siyane/3</v>
          </cell>
          <cell r="E1341" t="str">
            <v>M</v>
          </cell>
          <cell r="H1341" t="str">
            <v>20/01/1983</v>
          </cell>
          <cell r="L1341" t="str">
            <v>Niveau Bac</v>
          </cell>
          <cell r="M1341" t="str">
            <v>Aucune</v>
          </cell>
          <cell r="O1341" t="str">
            <v>Industrie</v>
          </cell>
          <cell r="AH1341" t="str">
            <v>Validé</v>
          </cell>
        </row>
        <row r="1342">
          <cell r="A1342" t="str">
            <v>Hiya Wa Houa Siyane/3</v>
          </cell>
          <cell r="E1342" t="str">
            <v>F</v>
          </cell>
          <cell r="H1342" t="str">
            <v>09/03/1974</v>
          </cell>
          <cell r="L1342" t="str">
            <v>Collège</v>
          </cell>
          <cell r="M1342" t="str">
            <v>Technicien</v>
          </cell>
          <cell r="O1342" t="str">
            <v>Industrie</v>
          </cell>
          <cell r="AH1342" t="str">
            <v>Validé</v>
          </cell>
        </row>
        <row r="1343">
          <cell r="A1343" t="str">
            <v>Hiya Wa Houa Siyane/3</v>
          </cell>
          <cell r="E1343" t="str">
            <v>M</v>
          </cell>
          <cell r="H1343" t="str">
            <v>14/02/1977</v>
          </cell>
          <cell r="L1343" t="str">
            <v>Collège</v>
          </cell>
          <cell r="M1343" t="str">
            <v>Qualification</v>
          </cell>
          <cell r="O1343" t="str">
            <v>Artisanat</v>
          </cell>
          <cell r="AH1343" t="str">
            <v>Validé</v>
          </cell>
        </row>
        <row r="1344">
          <cell r="A1344" t="str">
            <v>Hiya Wa Houa Siyane/3</v>
          </cell>
          <cell r="E1344" t="str">
            <v>M</v>
          </cell>
          <cell r="H1344" t="str">
            <v>01/06/1996</v>
          </cell>
          <cell r="L1344" t="str">
            <v>Bac</v>
          </cell>
          <cell r="M1344" t="str">
            <v>Technicien spécialisé</v>
          </cell>
          <cell r="O1344" t="str">
            <v>Industrie</v>
          </cell>
          <cell r="AH1344" t="str">
            <v>Validé</v>
          </cell>
        </row>
        <row r="1345">
          <cell r="A1345" t="str">
            <v>Hiya Wa Houa Siyane/3</v>
          </cell>
          <cell r="E1345" t="str">
            <v>M</v>
          </cell>
          <cell r="H1345" t="str">
            <v>21/04/1993</v>
          </cell>
          <cell r="L1345" t="str">
            <v>Collège</v>
          </cell>
          <cell r="M1345" t="str">
            <v>Autres</v>
          </cell>
          <cell r="O1345" t="str">
            <v>Industrie</v>
          </cell>
          <cell r="AH1345" t="str">
            <v>Validé</v>
          </cell>
        </row>
        <row r="1346">
          <cell r="A1346" t="str">
            <v>Hiya Wa Houa Siyane/3</v>
          </cell>
          <cell r="E1346" t="str">
            <v>M</v>
          </cell>
          <cell r="H1346" t="str">
            <v>15/11/1992</v>
          </cell>
          <cell r="L1346" t="str">
            <v>Diplôme universitaire</v>
          </cell>
          <cell r="M1346" t="str">
            <v>Technicien</v>
          </cell>
          <cell r="O1346" t="str">
            <v>Industrie</v>
          </cell>
          <cell r="AH1346" t="str">
            <v>Validé</v>
          </cell>
        </row>
        <row r="1347">
          <cell r="A1347" t="str">
            <v>Hiya Wa Houa Siyane/3</v>
          </cell>
          <cell r="E1347" t="str">
            <v>M</v>
          </cell>
          <cell r="H1347" t="str">
            <v>05/06/1988</v>
          </cell>
          <cell r="L1347" t="str">
            <v>Collège</v>
          </cell>
          <cell r="M1347" t="str">
            <v>Aucune</v>
          </cell>
          <cell r="O1347" t="str">
            <v>Industrie</v>
          </cell>
          <cell r="AH1347" t="str">
            <v>Validé</v>
          </cell>
        </row>
        <row r="1348">
          <cell r="A1348" t="str">
            <v>Hiya Wa Houa Siyane/4</v>
          </cell>
          <cell r="E1348" t="str">
            <v>M</v>
          </cell>
          <cell r="H1348" t="str">
            <v>31/03/2004</v>
          </cell>
          <cell r="L1348" t="str">
            <v>Collège</v>
          </cell>
          <cell r="M1348" t="str">
            <v>Technicien</v>
          </cell>
          <cell r="O1348" t="str">
            <v>Artisanat</v>
          </cell>
          <cell r="AH1348" t="str">
            <v>Validé</v>
          </cell>
        </row>
        <row r="1349">
          <cell r="A1349" t="str">
            <v>Hiya Wa Houa Siyane/4</v>
          </cell>
          <cell r="E1349" t="str">
            <v>F</v>
          </cell>
          <cell r="H1349" t="str">
            <v>22/05/1982</v>
          </cell>
          <cell r="L1349" t="str">
            <v>Diplôme universitaire</v>
          </cell>
          <cell r="M1349" t="str">
            <v>Autres</v>
          </cell>
          <cell r="O1349" t="str">
            <v>Industrie</v>
          </cell>
          <cell r="AH1349" t="str">
            <v>Validé</v>
          </cell>
        </row>
        <row r="1350">
          <cell r="A1350" t="str">
            <v>Hiya Wa Houa Siyane/4</v>
          </cell>
          <cell r="E1350" t="str">
            <v>M</v>
          </cell>
          <cell r="H1350" t="str">
            <v>12/09/1982</v>
          </cell>
          <cell r="L1350" t="str">
            <v>Collège</v>
          </cell>
          <cell r="M1350" t="str">
            <v>Aucune</v>
          </cell>
          <cell r="O1350" t="str">
            <v>Artisanat</v>
          </cell>
          <cell r="AH1350" t="str">
            <v>Validé</v>
          </cell>
        </row>
        <row r="1351">
          <cell r="A1351" t="str">
            <v>Hiya Wa Houa Siyane/4</v>
          </cell>
          <cell r="E1351" t="str">
            <v>M</v>
          </cell>
          <cell r="H1351" t="str">
            <v>15/07/1968</v>
          </cell>
          <cell r="L1351" t="str">
            <v>Collège</v>
          </cell>
          <cell r="M1351" t="str">
            <v>Aucune</v>
          </cell>
          <cell r="O1351" t="str">
            <v>Artisanat</v>
          </cell>
          <cell r="AH1351" t="str">
            <v>Validé</v>
          </cell>
        </row>
        <row r="1352">
          <cell r="A1352" t="str">
            <v>Hiya Wa Houa Siyane/4</v>
          </cell>
          <cell r="E1352" t="str">
            <v>M</v>
          </cell>
          <cell r="H1352" t="str">
            <v>21/07/1988</v>
          </cell>
          <cell r="L1352" t="str">
            <v>Collège</v>
          </cell>
          <cell r="M1352" t="str">
            <v>Aucune</v>
          </cell>
          <cell r="O1352" t="str">
            <v>Artisanat</v>
          </cell>
          <cell r="AH1352" t="str">
            <v>Validé</v>
          </cell>
        </row>
        <row r="1353">
          <cell r="A1353" t="str">
            <v>Hiya Wa Houa Siyane/4</v>
          </cell>
          <cell r="E1353" t="str">
            <v>M</v>
          </cell>
          <cell r="H1353" t="str">
            <v>01/10/1979</v>
          </cell>
          <cell r="L1353" t="str">
            <v>Niveau Bac</v>
          </cell>
          <cell r="M1353" t="str">
            <v>Technicien</v>
          </cell>
          <cell r="O1353" t="str">
            <v>Commerce</v>
          </cell>
          <cell r="AH1353" t="str">
            <v>Validé</v>
          </cell>
        </row>
        <row r="1354">
          <cell r="A1354" t="str">
            <v>Hiya Wa Houa Siyane/4</v>
          </cell>
          <cell r="E1354" t="str">
            <v>M</v>
          </cell>
          <cell r="H1354" t="str">
            <v>01/10/1977</v>
          </cell>
          <cell r="L1354" t="str">
            <v>Collège</v>
          </cell>
          <cell r="M1354" t="str">
            <v>Qualification</v>
          </cell>
          <cell r="O1354" t="str">
            <v>Artisanat</v>
          </cell>
          <cell r="AH1354" t="str">
            <v>Validé</v>
          </cell>
        </row>
        <row r="1355">
          <cell r="A1355" t="str">
            <v>Hiya Wa Houa Siyane/4</v>
          </cell>
          <cell r="E1355" t="str">
            <v>M</v>
          </cell>
          <cell r="H1355" t="str">
            <v>20/09/1996</v>
          </cell>
          <cell r="L1355" t="str">
            <v>Collège</v>
          </cell>
          <cell r="M1355" t="str">
            <v>Technicien</v>
          </cell>
          <cell r="O1355" t="str">
            <v>Artisanat</v>
          </cell>
          <cell r="AH1355" t="str">
            <v>Validé</v>
          </cell>
        </row>
        <row r="1356">
          <cell r="A1356" t="str">
            <v>Hiya Wa Houa Siyane/4</v>
          </cell>
          <cell r="E1356" t="str">
            <v>F</v>
          </cell>
          <cell r="H1356" t="str">
            <v>08/09/1955</v>
          </cell>
          <cell r="L1356" t="str">
            <v>Niveau Bac</v>
          </cell>
          <cell r="M1356" t="str">
            <v>Autres</v>
          </cell>
          <cell r="O1356" t="str">
            <v>Industrie</v>
          </cell>
          <cell r="AH1356" t="str">
            <v>Validé</v>
          </cell>
        </row>
        <row r="1357">
          <cell r="A1357" t="str">
            <v>Hiya Wa Houa Siyane/4</v>
          </cell>
          <cell r="E1357" t="str">
            <v>M</v>
          </cell>
          <cell r="H1357" t="str">
            <v>27/05/1983</v>
          </cell>
          <cell r="L1357" t="str">
            <v>Niveau Bac</v>
          </cell>
          <cell r="M1357" t="str">
            <v>Qualification</v>
          </cell>
          <cell r="O1357" t="str">
            <v>Services</v>
          </cell>
          <cell r="AH1357" t="str">
            <v>Validé</v>
          </cell>
        </row>
        <row r="1358">
          <cell r="A1358" t="str">
            <v>Hiya Wa Houa Siyane/4</v>
          </cell>
          <cell r="E1358" t="str">
            <v>M</v>
          </cell>
          <cell r="H1358" t="str">
            <v>29/08/1974</v>
          </cell>
          <cell r="L1358" t="str">
            <v>Niveau Bac</v>
          </cell>
          <cell r="M1358" t="str">
            <v>Qualification</v>
          </cell>
          <cell r="O1358" t="str">
            <v>Artisanat</v>
          </cell>
          <cell r="AH1358" t="str">
            <v>Validé</v>
          </cell>
        </row>
        <row r="1359">
          <cell r="A1359" t="str">
            <v>INITIATIVE POUR LA FORMATION ET L'ACCOMPAGNEMENT DES PROJETS/1</v>
          </cell>
          <cell r="E1359" t="str">
            <v>M</v>
          </cell>
          <cell r="H1359" t="str">
            <v>15/09/1969</v>
          </cell>
          <cell r="L1359" t="str">
            <v>Niveau Bac</v>
          </cell>
          <cell r="M1359" t="str">
            <v>Aucune</v>
          </cell>
          <cell r="O1359" t="str">
            <v>Commerce</v>
          </cell>
          <cell r="AH1359" t="str">
            <v>En attente de vérification</v>
          </cell>
        </row>
        <row r="1360">
          <cell r="A1360" t="str">
            <v>INITIATIVE POUR LA FORMATION ET L'ACCOMPAGNEMENT DES PROJETS/1</v>
          </cell>
          <cell r="E1360" t="str">
            <v>M</v>
          </cell>
          <cell r="H1360" t="str">
            <v>29/11/1977</v>
          </cell>
          <cell r="L1360" t="str">
            <v>Bac</v>
          </cell>
          <cell r="M1360" t="str">
            <v>Technicien spécialisé</v>
          </cell>
          <cell r="O1360" t="str">
            <v>Artisanat</v>
          </cell>
          <cell r="AH1360" t="str">
            <v>En attente de vérification</v>
          </cell>
        </row>
        <row r="1361">
          <cell r="A1361" t="str">
            <v>INITIATIVE POUR LA FORMATION ET L'ACCOMPAGNEMENT DES PROJETS/1</v>
          </cell>
          <cell r="E1361" t="str">
            <v>M</v>
          </cell>
          <cell r="H1361" t="str">
            <v>07/02/1993</v>
          </cell>
          <cell r="L1361" t="str">
            <v>Bac</v>
          </cell>
          <cell r="M1361" t="str">
            <v>Aucune</v>
          </cell>
          <cell r="O1361" t="str">
            <v>Commerce</v>
          </cell>
          <cell r="AH1361" t="str">
            <v>En attente de vérification</v>
          </cell>
        </row>
        <row r="1362">
          <cell r="A1362" t="str">
            <v>INITIATIVE POUR LA FORMATION ET L'ACCOMPAGNEMENT DES PROJETS/1</v>
          </cell>
          <cell r="E1362" t="str">
            <v>M</v>
          </cell>
          <cell r="H1362" t="str">
            <v>04/08/1981</v>
          </cell>
          <cell r="L1362" t="str">
            <v>Collège</v>
          </cell>
          <cell r="M1362" t="str">
            <v>Technicien</v>
          </cell>
          <cell r="O1362" t="str">
            <v>Artisanat</v>
          </cell>
          <cell r="AH1362" t="str">
            <v>En attente de vérification</v>
          </cell>
        </row>
        <row r="1363">
          <cell r="A1363" t="str">
            <v>INITIATIVE POUR LA FORMATION ET L'ACCOMPAGNEMENT DES PROJETS/1</v>
          </cell>
          <cell r="E1363" t="str">
            <v>M</v>
          </cell>
          <cell r="H1363" t="str">
            <v>31/12/1990</v>
          </cell>
          <cell r="L1363" t="str">
            <v>Collège</v>
          </cell>
          <cell r="M1363" t="str">
            <v>Aucune</v>
          </cell>
          <cell r="O1363" t="str">
            <v>Artisanat</v>
          </cell>
          <cell r="AH1363" t="str">
            <v>En attente de vérification</v>
          </cell>
        </row>
        <row r="1364">
          <cell r="A1364" t="str">
            <v>INITIATIVE POUR LA FORMATION ET L'ACCOMPAGNEMENT DES PROJETS/1</v>
          </cell>
          <cell r="E1364" t="str">
            <v>M</v>
          </cell>
          <cell r="H1364" t="str">
            <v>17/01/1985</v>
          </cell>
          <cell r="L1364" t="str">
            <v>Primaire</v>
          </cell>
          <cell r="M1364" t="str">
            <v>Aucune</v>
          </cell>
          <cell r="O1364" t="str">
            <v>Services</v>
          </cell>
          <cell r="AH1364" t="str">
            <v>En attente de vérification</v>
          </cell>
        </row>
        <row r="1365">
          <cell r="A1365" t="str">
            <v>INITIATIVE POUR LA FORMATION ET L'ACCOMPAGNEMENT DES PROJETS/1</v>
          </cell>
          <cell r="E1365" t="str">
            <v>M</v>
          </cell>
          <cell r="H1365" t="str">
            <v>21/08/1962</v>
          </cell>
          <cell r="L1365" t="str">
            <v>Primaire</v>
          </cell>
          <cell r="M1365" t="str">
            <v>Technicien</v>
          </cell>
          <cell r="O1365" t="str">
            <v>Services</v>
          </cell>
          <cell r="AH1365" t="str">
            <v>En attente de vérification</v>
          </cell>
        </row>
        <row r="1366">
          <cell r="A1366" t="str">
            <v>INITIATIVE POUR LA FORMATION ET L'ACCOMPAGNEMENT DES PROJETS/1</v>
          </cell>
          <cell r="E1366" t="str">
            <v>M</v>
          </cell>
          <cell r="H1366" t="str">
            <v>20/09/1975</v>
          </cell>
          <cell r="L1366" t="str">
            <v>Collège</v>
          </cell>
          <cell r="M1366" t="str">
            <v>Aucune</v>
          </cell>
          <cell r="O1366" t="str">
            <v>Artisanat</v>
          </cell>
          <cell r="AH1366" t="str">
            <v>En attente de vérification</v>
          </cell>
        </row>
        <row r="1367">
          <cell r="A1367" t="str">
            <v>INITIATIVE POUR LA FORMATION ET L'ACCOMPAGNEMENT DES PROJETS/1</v>
          </cell>
          <cell r="E1367" t="str">
            <v>M</v>
          </cell>
          <cell r="H1367" t="str">
            <v>08/04/1978</v>
          </cell>
          <cell r="L1367" t="str">
            <v>Niveau Bac</v>
          </cell>
          <cell r="M1367" t="str">
            <v>Autres</v>
          </cell>
          <cell r="O1367" t="str">
            <v>Commerce</v>
          </cell>
          <cell r="AH1367" t="str">
            <v>En attente de vérification</v>
          </cell>
        </row>
        <row r="1368">
          <cell r="A1368" t="str">
            <v>INITIATIVE POUR LA FORMATION ET L'ACCOMPAGNEMENT DES PROJETS/1</v>
          </cell>
          <cell r="E1368" t="str">
            <v>M</v>
          </cell>
          <cell r="H1368" t="str">
            <v>11/11/1975</v>
          </cell>
          <cell r="L1368" t="str">
            <v>Primaire</v>
          </cell>
          <cell r="M1368" t="str">
            <v>Aucune</v>
          </cell>
          <cell r="O1368" t="str">
            <v>Services</v>
          </cell>
          <cell r="AH1368" t="str">
            <v>En attente de vérification</v>
          </cell>
        </row>
        <row r="1369">
          <cell r="A1369" t="str">
            <v>INITIATIVE POUR LA FORMATION ET L'ACCOMPAGNEMENT DES PROJETS/1</v>
          </cell>
          <cell r="E1369" t="str">
            <v>M</v>
          </cell>
          <cell r="H1369" t="str">
            <v>20/07/1987</v>
          </cell>
          <cell r="L1369" t="str">
            <v>Niveau Bac</v>
          </cell>
          <cell r="M1369" t="str">
            <v>Technicien spécialisé</v>
          </cell>
          <cell r="O1369" t="str">
            <v>Commerce</v>
          </cell>
          <cell r="AH1369" t="str">
            <v>En attente de vérification</v>
          </cell>
        </row>
        <row r="1370">
          <cell r="A1370" t="str">
            <v>INITIATIVE POUR LA FORMATION ET L'ACCOMPAGNEMENT DES PROJETS/1</v>
          </cell>
          <cell r="E1370" t="str">
            <v>M</v>
          </cell>
          <cell r="H1370" t="str">
            <v>08/04/1982</v>
          </cell>
          <cell r="L1370" t="str">
            <v>Collège</v>
          </cell>
          <cell r="M1370" t="str">
            <v>Aucune</v>
          </cell>
          <cell r="O1370" t="str">
            <v>Services</v>
          </cell>
          <cell r="AH1370" t="str">
            <v>En attente de vérification</v>
          </cell>
        </row>
        <row r="1371">
          <cell r="A1371" t="str">
            <v>INITIATIVE POUR LA FORMATION ET L'ACCOMPAGNEMENT DES PROJETS/1</v>
          </cell>
          <cell r="E1371" t="str">
            <v>F</v>
          </cell>
          <cell r="H1371" t="str">
            <v>14/08/1988</v>
          </cell>
          <cell r="L1371" t="str">
            <v>Collège</v>
          </cell>
          <cell r="M1371" t="str">
            <v>Aucune</v>
          </cell>
          <cell r="O1371" t="str">
            <v>Commerce</v>
          </cell>
          <cell r="AH1371" t="str">
            <v>En attente de vérification</v>
          </cell>
        </row>
        <row r="1372">
          <cell r="A1372" t="str">
            <v>INITIATIVE POUR LA FORMATION ET L'ACCOMPAGNEMENT DES PROJETS/1</v>
          </cell>
          <cell r="E1372" t="str">
            <v>F</v>
          </cell>
          <cell r="H1372" t="str">
            <v>12/02/1979</v>
          </cell>
          <cell r="L1372" t="str">
            <v>Collège</v>
          </cell>
          <cell r="M1372" t="str">
            <v>Aucune</v>
          </cell>
          <cell r="O1372" t="str">
            <v>Services</v>
          </cell>
          <cell r="AH1372" t="str">
            <v>En attente de vérification</v>
          </cell>
        </row>
        <row r="1373">
          <cell r="A1373" t="str">
            <v>INITIATIVE POUR LA FORMATION ET L'ACCOMPAGNEMENT DES PROJETS/1</v>
          </cell>
          <cell r="E1373" t="str">
            <v>F</v>
          </cell>
          <cell r="H1373" t="str">
            <v>26/07/1982</v>
          </cell>
          <cell r="L1373" t="str">
            <v>Niveau Bac</v>
          </cell>
          <cell r="M1373" t="str">
            <v>Qualification</v>
          </cell>
          <cell r="O1373" t="str">
            <v>Artisanat</v>
          </cell>
          <cell r="AH1373" t="str">
            <v>En attente de vérification</v>
          </cell>
        </row>
        <row r="1374">
          <cell r="A1374" t="str">
            <v>INITIATIVE POUR LA FORMATION ET L'ACCOMPAGNEMENT DES PROJETS/2</v>
          </cell>
          <cell r="E1374" t="str">
            <v>F</v>
          </cell>
          <cell r="H1374" t="str">
            <v>25/03/1979</v>
          </cell>
          <cell r="L1374" t="str">
            <v>Diplôme universitaire</v>
          </cell>
          <cell r="M1374" t="str">
            <v>Technicien</v>
          </cell>
          <cell r="O1374" t="str">
            <v>Services</v>
          </cell>
          <cell r="AH1374" t="str">
            <v>En attente de vérification</v>
          </cell>
        </row>
        <row r="1375">
          <cell r="A1375" t="str">
            <v>INITIATIVE POUR LA FORMATION ET L'ACCOMPAGNEMENT DES PROJETS/2</v>
          </cell>
          <cell r="E1375" t="str">
            <v>M</v>
          </cell>
          <cell r="H1375" t="str">
            <v>24/07/1978</v>
          </cell>
          <cell r="L1375" t="str">
            <v>Diplôme universitaire</v>
          </cell>
          <cell r="M1375" t="str">
            <v>Technicien</v>
          </cell>
          <cell r="O1375" t="str">
            <v>Services</v>
          </cell>
          <cell r="AH1375" t="str">
            <v>En attente de vérification</v>
          </cell>
        </row>
        <row r="1376">
          <cell r="A1376" t="str">
            <v>INITIATIVE POUR LA FORMATION ET L'ACCOMPAGNEMENT DES PROJETS/2</v>
          </cell>
          <cell r="E1376" t="str">
            <v>F</v>
          </cell>
          <cell r="H1376" t="str">
            <v>06/07/1983</v>
          </cell>
          <cell r="L1376" t="str">
            <v>Collège</v>
          </cell>
          <cell r="M1376" t="str">
            <v>Aucune</v>
          </cell>
          <cell r="O1376" t="str">
            <v>Services</v>
          </cell>
          <cell r="AH1376" t="str">
            <v>En attente de vérification</v>
          </cell>
        </row>
        <row r="1377">
          <cell r="A1377" t="str">
            <v>INITIATIVE POUR LA FORMATION ET L'ACCOMPAGNEMENT DES PROJETS/2</v>
          </cell>
          <cell r="E1377" t="str">
            <v>M</v>
          </cell>
          <cell r="H1377" t="str">
            <v>25/03/1971</v>
          </cell>
          <cell r="L1377" t="str">
            <v>Diplôme universitaire</v>
          </cell>
          <cell r="M1377" t="str">
            <v>Aucune</v>
          </cell>
          <cell r="O1377" t="str">
            <v>Services</v>
          </cell>
          <cell r="AH1377" t="str">
            <v>En attente de vérification</v>
          </cell>
        </row>
        <row r="1378">
          <cell r="A1378" t="str">
            <v>INITIATIVE POUR LA FORMATION ET L'ACCOMPAGNEMENT DES PROJETS/2</v>
          </cell>
          <cell r="E1378" t="str">
            <v>F</v>
          </cell>
          <cell r="H1378" t="str">
            <v>14/08/1988</v>
          </cell>
          <cell r="L1378" t="str">
            <v>Collège</v>
          </cell>
          <cell r="M1378" t="str">
            <v>Aucune</v>
          </cell>
          <cell r="O1378" t="str">
            <v>Commerce</v>
          </cell>
          <cell r="AH1378" t="str">
            <v>En attente de vérification</v>
          </cell>
        </row>
        <row r="1379">
          <cell r="A1379" t="str">
            <v>INITIATIVE POUR LA FORMATION ET L'ACCOMPAGNEMENT DES PROJETS/2</v>
          </cell>
          <cell r="E1379" t="str">
            <v>M</v>
          </cell>
          <cell r="H1379" t="str">
            <v>20/07/1987</v>
          </cell>
          <cell r="L1379" t="str">
            <v>Niveau Bac</v>
          </cell>
          <cell r="M1379" t="str">
            <v>Technicien spécialisé</v>
          </cell>
          <cell r="O1379" t="str">
            <v>Commerce</v>
          </cell>
          <cell r="AH1379" t="str">
            <v>En attente de vérification</v>
          </cell>
        </row>
        <row r="1380">
          <cell r="A1380" t="str">
            <v>INITIATIVE POUR LA FORMATION ET L'ACCOMPAGNEMENT DES PROJETS/2</v>
          </cell>
          <cell r="E1380" t="str">
            <v>M</v>
          </cell>
          <cell r="H1380" t="str">
            <v>12/12/1989</v>
          </cell>
          <cell r="L1380" t="str">
            <v>Collège</v>
          </cell>
          <cell r="M1380" t="str">
            <v>Aucune</v>
          </cell>
          <cell r="O1380" t="str">
            <v>Services</v>
          </cell>
          <cell r="AH1380" t="str">
            <v>En attente de vérification</v>
          </cell>
        </row>
        <row r="1381">
          <cell r="A1381" t="str">
            <v>INITIATIVE POUR LA FORMATION ET L'ACCOMPAGNEMENT DES PROJETS/2</v>
          </cell>
          <cell r="E1381" t="str">
            <v>F</v>
          </cell>
          <cell r="H1381" t="str">
            <v>12/02/1979</v>
          </cell>
          <cell r="L1381" t="str">
            <v>Collège</v>
          </cell>
          <cell r="M1381" t="str">
            <v>Aucune</v>
          </cell>
          <cell r="O1381" t="str">
            <v>Services</v>
          </cell>
          <cell r="AH1381" t="str">
            <v>En attente de vérification</v>
          </cell>
        </row>
        <row r="1382">
          <cell r="A1382" t="str">
            <v>INITIATIVE POUR LA FORMATION ET L'ACCOMPAGNEMENT DES PROJETS/2</v>
          </cell>
          <cell r="E1382" t="str">
            <v>F</v>
          </cell>
          <cell r="H1382" t="str">
            <v>26/07/1982</v>
          </cell>
          <cell r="L1382" t="str">
            <v>Niveau Bac</v>
          </cell>
          <cell r="M1382" t="str">
            <v>Qualification</v>
          </cell>
          <cell r="O1382" t="str">
            <v>Artisanat</v>
          </cell>
          <cell r="AH1382" t="str">
            <v>En attente de vérification</v>
          </cell>
        </row>
        <row r="1383">
          <cell r="A1383" t="str">
            <v>INITIATIVE POUR LA FORMATION ET L'ACCOMPAGNEMENT DES PROJETS/2</v>
          </cell>
          <cell r="E1383" t="str">
            <v>M</v>
          </cell>
          <cell r="H1383" t="str">
            <v>20/09/1975</v>
          </cell>
          <cell r="L1383" t="str">
            <v>Collège</v>
          </cell>
          <cell r="M1383" t="str">
            <v>Aucune</v>
          </cell>
          <cell r="O1383" t="str">
            <v>Artisanat</v>
          </cell>
          <cell r="AH1383" t="str">
            <v>En attente de vérification</v>
          </cell>
        </row>
        <row r="1384">
          <cell r="A1384" t="str">
            <v>INITIATIVE POUR LA FORMATION ET L'ACCOMPAGNEMENT DES PROJETS/2</v>
          </cell>
          <cell r="E1384" t="str">
            <v>M</v>
          </cell>
          <cell r="H1384" t="str">
            <v>15/09/1984</v>
          </cell>
          <cell r="L1384" t="str">
            <v>Primaire</v>
          </cell>
          <cell r="M1384" t="str">
            <v>Aucune</v>
          </cell>
          <cell r="O1384" t="str">
            <v>Artisanat</v>
          </cell>
          <cell r="AH1384" t="str">
            <v>En attente de vérification</v>
          </cell>
        </row>
        <row r="1385">
          <cell r="A1385" t="str">
            <v>INITIATIVE POUR LA FORMATION ET L'ACCOMPAGNEMENT DES PROJETS/2</v>
          </cell>
          <cell r="E1385" t="str">
            <v>M</v>
          </cell>
          <cell r="H1385" t="str">
            <v>11/12/1979</v>
          </cell>
          <cell r="L1385" t="str">
            <v>Collège</v>
          </cell>
          <cell r="M1385" t="str">
            <v>Aucune</v>
          </cell>
          <cell r="O1385" t="str">
            <v>Artisanat</v>
          </cell>
          <cell r="AH1385" t="str">
            <v>En attente de vérification</v>
          </cell>
        </row>
        <row r="1386">
          <cell r="A1386" t="str">
            <v>INITIATIVE POUR LA FORMATION ET L'ACCOMPAGNEMENT DES PROJETS/2</v>
          </cell>
          <cell r="E1386" t="str">
            <v>M</v>
          </cell>
          <cell r="H1386" t="str">
            <v>28/09/1963</v>
          </cell>
          <cell r="L1386" t="str">
            <v>Collège</v>
          </cell>
          <cell r="M1386" t="str">
            <v>Aucune</v>
          </cell>
          <cell r="O1386" t="str">
            <v>Artisanat</v>
          </cell>
          <cell r="AH1386" t="str">
            <v>En attente de vérification</v>
          </cell>
        </row>
        <row r="1387">
          <cell r="A1387" t="str">
            <v>INITIATIVE POUR LA FORMATION ET L'ACCOMPAGNEMENT DES PROJETS/2</v>
          </cell>
          <cell r="E1387" t="str">
            <v>M</v>
          </cell>
          <cell r="H1387" t="str">
            <v>05/03/1988</v>
          </cell>
          <cell r="L1387" t="str">
            <v>Collège</v>
          </cell>
          <cell r="M1387" t="str">
            <v>Aucune</v>
          </cell>
          <cell r="O1387" t="str">
            <v>Artisanat</v>
          </cell>
          <cell r="AH1387" t="str">
            <v>En attente de vérification</v>
          </cell>
        </row>
        <row r="1388">
          <cell r="A1388" t="str">
            <v>INITIATIVE POUR LA FORMATION ET L'ACCOMPAGNEMENT DES PROJETS/2</v>
          </cell>
          <cell r="E1388" t="str">
            <v>M</v>
          </cell>
          <cell r="H1388" t="str">
            <v>25/12/1972</v>
          </cell>
          <cell r="L1388" t="str">
            <v>Bac</v>
          </cell>
          <cell r="M1388" t="str">
            <v>Autres</v>
          </cell>
          <cell r="O1388" t="str">
            <v>Services</v>
          </cell>
          <cell r="AH1388" t="str">
            <v>En attente de vérification</v>
          </cell>
        </row>
        <row r="1389">
          <cell r="A1389" t="str">
            <v>INITIATIVE POUR LA FORMATION ET L'ACCOMPAGNEMENT DES PROJETS/2</v>
          </cell>
          <cell r="E1389" t="str">
            <v>M</v>
          </cell>
          <cell r="H1389" t="str">
            <v>06/09/1987</v>
          </cell>
          <cell r="L1389" t="str">
            <v>Collège</v>
          </cell>
          <cell r="M1389" t="str">
            <v>Aucune</v>
          </cell>
          <cell r="O1389" t="str">
            <v>Artisanat</v>
          </cell>
          <cell r="AH1389" t="str">
            <v>En attente de vérification</v>
          </cell>
        </row>
        <row r="1390">
          <cell r="A1390" t="str">
            <v>INITIATIVE POUR LA FORMATION ET L'ACCOMPAGNEMENT DES PROJETS/2</v>
          </cell>
          <cell r="E1390" t="str">
            <v>M</v>
          </cell>
          <cell r="H1390" t="str">
            <v>11/01/1980</v>
          </cell>
          <cell r="L1390" t="str">
            <v>Primaire</v>
          </cell>
          <cell r="M1390" t="str">
            <v>Aucune</v>
          </cell>
          <cell r="O1390" t="str">
            <v>Artisanat</v>
          </cell>
          <cell r="AH1390" t="str">
            <v>En attente de vérification</v>
          </cell>
        </row>
        <row r="1391">
          <cell r="A1391" t="str">
            <v>INITIATIVE POUR LA FORMATION ET L'ACCOMPAGNEMENT DES PROJETS/2</v>
          </cell>
          <cell r="E1391" t="str">
            <v>F</v>
          </cell>
          <cell r="H1391" t="str">
            <v>20/11/2001</v>
          </cell>
          <cell r="L1391" t="str">
            <v>Collège</v>
          </cell>
          <cell r="M1391" t="str">
            <v>Aucune</v>
          </cell>
          <cell r="O1391" t="str">
            <v>Artisanat</v>
          </cell>
          <cell r="AH1391" t="str">
            <v>En attente de vérification</v>
          </cell>
        </row>
        <row r="1392">
          <cell r="A1392" t="str">
            <v>INITIATIVE POUR LA FORMATION ET L'ACCOMPAGNEMENT DES PROJETS/2</v>
          </cell>
          <cell r="E1392" t="str">
            <v>M</v>
          </cell>
          <cell r="H1392" t="str">
            <v>13/10/1975</v>
          </cell>
          <cell r="L1392" t="str">
            <v>Non scolarisé</v>
          </cell>
          <cell r="M1392" t="str">
            <v>Aucune</v>
          </cell>
          <cell r="O1392" t="str">
            <v>Artisanat</v>
          </cell>
          <cell r="AH1392" t="str">
            <v>En attente de vérification</v>
          </cell>
        </row>
        <row r="1393">
          <cell r="A1393" t="str">
            <v>Réseau Associatif pour le développement Participatif/2</v>
          </cell>
          <cell r="E1393" t="str">
            <v>F</v>
          </cell>
          <cell r="H1393" t="str">
            <v>11/08/1987</v>
          </cell>
          <cell r="L1393" t="str">
            <v>Bac</v>
          </cell>
          <cell r="M1393" t="str">
            <v>Technicien</v>
          </cell>
          <cell r="O1393" t="str">
            <v>Services</v>
          </cell>
          <cell r="AH1393" t="str">
            <v>Validé</v>
          </cell>
        </row>
        <row r="1394">
          <cell r="A1394" t="str">
            <v>Réseau Associatif pour le développement Participatif/2</v>
          </cell>
          <cell r="E1394" t="str">
            <v>M</v>
          </cell>
          <cell r="H1394" t="str">
            <v>17/02/1975</v>
          </cell>
          <cell r="L1394" t="str">
            <v>Primaire</v>
          </cell>
          <cell r="M1394" t="str">
            <v>Aucune</v>
          </cell>
          <cell r="O1394" t="str">
            <v>Industrie</v>
          </cell>
          <cell r="AH1394" t="str">
            <v>Validé</v>
          </cell>
        </row>
        <row r="1395">
          <cell r="A1395" t="str">
            <v>Réseau Associatif pour le développement Participatif/2</v>
          </cell>
          <cell r="E1395" t="str">
            <v>M</v>
          </cell>
          <cell r="H1395" t="str">
            <v>01/06/1980</v>
          </cell>
          <cell r="L1395" t="str">
            <v>Primaire</v>
          </cell>
          <cell r="M1395" t="str">
            <v>Aucune</v>
          </cell>
          <cell r="O1395" t="str">
            <v>Artisanat</v>
          </cell>
          <cell r="AH1395" t="str">
            <v>Validé</v>
          </cell>
        </row>
        <row r="1396">
          <cell r="A1396" t="str">
            <v>Réseau Associatif pour le développement Participatif/2</v>
          </cell>
          <cell r="E1396" t="str">
            <v>M</v>
          </cell>
          <cell r="H1396" t="str">
            <v>29/12/1983</v>
          </cell>
          <cell r="L1396" t="str">
            <v>Diplôme universitaire</v>
          </cell>
          <cell r="M1396" t="str">
            <v>Autres</v>
          </cell>
          <cell r="O1396" t="str">
            <v>Industrie</v>
          </cell>
          <cell r="AH1396" t="str">
            <v>Validé</v>
          </cell>
        </row>
        <row r="1397">
          <cell r="A1397" t="str">
            <v>Réseau Associatif pour le développement Participatif/2</v>
          </cell>
          <cell r="E1397" t="str">
            <v>M</v>
          </cell>
          <cell r="H1397" t="str">
            <v>15/07/1983</v>
          </cell>
          <cell r="L1397" t="str">
            <v>Collège</v>
          </cell>
          <cell r="M1397" t="str">
            <v>Aucune</v>
          </cell>
          <cell r="O1397" t="str">
            <v>Industrie</v>
          </cell>
          <cell r="AH1397" t="str">
            <v>Validé</v>
          </cell>
        </row>
        <row r="1398">
          <cell r="A1398" t="str">
            <v>Réseau Associatif pour le développement Participatif/2</v>
          </cell>
          <cell r="E1398" t="str">
            <v>F</v>
          </cell>
          <cell r="H1398" t="str">
            <v>12/12/1994</v>
          </cell>
          <cell r="L1398" t="str">
            <v>Collège</v>
          </cell>
          <cell r="M1398" t="str">
            <v>Aucune</v>
          </cell>
          <cell r="O1398" t="str">
            <v>Industrie</v>
          </cell>
          <cell r="AH1398" t="str">
            <v>Validé</v>
          </cell>
        </row>
        <row r="1399">
          <cell r="A1399" t="str">
            <v>Réseau Associatif pour le développement Participatif/2</v>
          </cell>
          <cell r="E1399" t="str">
            <v>M</v>
          </cell>
          <cell r="H1399" t="str">
            <v>20/04/1972</v>
          </cell>
          <cell r="L1399" t="str">
            <v>Collège</v>
          </cell>
          <cell r="M1399" t="str">
            <v>Aucune</v>
          </cell>
          <cell r="O1399" t="str">
            <v>Artisanat</v>
          </cell>
          <cell r="AH1399" t="str">
            <v>Validé</v>
          </cell>
        </row>
        <row r="1400">
          <cell r="A1400" t="str">
            <v>Réseau Associatif pour le développement Participatif/2</v>
          </cell>
          <cell r="E1400" t="str">
            <v>M</v>
          </cell>
          <cell r="H1400" t="str">
            <v>20/12/1982</v>
          </cell>
          <cell r="L1400" t="str">
            <v>Collège</v>
          </cell>
          <cell r="M1400" t="str">
            <v>Aucune</v>
          </cell>
          <cell r="O1400" t="str">
            <v>Artisanat</v>
          </cell>
          <cell r="AH1400" t="str">
            <v>Validé</v>
          </cell>
        </row>
        <row r="1401">
          <cell r="A1401" t="str">
            <v>Réseau Associatif pour le développement Participatif/2</v>
          </cell>
          <cell r="E1401" t="str">
            <v>F</v>
          </cell>
          <cell r="H1401" t="str">
            <v>19/05/1968</v>
          </cell>
          <cell r="L1401" t="str">
            <v>Primaire</v>
          </cell>
          <cell r="M1401" t="str">
            <v>Aucune</v>
          </cell>
          <cell r="O1401" t="str">
            <v>Artisanat</v>
          </cell>
          <cell r="AH1401" t="str">
            <v>Validé</v>
          </cell>
        </row>
        <row r="1402">
          <cell r="A1402" t="str">
            <v>Réseau Associatif pour le développement Participatif/2</v>
          </cell>
          <cell r="E1402" t="str">
            <v>F</v>
          </cell>
          <cell r="H1402" t="str">
            <v>13/10/1965</v>
          </cell>
          <cell r="L1402" t="str">
            <v>Niveau Bac</v>
          </cell>
          <cell r="M1402" t="str">
            <v>Qualification</v>
          </cell>
          <cell r="O1402" t="str">
            <v>Artisanat</v>
          </cell>
          <cell r="AH1402" t="str">
            <v>Validé</v>
          </cell>
        </row>
        <row r="1403">
          <cell r="A1403" t="str">
            <v>Réseau Associatif pour le développement Participatif/2</v>
          </cell>
          <cell r="E1403" t="str">
            <v>F</v>
          </cell>
          <cell r="H1403" t="str">
            <v>01/01/1962</v>
          </cell>
          <cell r="L1403" t="str">
            <v>Non scolarisé</v>
          </cell>
          <cell r="M1403" t="str">
            <v>Aucune</v>
          </cell>
          <cell r="O1403" t="str">
            <v>Commerce</v>
          </cell>
          <cell r="AH1403" t="str">
            <v>Validé</v>
          </cell>
        </row>
        <row r="1404">
          <cell r="A1404" t="str">
            <v>Réseau Associatif pour le développement Participatif/2</v>
          </cell>
          <cell r="E1404" t="str">
            <v>M</v>
          </cell>
          <cell r="H1404" t="str">
            <v>03/03/1992</v>
          </cell>
          <cell r="L1404" t="str">
            <v>Diplôme universitaire</v>
          </cell>
          <cell r="M1404" t="str">
            <v>Technicien spécialisé</v>
          </cell>
          <cell r="O1404" t="str">
            <v>Services</v>
          </cell>
          <cell r="AH1404" t="str">
            <v>Validé</v>
          </cell>
        </row>
        <row r="1405">
          <cell r="A1405" t="str">
            <v>Réseau Associatif pour le développement Participatif/2</v>
          </cell>
          <cell r="E1405" t="str">
            <v>M</v>
          </cell>
          <cell r="H1405" t="str">
            <v>10/12/1977</v>
          </cell>
          <cell r="L1405" t="str">
            <v>Collège</v>
          </cell>
          <cell r="M1405" t="str">
            <v>Aucune</v>
          </cell>
          <cell r="O1405" t="str">
            <v>Industrie</v>
          </cell>
          <cell r="AH1405" t="str">
            <v>Validé</v>
          </cell>
        </row>
        <row r="1406">
          <cell r="A1406" t="str">
            <v>Réseau Associatif pour le développement Participatif/2</v>
          </cell>
          <cell r="E1406" t="str">
            <v>M</v>
          </cell>
          <cell r="H1406" t="str">
            <v>05/08/1968</v>
          </cell>
          <cell r="L1406" t="str">
            <v>Diplôme universitaire</v>
          </cell>
          <cell r="M1406" t="str">
            <v>Autres</v>
          </cell>
          <cell r="O1406" t="str">
            <v>Services</v>
          </cell>
          <cell r="AH1406" t="str">
            <v>Validé</v>
          </cell>
        </row>
        <row r="1407">
          <cell r="A1407" t="str">
            <v>Réseau Associatif pour le développement Participatif/3</v>
          </cell>
          <cell r="E1407" t="str">
            <v>M</v>
          </cell>
          <cell r="H1407" t="str">
            <v>01/01/1982</v>
          </cell>
          <cell r="L1407" t="str">
            <v>Bac</v>
          </cell>
          <cell r="M1407" t="str">
            <v>Aucune</v>
          </cell>
          <cell r="O1407" t="str">
            <v>Artisanat</v>
          </cell>
          <cell r="AH1407" t="str">
            <v>Validé</v>
          </cell>
        </row>
        <row r="1408">
          <cell r="A1408" t="str">
            <v>Réseau Associatif pour le développement Participatif/3</v>
          </cell>
          <cell r="E1408" t="str">
            <v>F</v>
          </cell>
          <cell r="H1408" t="str">
            <v>23/01/1988</v>
          </cell>
          <cell r="L1408" t="str">
            <v>Niveau Bac</v>
          </cell>
          <cell r="M1408" t="str">
            <v>Aucune</v>
          </cell>
          <cell r="O1408" t="str">
            <v>Artisanat</v>
          </cell>
          <cell r="AH1408" t="str">
            <v>Validé</v>
          </cell>
        </row>
        <row r="1409">
          <cell r="A1409" t="str">
            <v>Réseau Associatif pour le développement Participatif/3</v>
          </cell>
          <cell r="E1409" t="str">
            <v>M</v>
          </cell>
          <cell r="H1409" t="str">
            <v>29/09/1981</v>
          </cell>
          <cell r="L1409" t="str">
            <v>Diplôme universitaire</v>
          </cell>
          <cell r="M1409" t="str">
            <v>Autres</v>
          </cell>
          <cell r="O1409" t="str">
            <v>Industrie</v>
          </cell>
          <cell r="AH1409" t="str">
            <v>Validé</v>
          </cell>
        </row>
        <row r="1410">
          <cell r="A1410" t="str">
            <v>Réseau Associatif pour le développement Participatif/3</v>
          </cell>
          <cell r="E1410" t="str">
            <v>M</v>
          </cell>
          <cell r="H1410" t="str">
            <v>30/06/1981</v>
          </cell>
          <cell r="L1410" t="str">
            <v>Niveau Bac</v>
          </cell>
          <cell r="M1410" t="str">
            <v>Aucune</v>
          </cell>
          <cell r="O1410" t="str">
            <v>Industrie</v>
          </cell>
          <cell r="AH1410" t="str">
            <v>Validé</v>
          </cell>
        </row>
        <row r="1411">
          <cell r="A1411" t="str">
            <v>Réseau Associatif pour le développement Participatif/3</v>
          </cell>
          <cell r="E1411" t="str">
            <v>F</v>
          </cell>
          <cell r="H1411" t="str">
            <v>29/07/1983</v>
          </cell>
          <cell r="L1411" t="str">
            <v>Collège</v>
          </cell>
          <cell r="M1411" t="str">
            <v>Aucune</v>
          </cell>
          <cell r="O1411" t="str">
            <v>Industrie</v>
          </cell>
          <cell r="AH1411" t="str">
            <v>Validé</v>
          </cell>
        </row>
        <row r="1412">
          <cell r="A1412" t="str">
            <v>Réseau Associatif pour le développement Participatif/3</v>
          </cell>
          <cell r="E1412" t="str">
            <v>F</v>
          </cell>
          <cell r="H1412" t="str">
            <v>06/10/1983</v>
          </cell>
          <cell r="L1412" t="str">
            <v>Diplôme universitaire</v>
          </cell>
          <cell r="M1412" t="str">
            <v>Autres</v>
          </cell>
          <cell r="O1412" t="str">
            <v>Artisanat</v>
          </cell>
          <cell r="AH1412" t="str">
            <v>Validé</v>
          </cell>
        </row>
        <row r="1413">
          <cell r="A1413" t="str">
            <v>Réseau Associatif pour le développement Participatif/3</v>
          </cell>
          <cell r="E1413" t="str">
            <v>M</v>
          </cell>
          <cell r="H1413" t="str">
            <v>01/01/1962</v>
          </cell>
          <cell r="L1413" t="str">
            <v>Non scolarisé</v>
          </cell>
          <cell r="M1413" t="str">
            <v>Aucune</v>
          </cell>
          <cell r="O1413" t="str">
            <v>Industrie</v>
          </cell>
          <cell r="AH1413" t="str">
            <v>Validé</v>
          </cell>
        </row>
        <row r="1414">
          <cell r="A1414" t="str">
            <v>Réseau Associatif pour le développement Participatif/3</v>
          </cell>
          <cell r="E1414" t="str">
            <v>F</v>
          </cell>
          <cell r="H1414" t="str">
            <v>24/08/1994</v>
          </cell>
          <cell r="L1414" t="str">
            <v>Diplôme universitaire</v>
          </cell>
          <cell r="M1414" t="str">
            <v>Aucune</v>
          </cell>
          <cell r="O1414" t="str">
            <v>Industrie</v>
          </cell>
          <cell r="AH1414" t="str">
            <v>Validé</v>
          </cell>
        </row>
        <row r="1415">
          <cell r="A1415" t="str">
            <v>Réseau Associatif pour le développement Participatif/3</v>
          </cell>
          <cell r="E1415" t="str">
            <v>M</v>
          </cell>
          <cell r="H1415" t="str">
            <v>02/12/1988</v>
          </cell>
          <cell r="L1415" t="str">
            <v>Diplôme universitaire</v>
          </cell>
          <cell r="M1415" t="str">
            <v>Technicien</v>
          </cell>
          <cell r="O1415" t="str">
            <v>Services</v>
          </cell>
          <cell r="AH1415" t="str">
            <v>Validé</v>
          </cell>
        </row>
        <row r="1416">
          <cell r="A1416" t="str">
            <v>Réseau Associatif pour le développement Participatif/3</v>
          </cell>
          <cell r="E1416" t="str">
            <v>M</v>
          </cell>
          <cell r="H1416" t="str">
            <v>31/07/1969</v>
          </cell>
          <cell r="L1416" t="str">
            <v>Niveau Bac</v>
          </cell>
          <cell r="M1416" t="str">
            <v>Technicien</v>
          </cell>
          <cell r="O1416" t="str">
            <v>Services</v>
          </cell>
          <cell r="AH1416" t="str">
            <v>Validé</v>
          </cell>
        </row>
        <row r="1417">
          <cell r="A1417" t="str">
            <v>Réseau Associatif pour le développement Participatif/3</v>
          </cell>
          <cell r="E1417" t="str">
            <v>M</v>
          </cell>
          <cell r="H1417" t="str">
            <v>05/08/1987</v>
          </cell>
          <cell r="L1417" t="str">
            <v>Niveau Bac</v>
          </cell>
          <cell r="M1417" t="str">
            <v>Technicien</v>
          </cell>
          <cell r="O1417" t="str">
            <v>Services</v>
          </cell>
          <cell r="AH1417" t="str">
            <v>Validé</v>
          </cell>
        </row>
        <row r="1418">
          <cell r="A1418" t="str">
            <v>Réseau Associatif pour le développement Participatif/3</v>
          </cell>
          <cell r="E1418" t="str">
            <v>M</v>
          </cell>
          <cell r="H1418" t="str">
            <v>01/01/1980</v>
          </cell>
          <cell r="L1418" t="str">
            <v>Collège</v>
          </cell>
          <cell r="M1418" t="str">
            <v>Technicien</v>
          </cell>
          <cell r="O1418" t="str">
            <v>Services</v>
          </cell>
          <cell r="AH1418" t="str">
            <v>Validé</v>
          </cell>
        </row>
        <row r="1419">
          <cell r="A1419" t="str">
            <v>Réseau Associatif pour le développement Participatif/3</v>
          </cell>
          <cell r="E1419" t="str">
            <v>M</v>
          </cell>
          <cell r="H1419" t="str">
            <v>20/07/1987</v>
          </cell>
          <cell r="L1419" t="str">
            <v>Bac</v>
          </cell>
          <cell r="M1419" t="str">
            <v>Technicien spécialisé</v>
          </cell>
          <cell r="O1419" t="str">
            <v>Industrie</v>
          </cell>
          <cell r="AH1419" t="str">
            <v>Validé</v>
          </cell>
        </row>
        <row r="1420">
          <cell r="A1420" t="str">
            <v>Réseau Associatif pour le développement Participatif/3</v>
          </cell>
          <cell r="E1420" t="str">
            <v>M</v>
          </cell>
          <cell r="H1420" t="str">
            <v>03/03/1996</v>
          </cell>
          <cell r="L1420" t="str">
            <v>Diplôme universitaire</v>
          </cell>
          <cell r="M1420" t="str">
            <v>Technicien spécialisé</v>
          </cell>
          <cell r="O1420" t="str">
            <v>Industrie</v>
          </cell>
          <cell r="AH1420" t="str">
            <v>Validé</v>
          </cell>
        </row>
        <row r="1421">
          <cell r="A1421" t="str">
            <v>Réseau Associatif pour le développement Participatif/4</v>
          </cell>
          <cell r="E1421" t="str">
            <v>M</v>
          </cell>
          <cell r="H1421" t="str">
            <v>17/03/1992</v>
          </cell>
          <cell r="L1421" t="str">
            <v>Niveau Bac</v>
          </cell>
          <cell r="M1421" t="str">
            <v>Qualification</v>
          </cell>
          <cell r="O1421" t="str">
            <v>Industrie</v>
          </cell>
          <cell r="AH1421" t="str">
            <v>Validé</v>
          </cell>
        </row>
        <row r="1422">
          <cell r="A1422" t="str">
            <v>Réseau Associatif pour le développement Participatif/4</v>
          </cell>
          <cell r="E1422" t="str">
            <v>M</v>
          </cell>
          <cell r="H1422" t="str">
            <v>12/04/1975</v>
          </cell>
          <cell r="L1422" t="str">
            <v>Niveau Bac</v>
          </cell>
          <cell r="M1422" t="str">
            <v>Aucune</v>
          </cell>
          <cell r="O1422" t="str">
            <v>Industrie</v>
          </cell>
          <cell r="AH1422" t="str">
            <v>Validé</v>
          </cell>
        </row>
        <row r="1423">
          <cell r="A1423" t="str">
            <v>Réseau Associatif pour le développement Participatif/4</v>
          </cell>
          <cell r="E1423" t="str">
            <v>M</v>
          </cell>
          <cell r="H1423" t="str">
            <v>01/01/1975</v>
          </cell>
          <cell r="L1423" t="str">
            <v>Diplôme universitaire</v>
          </cell>
          <cell r="M1423" t="str">
            <v>Qualification</v>
          </cell>
          <cell r="O1423" t="str">
            <v>Industrie</v>
          </cell>
          <cell r="AH1423" t="str">
            <v>Validé</v>
          </cell>
        </row>
        <row r="1424">
          <cell r="A1424" t="str">
            <v>Réseau Associatif pour le développement Participatif/4</v>
          </cell>
          <cell r="E1424" t="str">
            <v>M</v>
          </cell>
          <cell r="H1424" t="str">
            <v>10/02/1987</v>
          </cell>
          <cell r="L1424" t="str">
            <v>Bac</v>
          </cell>
          <cell r="M1424" t="str">
            <v>Technicien spécialisé</v>
          </cell>
          <cell r="O1424" t="str">
            <v>Industrie</v>
          </cell>
          <cell r="AH1424" t="str">
            <v>Validé</v>
          </cell>
        </row>
        <row r="1425">
          <cell r="A1425" t="str">
            <v>Réseau Associatif pour le développement Participatif/4</v>
          </cell>
          <cell r="E1425" t="str">
            <v>M</v>
          </cell>
          <cell r="H1425" t="str">
            <v>20/01/1977</v>
          </cell>
          <cell r="L1425" t="str">
            <v>Diplôme universitaire</v>
          </cell>
          <cell r="M1425" t="str">
            <v>Technicien spécialisé</v>
          </cell>
          <cell r="O1425" t="str">
            <v>Industrie</v>
          </cell>
          <cell r="AH1425" t="str">
            <v>Validé</v>
          </cell>
        </row>
        <row r="1426">
          <cell r="A1426" t="str">
            <v>Réseau Associatif pour le développement Participatif/4</v>
          </cell>
          <cell r="E1426" t="str">
            <v>M</v>
          </cell>
          <cell r="H1426" t="str">
            <v>18/10/1992</v>
          </cell>
          <cell r="L1426" t="str">
            <v>Bac</v>
          </cell>
          <cell r="M1426" t="str">
            <v>Qualification</v>
          </cell>
          <cell r="O1426" t="str">
            <v>Services</v>
          </cell>
          <cell r="AH1426" t="str">
            <v>Validé</v>
          </cell>
        </row>
        <row r="1427">
          <cell r="A1427" t="str">
            <v>Réseau Associatif pour le développement Participatif/4</v>
          </cell>
          <cell r="E1427" t="str">
            <v>F</v>
          </cell>
          <cell r="H1427" t="str">
            <v>05/09/1968</v>
          </cell>
          <cell r="L1427" t="str">
            <v>Niveau Bac</v>
          </cell>
          <cell r="M1427" t="str">
            <v>Technicien</v>
          </cell>
          <cell r="O1427" t="str">
            <v>Industrie</v>
          </cell>
          <cell r="AH1427" t="str">
            <v>Validé</v>
          </cell>
        </row>
        <row r="1428">
          <cell r="A1428" t="str">
            <v>Réseau Associatif pour le développement Participatif/4</v>
          </cell>
          <cell r="E1428" t="str">
            <v>M</v>
          </cell>
          <cell r="H1428" t="str">
            <v>20/08/1969</v>
          </cell>
          <cell r="L1428" t="str">
            <v>Non scolarisé</v>
          </cell>
          <cell r="M1428" t="str">
            <v>Aucune</v>
          </cell>
          <cell r="O1428" t="str">
            <v>Artisanat</v>
          </cell>
          <cell r="AH1428" t="str">
            <v>Validé</v>
          </cell>
        </row>
        <row r="1429">
          <cell r="A1429" t="str">
            <v>Réseau Associatif pour le développement Participatif/4</v>
          </cell>
          <cell r="E1429" t="str">
            <v>M</v>
          </cell>
          <cell r="H1429" t="str">
            <v>01/01/1962</v>
          </cell>
          <cell r="L1429" t="str">
            <v>Diplôme universitaire</v>
          </cell>
          <cell r="M1429" t="str">
            <v>Technicien spécialisé</v>
          </cell>
          <cell r="O1429" t="str">
            <v>Industrie</v>
          </cell>
          <cell r="AH1429" t="str">
            <v>Validé</v>
          </cell>
        </row>
        <row r="1430">
          <cell r="A1430" t="str">
            <v>Réseau Associatif pour le développement Participatif/4</v>
          </cell>
          <cell r="E1430" t="str">
            <v>M</v>
          </cell>
          <cell r="H1430" t="str">
            <v>10/11/1977</v>
          </cell>
          <cell r="L1430" t="str">
            <v>Primaire</v>
          </cell>
          <cell r="M1430" t="str">
            <v>Aucune</v>
          </cell>
          <cell r="O1430" t="str">
            <v>Artisanat</v>
          </cell>
          <cell r="AH1430" t="str">
            <v>Validé</v>
          </cell>
        </row>
        <row r="1431">
          <cell r="A1431" t="str">
            <v>Réseau Associatif pour le développement Participatif/4</v>
          </cell>
          <cell r="E1431" t="str">
            <v>F</v>
          </cell>
          <cell r="H1431" t="str">
            <v>01/01/1957</v>
          </cell>
          <cell r="L1431" t="str">
            <v>Niveau Bac</v>
          </cell>
          <cell r="M1431" t="str">
            <v>Qualification</v>
          </cell>
          <cell r="O1431" t="str">
            <v>Artisanat</v>
          </cell>
          <cell r="AH1431" t="str">
            <v>Validé</v>
          </cell>
        </row>
        <row r="1432">
          <cell r="A1432" t="str">
            <v>Réseau Associatif pour le développement Participatif/4</v>
          </cell>
          <cell r="E1432" t="str">
            <v>M</v>
          </cell>
          <cell r="H1432" t="str">
            <v>16/07/1971</v>
          </cell>
          <cell r="L1432" t="str">
            <v>Diplôme universitaire</v>
          </cell>
          <cell r="M1432" t="str">
            <v>Autres</v>
          </cell>
          <cell r="O1432" t="str">
            <v>Artisanat</v>
          </cell>
          <cell r="AH1432" t="str">
            <v>Validé</v>
          </cell>
        </row>
        <row r="1433">
          <cell r="A1433" t="str">
            <v>Réseau Associatif pour le développement Participatif/4</v>
          </cell>
          <cell r="E1433" t="str">
            <v>M</v>
          </cell>
          <cell r="H1433" t="str">
            <v>18/04/1979</v>
          </cell>
          <cell r="L1433" t="str">
            <v>Collège</v>
          </cell>
          <cell r="M1433" t="str">
            <v>Aucune</v>
          </cell>
          <cell r="O1433" t="str">
            <v>Artisanat</v>
          </cell>
          <cell r="AH1433" t="str">
            <v>Validé</v>
          </cell>
        </row>
        <row r="1434">
          <cell r="A1434" t="str">
            <v>Réseau Associatif pour le développement Participatif/5</v>
          </cell>
          <cell r="E1434" t="str">
            <v>M</v>
          </cell>
          <cell r="H1434" t="str">
            <v>16/05/1980</v>
          </cell>
          <cell r="L1434" t="str">
            <v>Diplôme universitaire</v>
          </cell>
          <cell r="M1434" t="str">
            <v>Autres</v>
          </cell>
          <cell r="O1434" t="str">
            <v>Artisanat</v>
          </cell>
          <cell r="AH1434" t="str">
            <v>Validé</v>
          </cell>
        </row>
        <row r="1435">
          <cell r="A1435" t="str">
            <v>Réseau Associatif pour le développement Participatif/5</v>
          </cell>
          <cell r="E1435" t="str">
            <v>M</v>
          </cell>
          <cell r="H1435" t="str">
            <v>15/11/1989</v>
          </cell>
          <cell r="L1435" t="str">
            <v>Niveau Bac</v>
          </cell>
          <cell r="M1435" t="str">
            <v>Qualification</v>
          </cell>
          <cell r="O1435" t="str">
            <v>Artisanat</v>
          </cell>
          <cell r="AH1435" t="str">
            <v>Validé</v>
          </cell>
        </row>
        <row r="1436">
          <cell r="A1436" t="str">
            <v>Réseau Associatif pour le développement Participatif/5</v>
          </cell>
          <cell r="E1436" t="str">
            <v>M</v>
          </cell>
          <cell r="H1436" t="str">
            <v>16/07/1985</v>
          </cell>
          <cell r="L1436" t="str">
            <v>Niveau Bac</v>
          </cell>
          <cell r="M1436" t="str">
            <v>Aucune</v>
          </cell>
          <cell r="O1436" t="str">
            <v>Industrie</v>
          </cell>
          <cell r="AH1436" t="str">
            <v>Validé</v>
          </cell>
        </row>
        <row r="1437">
          <cell r="A1437" t="str">
            <v>Réseau Associatif pour le développement Participatif/5</v>
          </cell>
          <cell r="E1437" t="str">
            <v>M</v>
          </cell>
          <cell r="H1437" t="str">
            <v>16/10/1970</v>
          </cell>
          <cell r="L1437" t="str">
            <v>Collège</v>
          </cell>
          <cell r="M1437" t="str">
            <v>Aucune</v>
          </cell>
          <cell r="O1437" t="str">
            <v>Commerce</v>
          </cell>
          <cell r="AH1437" t="str">
            <v>Validé</v>
          </cell>
        </row>
        <row r="1438">
          <cell r="A1438" t="str">
            <v>Réseau Associatif pour le développement Participatif/5</v>
          </cell>
          <cell r="E1438" t="str">
            <v>M</v>
          </cell>
          <cell r="H1438" t="str">
            <v>15/07/1961</v>
          </cell>
          <cell r="L1438" t="str">
            <v>Niveau Bac</v>
          </cell>
          <cell r="M1438" t="str">
            <v>Qualification</v>
          </cell>
          <cell r="O1438" t="str">
            <v>Artisanat</v>
          </cell>
          <cell r="AH1438" t="str">
            <v>Validé</v>
          </cell>
        </row>
        <row r="1439">
          <cell r="A1439" t="str">
            <v>Réseau Associatif pour le développement Participatif/5</v>
          </cell>
          <cell r="E1439" t="str">
            <v>M</v>
          </cell>
          <cell r="H1439" t="str">
            <v>11/06/1975</v>
          </cell>
          <cell r="L1439" t="str">
            <v>Diplôme universitaire</v>
          </cell>
          <cell r="M1439" t="str">
            <v>Aucune</v>
          </cell>
          <cell r="O1439" t="str">
            <v>Commerce</v>
          </cell>
          <cell r="AH1439" t="str">
            <v>Validé</v>
          </cell>
        </row>
        <row r="1440">
          <cell r="A1440" t="str">
            <v>Réseau Associatif pour le développement Participatif/5</v>
          </cell>
          <cell r="E1440" t="str">
            <v>M</v>
          </cell>
          <cell r="H1440" t="str">
            <v>11/11/1966</v>
          </cell>
          <cell r="L1440" t="str">
            <v>Diplôme universitaire</v>
          </cell>
          <cell r="M1440" t="str">
            <v>Aucune</v>
          </cell>
          <cell r="O1440" t="str">
            <v>Artisanat</v>
          </cell>
          <cell r="AH1440" t="str">
            <v>Validé</v>
          </cell>
        </row>
        <row r="1441">
          <cell r="A1441" t="str">
            <v>Réseau Associatif pour le développement Participatif/5</v>
          </cell>
          <cell r="E1441" t="str">
            <v>M</v>
          </cell>
          <cell r="H1441" t="str">
            <v>13/06/1988</v>
          </cell>
          <cell r="L1441" t="str">
            <v>Collège</v>
          </cell>
          <cell r="M1441" t="str">
            <v>Aucune</v>
          </cell>
          <cell r="O1441" t="str">
            <v>Industrie</v>
          </cell>
          <cell r="AH1441" t="str">
            <v>Validé</v>
          </cell>
        </row>
        <row r="1442">
          <cell r="A1442" t="str">
            <v>Réseau Associatif pour le développement Participatif/5</v>
          </cell>
          <cell r="E1442" t="str">
            <v>M</v>
          </cell>
          <cell r="H1442" t="str">
            <v>02/09/1983</v>
          </cell>
          <cell r="L1442" t="str">
            <v>Niveau Bac</v>
          </cell>
          <cell r="M1442" t="str">
            <v>Qualification</v>
          </cell>
          <cell r="O1442" t="str">
            <v>Artisanat</v>
          </cell>
          <cell r="AH1442" t="str">
            <v>Validé</v>
          </cell>
        </row>
        <row r="1443">
          <cell r="A1443" t="str">
            <v>Réseau Associatif pour le développement Participatif/5</v>
          </cell>
          <cell r="E1443" t="str">
            <v>M</v>
          </cell>
          <cell r="H1443" t="str">
            <v>06/10/1970</v>
          </cell>
          <cell r="L1443" t="str">
            <v>Niveau Bac</v>
          </cell>
          <cell r="M1443" t="str">
            <v>Qualification</v>
          </cell>
          <cell r="O1443" t="str">
            <v>Artisanat</v>
          </cell>
          <cell r="AH1443" t="str">
            <v>Validé</v>
          </cell>
        </row>
        <row r="1444">
          <cell r="A1444" t="str">
            <v>Réseau Associatif pour le développement Participatif/5</v>
          </cell>
          <cell r="E1444" t="str">
            <v>M</v>
          </cell>
          <cell r="H1444" t="str">
            <v>08/02/1974</v>
          </cell>
          <cell r="L1444" t="str">
            <v>Bac</v>
          </cell>
          <cell r="M1444" t="str">
            <v>Aucune</v>
          </cell>
          <cell r="O1444" t="str">
            <v>Services</v>
          </cell>
          <cell r="AH1444" t="str">
            <v>Validé</v>
          </cell>
        </row>
        <row r="1445">
          <cell r="A1445" t="str">
            <v>Réseau Associatif pour le développement Participatif/7</v>
          </cell>
          <cell r="E1445" t="str">
            <v>M</v>
          </cell>
          <cell r="H1445" t="str">
            <v>01/01/1968</v>
          </cell>
          <cell r="L1445" t="str">
            <v>Collège</v>
          </cell>
          <cell r="M1445" t="str">
            <v>Aucune</v>
          </cell>
          <cell r="O1445" t="str">
            <v>Industrie</v>
          </cell>
          <cell r="AH1445" t="str">
            <v>Validé</v>
          </cell>
        </row>
        <row r="1446">
          <cell r="A1446" t="str">
            <v>Réseau Associatif pour le développement Participatif/7</v>
          </cell>
          <cell r="E1446" t="str">
            <v>F</v>
          </cell>
          <cell r="H1446" t="str">
            <v>31/12/1962</v>
          </cell>
          <cell r="L1446" t="str">
            <v>Bac</v>
          </cell>
          <cell r="M1446" t="str">
            <v>Qualification</v>
          </cell>
          <cell r="O1446" t="str">
            <v>Industrie</v>
          </cell>
          <cell r="AH1446" t="str">
            <v>Validé</v>
          </cell>
        </row>
        <row r="1447">
          <cell r="A1447" t="str">
            <v>Réseau Associatif pour le développement Participatif/7</v>
          </cell>
          <cell r="E1447" t="str">
            <v>F</v>
          </cell>
          <cell r="H1447" t="str">
            <v>01/01/1964</v>
          </cell>
          <cell r="L1447" t="str">
            <v>Collège</v>
          </cell>
          <cell r="M1447" t="str">
            <v>Aucune</v>
          </cell>
          <cell r="O1447" t="str">
            <v>Industrie</v>
          </cell>
          <cell r="AH1447" t="str">
            <v>Validé</v>
          </cell>
        </row>
        <row r="1448">
          <cell r="A1448" t="str">
            <v>Réseau Associatif pour le développement Participatif/7</v>
          </cell>
          <cell r="E1448" t="str">
            <v>F</v>
          </cell>
          <cell r="H1448" t="str">
            <v>01/01/1976</v>
          </cell>
          <cell r="L1448" t="str">
            <v>Primaire</v>
          </cell>
          <cell r="M1448" t="str">
            <v>Aucune</v>
          </cell>
          <cell r="O1448" t="str">
            <v>Commerce</v>
          </cell>
          <cell r="AH1448" t="str">
            <v>Validé</v>
          </cell>
        </row>
        <row r="1449">
          <cell r="A1449" t="str">
            <v>Réseau Associatif pour le développement Participatif/7</v>
          </cell>
          <cell r="E1449" t="str">
            <v>F</v>
          </cell>
          <cell r="H1449" t="str">
            <v>01/01/1975</v>
          </cell>
          <cell r="L1449" t="str">
            <v>Primaire</v>
          </cell>
          <cell r="M1449" t="str">
            <v>Aucune</v>
          </cell>
          <cell r="O1449" t="str">
            <v>Industrie</v>
          </cell>
          <cell r="AH1449" t="str">
            <v>Validé</v>
          </cell>
        </row>
        <row r="1450">
          <cell r="A1450" t="str">
            <v>Réseau Associatif pour le développement Participatif/7</v>
          </cell>
          <cell r="E1450" t="str">
            <v>F</v>
          </cell>
          <cell r="H1450" t="str">
            <v>23/10/1979</v>
          </cell>
          <cell r="L1450" t="str">
            <v>Niveau Bac</v>
          </cell>
          <cell r="M1450" t="str">
            <v>Qualification</v>
          </cell>
          <cell r="O1450" t="str">
            <v>Industrie</v>
          </cell>
          <cell r="AH1450" t="str">
            <v>Validé</v>
          </cell>
        </row>
        <row r="1451">
          <cell r="A1451" t="str">
            <v>Réseau Associatif pour le développement Participatif/7</v>
          </cell>
          <cell r="E1451" t="str">
            <v>F</v>
          </cell>
          <cell r="H1451" t="str">
            <v>24/11/1973</v>
          </cell>
          <cell r="L1451" t="str">
            <v>Niveau Bac</v>
          </cell>
          <cell r="M1451" t="str">
            <v>Qualification</v>
          </cell>
          <cell r="O1451" t="str">
            <v>Industrie</v>
          </cell>
          <cell r="AH1451" t="str">
            <v>Validé</v>
          </cell>
        </row>
        <row r="1452">
          <cell r="A1452" t="str">
            <v>Réseau Associatif pour le développement Participatif/7</v>
          </cell>
          <cell r="E1452" t="str">
            <v>F</v>
          </cell>
          <cell r="H1452" t="str">
            <v>24/11/1973</v>
          </cell>
          <cell r="L1452" t="str">
            <v>Niveau Bac</v>
          </cell>
          <cell r="M1452" t="str">
            <v>Aucune</v>
          </cell>
          <cell r="O1452" t="str">
            <v>Industrie</v>
          </cell>
          <cell r="AH1452" t="str">
            <v>Validé</v>
          </cell>
        </row>
        <row r="1453">
          <cell r="A1453" t="str">
            <v>Réseau Associatif pour le développement Participatif/7</v>
          </cell>
          <cell r="E1453" t="str">
            <v>F</v>
          </cell>
          <cell r="H1453" t="str">
            <v>08/02/1973</v>
          </cell>
          <cell r="L1453" t="str">
            <v>Niveau Bac</v>
          </cell>
          <cell r="M1453" t="str">
            <v>Aucune</v>
          </cell>
          <cell r="O1453" t="str">
            <v>Industrie</v>
          </cell>
          <cell r="AH1453" t="str">
            <v>Validé</v>
          </cell>
        </row>
        <row r="1454">
          <cell r="A1454" t="str">
            <v>Réseau Associatif pour le développement Participatif/7</v>
          </cell>
          <cell r="E1454" t="str">
            <v>M</v>
          </cell>
          <cell r="H1454" t="str">
            <v>01/01/1974</v>
          </cell>
          <cell r="L1454" t="str">
            <v>Primaire</v>
          </cell>
          <cell r="M1454" t="str">
            <v>Aucune</v>
          </cell>
          <cell r="O1454" t="str">
            <v>Industrie</v>
          </cell>
          <cell r="AH1454" t="str">
            <v>Validé</v>
          </cell>
        </row>
        <row r="1455">
          <cell r="A1455" t="str">
            <v>Réseau Associatif pour le développement Participatif/7</v>
          </cell>
          <cell r="E1455" t="str">
            <v>F</v>
          </cell>
          <cell r="H1455" t="str">
            <v>10/09/1978</v>
          </cell>
          <cell r="L1455" t="str">
            <v>Collège</v>
          </cell>
          <cell r="M1455" t="str">
            <v>Aucune</v>
          </cell>
          <cell r="O1455" t="str">
            <v>Industrie</v>
          </cell>
          <cell r="AH1455" t="str">
            <v>Validé</v>
          </cell>
        </row>
        <row r="1456">
          <cell r="A1456" t="str">
            <v>Réseau Associatif pour le développement Participatif/7</v>
          </cell>
          <cell r="E1456" t="str">
            <v>M</v>
          </cell>
          <cell r="H1456" t="str">
            <v>08/02/1973</v>
          </cell>
          <cell r="L1456" t="str">
            <v>Primaire</v>
          </cell>
          <cell r="M1456" t="str">
            <v>Aucune</v>
          </cell>
          <cell r="O1456" t="str">
            <v>Industrie</v>
          </cell>
          <cell r="AH1456" t="str">
            <v>Validé</v>
          </cell>
        </row>
        <row r="1457">
          <cell r="A1457" t="str">
            <v>Réseau Associatif pour le développement Participatif/7</v>
          </cell>
          <cell r="E1457" t="str">
            <v>F</v>
          </cell>
          <cell r="H1457" t="str">
            <v>09/02/1976</v>
          </cell>
          <cell r="L1457" t="str">
            <v>Niveau Bac</v>
          </cell>
          <cell r="M1457" t="str">
            <v>Aucune</v>
          </cell>
          <cell r="O1457" t="str">
            <v>Industrie</v>
          </cell>
          <cell r="AH1457" t="str">
            <v>Validé</v>
          </cell>
        </row>
        <row r="1458">
          <cell r="A1458" t="str">
            <v>Réseau Associatif pour le développement Participatif/9</v>
          </cell>
          <cell r="E1458" t="str">
            <v>F</v>
          </cell>
          <cell r="H1458" t="str">
            <v>27/09/1965</v>
          </cell>
          <cell r="L1458" t="str">
            <v>Bac</v>
          </cell>
          <cell r="M1458" t="str">
            <v>Technicien</v>
          </cell>
          <cell r="O1458" t="str">
            <v>Commerce</v>
          </cell>
          <cell r="AH1458" t="str">
            <v>Validé</v>
          </cell>
        </row>
        <row r="1459">
          <cell r="A1459" t="str">
            <v>Réseau Associatif pour le développement Participatif/9</v>
          </cell>
          <cell r="E1459" t="str">
            <v>F</v>
          </cell>
          <cell r="H1459" t="str">
            <v>01/01/1976</v>
          </cell>
          <cell r="L1459" t="str">
            <v>Bac</v>
          </cell>
          <cell r="M1459" t="str">
            <v>Technicien spécialisé</v>
          </cell>
          <cell r="O1459" t="str">
            <v>Commerce</v>
          </cell>
          <cell r="AH1459" t="str">
            <v>Validé</v>
          </cell>
        </row>
        <row r="1460">
          <cell r="A1460" t="str">
            <v>Réseau Associatif pour le développement Participatif/9</v>
          </cell>
          <cell r="E1460" t="str">
            <v>M</v>
          </cell>
          <cell r="H1460" t="str">
            <v>02/02/1978</v>
          </cell>
          <cell r="L1460" t="str">
            <v>Collège</v>
          </cell>
          <cell r="M1460" t="str">
            <v>Qualification</v>
          </cell>
          <cell r="O1460" t="str">
            <v>Artisanat</v>
          </cell>
          <cell r="AH1460" t="str">
            <v>Validé</v>
          </cell>
        </row>
        <row r="1461">
          <cell r="A1461" t="str">
            <v>Réseau Associatif pour le développement Participatif/9</v>
          </cell>
          <cell r="E1461" t="str">
            <v>M</v>
          </cell>
          <cell r="H1461" t="str">
            <v>01/01/1993</v>
          </cell>
          <cell r="L1461" t="str">
            <v>Diplôme universitaire</v>
          </cell>
          <cell r="M1461" t="str">
            <v>Autres</v>
          </cell>
          <cell r="O1461" t="str">
            <v>Services</v>
          </cell>
          <cell r="AH1461" t="str">
            <v>Validé</v>
          </cell>
        </row>
        <row r="1462">
          <cell r="A1462" t="str">
            <v>Réseau Associatif pour le développement Participatif/9</v>
          </cell>
          <cell r="E1462" t="str">
            <v>F</v>
          </cell>
          <cell r="H1462" t="str">
            <v>16/09/1988</v>
          </cell>
          <cell r="L1462" t="str">
            <v>Diplôme universitaire</v>
          </cell>
          <cell r="M1462" t="str">
            <v>Autres</v>
          </cell>
          <cell r="O1462" t="str">
            <v>Commerce</v>
          </cell>
          <cell r="AH1462" t="str">
            <v>Validé</v>
          </cell>
        </row>
        <row r="1463">
          <cell r="A1463" t="str">
            <v>Réseau Associatif pour le développement Participatif/9</v>
          </cell>
          <cell r="E1463" t="str">
            <v>M</v>
          </cell>
          <cell r="H1463" t="str">
            <v>01/08/1992</v>
          </cell>
          <cell r="L1463" t="str">
            <v>Collège</v>
          </cell>
          <cell r="M1463" t="str">
            <v>Qualification</v>
          </cell>
          <cell r="O1463" t="str">
            <v>Artisanat</v>
          </cell>
          <cell r="AH1463" t="str">
            <v>Validé</v>
          </cell>
        </row>
        <row r="1464">
          <cell r="A1464" t="str">
            <v>Réseau Associatif pour le développement Participatif/9</v>
          </cell>
          <cell r="E1464" t="str">
            <v>M</v>
          </cell>
          <cell r="H1464" t="str">
            <v>11/11/1978</v>
          </cell>
          <cell r="L1464" t="str">
            <v>Diplôme universitaire</v>
          </cell>
          <cell r="M1464" t="str">
            <v>Autres</v>
          </cell>
          <cell r="O1464" t="str">
            <v>Artisanat</v>
          </cell>
          <cell r="AH1464" t="str">
            <v>Validé</v>
          </cell>
        </row>
        <row r="1465">
          <cell r="A1465" t="str">
            <v>Réseau Associatif pour le développement Participatif/9</v>
          </cell>
          <cell r="E1465" t="str">
            <v>M</v>
          </cell>
          <cell r="H1465" t="str">
            <v>01/01/1973</v>
          </cell>
          <cell r="L1465" t="str">
            <v>Collège</v>
          </cell>
          <cell r="M1465" t="str">
            <v>Qualification</v>
          </cell>
          <cell r="O1465" t="str">
            <v>Industrie</v>
          </cell>
          <cell r="AH1465" t="str">
            <v>Validé</v>
          </cell>
        </row>
        <row r="1466">
          <cell r="A1466" t="str">
            <v>Réseau Associatif pour le développement Participatif/9</v>
          </cell>
          <cell r="E1466" t="str">
            <v>F</v>
          </cell>
          <cell r="H1466" t="str">
            <v>16/04/1978</v>
          </cell>
          <cell r="L1466" t="str">
            <v>Bac</v>
          </cell>
          <cell r="M1466" t="str">
            <v>Technicien spécialisé</v>
          </cell>
          <cell r="O1466" t="str">
            <v>Commerce</v>
          </cell>
          <cell r="AH1466" t="str">
            <v>Validé</v>
          </cell>
        </row>
        <row r="1467">
          <cell r="A1467" t="str">
            <v>Réseau Associatif pour le développement Participatif/9</v>
          </cell>
          <cell r="E1467" t="str">
            <v>F</v>
          </cell>
          <cell r="H1467" t="str">
            <v>03/02/1979</v>
          </cell>
          <cell r="L1467" t="str">
            <v>Collège</v>
          </cell>
          <cell r="M1467" t="str">
            <v>Qualification</v>
          </cell>
          <cell r="O1467" t="str">
            <v>Industrie</v>
          </cell>
          <cell r="AH1467" t="str">
            <v>Validé</v>
          </cell>
        </row>
        <row r="1468">
          <cell r="A1468" t="str">
            <v>Réseau Associatif pour le développement Participatif/9</v>
          </cell>
          <cell r="E1468" t="str">
            <v>F</v>
          </cell>
          <cell r="H1468" t="str">
            <v>12/02/1994</v>
          </cell>
          <cell r="L1468" t="str">
            <v>Niveau Bac</v>
          </cell>
          <cell r="M1468" t="str">
            <v>Qualification</v>
          </cell>
          <cell r="O1468" t="str">
            <v>Industrie</v>
          </cell>
          <cell r="AH1468" t="str">
            <v>Validé</v>
          </cell>
        </row>
        <row r="1469">
          <cell r="A1469" t="str">
            <v>Réseau Associatif pour le développement Participatif/9</v>
          </cell>
          <cell r="E1469" t="str">
            <v>F</v>
          </cell>
          <cell r="H1469" t="str">
            <v>06/11/1974</v>
          </cell>
          <cell r="L1469" t="str">
            <v>Diplôme universitaire</v>
          </cell>
          <cell r="M1469" t="str">
            <v>Autres</v>
          </cell>
          <cell r="O1469" t="str">
            <v>Industrie</v>
          </cell>
          <cell r="AH1469" t="str">
            <v>Validé</v>
          </cell>
        </row>
        <row r="1470">
          <cell r="A1470" t="str">
            <v>Réseau Espace Civil de Fés et Région/2</v>
          </cell>
          <cell r="E1470" t="str">
            <v>M</v>
          </cell>
          <cell r="H1470" t="str">
            <v>14/03/1977</v>
          </cell>
          <cell r="L1470" t="str">
            <v>Bac</v>
          </cell>
          <cell r="M1470" t="str">
            <v>Qualification</v>
          </cell>
          <cell r="O1470" t="str">
            <v>Services</v>
          </cell>
          <cell r="AH1470" t="str">
            <v>Validé</v>
          </cell>
        </row>
        <row r="1471">
          <cell r="A1471" t="str">
            <v>Réseau Espace Civil de Fés et Région/2</v>
          </cell>
          <cell r="E1471" t="str">
            <v>M</v>
          </cell>
          <cell r="H1471" t="str">
            <v>23/08/1962</v>
          </cell>
          <cell r="L1471" t="str">
            <v>Bac</v>
          </cell>
          <cell r="M1471" t="str">
            <v>Technicien spécialisé</v>
          </cell>
          <cell r="O1471" t="str">
            <v>Services</v>
          </cell>
          <cell r="AH1471" t="str">
            <v>Validé</v>
          </cell>
        </row>
        <row r="1472">
          <cell r="A1472" t="str">
            <v>Réseau Espace Civil de Fés et Région/2</v>
          </cell>
          <cell r="E1472" t="str">
            <v>M</v>
          </cell>
          <cell r="H1472" t="str">
            <v>18/06/1983</v>
          </cell>
          <cell r="L1472" t="str">
            <v>Bac</v>
          </cell>
          <cell r="M1472" t="str">
            <v>Autres</v>
          </cell>
          <cell r="O1472" t="str">
            <v>Services</v>
          </cell>
          <cell r="AH1472" t="str">
            <v>Validé</v>
          </cell>
        </row>
        <row r="1473">
          <cell r="A1473" t="str">
            <v>Réseau Espace Civil de Fés et Région/2</v>
          </cell>
          <cell r="E1473" t="str">
            <v>M</v>
          </cell>
          <cell r="H1473" t="str">
            <v>16/12/1989</v>
          </cell>
          <cell r="L1473" t="str">
            <v>Niveau Bac</v>
          </cell>
          <cell r="M1473" t="str">
            <v>Technicien</v>
          </cell>
          <cell r="O1473" t="str">
            <v>Services</v>
          </cell>
          <cell r="AH1473" t="str">
            <v>Validé</v>
          </cell>
        </row>
        <row r="1474">
          <cell r="A1474" t="str">
            <v>Réseau Espace Civil de Fés et Région/2</v>
          </cell>
          <cell r="E1474" t="str">
            <v>M</v>
          </cell>
          <cell r="H1474" t="str">
            <v>09/08/1957</v>
          </cell>
          <cell r="L1474" t="str">
            <v>Niveau Bac</v>
          </cell>
          <cell r="M1474" t="str">
            <v>Technicien</v>
          </cell>
          <cell r="O1474" t="str">
            <v>Artisanat</v>
          </cell>
          <cell r="AH1474" t="str">
            <v>Validé</v>
          </cell>
        </row>
        <row r="1475">
          <cell r="A1475" t="str">
            <v>Réseau Espace Civil de Fés et Région/2</v>
          </cell>
          <cell r="E1475" t="str">
            <v>M</v>
          </cell>
          <cell r="H1475" t="str">
            <v>01/02/1980</v>
          </cell>
          <cell r="L1475" t="str">
            <v>Diplôme universitaire</v>
          </cell>
          <cell r="M1475" t="str">
            <v>Qualification</v>
          </cell>
          <cell r="O1475" t="str">
            <v>Industrie</v>
          </cell>
          <cell r="AH1475" t="str">
            <v>Validé</v>
          </cell>
        </row>
        <row r="1476">
          <cell r="A1476" t="str">
            <v>Réseau Espace Civil de Fés et Région/2</v>
          </cell>
          <cell r="E1476" t="str">
            <v>M</v>
          </cell>
          <cell r="H1476" t="str">
            <v>11/08/1992</v>
          </cell>
          <cell r="L1476" t="str">
            <v>Diplôme universitaire</v>
          </cell>
          <cell r="M1476" t="str">
            <v>Qualification</v>
          </cell>
          <cell r="O1476" t="str">
            <v>Services</v>
          </cell>
          <cell r="AH1476" t="str">
            <v>Validé</v>
          </cell>
        </row>
        <row r="1477">
          <cell r="A1477" t="str">
            <v>Réseau Espace Civil de Fés et Région/2</v>
          </cell>
          <cell r="E1477" t="str">
            <v>F</v>
          </cell>
          <cell r="H1477" t="str">
            <v>01/02/1972</v>
          </cell>
          <cell r="L1477" t="str">
            <v>Diplôme universitaire</v>
          </cell>
          <cell r="M1477" t="str">
            <v>Autres</v>
          </cell>
          <cell r="O1477" t="str">
            <v>Services</v>
          </cell>
          <cell r="AH1477" t="str">
            <v>Validé</v>
          </cell>
        </row>
        <row r="1478">
          <cell r="A1478" t="str">
            <v>Réseau Espace Civil de Fés et Région/2</v>
          </cell>
          <cell r="E1478" t="str">
            <v>M</v>
          </cell>
          <cell r="H1478" t="str">
            <v>03/01/1992</v>
          </cell>
          <cell r="L1478" t="str">
            <v>Primaire</v>
          </cell>
          <cell r="M1478" t="str">
            <v>Autres</v>
          </cell>
          <cell r="O1478" t="str">
            <v>Services</v>
          </cell>
          <cell r="AH1478" t="str">
            <v>Validé</v>
          </cell>
        </row>
        <row r="1479">
          <cell r="A1479" t="str">
            <v>Réseau Espace Civil de Fés et Région/2</v>
          </cell>
          <cell r="E1479" t="str">
            <v>M</v>
          </cell>
          <cell r="H1479" t="str">
            <v>01/01/1969</v>
          </cell>
          <cell r="L1479" t="str">
            <v>Diplôme universitaire</v>
          </cell>
          <cell r="M1479" t="str">
            <v>Qualification</v>
          </cell>
          <cell r="O1479" t="str">
            <v>Services</v>
          </cell>
          <cell r="AH1479" t="str">
            <v>Validé</v>
          </cell>
        </row>
        <row r="1480">
          <cell r="A1480" t="str">
            <v>Réseau Espace Civil de Fés et Région/2</v>
          </cell>
          <cell r="E1480" t="str">
            <v>M</v>
          </cell>
          <cell r="H1480" t="str">
            <v>08/07/1998</v>
          </cell>
          <cell r="L1480" t="str">
            <v>Bac</v>
          </cell>
          <cell r="M1480" t="str">
            <v>Technicien spécialisé</v>
          </cell>
          <cell r="O1480" t="str">
            <v>Industrie</v>
          </cell>
          <cell r="AH1480" t="str">
            <v>Validé</v>
          </cell>
        </row>
        <row r="1481">
          <cell r="A1481" t="str">
            <v>Réseau Espace Civil de Fés et Région/2</v>
          </cell>
          <cell r="E1481" t="str">
            <v>M</v>
          </cell>
          <cell r="H1481" t="str">
            <v>15/07/1994</v>
          </cell>
          <cell r="L1481" t="str">
            <v>Bac</v>
          </cell>
          <cell r="M1481" t="str">
            <v>Autres</v>
          </cell>
          <cell r="O1481" t="str">
            <v>Artisanat</v>
          </cell>
          <cell r="AH1481" t="str">
            <v>Validé</v>
          </cell>
        </row>
        <row r="1482">
          <cell r="A1482" t="str">
            <v>Réseau Espace Civil de Fés et Région/3</v>
          </cell>
          <cell r="E1482" t="str">
            <v>M</v>
          </cell>
          <cell r="H1482" t="str">
            <v>19/08/1981</v>
          </cell>
          <cell r="L1482" t="str">
            <v>Collège</v>
          </cell>
          <cell r="M1482" t="str">
            <v>Autres</v>
          </cell>
          <cell r="O1482" t="str">
            <v>Commerce</v>
          </cell>
          <cell r="AH1482" t="str">
            <v>En attente de vérification</v>
          </cell>
        </row>
        <row r="1483">
          <cell r="A1483" t="str">
            <v>Réseau Espace Civil de Fés et Région/3</v>
          </cell>
          <cell r="E1483" t="str">
            <v>M</v>
          </cell>
          <cell r="H1483" t="str">
            <v>01/01/1980</v>
          </cell>
          <cell r="L1483" t="str">
            <v>Primaire</v>
          </cell>
          <cell r="M1483" t="str">
            <v>Qualification</v>
          </cell>
          <cell r="O1483" t="str">
            <v>Services</v>
          </cell>
          <cell r="AH1483" t="str">
            <v>En attente de vérification</v>
          </cell>
        </row>
        <row r="1484">
          <cell r="A1484" t="str">
            <v>Réseau Espace Civil de Fés et Région/3</v>
          </cell>
          <cell r="E1484" t="str">
            <v>M</v>
          </cell>
          <cell r="H1484" t="str">
            <v>01/01/1978</v>
          </cell>
          <cell r="L1484" t="str">
            <v>Primaire</v>
          </cell>
          <cell r="M1484" t="str">
            <v>Autres</v>
          </cell>
          <cell r="O1484" t="str">
            <v>Services</v>
          </cell>
          <cell r="AH1484" t="str">
            <v>En attente de vérification</v>
          </cell>
        </row>
        <row r="1485">
          <cell r="A1485" t="str">
            <v>Réseau Espace Civil de Fés et Région/3</v>
          </cell>
          <cell r="E1485" t="str">
            <v>M</v>
          </cell>
          <cell r="H1485" t="str">
            <v>21/03/1985</v>
          </cell>
          <cell r="L1485" t="str">
            <v>Diplôme universitaire</v>
          </cell>
          <cell r="M1485" t="str">
            <v>Autres</v>
          </cell>
          <cell r="O1485" t="str">
            <v>Commerce</v>
          </cell>
          <cell r="AH1485" t="str">
            <v>En attente de vérification</v>
          </cell>
        </row>
        <row r="1486">
          <cell r="A1486" t="str">
            <v>Réseau Espace Civil de Fés et Région/3</v>
          </cell>
          <cell r="E1486" t="str">
            <v>F</v>
          </cell>
          <cell r="H1486" t="str">
            <v>15/02/1986</v>
          </cell>
          <cell r="L1486" t="str">
            <v>Bac</v>
          </cell>
          <cell r="M1486" t="str">
            <v>Qualification</v>
          </cell>
          <cell r="O1486" t="str">
            <v>Artisanat</v>
          </cell>
          <cell r="AH1486" t="str">
            <v>En attente de vérification</v>
          </cell>
        </row>
        <row r="1487">
          <cell r="A1487" t="str">
            <v>Réseau Espace Civil de Fés et Région/3</v>
          </cell>
          <cell r="E1487" t="str">
            <v>M</v>
          </cell>
          <cell r="H1487" t="str">
            <v>03/06/1976</v>
          </cell>
          <cell r="L1487" t="str">
            <v>Niveau Bac</v>
          </cell>
          <cell r="M1487" t="str">
            <v>Technicien</v>
          </cell>
          <cell r="O1487" t="str">
            <v>Artisanat</v>
          </cell>
          <cell r="AH1487" t="str">
            <v>En attente de vérification</v>
          </cell>
        </row>
        <row r="1488">
          <cell r="A1488" t="str">
            <v>Réseau Espace Civil de Fés et Région/3</v>
          </cell>
          <cell r="E1488" t="str">
            <v>F</v>
          </cell>
          <cell r="H1488" t="str">
            <v>04/11/1974</v>
          </cell>
          <cell r="L1488" t="str">
            <v>Bac</v>
          </cell>
          <cell r="M1488" t="str">
            <v>Autres</v>
          </cell>
          <cell r="O1488" t="str">
            <v>Industrie</v>
          </cell>
          <cell r="AH1488" t="str">
            <v>En attente de vérification</v>
          </cell>
        </row>
        <row r="1489">
          <cell r="A1489" t="str">
            <v>Réseau Espace Civil de Fés et Région/3</v>
          </cell>
          <cell r="E1489" t="str">
            <v>F</v>
          </cell>
          <cell r="H1489" t="str">
            <v>19/05/1985</v>
          </cell>
          <cell r="L1489" t="str">
            <v>Bac</v>
          </cell>
          <cell r="M1489" t="str">
            <v>Autres</v>
          </cell>
          <cell r="O1489" t="str">
            <v>Commerce</v>
          </cell>
          <cell r="AH1489" t="str">
            <v>En attente de vérification</v>
          </cell>
        </row>
        <row r="1490">
          <cell r="A1490" t="str">
            <v>Réseau Espace Civil de Fés et Région/3</v>
          </cell>
          <cell r="E1490" t="str">
            <v>M</v>
          </cell>
          <cell r="H1490" t="str">
            <v>27/03/1993</v>
          </cell>
          <cell r="L1490" t="str">
            <v>Diplôme universitaire</v>
          </cell>
          <cell r="M1490" t="str">
            <v>Qualification</v>
          </cell>
          <cell r="O1490" t="str">
            <v>Services</v>
          </cell>
          <cell r="AH1490" t="str">
            <v>En attente de vérification</v>
          </cell>
        </row>
        <row r="1491">
          <cell r="A1491" t="str">
            <v>Réseau Espace Civil de Fés et Région/3</v>
          </cell>
          <cell r="E1491" t="str">
            <v>M</v>
          </cell>
          <cell r="H1491" t="str">
            <v>12/12/1994</v>
          </cell>
          <cell r="L1491" t="str">
            <v>Collège</v>
          </cell>
          <cell r="M1491" t="str">
            <v>Qualification</v>
          </cell>
          <cell r="O1491" t="str">
            <v>Services</v>
          </cell>
          <cell r="AH1491" t="str">
            <v>En attente de vérification</v>
          </cell>
        </row>
        <row r="1492">
          <cell r="A1492" t="str">
            <v>Réseau Espace Civil de Fés et Région/3</v>
          </cell>
          <cell r="E1492" t="str">
            <v>M</v>
          </cell>
          <cell r="H1492" t="str">
            <v>13/07/1985</v>
          </cell>
          <cell r="L1492" t="str">
            <v>Collège</v>
          </cell>
          <cell r="M1492" t="str">
            <v>Qualification</v>
          </cell>
          <cell r="O1492" t="str">
            <v>Artisanat</v>
          </cell>
          <cell r="AH1492" t="str">
            <v>En attente de vérification</v>
          </cell>
        </row>
        <row r="1493">
          <cell r="A1493" t="str">
            <v>Réseau Espace Civil de Fés et Région/3</v>
          </cell>
          <cell r="E1493" t="str">
            <v>M</v>
          </cell>
          <cell r="H1493" t="str">
            <v>15/12/1992</v>
          </cell>
          <cell r="L1493" t="str">
            <v>Bac</v>
          </cell>
          <cell r="M1493" t="str">
            <v>Autres</v>
          </cell>
          <cell r="O1493" t="str">
            <v>Services</v>
          </cell>
          <cell r="AH1493" t="str">
            <v>En attente de vérification</v>
          </cell>
        </row>
        <row r="1494">
          <cell r="A1494" t="str">
            <v>Réseau Espace Civil de Fés et Région/3</v>
          </cell>
          <cell r="E1494" t="str">
            <v>M</v>
          </cell>
          <cell r="H1494" t="str">
            <v>16/11/1971</v>
          </cell>
          <cell r="L1494" t="str">
            <v>Niveau Bac</v>
          </cell>
          <cell r="M1494" t="str">
            <v>Qualification</v>
          </cell>
          <cell r="O1494" t="str">
            <v>Industrie</v>
          </cell>
          <cell r="AH1494" t="str">
            <v>En attente de vérification</v>
          </cell>
        </row>
        <row r="1495">
          <cell r="A1495" t="str">
            <v>Réseau Espace Civil de Fés et Région/3</v>
          </cell>
          <cell r="E1495" t="str">
            <v>M</v>
          </cell>
          <cell r="H1495" t="str">
            <v>28/03/1989</v>
          </cell>
          <cell r="L1495" t="str">
            <v>Primaire</v>
          </cell>
          <cell r="M1495" t="str">
            <v>Autres</v>
          </cell>
          <cell r="O1495" t="str">
            <v>Artisanat</v>
          </cell>
          <cell r="AH1495" t="str">
            <v>En attente de vérification</v>
          </cell>
        </row>
        <row r="1496">
          <cell r="A1496" t="str">
            <v>Réseau Espace Civil de Fés et Région/3</v>
          </cell>
          <cell r="E1496" t="str">
            <v>F</v>
          </cell>
          <cell r="H1496" t="str">
            <v>03/07/1973</v>
          </cell>
          <cell r="L1496" t="str">
            <v>Niveau Bac</v>
          </cell>
          <cell r="M1496" t="str">
            <v>Autres</v>
          </cell>
          <cell r="O1496" t="str">
            <v>Industrie</v>
          </cell>
          <cell r="AH1496" t="str">
            <v>En attente de vérification</v>
          </cell>
        </row>
        <row r="1497">
          <cell r="A1497" t="str">
            <v>Réseau Esprit d'Initiative de l'Economie Sociale et Solidair/1</v>
          </cell>
          <cell r="E1497" t="str">
            <v>M</v>
          </cell>
          <cell r="H1497" t="str">
            <v>29/07/1982</v>
          </cell>
          <cell r="L1497" t="str">
            <v>Collège</v>
          </cell>
          <cell r="M1497" t="str">
            <v>Qualification</v>
          </cell>
          <cell r="O1497" t="str">
            <v>Artisanat</v>
          </cell>
          <cell r="AH1497" t="str">
            <v>Validé</v>
          </cell>
        </row>
        <row r="1498">
          <cell r="A1498" t="str">
            <v>Réseau Esprit d'Initiative de l'Economie Sociale et Solidair/1</v>
          </cell>
          <cell r="E1498" t="str">
            <v>M</v>
          </cell>
          <cell r="H1498" t="str">
            <v>23/11/1989</v>
          </cell>
          <cell r="L1498" t="str">
            <v>Diplôme universitaire</v>
          </cell>
          <cell r="M1498" t="str">
            <v>Autres</v>
          </cell>
          <cell r="O1498" t="str">
            <v>Services</v>
          </cell>
          <cell r="AH1498" t="str">
            <v>Validé</v>
          </cell>
        </row>
        <row r="1499">
          <cell r="A1499" t="str">
            <v>Réseau Esprit d'Initiative de l'Economie Sociale et Solidair/1</v>
          </cell>
          <cell r="E1499" t="str">
            <v>M</v>
          </cell>
          <cell r="H1499" t="str">
            <v>14/01/1986</v>
          </cell>
          <cell r="L1499" t="str">
            <v>Diplôme universitaire</v>
          </cell>
          <cell r="M1499" t="str">
            <v>Technicien</v>
          </cell>
          <cell r="O1499" t="str">
            <v>Services</v>
          </cell>
          <cell r="AH1499" t="str">
            <v>Validé</v>
          </cell>
        </row>
        <row r="1500">
          <cell r="A1500" t="str">
            <v>Réseau Esprit d'Initiative de l'Economie Sociale et Solidair/1</v>
          </cell>
          <cell r="E1500" t="str">
            <v>M</v>
          </cell>
          <cell r="H1500" t="str">
            <v>21/01/1992</v>
          </cell>
          <cell r="L1500" t="str">
            <v>Diplôme universitaire</v>
          </cell>
          <cell r="M1500" t="str">
            <v>Qualification</v>
          </cell>
          <cell r="O1500" t="str">
            <v>Industrie</v>
          </cell>
          <cell r="AH1500" t="str">
            <v>Validé</v>
          </cell>
        </row>
        <row r="1501">
          <cell r="A1501" t="str">
            <v>Réseau Esprit d'Initiative de l'Economie Sociale et Solidair/1</v>
          </cell>
          <cell r="E1501" t="str">
            <v>M</v>
          </cell>
          <cell r="H1501" t="str">
            <v>23/03/1989</v>
          </cell>
          <cell r="L1501" t="str">
            <v>Diplôme universitaire</v>
          </cell>
          <cell r="M1501" t="str">
            <v>Technicien</v>
          </cell>
          <cell r="O1501" t="str">
            <v>Industrie</v>
          </cell>
          <cell r="AH1501" t="str">
            <v>Validé</v>
          </cell>
        </row>
        <row r="1502">
          <cell r="A1502" t="str">
            <v>Réseau Esprit d'Initiative de l'Economie Sociale et Solidair/1</v>
          </cell>
          <cell r="E1502" t="str">
            <v>F</v>
          </cell>
          <cell r="H1502" t="str">
            <v>03/01/1989</v>
          </cell>
          <cell r="L1502" t="str">
            <v>Diplôme universitaire</v>
          </cell>
          <cell r="M1502" t="str">
            <v>Qualification</v>
          </cell>
          <cell r="O1502" t="str">
            <v>Commerce</v>
          </cell>
          <cell r="AH1502" t="str">
            <v>Validé</v>
          </cell>
        </row>
        <row r="1503">
          <cell r="A1503" t="str">
            <v>Réseau Esprit d'Initiative de l'Economie Sociale et Solidair/1</v>
          </cell>
          <cell r="E1503" t="str">
            <v>M</v>
          </cell>
          <cell r="H1503" t="str">
            <v>06/11/1980</v>
          </cell>
          <cell r="L1503" t="str">
            <v>Diplôme universitaire</v>
          </cell>
          <cell r="M1503" t="str">
            <v>Autres</v>
          </cell>
          <cell r="O1503" t="str">
            <v>Services</v>
          </cell>
          <cell r="AH1503" t="str">
            <v>Validé</v>
          </cell>
        </row>
        <row r="1504">
          <cell r="A1504" t="str">
            <v>Réseau Esprit d'Initiative de l'Economie Sociale et Solidair/1</v>
          </cell>
          <cell r="E1504" t="str">
            <v>M</v>
          </cell>
          <cell r="H1504" t="str">
            <v>13/03/1986</v>
          </cell>
          <cell r="L1504" t="str">
            <v>Collège</v>
          </cell>
          <cell r="M1504" t="str">
            <v>Technicien spécialisé</v>
          </cell>
          <cell r="O1504" t="str">
            <v>Artisanat</v>
          </cell>
          <cell r="AH1504" t="str">
            <v>Validé</v>
          </cell>
        </row>
        <row r="1505">
          <cell r="A1505" t="str">
            <v>Réseau Esprit d'Initiative de l'Economie Sociale et Solidair/1</v>
          </cell>
          <cell r="E1505" t="str">
            <v>M</v>
          </cell>
          <cell r="H1505" t="str">
            <v>03/01/1989</v>
          </cell>
          <cell r="L1505" t="str">
            <v>Diplôme universitaire</v>
          </cell>
          <cell r="M1505" t="str">
            <v>Autres</v>
          </cell>
          <cell r="O1505" t="str">
            <v>Services</v>
          </cell>
          <cell r="AH1505" t="str">
            <v>Validé</v>
          </cell>
        </row>
        <row r="1506">
          <cell r="A1506" t="str">
            <v>Réseau Esprit d'Initiative de l'Economie Sociale et Solidair/1</v>
          </cell>
          <cell r="E1506" t="str">
            <v>M</v>
          </cell>
          <cell r="H1506" t="str">
            <v>04/09/1984</v>
          </cell>
          <cell r="L1506" t="str">
            <v>Niveau Bac</v>
          </cell>
          <cell r="M1506" t="str">
            <v>Autres</v>
          </cell>
          <cell r="O1506" t="str">
            <v>Services</v>
          </cell>
          <cell r="AH1506" t="str">
            <v>Validé</v>
          </cell>
        </row>
        <row r="1507">
          <cell r="A1507" t="str">
            <v>Réseau Esprit d'Initiative de l'Economie Sociale et Solidair/1</v>
          </cell>
          <cell r="E1507" t="str">
            <v>M</v>
          </cell>
          <cell r="H1507" t="str">
            <v>03/12/1994</v>
          </cell>
          <cell r="L1507" t="str">
            <v>Diplôme universitaire</v>
          </cell>
          <cell r="M1507" t="str">
            <v>Technicien spécialisé</v>
          </cell>
          <cell r="O1507" t="str">
            <v>Services</v>
          </cell>
          <cell r="AH1507" t="str">
            <v>Validé</v>
          </cell>
        </row>
        <row r="1508">
          <cell r="A1508" t="str">
            <v>Réseau Esprit d'Initiative de l'Economie Sociale et Solidair/1</v>
          </cell>
          <cell r="E1508" t="str">
            <v>M</v>
          </cell>
          <cell r="H1508" t="str">
            <v>11/11/1987</v>
          </cell>
          <cell r="L1508" t="str">
            <v>Diplôme universitaire</v>
          </cell>
          <cell r="M1508" t="str">
            <v>Technicien</v>
          </cell>
          <cell r="O1508" t="str">
            <v>Services</v>
          </cell>
          <cell r="AH1508" t="str">
            <v>Validé</v>
          </cell>
        </row>
        <row r="1509">
          <cell r="A1509" t="str">
            <v>Réseau Esprit d'Initiative de l'Economie Sociale et Solidair/1</v>
          </cell>
          <cell r="E1509" t="str">
            <v>M</v>
          </cell>
          <cell r="H1509" t="str">
            <v>12/03/1983</v>
          </cell>
          <cell r="L1509" t="str">
            <v>Diplôme universitaire</v>
          </cell>
          <cell r="M1509" t="str">
            <v>Qualification</v>
          </cell>
          <cell r="O1509" t="str">
            <v>Services</v>
          </cell>
          <cell r="AH1509" t="str">
            <v>Validé</v>
          </cell>
        </row>
        <row r="1510">
          <cell r="A1510" t="str">
            <v>Réseau Esprit d'Initiative de l'Economie Sociale et Solidair/1</v>
          </cell>
          <cell r="E1510" t="str">
            <v>M</v>
          </cell>
          <cell r="H1510" t="str">
            <v>04/12/1990</v>
          </cell>
          <cell r="L1510" t="str">
            <v>Collège</v>
          </cell>
          <cell r="M1510" t="str">
            <v>Qualification</v>
          </cell>
          <cell r="O1510" t="str">
            <v>Artisanat</v>
          </cell>
          <cell r="AH1510" t="str">
            <v>Validé</v>
          </cell>
        </row>
        <row r="1511">
          <cell r="A1511" t="str">
            <v>Réseau Esprit d'Initiative de l'Economie Sociale et Solidair/1</v>
          </cell>
          <cell r="E1511" t="str">
            <v>M</v>
          </cell>
          <cell r="H1511" t="str">
            <v>27/02/1999</v>
          </cell>
          <cell r="L1511" t="str">
            <v>Diplôme universitaire</v>
          </cell>
          <cell r="M1511" t="str">
            <v>Technicien spécialisé</v>
          </cell>
          <cell r="O1511" t="str">
            <v>Services</v>
          </cell>
          <cell r="AH1511" t="str">
            <v>Validé</v>
          </cell>
        </row>
        <row r="1512">
          <cell r="A1512" t="str">
            <v>Réseau Esprit d'Initiative de l'Economie Sociale et Solidair/1</v>
          </cell>
          <cell r="E1512" t="str">
            <v>M</v>
          </cell>
          <cell r="H1512" t="str">
            <v>30/05/1999</v>
          </cell>
          <cell r="L1512" t="str">
            <v>Diplôme universitaire</v>
          </cell>
          <cell r="M1512" t="str">
            <v>Technicien spécialisé</v>
          </cell>
          <cell r="O1512" t="str">
            <v>Services</v>
          </cell>
          <cell r="AH1512" t="str">
            <v>Validé</v>
          </cell>
        </row>
        <row r="1513">
          <cell r="A1513" t="str">
            <v>Réseau Marocain d'Economie Sociale et Solidaire/1</v>
          </cell>
          <cell r="E1513" t="str">
            <v>M</v>
          </cell>
          <cell r="H1513" t="str">
            <v>28/09/1984</v>
          </cell>
          <cell r="L1513" t="str">
            <v>Diplôme universitaire</v>
          </cell>
          <cell r="M1513" t="str">
            <v>Aucune</v>
          </cell>
          <cell r="O1513" t="str">
            <v>Commerce</v>
          </cell>
          <cell r="AH1513" t="str">
            <v>En attente de vérification</v>
          </cell>
        </row>
        <row r="1514">
          <cell r="A1514" t="str">
            <v>Réseau Marocain d'Economie Sociale et Solidaire/1</v>
          </cell>
          <cell r="E1514" t="str">
            <v>F</v>
          </cell>
          <cell r="H1514" t="str">
            <v>01/01/1983</v>
          </cell>
          <cell r="L1514" t="str">
            <v>Niveau Bac</v>
          </cell>
          <cell r="M1514" t="str">
            <v>Qualification</v>
          </cell>
          <cell r="O1514" t="str">
            <v>Services</v>
          </cell>
          <cell r="AH1514" t="str">
            <v>En attente de vérification</v>
          </cell>
        </row>
        <row r="1515">
          <cell r="A1515" t="str">
            <v>Réseau Marocain d'Economie Sociale et Solidaire/1</v>
          </cell>
          <cell r="E1515" t="str">
            <v>M</v>
          </cell>
          <cell r="H1515" t="str">
            <v>01/01/1970</v>
          </cell>
          <cell r="L1515" t="str">
            <v>Diplôme universitaire</v>
          </cell>
          <cell r="M1515" t="str">
            <v>Aucune</v>
          </cell>
          <cell r="O1515" t="str">
            <v>Industrie</v>
          </cell>
          <cell r="AH1515" t="str">
            <v>En attente de vérification</v>
          </cell>
        </row>
        <row r="1516">
          <cell r="A1516" t="str">
            <v>Réseau Marocain d'Economie Sociale et Solidaire/1</v>
          </cell>
          <cell r="E1516" t="str">
            <v>M</v>
          </cell>
          <cell r="H1516" t="str">
            <v>10/02/1966</v>
          </cell>
          <cell r="L1516" t="str">
            <v>Bac</v>
          </cell>
          <cell r="M1516" t="str">
            <v>Aucune</v>
          </cell>
          <cell r="O1516" t="str">
            <v>Commerce</v>
          </cell>
          <cell r="AH1516" t="str">
            <v>En attente de vérification</v>
          </cell>
        </row>
        <row r="1517">
          <cell r="A1517" t="str">
            <v>Réseau Marocain d'Economie Sociale et Solidaire/1</v>
          </cell>
          <cell r="E1517" t="str">
            <v>M</v>
          </cell>
          <cell r="H1517" t="str">
            <v>03/02/1970</v>
          </cell>
          <cell r="L1517" t="str">
            <v>Diplôme universitaire</v>
          </cell>
          <cell r="M1517" t="str">
            <v>Aucune</v>
          </cell>
          <cell r="O1517" t="str">
            <v>Industrie</v>
          </cell>
          <cell r="AH1517" t="str">
            <v>En attente de vérification</v>
          </cell>
        </row>
        <row r="1518">
          <cell r="A1518" t="str">
            <v>Réseau Marocain d'Economie Sociale et Solidaire/1</v>
          </cell>
          <cell r="E1518" t="str">
            <v>M</v>
          </cell>
          <cell r="H1518" t="str">
            <v>01/01/1974</v>
          </cell>
          <cell r="L1518" t="str">
            <v>Bac</v>
          </cell>
          <cell r="M1518" t="str">
            <v>Qualification</v>
          </cell>
          <cell r="O1518" t="str">
            <v>Services</v>
          </cell>
          <cell r="AH1518" t="str">
            <v>En attente de vérification</v>
          </cell>
        </row>
        <row r="1519">
          <cell r="A1519" t="str">
            <v>Réseau Marocain d'Economie Sociale et Solidaire/1</v>
          </cell>
          <cell r="E1519" t="str">
            <v>M</v>
          </cell>
          <cell r="H1519" t="str">
            <v>15/07/1984</v>
          </cell>
          <cell r="L1519" t="str">
            <v>Niveau Bac</v>
          </cell>
          <cell r="M1519" t="str">
            <v>Aucune</v>
          </cell>
          <cell r="O1519" t="str">
            <v>Services</v>
          </cell>
          <cell r="AH1519" t="str">
            <v>En attente de vérification</v>
          </cell>
        </row>
        <row r="1520">
          <cell r="A1520" t="str">
            <v>Réseau Marocain d'Economie Sociale et Solidaire/1</v>
          </cell>
          <cell r="E1520" t="str">
            <v>M</v>
          </cell>
          <cell r="H1520" t="str">
            <v>10/11/1977</v>
          </cell>
          <cell r="L1520" t="str">
            <v>Collège</v>
          </cell>
          <cell r="M1520" t="str">
            <v>Qualification</v>
          </cell>
          <cell r="O1520" t="str">
            <v>Industrie</v>
          </cell>
          <cell r="AH1520" t="str">
            <v>En attente de vérification</v>
          </cell>
        </row>
        <row r="1521">
          <cell r="A1521" t="str">
            <v>Réseau Marocain d'Economie Sociale et Solidaire/1</v>
          </cell>
          <cell r="E1521" t="str">
            <v>M</v>
          </cell>
          <cell r="H1521" t="str">
            <v>01/03/1976</v>
          </cell>
          <cell r="L1521" t="str">
            <v>Collège</v>
          </cell>
          <cell r="M1521" t="str">
            <v>Qualification</v>
          </cell>
          <cell r="O1521" t="str">
            <v>Industrie</v>
          </cell>
          <cell r="AH1521" t="str">
            <v>En attente de vérification</v>
          </cell>
        </row>
        <row r="1522">
          <cell r="A1522" t="str">
            <v>Réseau Marocain d'Economie Sociale et Solidaire/1</v>
          </cell>
          <cell r="E1522" t="str">
            <v>M</v>
          </cell>
          <cell r="H1522" t="str">
            <v>28/06/1999</v>
          </cell>
          <cell r="L1522" t="str">
            <v>Bac</v>
          </cell>
          <cell r="M1522" t="str">
            <v>Qualification</v>
          </cell>
          <cell r="O1522" t="str">
            <v>Services</v>
          </cell>
          <cell r="AH1522" t="str">
            <v>En attente de vérification</v>
          </cell>
        </row>
        <row r="1523">
          <cell r="A1523" t="str">
            <v>Réseau Marocain d'Economie Sociale et Solidaire/1</v>
          </cell>
          <cell r="E1523" t="str">
            <v>M</v>
          </cell>
          <cell r="H1523" t="str">
            <v>01/06/1979</v>
          </cell>
          <cell r="L1523" t="str">
            <v>Collège</v>
          </cell>
          <cell r="M1523" t="str">
            <v>Qualification</v>
          </cell>
          <cell r="O1523" t="str">
            <v>Industrie</v>
          </cell>
          <cell r="AH1523" t="str">
            <v>En attente de vérification</v>
          </cell>
        </row>
        <row r="1524">
          <cell r="A1524" t="str">
            <v>Réseau Marocain d'Economie Sociale et Solidaire/1</v>
          </cell>
          <cell r="E1524" t="str">
            <v>M</v>
          </cell>
          <cell r="H1524" t="str">
            <v>28/06/1983</v>
          </cell>
          <cell r="L1524" t="str">
            <v>Collège</v>
          </cell>
          <cell r="M1524" t="str">
            <v>Aucune</v>
          </cell>
          <cell r="O1524" t="str">
            <v>Industrie</v>
          </cell>
          <cell r="AH1524" t="str">
            <v>En attente de vérification</v>
          </cell>
        </row>
        <row r="1525">
          <cell r="A1525" t="str">
            <v>Réseau Marocain d'Economie Sociale et Solidaire/1</v>
          </cell>
          <cell r="E1525" t="str">
            <v>F</v>
          </cell>
          <cell r="H1525" t="str">
            <v>23/04/1979</v>
          </cell>
          <cell r="L1525" t="str">
            <v>Bac</v>
          </cell>
          <cell r="M1525" t="str">
            <v>Technicien</v>
          </cell>
          <cell r="O1525" t="str">
            <v>Services</v>
          </cell>
          <cell r="AH1525" t="str">
            <v>En attente de vérification</v>
          </cell>
        </row>
        <row r="1526">
          <cell r="A1526" t="str">
            <v>soufiane inajdadi/1</v>
          </cell>
          <cell r="E1526" t="str">
            <v>M</v>
          </cell>
          <cell r="H1526" t="str">
            <v>01/09/1981</v>
          </cell>
          <cell r="L1526" t="str">
            <v>Niveau Bac</v>
          </cell>
          <cell r="M1526" t="str">
            <v>Aucune</v>
          </cell>
          <cell r="O1526" t="str">
            <v>Services</v>
          </cell>
          <cell r="AH1526" t="str">
            <v>Validé</v>
          </cell>
        </row>
        <row r="1527">
          <cell r="A1527" t="str">
            <v>soufiane inajdadi/1</v>
          </cell>
          <cell r="E1527" t="str">
            <v>M</v>
          </cell>
          <cell r="H1527" t="str">
            <v>10/10/1971</v>
          </cell>
          <cell r="L1527" t="str">
            <v>Primaire</v>
          </cell>
          <cell r="M1527" t="str">
            <v>Aucune</v>
          </cell>
          <cell r="O1527" t="str">
            <v>Services</v>
          </cell>
          <cell r="AH1527" t="str">
            <v>Validé</v>
          </cell>
        </row>
        <row r="1528">
          <cell r="A1528" t="str">
            <v>soufiane inajdadi/1</v>
          </cell>
          <cell r="E1528" t="str">
            <v>M</v>
          </cell>
          <cell r="H1528" t="str">
            <v>01/01/1998</v>
          </cell>
          <cell r="L1528" t="str">
            <v>Collège</v>
          </cell>
          <cell r="M1528" t="str">
            <v>Aucune</v>
          </cell>
          <cell r="O1528" t="str">
            <v>Industrie</v>
          </cell>
          <cell r="AH1528" t="str">
            <v>Validé</v>
          </cell>
        </row>
        <row r="1529">
          <cell r="A1529" t="str">
            <v>soufiane inajdadi/1</v>
          </cell>
          <cell r="E1529" t="str">
            <v>M</v>
          </cell>
          <cell r="H1529" t="str">
            <v>23/02/1970</v>
          </cell>
          <cell r="L1529" t="str">
            <v>Diplôme universitaire</v>
          </cell>
          <cell r="M1529" t="str">
            <v>Technicien spécialisé</v>
          </cell>
          <cell r="O1529" t="str">
            <v>Industrie</v>
          </cell>
          <cell r="AH1529" t="str">
            <v>Validé</v>
          </cell>
        </row>
        <row r="1530">
          <cell r="A1530" t="str">
            <v>soufiane inajdadi/1</v>
          </cell>
          <cell r="E1530" t="str">
            <v>M</v>
          </cell>
          <cell r="H1530" t="str">
            <v>30/05/1965</v>
          </cell>
          <cell r="L1530" t="str">
            <v>Primaire</v>
          </cell>
          <cell r="M1530" t="str">
            <v>Aucune</v>
          </cell>
          <cell r="O1530" t="str">
            <v>Industrie</v>
          </cell>
          <cell r="AH1530" t="str">
            <v>Validé</v>
          </cell>
        </row>
        <row r="1531">
          <cell r="A1531" t="str">
            <v>soufiane inajdadi/1</v>
          </cell>
          <cell r="E1531" t="str">
            <v>M</v>
          </cell>
          <cell r="H1531" t="str">
            <v>18/11/1968</v>
          </cell>
          <cell r="L1531" t="str">
            <v>Primaire</v>
          </cell>
          <cell r="M1531" t="str">
            <v>Aucune</v>
          </cell>
          <cell r="O1531" t="str">
            <v>Industrie</v>
          </cell>
          <cell r="AH1531" t="str">
            <v>Validé</v>
          </cell>
        </row>
        <row r="1532">
          <cell r="A1532" t="str">
            <v>soufiane inajdadi/1</v>
          </cell>
          <cell r="E1532" t="str">
            <v>M</v>
          </cell>
          <cell r="H1532" t="str">
            <v>01/01/1974</v>
          </cell>
          <cell r="L1532" t="str">
            <v>Collège</v>
          </cell>
          <cell r="M1532" t="str">
            <v>Aucune</v>
          </cell>
          <cell r="O1532" t="str">
            <v>Industrie</v>
          </cell>
          <cell r="AH1532" t="str">
            <v>Validé</v>
          </cell>
        </row>
        <row r="1533">
          <cell r="A1533" t="str">
            <v>soufiane inajdadi/1</v>
          </cell>
          <cell r="E1533" t="str">
            <v>M</v>
          </cell>
          <cell r="H1533" t="str">
            <v>06/06/1971</v>
          </cell>
          <cell r="L1533" t="str">
            <v>Primaire</v>
          </cell>
          <cell r="M1533" t="str">
            <v>Aucune</v>
          </cell>
          <cell r="O1533" t="str">
            <v>Industrie</v>
          </cell>
          <cell r="AH1533" t="str">
            <v>Validé</v>
          </cell>
        </row>
        <row r="1534">
          <cell r="A1534" t="str">
            <v>soufiane inajdadi/1</v>
          </cell>
          <cell r="E1534" t="str">
            <v>M</v>
          </cell>
          <cell r="H1534" t="str">
            <v>19/12/1967</v>
          </cell>
          <cell r="L1534" t="str">
            <v>Primaire</v>
          </cell>
          <cell r="M1534" t="str">
            <v>Aucune</v>
          </cell>
          <cell r="O1534" t="str">
            <v>Industrie</v>
          </cell>
          <cell r="AH1534" t="str">
            <v>Validé</v>
          </cell>
        </row>
        <row r="1535">
          <cell r="A1535" t="str">
            <v>soufiane inajdadi/1</v>
          </cell>
          <cell r="E1535" t="str">
            <v>M</v>
          </cell>
          <cell r="H1535" t="str">
            <v>01/01/1979</v>
          </cell>
          <cell r="L1535" t="str">
            <v>Primaire</v>
          </cell>
          <cell r="M1535" t="str">
            <v>Aucune</v>
          </cell>
          <cell r="O1535" t="str">
            <v>Commerce</v>
          </cell>
          <cell r="AH1535" t="str">
            <v>Validé</v>
          </cell>
        </row>
        <row r="1536">
          <cell r="A1536" t="str">
            <v>soufiane inajdadi/1</v>
          </cell>
          <cell r="E1536" t="str">
            <v>M</v>
          </cell>
          <cell r="H1536" t="str">
            <v>06/04/1970</v>
          </cell>
          <cell r="L1536" t="str">
            <v>Collège</v>
          </cell>
          <cell r="M1536" t="str">
            <v>Aucune</v>
          </cell>
          <cell r="O1536" t="str">
            <v>Services</v>
          </cell>
          <cell r="AH1536" t="str">
            <v>Validé</v>
          </cell>
        </row>
        <row r="1537">
          <cell r="A1537" t="str">
            <v>soufiane inajdadi/2</v>
          </cell>
          <cell r="E1537" t="str">
            <v>M</v>
          </cell>
          <cell r="H1537" t="str">
            <v>15/07/1971</v>
          </cell>
          <cell r="L1537" t="str">
            <v>Collège</v>
          </cell>
          <cell r="M1537" t="str">
            <v>Autres</v>
          </cell>
          <cell r="O1537" t="str">
            <v>Services</v>
          </cell>
          <cell r="AH1537" t="str">
            <v>En attente de vérification</v>
          </cell>
        </row>
        <row r="1538">
          <cell r="A1538" t="str">
            <v>soufiane inajdadi/2</v>
          </cell>
          <cell r="E1538" t="str">
            <v>M</v>
          </cell>
          <cell r="H1538" t="str">
            <v>01/01/1968</v>
          </cell>
          <cell r="L1538" t="str">
            <v>Collège</v>
          </cell>
          <cell r="M1538" t="str">
            <v>Autres</v>
          </cell>
          <cell r="O1538" t="str">
            <v>Services</v>
          </cell>
          <cell r="AH1538" t="str">
            <v>En attente de vérification</v>
          </cell>
        </row>
        <row r="1539">
          <cell r="A1539" t="str">
            <v>soufiane inajdadi/2</v>
          </cell>
          <cell r="E1539" t="str">
            <v>M</v>
          </cell>
          <cell r="H1539" t="str">
            <v>12/09/1978</v>
          </cell>
          <cell r="L1539" t="str">
            <v>Niveau Bac</v>
          </cell>
          <cell r="M1539" t="str">
            <v>Autres</v>
          </cell>
          <cell r="O1539" t="str">
            <v>Artisanat</v>
          </cell>
          <cell r="AH1539" t="str">
            <v>En attente de vérification</v>
          </cell>
        </row>
        <row r="1540">
          <cell r="A1540" t="str">
            <v>soufiane inajdadi/2</v>
          </cell>
          <cell r="E1540" t="str">
            <v>F</v>
          </cell>
          <cell r="H1540" t="str">
            <v>28/08/1972</v>
          </cell>
          <cell r="L1540" t="str">
            <v>Bac</v>
          </cell>
          <cell r="M1540" t="str">
            <v>Technicien</v>
          </cell>
          <cell r="O1540" t="str">
            <v>Artisanat</v>
          </cell>
          <cell r="AH1540" t="str">
            <v>En attente de vérification</v>
          </cell>
        </row>
        <row r="1541">
          <cell r="A1541" t="str">
            <v>soufiane inajdadi/2</v>
          </cell>
          <cell r="E1541" t="str">
            <v>F</v>
          </cell>
          <cell r="H1541" t="str">
            <v>02/09/1972</v>
          </cell>
          <cell r="L1541" t="str">
            <v>Niveau Bac</v>
          </cell>
          <cell r="M1541" t="str">
            <v>Qualification</v>
          </cell>
          <cell r="O1541" t="str">
            <v>Artisanat</v>
          </cell>
          <cell r="AH1541" t="str">
            <v>En attente de vérification</v>
          </cell>
        </row>
        <row r="1542">
          <cell r="A1542" t="str">
            <v>soufiane inajdadi/2</v>
          </cell>
          <cell r="E1542" t="str">
            <v>M</v>
          </cell>
          <cell r="H1542" t="str">
            <v>01/01/1974</v>
          </cell>
          <cell r="L1542" t="str">
            <v>Collège</v>
          </cell>
          <cell r="M1542" t="str">
            <v>Autres</v>
          </cell>
          <cell r="O1542" t="str">
            <v>Artisanat</v>
          </cell>
          <cell r="AH1542" t="str">
            <v>En attente de vérification</v>
          </cell>
        </row>
        <row r="1543">
          <cell r="A1543" t="str">
            <v>soufiane inajdadi/2</v>
          </cell>
          <cell r="E1543" t="str">
            <v>M</v>
          </cell>
          <cell r="H1543" t="str">
            <v>01/01/1970</v>
          </cell>
          <cell r="L1543" t="str">
            <v>Collège</v>
          </cell>
          <cell r="M1543" t="str">
            <v>Autres</v>
          </cell>
          <cell r="O1543" t="str">
            <v>Artisanat</v>
          </cell>
          <cell r="AH1543" t="str">
            <v>En attente de vérification</v>
          </cell>
        </row>
        <row r="1544">
          <cell r="A1544" t="str">
            <v>soufiane inajdadi/2</v>
          </cell>
          <cell r="E1544" t="str">
            <v>M</v>
          </cell>
          <cell r="H1544" t="str">
            <v>21/07/1978</v>
          </cell>
          <cell r="L1544" t="str">
            <v>Niveau Bac</v>
          </cell>
          <cell r="M1544" t="str">
            <v>Autres</v>
          </cell>
          <cell r="O1544" t="str">
            <v>Artisanat</v>
          </cell>
          <cell r="AH1544" t="str">
            <v>En attente de vérification</v>
          </cell>
        </row>
        <row r="1545">
          <cell r="A1545" t="str">
            <v>soufiane inajdadi/2</v>
          </cell>
          <cell r="E1545" t="str">
            <v>F</v>
          </cell>
          <cell r="H1545" t="str">
            <v>02/02/1975</v>
          </cell>
          <cell r="L1545" t="str">
            <v>Niveau Bac</v>
          </cell>
          <cell r="M1545" t="str">
            <v>Qualification</v>
          </cell>
          <cell r="O1545" t="str">
            <v>Artisanat</v>
          </cell>
          <cell r="AH1545" t="str">
            <v>En attente de vérification</v>
          </cell>
        </row>
        <row r="1546">
          <cell r="A1546" t="str">
            <v>soufiane inajdadi/2</v>
          </cell>
          <cell r="E1546" t="str">
            <v>M</v>
          </cell>
          <cell r="H1546" t="str">
            <v>16/10/1974</v>
          </cell>
          <cell r="L1546" t="str">
            <v>Niveau Bac</v>
          </cell>
          <cell r="M1546" t="str">
            <v>Qualification</v>
          </cell>
          <cell r="O1546" t="str">
            <v>Artisanat</v>
          </cell>
          <cell r="AH1546" t="str">
            <v>En attente de vérification</v>
          </cell>
        </row>
        <row r="1547">
          <cell r="A1547" t="str">
            <v>soufiane inajdadi/2</v>
          </cell>
          <cell r="E1547" t="str">
            <v>M</v>
          </cell>
          <cell r="H1547" t="str">
            <v>04/11/1977</v>
          </cell>
          <cell r="L1547" t="str">
            <v>Collège</v>
          </cell>
          <cell r="M1547" t="str">
            <v>Autres</v>
          </cell>
          <cell r="O1547" t="str">
            <v>Artisanat</v>
          </cell>
          <cell r="AH1547" t="str">
            <v>En attente de vérification</v>
          </cell>
        </row>
        <row r="1548">
          <cell r="A1548" t="str">
            <v>soufiane inajdadi/2</v>
          </cell>
          <cell r="E1548" t="str">
            <v>M</v>
          </cell>
          <cell r="H1548" t="str">
            <v>05/11/1989</v>
          </cell>
          <cell r="L1548" t="str">
            <v>Niveau Bac</v>
          </cell>
          <cell r="M1548" t="str">
            <v>Autres</v>
          </cell>
          <cell r="O1548" t="str">
            <v>Artisanat</v>
          </cell>
          <cell r="AH1548" t="str">
            <v>En attente de vérification</v>
          </cell>
        </row>
        <row r="1549">
          <cell r="A1549" t="str">
            <v>soufiane inajdadi/3</v>
          </cell>
          <cell r="E1549" t="str">
            <v>M</v>
          </cell>
          <cell r="H1549" t="str">
            <v>31/08/1977</v>
          </cell>
          <cell r="L1549" t="str">
            <v>Collège</v>
          </cell>
          <cell r="M1549" t="str">
            <v>Autres</v>
          </cell>
          <cell r="O1549" t="str">
            <v>Commerce</v>
          </cell>
          <cell r="AH1549" t="str">
            <v>Validé</v>
          </cell>
        </row>
        <row r="1550">
          <cell r="A1550" t="str">
            <v>soufiane inajdadi/3</v>
          </cell>
          <cell r="E1550" t="str">
            <v>M</v>
          </cell>
          <cell r="H1550" t="str">
            <v>02/02/1996</v>
          </cell>
          <cell r="L1550" t="str">
            <v>Niveau Bac</v>
          </cell>
          <cell r="M1550" t="str">
            <v>Autres</v>
          </cell>
          <cell r="O1550" t="str">
            <v>Commerce</v>
          </cell>
          <cell r="AH1550" t="str">
            <v>Validé</v>
          </cell>
        </row>
        <row r="1551">
          <cell r="A1551" t="str">
            <v>soufiane inajdadi/3</v>
          </cell>
          <cell r="E1551" t="str">
            <v>F</v>
          </cell>
          <cell r="H1551" t="str">
            <v>02/02/1975</v>
          </cell>
          <cell r="L1551" t="str">
            <v>Niveau Bac</v>
          </cell>
          <cell r="M1551" t="str">
            <v>Autres</v>
          </cell>
          <cell r="O1551" t="str">
            <v>Services</v>
          </cell>
          <cell r="AH1551" t="str">
            <v>Validé</v>
          </cell>
        </row>
        <row r="1552">
          <cell r="A1552" t="str">
            <v>soufiane inajdadi/3</v>
          </cell>
          <cell r="E1552" t="str">
            <v>M</v>
          </cell>
          <cell r="H1552" t="str">
            <v>03/11/1988</v>
          </cell>
          <cell r="L1552" t="str">
            <v>Diplôme universitaire</v>
          </cell>
          <cell r="M1552" t="str">
            <v>Technicien spécialisé</v>
          </cell>
          <cell r="O1552" t="str">
            <v>Services</v>
          </cell>
          <cell r="AH1552" t="str">
            <v>Validé</v>
          </cell>
        </row>
        <row r="1553">
          <cell r="A1553" t="str">
            <v>soufiane inajdadi/3</v>
          </cell>
          <cell r="E1553" t="str">
            <v>M</v>
          </cell>
          <cell r="H1553" t="str">
            <v>27/08/1984</v>
          </cell>
          <cell r="L1553" t="str">
            <v>Niveau Bac</v>
          </cell>
          <cell r="M1553" t="str">
            <v>Autres</v>
          </cell>
          <cell r="O1553" t="str">
            <v>Industrie</v>
          </cell>
          <cell r="AH1553" t="str">
            <v>Validé</v>
          </cell>
        </row>
        <row r="1554">
          <cell r="A1554" t="str">
            <v>soufiane inajdadi/3</v>
          </cell>
          <cell r="E1554" t="str">
            <v>M</v>
          </cell>
          <cell r="H1554" t="str">
            <v>10/05/1977</v>
          </cell>
          <cell r="L1554" t="str">
            <v>Niveau Bac</v>
          </cell>
          <cell r="M1554" t="str">
            <v>Autres</v>
          </cell>
          <cell r="O1554" t="str">
            <v>Commerce</v>
          </cell>
          <cell r="AH1554" t="str">
            <v>Validé</v>
          </cell>
        </row>
        <row r="1555">
          <cell r="A1555" t="str">
            <v>soufiane inajdadi/3</v>
          </cell>
          <cell r="E1555" t="str">
            <v>M</v>
          </cell>
          <cell r="H1555" t="str">
            <v>10/05/1974</v>
          </cell>
          <cell r="L1555" t="str">
            <v>Collège</v>
          </cell>
          <cell r="M1555" t="str">
            <v>Autres</v>
          </cell>
          <cell r="O1555" t="str">
            <v>Industrie</v>
          </cell>
          <cell r="AH1555" t="str">
            <v>Validé</v>
          </cell>
        </row>
        <row r="1556">
          <cell r="A1556" t="str">
            <v>soufiane inajdadi/3</v>
          </cell>
          <cell r="E1556" t="str">
            <v>F</v>
          </cell>
          <cell r="H1556" t="str">
            <v>18/08/1977</v>
          </cell>
          <cell r="L1556" t="str">
            <v>Niveau Bac</v>
          </cell>
          <cell r="M1556" t="str">
            <v>Qualification</v>
          </cell>
          <cell r="O1556" t="str">
            <v>Artisanat</v>
          </cell>
          <cell r="AH1556" t="str">
            <v>Validé</v>
          </cell>
        </row>
        <row r="1557">
          <cell r="A1557" t="str">
            <v>soufiane inajdadi/3</v>
          </cell>
          <cell r="E1557" t="str">
            <v>F</v>
          </cell>
          <cell r="H1557" t="str">
            <v>28/08/1972</v>
          </cell>
          <cell r="L1557" t="str">
            <v>Niveau Bac</v>
          </cell>
          <cell r="M1557" t="str">
            <v>Qualification</v>
          </cell>
          <cell r="O1557" t="str">
            <v>Services</v>
          </cell>
          <cell r="AH1557" t="str">
            <v>Validé</v>
          </cell>
        </row>
        <row r="1558">
          <cell r="A1558" t="str">
            <v>soufiane inajdadi/3</v>
          </cell>
          <cell r="E1558" t="str">
            <v>M</v>
          </cell>
          <cell r="H1558" t="str">
            <v>01/01/1968</v>
          </cell>
          <cell r="L1558" t="str">
            <v>Niveau Bac</v>
          </cell>
          <cell r="M1558" t="str">
            <v>Autres</v>
          </cell>
          <cell r="O1558" t="str">
            <v>Services</v>
          </cell>
          <cell r="AH1558" t="str">
            <v>Validé</v>
          </cell>
        </row>
        <row r="1559">
          <cell r="A1559" t="str">
            <v>VALDECHETS Orient/5</v>
          </cell>
          <cell r="E1559" t="str">
            <v>M</v>
          </cell>
          <cell r="H1559" t="str">
            <v>10/08/1969</v>
          </cell>
          <cell r="L1559" t="str">
            <v>Collège</v>
          </cell>
          <cell r="M1559" t="str">
            <v>Autres</v>
          </cell>
          <cell r="O1559" t="str">
            <v>Industrie</v>
          </cell>
          <cell r="AH1559" t="str">
            <v>En attente de vérification</v>
          </cell>
        </row>
        <row r="1560">
          <cell r="A1560" t="str">
            <v>VALDECHETS Orient/5</v>
          </cell>
          <cell r="E1560" t="str">
            <v>M</v>
          </cell>
          <cell r="H1560" t="str">
            <v>11/11/1988</v>
          </cell>
          <cell r="L1560" t="str">
            <v>Collège</v>
          </cell>
          <cell r="M1560" t="str">
            <v>Autres</v>
          </cell>
          <cell r="O1560" t="str">
            <v>Industrie</v>
          </cell>
          <cell r="AH1560" t="str">
            <v>En attente de vérification</v>
          </cell>
        </row>
        <row r="1561">
          <cell r="A1561" t="str">
            <v>VALDECHETS Orient/5</v>
          </cell>
          <cell r="E1561" t="str">
            <v>M</v>
          </cell>
          <cell r="H1561" t="str">
            <v>04/01/1966</v>
          </cell>
          <cell r="L1561" t="str">
            <v>Non scolarisé</v>
          </cell>
          <cell r="M1561" t="str">
            <v>Autres</v>
          </cell>
          <cell r="O1561" t="str">
            <v>Industrie</v>
          </cell>
          <cell r="AH1561" t="str">
            <v>En attente de vérification</v>
          </cell>
        </row>
        <row r="1562">
          <cell r="A1562" t="str">
            <v>VALDECHETS Orient/5</v>
          </cell>
          <cell r="E1562" t="str">
            <v>M</v>
          </cell>
          <cell r="H1562" t="str">
            <v>03/08/1995</v>
          </cell>
          <cell r="L1562" t="str">
            <v>Niveau Bac</v>
          </cell>
          <cell r="M1562" t="str">
            <v>Autres</v>
          </cell>
          <cell r="O1562" t="str">
            <v>Industrie</v>
          </cell>
          <cell r="AH1562" t="str">
            <v>En attente de vérification</v>
          </cell>
        </row>
        <row r="1563">
          <cell r="A1563" t="str">
            <v>VALDECHETS Orient/5</v>
          </cell>
          <cell r="E1563" t="str">
            <v>M</v>
          </cell>
          <cell r="H1563" t="str">
            <v>22/04/1987</v>
          </cell>
          <cell r="L1563" t="str">
            <v>Primaire</v>
          </cell>
          <cell r="M1563" t="str">
            <v>Autres</v>
          </cell>
          <cell r="O1563" t="str">
            <v>Industrie</v>
          </cell>
          <cell r="AH1563" t="str">
            <v>En attente de vérification</v>
          </cell>
        </row>
        <row r="1564">
          <cell r="A1564" t="str">
            <v>VALDECHETS Orient/5</v>
          </cell>
          <cell r="E1564" t="str">
            <v>M</v>
          </cell>
          <cell r="H1564" t="str">
            <v>01/02/1983</v>
          </cell>
          <cell r="L1564" t="str">
            <v>Collège</v>
          </cell>
          <cell r="M1564" t="str">
            <v>Autres</v>
          </cell>
          <cell r="O1564" t="str">
            <v>Industrie</v>
          </cell>
          <cell r="AH1564" t="str">
            <v>En attente de vérification</v>
          </cell>
        </row>
        <row r="1565">
          <cell r="A1565" t="str">
            <v>VALDECHETS Orient/5</v>
          </cell>
          <cell r="E1565" t="str">
            <v>M</v>
          </cell>
          <cell r="H1565" t="str">
            <v>20/08/1980</v>
          </cell>
          <cell r="L1565" t="str">
            <v>Collège</v>
          </cell>
          <cell r="M1565" t="str">
            <v>Autres</v>
          </cell>
          <cell r="O1565" t="str">
            <v>Industrie</v>
          </cell>
          <cell r="AH1565" t="str">
            <v>En attente de vérification</v>
          </cell>
        </row>
        <row r="1566">
          <cell r="A1566" t="str">
            <v>VALDECHETS Orient/5</v>
          </cell>
          <cell r="E1566" t="str">
            <v>M</v>
          </cell>
          <cell r="H1566" t="str">
            <v>29/04/1978</v>
          </cell>
          <cell r="L1566" t="str">
            <v>Collège</v>
          </cell>
          <cell r="M1566" t="str">
            <v>Autres</v>
          </cell>
          <cell r="O1566" t="str">
            <v>Industrie</v>
          </cell>
          <cell r="AH1566" t="str">
            <v>En attente de vérification</v>
          </cell>
        </row>
        <row r="1567">
          <cell r="A1567" t="str">
            <v>VALDECHETS Orient/5</v>
          </cell>
          <cell r="E1567" t="str">
            <v>M</v>
          </cell>
          <cell r="H1567" t="str">
            <v>23/07/1970</v>
          </cell>
          <cell r="L1567" t="str">
            <v>Primaire</v>
          </cell>
          <cell r="M1567" t="str">
            <v>Qualification</v>
          </cell>
          <cell r="O1567" t="str">
            <v>Industrie</v>
          </cell>
          <cell r="AH1567" t="str">
            <v>En attente de vérification</v>
          </cell>
        </row>
        <row r="1568">
          <cell r="A1568" t="str">
            <v>VALDECHETS Orient/5</v>
          </cell>
          <cell r="E1568" t="str">
            <v>M</v>
          </cell>
          <cell r="H1568" t="str">
            <v>11/01/1995</v>
          </cell>
          <cell r="L1568" t="str">
            <v>Niveau Bac</v>
          </cell>
          <cell r="M1568" t="str">
            <v>Qualification</v>
          </cell>
          <cell r="O1568" t="str">
            <v>Industrie</v>
          </cell>
          <cell r="AH1568" t="str">
            <v>En attente de vérification</v>
          </cell>
        </row>
        <row r="1569">
          <cell r="A1569" t="str">
            <v>VALDECHETS Orient/6</v>
          </cell>
          <cell r="E1569" t="str">
            <v>M</v>
          </cell>
          <cell r="H1569" t="str">
            <v>23/12/1996</v>
          </cell>
          <cell r="L1569" t="str">
            <v>Collège</v>
          </cell>
          <cell r="M1569" t="str">
            <v>Autres</v>
          </cell>
          <cell r="O1569" t="str">
            <v>Commerce</v>
          </cell>
          <cell r="AH1569" t="str">
            <v>En attente de vérification</v>
          </cell>
        </row>
        <row r="1570">
          <cell r="A1570" t="str">
            <v>VALDECHETS Orient/6</v>
          </cell>
          <cell r="E1570" t="str">
            <v>M</v>
          </cell>
          <cell r="H1570" t="str">
            <v>10/04/1987</v>
          </cell>
          <cell r="L1570" t="str">
            <v>Collège</v>
          </cell>
          <cell r="M1570" t="str">
            <v>Autres</v>
          </cell>
          <cell r="O1570" t="str">
            <v>Industrie</v>
          </cell>
          <cell r="AH1570" t="str">
            <v>En attente de vérification</v>
          </cell>
        </row>
        <row r="1571">
          <cell r="A1571" t="str">
            <v>VALDECHETS Orient/6</v>
          </cell>
          <cell r="E1571" t="str">
            <v>M</v>
          </cell>
          <cell r="H1571" t="str">
            <v>02/07/1986</v>
          </cell>
          <cell r="L1571" t="str">
            <v>Collège</v>
          </cell>
          <cell r="M1571" t="str">
            <v>Autres</v>
          </cell>
          <cell r="O1571" t="str">
            <v>Industrie</v>
          </cell>
          <cell r="AH1571" t="str">
            <v>En attente de vérification</v>
          </cell>
        </row>
        <row r="1572">
          <cell r="A1572" t="str">
            <v>VALDECHETS Orient/6</v>
          </cell>
          <cell r="E1572" t="str">
            <v>M</v>
          </cell>
          <cell r="H1572" t="str">
            <v>26/06/1988</v>
          </cell>
          <cell r="L1572" t="str">
            <v>Niveau Bac</v>
          </cell>
          <cell r="M1572" t="str">
            <v>Autres</v>
          </cell>
          <cell r="O1572" t="str">
            <v>Industrie</v>
          </cell>
          <cell r="AH1572" t="str">
            <v>En attente de vérification</v>
          </cell>
        </row>
        <row r="1573">
          <cell r="A1573" t="str">
            <v>VALDECHETS Orient/6</v>
          </cell>
          <cell r="E1573" t="str">
            <v>M</v>
          </cell>
          <cell r="H1573" t="str">
            <v>03/11/1990</v>
          </cell>
          <cell r="L1573" t="str">
            <v>Collège</v>
          </cell>
          <cell r="M1573" t="str">
            <v>Autres</v>
          </cell>
          <cell r="O1573" t="str">
            <v>Industrie</v>
          </cell>
          <cell r="AH1573" t="str">
            <v>En attente de vérification</v>
          </cell>
        </row>
        <row r="1574">
          <cell r="A1574" t="str">
            <v>VALDECHETS Orient/6</v>
          </cell>
          <cell r="E1574" t="str">
            <v>M</v>
          </cell>
          <cell r="H1574" t="str">
            <v>20/05/1997</v>
          </cell>
          <cell r="L1574" t="str">
            <v>Collège</v>
          </cell>
          <cell r="M1574" t="str">
            <v>Qualification</v>
          </cell>
          <cell r="O1574" t="str">
            <v>Industrie</v>
          </cell>
          <cell r="AH1574" t="str">
            <v>En attente de vérification</v>
          </cell>
        </row>
        <row r="1575">
          <cell r="A1575" t="str">
            <v>VALDECHETS Orient/6</v>
          </cell>
          <cell r="E1575" t="str">
            <v>M</v>
          </cell>
          <cell r="H1575" t="str">
            <v>23/02/1987</v>
          </cell>
          <cell r="L1575" t="str">
            <v>Collège</v>
          </cell>
          <cell r="M1575" t="str">
            <v>Autres</v>
          </cell>
          <cell r="O1575" t="str">
            <v>Industrie</v>
          </cell>
          <cell r="AH1575" t="str">
            <v>En attente de vérification</v>
          </cell>
        </row>
        <row r="1576">
          <cell r="A1576" t="str">
            <v>VALDECHETS Orient/6</v>
          </cell>
          <cell r="E1576" t="str">
            <v>M</v>
          </cell>
          <cell r="H1576" t="str">
            <v>06/03/1992</v>
          </cell>
          <cell r="L1576" t="str">
            <v>Niveau Bac</v>
          </cell>
          <cell r="M1576" t="str">
            <v>Autres</v>
          </cell>
          <cell r="O1576" t="str">
            <v>Industrie</v>
          </cell>
          <cell r="AH1576" t="str">
            <v>En attente de vérification</v>
          </cell>
        </row>
        <row r="1577">
          <cell r="A1577" t="str">
            <v>VALDECHETS Orient/6</v>
          </cell>
          <cell r="E1577" t="str">
            <v>M</v>
          </cell>
          <cell r="H1577" t="str">
            <v>15/10/1992</v>
          </cell>
          <cell r="L1577" t="str">
            <v>Niveau Bac</v>
          </cell>
          <cell r="M1577" t="str">
            <v>Autres</v>
          </cell>
          <cell r="O1577" t="str">
            <v>Industrie</v>
          </cell>
          <cell r="AH1577" t="str">
            <v>En attente de vérification</v>
          </cell>
        </row>
        <row r="1578">
          <cell r="A1578" t="str">
            <v>VALDECHETS Orient/6</v>
          </cell>
          <cell r="E1578" t="str">
            <v>M</v>
          </cell>
          <cell r="H1578" t="str">
            <v>10/11/1990</v>
          </cell>
          <cell r="L1578" t="str">
            <v>Collège</v>
          </cell>
          <cell r="M1578" t="str">
            <v>Autres</v>
          </cell>
          <cell r="O1578" t="str">
            <v>Services</v>
          </cell>
          <cell r="AH1578" t="str">
            <v>En attente de vérification</v>
          </cell>
        </row>
        <row r="1579">
          <cell r="A1579" t="str">
            <v>VALDECHETS Orient/7</v>
          </cell>
          <cell r="E1579" t="str">
            <v>M</v>
          </cell>
          <cell r="H1579" t="str">
            <v>22/05/1962</v>
          </cell>
          <cell r="L1579" t="str">
            <v>Primaire</v>
          </cell>
          <cell r="M1579" t="str">
            <v>Technicien</v>
          </cell>
          <cell r="O1579" t="str">
            <v>Industrie</v>
          </cell>
          <cell r="AH1579" t="str">
            <v>En attente de vérification</v>
          </cell>
        </row>
        <row r="1580">
          <cell r="A1580" t="str">
            <v>VALDECHETS Orient/7</v>
          </cell>
          <cell r="E1580" t="str">
            <v>M</v>
          </cell>
          <cell r="H1580" t="str">
            <v>28/01/1975</v>
          </cell>
          <cell r="L1580" t="str">
            <v>Niveau Bac</v>
          </cell>
          <cell r="M1580" t="str">
            <v>Technicien</v>
          </cell>
          <cell r="O1580" t="str">
            <v>Industrie</v>
          </cell>
          <cell r="AH1580" t="str">
            <v>En attente de vérification</v>
          </cell>
        </row>
        <row r="1581">
          <cell r="A1581" t="str">
            <v>VALDECHETS Orient/7</v>
          </cell>
          <cell r="E1581" t="str">
            <v>M</v>
          </cell>
          <cell r="H1581" t="str">
            <v>30/04/1984</v>
          </cell>
          <cell r="L1581" t="str">
            <v>Bac</v>
          </cell>
          <cell r="M1581" t="str">
            <v>Technicien</v>
          </cell>
          <cell r="O1581" t="str">
            <v>Commerce</v>
          </cell>
          <cell r="AH1581" t="str">
            <v>En attente de vérification</v>
          </cell>
        </row>
        <row r="1582">
          <cell r="A1582" t="str">
            <v>VALDECHETS Orient/7</v>
          </cell>
          <cell r="E1582" t="str">
            <v>M</v>
          </cell>
          <cell r="H1582" t="str">
            <v>15/04/1980</v>
          </cell>
          <cell r="L1582" t="str">
            <v>Collège</v>
          </cell>
          <cell r="M1582" t="str">
            <v>Technicien</v>
          </cell>
          <cell r="O1582" t="str">
            <v>Artisanat</v>
          </cell>
          <cell r="AH1582" t="str">
            <v>En attente de vérification</v>
          </cell>
        </row>
        <row r="1583">
          <cell r="A1583" t="str">
            <v>VALDECHETS Orient/7</v>
          </cell>
          <cell r="E1583" t="str">
            <v>M</v>
          </cell>
          <cell r="H1583" t="str">
            <v>19/04/1982</v>
          </cell>
          <cell r="L1583" t="str">
            <v>Collège</v>
          </cell>
          <cell r="M1583" t="str">
            <v>Technicien</v>
          </cell>
          <cell r="O1583" t="str">
            <v>Industrie</v>
          </cell>
          <cell r="AH1583" t="str">
            <v>En attente de vérification</v>
          </cell>
        </row>
        <row r="1584">
          <cell r="A1584" t="str">
            <v>VALDECHETS Orient/7</v>
          </cell>
          <cell r="E1584" t="str">
            <v>M</v>
          </cell>
          <cell r="H1584" t="str">
            <v>02/08/1985</v>
          </cell>
          <cell r="L1584" t="str">
            <v>Niveau Bac</v>
          </cell>
          <cell r="M1584" t="str">
            <v>Technicien</v>
          </cell>
          <cell r="O1584" t="str">
            <v>Services</v>
          </cell>
          <cell r="AH1584" t="str">
            <v>En attente de vérification</v>
          </cell>
        </row>
        <row r="1585">
          <cell r="A1585" t="str">
            <v>VALDECHETS Orient/7</v>
          </cell>
          <cell r="E1585" t="str">
            <v>M</v>
          </cell>
          <cell r="H1585" t="str">
            <v>10/08/1985</v>
          </cell>
          <cell r="L1585" t="str">
            <v>Collège</v>
          </cell>
          <cell r="M1585" t="str">
            <v>Technicien</v>
          </cell>
          <cell r="O1585" t="str">
            <v>Industrie</v>
          </cell>
          <cell r="AH1585" t="str">
            <v>En attente de vérification</v>
          </cell>
        </row>
        <row r="1586">
          <cell r="A1586" t="str">
            <v>VALDECHETS Orient/7</v>
          </cell>
          <cell r="E1586" t="str">
            <v>M</v>
          </cell>
          <cell r="H1586" t="str">
            <v>11/02/1981</v>
          </cell>
          <cell r="L1586" t="str">
            <v>Niveau Bac</v>
          </cell>
          <cell r="M1586" t="str">
            <v>Technicien</v>
          </cell>
          <cell r="O1586" t="str">
            <v>Services</v>
          </cell>
          <cell r="AH1586" t="str">
            <v>En attente de vérification</v>
          </cell>
        </row>
        <row r="1587">
          <cell r="A1587" t="str">
            <v>VALDECHETS Orient/7</v>
          </cell>
          <cell r="E1587" t="str">
            <v>M</v>
          </cell>
          <cell r="H1587" t="str">
            <v>19/03/1986</v>
          </cell>
          <cell r="L1587" t="str">
            <v>Bac</v>
          </cell>
          <cell r="M1587" t="str">
            <v>Technicien spécialisé</v>
          </cell>
          <cell r="O1587" t="str">
            <v>Services</v>
          </cell>
          <cell r="AH1587" t="str">
            <v>En attente de vérification</v>
          </cell>
        </row>
        <row r="1588">
          <cell r="A1588" t="str">
            <v>VALDECHETS Orient/7</v>
          </cell>
          <cell r="E1588" t="str">
            <v>M</v>
          </cell>
          <cell r="H1588" t="str">
            <v>26/04/1991</v>
          </cell>
          <cell r="L1588" t="str">
            <v>Niveau Bac</v>
          </cell>
          <cell r="M1588" t="str">
            <v>Technicien</v>
          </cell>
          <cell r="O1588" t="str">
            <v>Services</v>
          </cell>
          <cell r="AH1588" t="str">
            <v>En attente de vérification</v>
          </cell>
        </row>
        <row r="1589">
          <cell r="E1589" t="str">
            <v>M</v>
          </cell>
          <cell r="H1589" t="str">
            <v>28/04/1987</v>
          </cell>
          <cell r="L1589" t="str">
            <v>Collège</v>
          </cell>
          <cell r="M1589" t="str">
            <v>Aucune</v>
          </cell>
          <cell r="O1589" t="str">
            <v>Services</v>
          </cell>
          <cell r="AH1589" t="str">
            <v>En attente de vérification</v>
          </cell>
        </row>
        <row r="1590">
          <cell r="E1590" t="str">
            <v>M</v>
          </cell>
          <cell r="H1590" t="str">
            <v>01/05/1977</v>
          </cell>
          <cell r="L1590" t="str">
            <v>Diplôme universitaire</v>
          </cell>
          <cell r="M1590" t="str">
            <v>Autres</v>
          </cell>
          <cell r="O1590" t="str">
            <v>Artisanat</v>
          </cell>
          <cell r="AH1590" t="str">
            <v>En attente de vérification</v>
          </cell>
        </row>
        <row r="1591">
          <cell r="E1591" t="str">
            <v>M</v>
          </cell>
          <cell r="H1591" t="str">
            <v>26/08/1987</v>
          </cell>
          <cell r="L1591" t="str">
            <v>Niveau Bac</v>
          </cell>
          <cell r="M1591" t="str">
            <v>Technicien</v>
          </cell>
          <cell r="O1591" t="str">
            <v>Services</v>
          </cell>
          <cell r="AH1591" t="str">
            <v>En attente de vérification</v>
          </cell>
        </row>
        <row r="1592">
          <cell r="E1592" t="str">
            <v>M</v>
          </cell>
          <cell r="H1592" t="str">
            <v>24/12/1993</v>
          </cell>
          <cell r="L1592" t="str">
            <v>Bac</v>
          </cell>
          <cell r="M1592" t="str">
            <v>Technicien spécialisé</v>
          </cell>
          <cell r="O1592" t="str">
            <v>Services</v>
          </cell>
          <cell r="AH1592" t="str">
            <v>En attente de vérification</v>
          </cell>
        </row>
        <row r="1593">
          <cell r="E1593" t="str">
            <v>M</v>
          </cell>
          <cell r="H1593" t="str">
            <v>06/01/1989</v>
          </cell>
          <cell r="L1593" t="str">
            <v>Bac</v>
          </cell>
          <cell r="M1593" t="str">
            <v>Technicien</v>
          </cell>
          <cell r="O1593" t="str">
            <v>Services</v>
          </cell>
          <cell r="AH1593" t="str">
            <v>En attente de vérification</v>
          </cell>
        </row>
        <row r="1594">
          <cell r="E1594" t="str">
            <v>M</v>
          </cell>
          <cell r="H1594" t="str">
            <v>29/09/1983</v>
          </cell>
          <cell r="L1594" t="str">
            <v>Collège</v>
          </cell>
          <cell r="M1594" t="str">
            <v>Aucune</v>
          </cell>
          <cell r="O1594" t="str">
            <v>Services</v>
          </cell>
          <cell r="AH1594" t="str">
            <v>En attente de vérification</v>
          </cell>
        </row>
        <row r="1595">
          <cell r="E1595" t="str">
            <v>M</v>
          </cell>
          <cell r="H1595" t="str">
            <v>04/01/1989</v>
          </cell>
          <cell r="L1595" t="str">
            <v>Diplôme universitaire</v>
          </cell>
          <cell r="M1595" t="str">
            <v>Technicien spécialisé</v>
          </cell>
          <cell r="O1595" t="str">
            <v>Services</v>
          </cell>
          <cell r="AH1595" t="str">
            <v>En attente de vérification</v>
          </cell>
        </row>
        <row r="1596">
          <cell r="E1596" t="str">
            <v>M</v>
          </cell>
          <cell r="H1596" t="str">
            <v>12/01/1986</v>
          </cell>
          <cell r="L1596" t="str">
            <v>Niveau Bac</v>
          </cell>
          <cell r="M1596" t="str">
            <v>Aucune</v>
          </cell>
          <cell r="O1596" t="str">
            <v>Services</v>
          </cell>
          <cell r="AH1596" t="str">
            <v>En attente de vérification</v>
          </cell>
        </row>
        <row r="1597">
          <cell r="E1597" t="str">
            <v>M</v>
          </cell>
          <cell r="H1597" t="str">
            <v>01/08/1994</v>
          </cell>
          <cell r="L1597" t="str">
            <v>Diplôme universitaire</v>
          </cell>
          <cell r="M1597" t="str">
            <v>Autres</v>
          </cell>
          <cell r="O1597" t="str">
            <v>Services</v>
          </cell>
          <cell r="AH1597" t="str">
            <v>En attente de vérification</v>
          </cell>
        </row>
        <row r="1598">
          <cell r="E1598" t="str">
            <v>M</v>
          </cell>
          <cell r="H1598" t="str">
            <v>08/07/1983</v>
          </cell>
          <cell r="L1598" t="str">
            <v>Bac</v>
          </cell>
          <cell r="M1598" t="str">
            <v>Technicien spécialisé</v>
          </cell>
          <cell r="O1598" t="str">
            <v>Services</v>
          </cell>
          <cell r="AH1598" t="str">
            <v>En attente de vérification</v>
          </cell>
        </row>
        <row r="1599">
          <cell r="E1599" t="str">
            <v>M</v>
          </cell>
          <cell r="H1599" t="str">
            <v>18/12/1977</v>
          </cell>
          <cell r="L1599" t="str">
            <v>Bac</v>
          </cell>
          <cell r="M1599" t="str">
            <v>Technicien</v>
          </cell>
          <cell r="O1599" t="str">
            <v>Services</v>
          </cell>
          <cell r="AH1599" t="str">
            <v>En attente de vérification</v>
          </cell>
        </row>
        <row r="1600">
          <cell r="E1600" t="str">
            <v>M</v>
          </cell>
          <cell r="H1600" t="str">
            <v>12/03/1990</v>
          </cell>
          <cell r="L1600" t="str">
            <v>Diplôme universitaire</v>
          </cell>
          <cell r="M1600" t="str">
            <v>Technicien spécialisé</v>
          </cell>
          <cell r="O1600" t="str">
            <v>Services</v>
          </cell>
          <cell r="AH1600" t="str">
            <v>En attente de vérification</v>
          </cell>
        </row>
        <row r="1601">
          <cell r="E1601" t="str">
            <v>M</v>
          </cell>
          <cell r="H1601" t="str">
            <v>11/07/1984</v>
          </cell>
          <cell r="L1601" t="str">
            <v>Diplôme universitaire</v>
          </cell>
          <cell r="M1601" t="str">
            <v>Aucune</v>
          </cell>
          <cell r="O1601" t="str">
            <v>Services</v>
          </cell>
          <cell r="AH1601" t="str">
            <v>En attente de vérification</v>
          </cell>
        </row>
        <row r="1602">
          <cell r="E1602" t="str">
            <v>M</v>
          </cell>
          <cell r="H1602" t="str">
            <v>01/01/1970</v>
          </cell>
          <cell r="L1602" t="str">
            <v>Diplôme universitaire</v>
          </cell>
          <cell r="M1602" t="str">
            <v>Technicien spécialisé</v>
          </cell>
          <cell r="O1602" t="str">
            <v>Services</v>
          </cell>
          <cell r="AH1602" t="str">
            <v>En attente de vérification</v>
          </cell>
        </row>
        <row r="1603">
          <cell r="E1603" t="str">
            <v>M</v>
          </cell>
          <cell r="H1603" t="str">
            <v>11/07/1987</v>
          </cell>
          <cell r="L1603" t="str">
            <v>Collège</v>
          </cell>
          <cell r="M1603" t="str">
            <v>Aucune</v>
          </cell>
          <cell r="O1603" t="str">
            <v>Services</v>
          </cell>
          <cell r="AH1603" t="str">
            <v>En attente de vérification</v>
          </cell>
        </row>
        <row r="1604">
          <cell r="E1604" t="str">
            <v>M</v>
          </cell>
          <cell r="H1604" t="str">
            <v>20/09/1993</v>
          </cell>
          <cell r="L1604" t="str">
            <v>Diplôme universitaire</v>
          </cell>
          <cell r="M1604" t="str">
            <v>Aucune</v>
          </cell>
          <cell r="O1604" t="str">
            <v>Commerce</v>
          </cell>
          <cell r="AH1604" t="str">
            <v>En attente de vérification</v>
          </cell>
        </row>
        <row r="1605">
          <cell r="E1605" t="str">
            <v>M</v>
          </cell>
          <cell r="H1605" t="str">
            <v>01/01/1996</v>
          </cell>
          <cell r="L1605" t="str">
            <v>Diplôme universitaire</v>
          </cell>
          <cell r="M1605" t="str">
            <v>Aucune</v>
          </cell>
          <cell r="O1605" t="str">
            <v>Commerce</v>
          </cell>
          <cell r="AH1605" t="str">
            <v>En attente de vérification</v>
          </cell>
        </row>
        <row r="1606">
          <cell r="E1606" t="str">
            <v>F</v>
          </cell>
          <cell r="H1606" t="str">
            <v>11/01/1963</v>
          </cell>
          <cell r="L1606" t="str">
            <v>Collège</v>
          </cell>
          <cell r="M1606" t="str">
            <v>Technicien</v>
          </cell>
          <cell r="O1606" t="str">
            <v>Services</v>
          </cell>
          <cell r="AH1606" t="str">
            <v>En attente de vérification</v>
          </cell>
        </row>
        <row r="1607">
          <cell r="E1607" t="str">
            <v>F</v>
          </cell>
          <cell r="H1607" t="str">
            <v>13/06/1984</v>
          </cell>
          <cell r="L1607" t="str">
            <v>Diplôme universitaire</v>
          </cell>
          <cell r="M1607" t="str">
            <v>Aucune</v>
          </cell>
          <cell r="O1607" t="str">
            <v>Services</v>
          </cell>
          <cell r="AH1607" t="str">
            <v>En attente de vérification</v>
          </cell>
        </row>
        <row r="1608">
          <cell r="E1608" t="str">
            <v>M</v>
          </cell>
          <cell r="H1608" t="str">
            <v>29/12/1987</v>
          </cell>
          <cell r="L1608" t="str">
            <v>Diplôme universitaire</v>
          </cell>
          <cell r="M1608" t="str">
            <v>Aucune</v>
          </cell>
          <cell r="O1608" t="str">
            <v>Services</v>
          </cell>
          <cell r="AH1608" t="str">
            <v>En attente de vérification</v>
          </cell>
        </row>
        <row r="1609">
          <cell r="E1609" t="str">
            <v>M</v>
          </cell>
          <cell r="H1609" t="str">
            <v>20/06/1985</v>
          </cell>
          <cell r="L1609" t="str">
            <v>Collège</v>
          </cell>
          <cell r="M1609" t="str">
            <v>Aucune</v>
          </cell>
          <cell r="O1609" t="str">
            <v>Industrie</v>
          </cell>
          <cell r="AH1609" t="str">
            <v>En attente de vérification</v>
          </cell>
        </row>
        <row r="1610">
          <cell r="E1610" t="str">
            <v>M</v>
          </cell>
          <cell r="H1610" t="str">
            <v>01/01/1973</v>
          </cell>
          <cell r="L1610" t="str">
            <v>Non scolarisé</v>
          </cell>
          <cell r="M1610" t="str">
            <v>Aucune</v>
          </cell>
          <cell r="O1610" t="str">
            <v>Artisanat</v>
          </cell>
          <cell r="AH1610" t="str">
            <v>En attente de vérification</v>
          </cell>
        </row>
        <row r="1611">
          <cell r="E1611" t="str">
            <v>M</v>
          </cell>
          <cell r="H1611" t="str">
            <v>15/07/1997</v>
          </cell>
          <cell r="L1611" t="str">
            <v>Niveau Bac</v>
          </cell>
          <cell r="M1611" t="str">
            <v>Aucune</v>
          </cell>
          <cell r="O1611" t="str">
            <v>Artisanat</v>
          </cell>
          <cell r="AH1611" t="str">
            <v>En attente de vérification</v>
          </cell>
        </row>
        <row r="1612">
          <cell r="E1612" t="str">
            <v>M</v>
          </cell>
          <cell r="H1612" t="str">
            <v>07/08/1987</v>
          </cell>
          <cell r="L1612" t="str">
            <v>Niveau Bac</v>
          </cell>
          <cell r="M1612" t="str">
            <v>Technicien</v>
          </cell>
          <cell r="O1612" t="str">
            <v>Services</v>
          </cell>
          <cell r="AH1612" t="str">
            <v>En attente de vérification</v>
          </cell>
        </row>
        <row r="1613">
          <cell r="E1613" t="str">
            <v>M</v>
          </cell>
          <cell r="H1613" t="str">
            <v>05/06/1986</v>
          </cell>
          <cell r="L1613" t="str">
            <v>Collège</v>
          </cell>
          <cell r="M1613" t="str">
            <v>Aucune</v>
          </cell>
          <cell r="O1613" t="str">
            <v>Commerce</v>
          </cell>
          <cell r="AH1613" t="str">
            <v>En attente de vérification</v>
          </cell>
        </row>
        <row r="1614">
          <cell r="E1614" t="str">
            <v>M</v>
          </cell>
          <cell r="H1614" t="str">
            <v>11/07/1993</v>
          </cell>
          <cell r="L1614" t="str">
            <v>Diplôme universitaire</v>
          </cell>
          <cell r="M1614" t="str">
            <v>Aucune</v>
          </cell>
          <cell r="O1614" t="str">
            <v>Services</v>
          </cell>
          <cell r="AH1614" t="str">
            <v>En attente de vérification</v>
          </cell>
        </row>
        <row r="1615">
          <cell r="E1615" t="str">
            <v>M</v>
          </cell>
          <cell r="H1615" t="str">
            <v>05/06/1994</v>
          </cell>
          <cell r="L1615" t="str">
            <v>Diplôme universitaire</v>
          </cell>
          <cell r="M1615" t="str">
            <v>Aucune</v>
          </cell>
          <cell r="O1615" t="str">
            <v>Industrie</v>
          </cell>
          <cell r="AH1615" t="str">
            <v>En attente de vérification</v>
          </cell>
        </row>
        <row r="1616">
          <cell r="E1616" t="str">
            <v>F</v>
          </cell>
          <cell r="H1616" t="str">
            <v>12/12/1972</v>
          </cell>
          <cell r="L1616" t="str">
            <v>Primaire</v>
          </cell>
          <cell r="M1616" t="str">
            <v>Aucune</v>
          </cell>
          <cell r="O1616" t="str">
            <v>Artisanat</v>
          </cell>
          <cell r="AH1616" t="str">
            <v>En attente de vérification</v>
          </cell>
        </row>
        <row r="1617">
          <cell r="E1617" t="str">
            <v>M</v>
          </cell>
          <cell r="H1617" t="str">
            <v>02/02/1989</v>
          </cell>
          <cell r="L1617" t="str">
            <v>Diplôme universitaire</v>
          </cell>
          <cell r="M1617" t="str">
            <v>Qualification</v>
          </cell>
          <cell r="O1617" t="str">
            <v>Commerce</v>
          </cell>
          <cell r="AH1617" t="str">
            <v>En attente de vérification</v>
          </cell>
        </row>
        <row r="1618">
          <cell r="E1618" t="str">
            <v>M</v>
          </cell>
          <cell r="H1618" t="str">
            <v>15/09/1987</v>
          </cell>
          <cell r="L1618" t="str">
            <v>Collège</v>
          </cell>
          <cell r="M1618" t="str">
            <v>Aucune</v>
          </cell>
          <cell r="O1618" t="str">
            <v>Services</v>
          </cell>
          <cell r="AH1618" t="str">
            <v>En attente de vérification</v>
          </cell>
        </row>
        <row r="1619">
          <cell r="E1619" t="str">
            <v>M</v>
          </cell>
          <cell r="H1619" t="str">
            <v>11/04/1987</v>
          </cell>
          <cell r="L1619" t="str">
            <v>Niveau Bac</v>
          </cell>
          <cell r="M1619" t="str">
            <v>Aucune</v>
          </cell>
          <cell r="O1619" t="str">
            <v>Industrie</v>
          </cell>
          <cell r="AH1619" t="str">
            <v>En attente de vérification</v>
          </cell>
        </row>
        <row r="1620">
          <cell r="E1620" t="str">
            <v>M</v>
          </cell>
          <cell r="H1620" t="str">
            <v>13/11/1987</v>
          </cell>
          <cell r="L1620" t="str">
            <v>Niveau Bac</v>
          </cell>
          <cell r="M1620" t="str">
            <v>Aucune</v>
          </cell>
          <cell r="O1620" t="str">
            <v>Commerce</v>
          </cell>
          <cell r="AH1620" t="str">
            <v>En attente de vérification</v>
          </cell>
        </row>
        <row r="1621">
          <cell r="E1621" t="str">
            <v>M</v>
          </cell>
          <cell r="H1621" t="str">
            <v>01/01/1993</v>
          </cell>
          <cell r="L1621" t="str">
            <v>Niveau Bac</v>
          </cell>
          <cell r="M1621" t="str">
            <v>Qualification</v>
          </cell>
          <cell r="O1621" t="str">
            <v>Industrie</v>
          </cell>
          <cell r="AH1621" t="str">
            <v>En attente de vérification</v>
          </cell>
        </row>
        <row r="1622">
          <cell r="E1622" t="str">
            <v>M</v>
          </cell>
          <cell r="H1622" t="str">
            <v>01/01/1993</v>
          </cell>
          <cell r="L1622" t="str">
            <v>Primaire</v>
          </cell>
          <cell r="M1622" t="str">
            <v>Aucune</v>
          </cell>
          <cell r="O1622" t="str">
            <v>Industrie</v>
          </cell>
          <cell r="AH1622" t="str">
            <v>En attente de vérification</v>
          </cell>
        </row>
        <row r="1623">
          <cell r="E1623" t="str">
            <v>M</v>
          </cell>
          <cell r="H1623" t="str">
            <v>05/03/1993</v>
          </cell>
          <cell r="L1623" t="str">
            <v>Primaire</v>
          </cell>
          <cell r="M1623" t="str">
            <v>Qualification</v>
          </cell>
          <cell r="O1623" t="str">
            <v>Commerce</v>
          </cell>
          <cell r="AH1623" t="str">
            <v>En attente de vérification</v>
          </cell>
        </row>
        <row r="1624">
          <cell r="E1624" t="str">
            <v>M</v>
          </cell>
          <cell r="H1624" t="str">
            <v>03/05/1993</v>
          </cell>
          <cell r="L1624" t="str">
            <v>Niveau Bac</v>
          </cell>
          <cell r="M1624" t="str">
            <v>Aucune</v>
          </cell>
          <cell r="O1624" t="str">
            <v>Industrie</v>
          </cell>
          <cell r="AH1624" t="str">
            <v>En attente de vérification</v>
          </cell>
        </row>
        <row r="1625">
          <cell r="E1625" t="str">
            <v>M</v>
          </cell>
          <cell r="H1625" t="str">
            <v>11/05/1980</v>
          </cell>
          <cell r="L1625" t="str">
            <v>Niveau Bac</v>
          </cell>
          <cell r="M1625" t="str">
            <v>Qualification</v>
          </cell>
          <cell r="O1625" t="str">
            <v>Services</v>
          </cell>
          <cell r="AH1625" t="str">
            <v>En attente de vérification</v>
          </cell>
        </row>
        <row r="1626">
          <cell r="E1626" t="str">
            <v>M</v>
          </cell>
          <cell r="H1626" t="str">
            <v>14/02/1995</v>
          </cell>
          <cell r="L1626" t="str">
            <v>Collège</v>
          </cell>
          <cell r="M1626" t="str">
            <v>Aucune</v>
          </cell>
          <cell r="O1626" t="str">
            <v>Artisanat</v>
          </cell>
          <cell r="AH1626" t="str">
            <v>En attente de vérification</v>
          </cell>
        </row>
        <row r="1627">
          <cell r="E1627" t="str">
            <v>M</v>
          </cell>
          <cell r="H1627" t="str">
            <v>07/08/1970</v>
          </cell>
          <cell r="L1627" t="str">
            <v>Niveau Bac</v>
          </cell>
          <cell r="M1627" t="str">
            <v>Technicien</v>
          </cell>
          <cell r="O1627" t="str">
            <v>Artisanat</v>
          </cell>
          <cell r="AH1627" t="str">
            <v>En attente de vérification</v>
          </cell>
        </row>
        <row r="1628">
          <cell r="E1628" t="str">
            <v>M</v>
          </cell>
          <cell r="H1628" t="str">
            <v>06/01/1991</v>
          </cell>
          <cell r="L1628" t="str">
            <v>Collège</v>
          </cell>
          <cell r="M1628" t="str">
            <v>Aucune</v>
          </cell>
          <cell r="O1628" t="str">
            <v>Services</v>
          </cell>
          <cell r="AH1628" t="str">
            <v>En attente de vérification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des"/>
      <sheetName val="BDD"/>
      <sheetName val="Istorik"/>
      <sheetName val="Resp_MPME"/>
      <sheetName val="Traitement_manuel"/>
    </sheetNames>
    <sheetDataSet>
      <sheetData sheetId="0">
        <row r="1">
          <cell r="B1" t="str">
            <v>Association</v>
          </cell>
          <cell r="C1" t="str">
            <v>Resp_MPME_Long</v>
          </cell>
          <cell r="D1" t="str">
            <v>Resp_MPME</v>
          </cell>
          <cell r="E1" t="str">
            <v>Div Resp_MPME</v>
          </cell>
          <cell r="F1" t="str">
            <v>Resp_MPME_Manuel</v>
          </cell>
          <cell r="G1" t="str">
            <v>Div Resp_MPME_Manuel</v>
          </cell>
          <cell r="H1" t="str">
            <v>Checking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PE"/>
      <sheetName val="AE-PP"/>
      <sheetName val="Feuille de calcul"/>
      <sheetName val="TCD"/>
      <sheetName val="FPE &amp; FACE"/>
      <sheetName val="FPE"/>
      <sheetName val="FACE"/>
      <sheetName val="Calcul_Budget_CGD Trim1 21"/>
      <sheetName val="Calcul_Budget_CGD"/>
      <sheetName val="Régions"/>
      <sheetName val="Legen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Mohammed EDDAHRIR" id="{6C9088B7-9A48-49FB-AE61-9E4D7EBABD59}" userId="S::mohammed.eddahrir@marocpme.gov.ma::76cbf117-8662-40de-a1a5-1b3528356f4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3" dT="2021-06-04T16:36:41.98" personId="{6C9088B7-9A48-49FB-AE61-9E4D7EBABD59}" id="{E537C1CE-190E-446F-8B34-06F4514BC07B}">
    <text>Ouvrir fichier Ch_Dos activation actions Nawat</text>
  </threadedComment>
  <threadedComment ref="A11" dT="2021-05-21T15:09:51.64" personId="{6C9088B7-9A48-49FB-AE61-9E4D7EBABD59}" id="{18678547-C6C3-4625-AFCF-E5934F9688D2}">
    <text>Ouvrir fichier TDB_CGD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D1" dT="2021-06-04T16:36:41.98" personId="{6C9088B7-9A48-49FB-AE61-9E4D7EBABD59}" id="{9446309B-8F15-4ECA-B892-7A9A44873078}">
    <text>Ouvrir fichier Ch_Dos activation actions Nawat</text>
  </threadedComment>
  <threadedComment ref="L1" dT="2021-05-21T15:09:51.64" personId="{6C9088B7-9A48-49FB-AE61-9E4D7EBABD59}" id="{8020DBEE-BD01-4C04-9294-0D49B604B130}">
    <text>Ouvrir fichier TDB_CGD</text>
  </threadedComment>
</ThreadedComments>
</file>

<file path=xl/worksheets/_rels/sheet4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2.xml"/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3904F3-22F6-4EED-8B35-EA3F1EC01C3B}">
  <dimension ref="A1:B2"/>
  <sheetViews>
    <sheetView workbookViewId="0">
      <selection activeCell="A2" sqref="A2"/>
    </sheetView>
  </sheetViews>
  <sheetFormatPr baseColWidth="10" defaultRowHeight="15" x14ac:dyDescent="0.25"/>
  <cols>
    <col min="1" max="1" width="8.7109375" style="1" bestFit="1" customWidth="1"/>
    <col min="2" max="2" width="13.42578125" style="2" bestFit="1" customWidth="1"/>
  </cols>
  <sheetData>
    <row r="1" spans="1:2" x14ac:dyDescent="0.25">
      <c r="A1" s="1" t="s">
        <v>0</v>
      </c>
      <c r="B1" s="1" t="s">
        <v>3</v>
      </c>
    </row>
    <row r="2" spans="1:2" x14ac:dyDescent="0.25">
      <c r="A2" s="1">
        <f>VLOOKUP(A$1,Formule!$A$1:$B$2,2,FALSE)</f>
        <v>12</v>
      </c>
      <c r="B2" s="1">
        <f>VLOOKUP(B$1,Formule!$A$1:$B$2,2,FALSE)</f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B1B12-8AA5-49F9-B49E-EA3389B17664}">
  <dimension ref="A1:C2"/>
  <sheetViews>
    <sheetView showFormulas="1" workbookViewId="0"/>
  </sheetViews>
  <sheetFormatPr baseColWidth="10" defaultRowHeight="15" x14ac:dyDescent="0.25"/>
  <cols>
    <col min="1" max="1" width="6.85546875" style="1" bestFit="1" customWidth="1"/>
    <col min="2" max="2" width="43.42578125" style="1" bestFit="1" customWidth="1"/>
    <col min="3" max="3" width="48" style="2" bestFit="1" customWidth="1"/>
  </cols>
  <sheetData>
    <row r="1" spans="1:2" x14ac:dyDescent="0.25">
      <c r="A1" s="1" t="s">
        <v>0</v>
      </c>
      <c r="B1" s="1">
        <f>VLOOKUP("A",Données!$A$1:$B$2,2,FALSE)+VLOOKUP("B",Données!$A$1:$B$2,2,FALSE)</f>
        <v>12</v>
      </c>
    </row>
    <row r="2" spans="1:2" x14ac:dyDescent="0.25">
      <c r="A2" s="1" t="s">
        <v>3</v>
      </c>
      <c r="B2" s="2">
        <f>PRODUCT(VLOOKUP("A",Données!$A$1:$B$2,2,FALSE),VLOOKUP("B",Données!$A$1:$B$2,2,FALSE))</f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AEE353-FAC6-4FD7-84FE-21CB01C5E55F}">
  <dimension ref="A1:B2"/>
  <sheetViews>
    <sheetView workbookViewId="0">
      <selection activeCell="A3" sqref="A3:B3"/>
    </sheetView>
  </sheetViews>
  <sheetFormatPr baseColWidth="10" defaultRowHeight="15" x14ac:dyDescent="0.25"/>
  <sheetData>
    <row r="1" spans="1:2" x14ac:dyDescent="0.25">
      <c r="A1" t="s">
        <v>1</v>
      </c>
      <c r="B1">
        <v>5</v>
      </c>
    </row>
    <row r="2" spans="1:2" x14ac:dyDescent="0.25">
      <c r="A2" t="s">
        <v>2</v>
      </c>
      <c r="B2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B9C2A-C961-4175-B89C-E936894538F3}">
  <dimension ref="A1:B99"/>
  <sheetViews>
    <sheetView showFormulas="1" zoomScale="80" zoomScaleNormal="80" workbookViewId="0">
      <selection activeCell="B1" sqref="B1"/>
    </sheetView>
  </sheetViews>
  <sheetFormatPr baseColWidth="10" defaultRowHeight="15" x14ac:dyDescent="0.25"/>
  <cols>
    <col min="1" max="1" width="26.85546875" style="25" bestFit="1" customWidth="1"/>
    <col min="2" max="2" width="255.7109375" style="23" customWidth="1"/>
  </cols>
  <sheetData>
    <row r="1" spans="1:2" x14ac:dyDescent="0.25">
      <c r="A1" s="26" t="s">
        <v>4</v>
      </c>
      <c r="B1" s="18" t="e">
        <f>IFERROR(VLOOKUP(MID([1]!Tableau1[[#This Row],[Reference de la formation]],1,FIND("/",[1]!Tableau1[[#This Row],[Reference de la formation]],1)-1),[1]Divers!$C$3:$D$100,2,FALSE),MID([1]!Tableau1[[#This Row],[Reference de la formation]],1,FIND("/",[1]!Tableau1[[#This Row],[Reference de la formation]],1)-1))</f>
        <v>#VALUE!</v>
      </c>
    </row>
    <row r="2" spans="1:2" x14ac:dyDescent="0.25">
      <c r="A2" s="26" t="s">
        <v>5</v>
      </c>
      <c r="B2" s="19" t="str">
        <f>VLOOKUP([1]!Tableau1[[#This Row],[Reference de la formation]],'[1]BDD Actions'!$A$1:$Y$9999,MATCH("Statut",'[1]BDD Actions'!$A$1:$AY$1,0),FALSE)</f>
        <v>02 Groupe en attente de validation par Maroc PME</v>
      </c>
    </row>
    <row r="3" spans="1:2" x14ac:dyDescent="0.25">
      <c r="A3" s="26" t="s">
        <v>6</v>
      </c>
      <c r="B3" s="19" t="str">
        <f>IF(OR(ISERROR(VLOOKUP([1]!Tableau1[[#This Row],[Reference de la formation]],[2]Nodes!$B$2:$G$9999,MATCH("Resp_MPME",[2]Nodes!$B$1:$Z$1,0),FALSE)),ISBLANK(VLOOKUP([1]!Tableau1[[#This Row],[Reference de la formation]],[2]Nodes!$B$2:$G$9995,MATCH("Resp_MPME",[2]Nodes!$B$1:$Z$1,0),FALSE))),"",VLOOKUP([1]!Tableau1[[#This Row],[Reference de la formation]],[2]Nodes!$B$2:$G$9995,MATCH("Resp_MPME",[2]Nodes!$B$1:$Z$1,0),FALSE))</f>
        <v>Action non encore validée</v>
      </c>
    </row>
    <row r="4" spans="1:2" x14ac:dyDescent="0.25">
      <c r="A4" s="26" t="s">
        <v>7</v>
      </c>
      <c r="B4" s="19" t="str">
        <f>IF(OR(ISERROR(VLOOKUP([1]!Tableau1[[#This Row],[Reference de la formation]],[2]Nodes!$B$2:$G$9995,MATCH("Resp_MPME_Manuel",[2]Nodes!$B$1:$Z$1,0),FALSE)),ISBLANK(VLOOKUP([1]!Tableau1[[#This Row],[Reference de la formation]],[2]Nodes!$B$2:$G$9995,MATCH("Resp_MPME_Manuel",[2]Nodes!$B$1:$Z$1,0),FALSE))),"",VLOOKUP([1]!Tableau1[[#This Row],[Reference de la formation]],[2]Nodes!$B$2:$G$9995,MATCH("Resp_MPME_Manuel",[2]Nodes!$B$1:$Z$1,0),FALSE))</f>
        <v>MASSAOUDI</v>
      </c>
    </row>
    <row r="5" spans="1:2" x14ac:dyDescent="0.25">
      <c r="A5" s="26" t="s">
        <v>8</v>
      </c>
      <c r="B5" s="19" t="str">
        <f>IF(OR(ISERROR(VLOOKUP([1]!Tableau1[[#This Row],[Reference de la formation]],[2]Nodes!$B$2:$G$9995,MATCH("Div Resp_MPME",[2]Nodes!$B$1:$Z$1,0),FALSE)),ISBLANK(VLOOKUP([1]!Tableau1[[#This Row],[Reference de la formation]],[2]Nodes!$B$2:$G$9995,MATCH("Div Resp_MPME",[2]Nodes!$B$1:$Z$1,0),FALSE))),"",VLOOKUP([1]!Tableau1[[#This Row],[Reference de la formation]],[2]Nodes!$B$2:$G$9995,MATCH("Div Resp_MPME",[2]Nodes!$B$1:$Z$1,0),FALSE))</f>
        <v>Pas encore affecté</v>
      </c>
    </row>
    <row r="6" spans="1:2" x14ac:dyDescent="0.25">
      <c r="A6" s="26" t="s">
        <v>9</v>
      </c>
      <c r="B6" s="19" t="str">
        <f>IF(OR(ISERROR(VLOOKUP([1]!Tableau1[[#This Row],[Reference de la formation]],[2]Nodes!$B$2:$G$9995,MATCH("Div Resp_MPME_Manuel",[2]Nodes!$B$1:$Z$1,0),FALSE)),ISBLANK(VLOOKUP([1]!Tableau1[[#This Row],[Reference de la formation]],[2]Nodes!$B$2:$G$9995,MATCH("Div Resp_MPME_Manuel",[2]Nodes!$B$1:$Z$1,0),FALSE))),"",VLOOKUP([1]!Tableau1[[#This Row],[Reference de la formation]],[2]Nodes!$B$2:$G$9995,MATCH("Div Resp_MPME_Manuel",[2]Nodes!$B$1:$Z$1,0),FALSE))</f>
        <v>DTPE</v>
      </c>
    </row>
    <row r="7" spans="1:2" x14ac:dyDescent="0.25">
      <c r="A7" s="26" t="s">
        <v>10</v>
      </c>
      <c r="B7" s="19" t="str">
        <f>VLOOKUP([1]!Tableau1[[#This Row],[Reference de la formation]],'[1]BDD Actions'!$A$1:$M$9999,MATCH([1]!Tableau1[[#Headers],[Cible]],'[1]BDD Actions'!$A$1:$CY$1,0),FALSE)</f>
        <v>TPE</v>
      </c>
    </row>
    <row r="8" spans="1:2" x14ac:dyDescent="0.25">
      <c r="A8" s="26" t="s">
        <v>11</v>
      </c>
      <c r="B8" s="20" t="str">
        <f>IF([1]!Tableau1[[#This Row],[Conseiller]]="","",VLOOKUP([1]!Tableau1[[#This Row],[Conseiller]],'[1]BDD CE'!$A$2:$AY$9997,MATCH("Type",'[1]BDD CE'!$A$1:$CY$1,0),FALSE))</f>
        <v>Autoentrepreneur</v>
      </c>
    </row>
    <row r="9" spans="1:2" x14ac:dyDescent="0.25">
      <c r="A9" s="26" t="s">
        <v>12</v>
      </c>
      <c r="B9" s="20" t="str">
        <f>VLOOKUP([1]!Tableau1[[#This Row],[Reference de la formation]],'[1]BDD Actions'!$A$1:$M$9999,MATCH("Thématique",'[1]BDD Actions'!$A$1:$CY$1,0),FALSE)</f>
        <v>Préparation du Business Plan et sensibilisation à la formalisation</v>
      </c>
    </row>
    <row r="10" spans="1:2" x14ac:dyDescent="0.25">
      <c r="A10" s="26" t="s">
        <v>13</v>
      </c>
      <c r="B10" s="20" t="str">
        <f>IF(OR([1]!Tableau1[[#This Row],[Object action]]="Préparation du Business Plan et sensibilisation à la formalisation", [1]!Tableau1[[#This Row],[Object action]]="Catalogue II/Préparation du Business Plan"),"Pré-investissement","Post-investissement")</f>
        <v>Post-investissement</v>
      </c>
    </row>
    <row r="11" spans="1:2" x14ac:dyDescent="0.25">
      <c r="A11" s="26" t="s">
        <v>14</v>
      </c>
      <c r="B11" s="18">
        <f>IF(OR([1]!Tableau1[[#This Row],[Cible]]="Porteurs de projets",[1]!Tableau1[[#This Row],[Cible]]="AE"),IF(ISERROR(VLOOKUP([1]!Tableau1[[#This Row],[RE]],[3]!Tableau13[#All],MATCH("Date signature AE&amp;PP",[3]!Tableau13[#Headers],0),FALSE)),"",VLOOKUP([1]!Tableau1[[#This Row],[RE]],[3]!Tableau13[#All],MATCH("Date signature AE&amp;PP",[3]!Tableau13[#Headers],0),FALSE)),IF(ISERROR(VLOOKUP([1]!Tableau1[[#This Row],[RE]],[3]!Tableau13[#All],MATCH("Date signature TPE",[3]!Tableau13[#Headers],0),FALSE)),"",VLOOKUP([1]!Tableau1[[#This Row],[RE]],[3]!Tableau13[#All],MATCH("Date signature TPE",[3]!Tableau13[#Headers],0),FALSE)))</f>
        <v>44196</v>
      </c>
    </row>
    <row r="12" spans="1:2" x14ac:dyDescent="0.25">
      <c r="A12" s="26" t="s">
        <v>15</v>
      </c>
      <c r="B12" s="18" t="str">
        <f>IF(OR(ISERROR(VLOOKUP([1]!Tableau1[[#This Row],[RE]],'[1]BDD RE'!$A$1:$AN$9997,MATCH("Région",'[1]BDD RE'!$A$1:$CZ$1,0),FALSE)),ISBLANK(VLOOKUP([1]!Tableau1[[#This Row],[RE]],'[1]BDD RE'!$A$1:$AN$9997,MATCH("Région",'[1]BDD RE'!$A$1:$CZ$1,0),FALSE))),"",VLOOKUP([1]!Tableau1[[#This Row],[RE]],'[1]BDD RE'!$A$1:$AN$9997,MATCH("Région",'[1]BDD RE'!$A$1:$CZ$1,0),FALSE))</f>
        <v>Oriental</v>
      </c>
    </row>
    <row r="13" spans="1:2" x14ac:dyDescent="0.25">
      <c r="A13" s="26" t="s">
        <v>16</v>
      </c>
      <c r="B13" s="18" t="str">
        <f>IF([1]!Tableau1[[#This Row],[Conseiller]]="","",IF(VLOOKUP(VLOOKUP([1]!Tableau1[[#This Row],[Reference de la formation]],'[1]BDD Actions'!$A$2:$AY$9999,MATCH("Conseiller",'[1]BDD Actions'!$A$1:$AY$1,0),FALSE),'[1]BDD CE'!$A$1:$AY$9999,MATCH("Type",'[1]BDD CE'!$A$1:$AY$1,0),FALSE)="Société",VLOOKUP(VLOOKUP([1]!Tableau1[[#This Row],[Reference de la formation]],'[1]BDD Actions'!$A$2:$AY$9999,MATCH("Conseiller",'[1]BDD Actions'!$A$1:$AY$1,0),FALSE),'[1]BDD CE'!$A$1:$AY$9999,MATCH("Nom de l'entreprise",'[1]BDD CE'!$A$1:$AY$1,0),FALSE),IF(VLOOKUP(VLOOKUP([1]!Tableau1[[#This Row],[Reference de la formation]],'[1]BDD Actions'!$A$2:$AY$9999,MATCH("Conseiller",'[1]BDD Actions'!$A$1:$AY$1,0),FALSE),'[1]BDD CE'!$A$1:$AY$997,MATCH("Type",'[1]BDD CE'!$A$1:$AY$1,0),FALSE)="Autoentrepreneur",VLOOKUP(VLOOKUP([1]!Tableau1[[#This Row],[Reference de la formation]],'[1]BDD Actions'!$A$2:$AY$9999,MATCH("Conseiller",'[1]BDD Actions'!$A$1:$AY$1,0),FALSE),'[1]BDD CE'!$A$1:$AY$997,MATCH("Nom",'[1]BDD CE'!$A$1:$AY$1,0),FALSE)&amp;" "&amp;VLOOKUP(VLOOKUP([1]!Tableau1[[#This Row],[Reference de la formation]],'[1]BDD Actions'!$A$2:$AY$9999,MATCH("Conseiller",'[1]BDD Actions'!$A$1:$AY$1,0),FALSE),'[1]BDD CE'!$A$1:$AY$997,MATCH("Prénom",'[1]BDD CE'!$A$1:$AY$1,0),FALSE)&amp;" - Auto-entrepreneur","")))</f>
        <v>EL MORABIT SOUAD - Auto-entrepreneur</v>
      </c>
    </row>
    <row r="14" spans="1:2" x14ac:dyDescent="0.25">
      <c r="A14" s="26" t="s">
        <v>17</v>
      </c>
      <c r="B14" s="18" t="str">
        <f>IF(OR(ISERROR(VLOOKUP([1]!Tableau1[[#This Row],[Reference de la formation]],'[1]BDD Actions'!$A$2:$AY$9999,MATCH("Conseiller",'[1]BDD Actions'!$A$1:$AY$1,0),FALSE)),ISBLANK(VLOOKUP([1]!Tableau1[[#This Row],[Reference de la formation]],'[1]BDD Actions'!$A$2:$AY$9999,MATCH("Conseiller",'[1]BDD Actions'!$A$1:$AY$1,0),FALSE))),"",VLOOKUP([1]!Tableau1[[#This Row],[Reference de la formation]],'[1]BDD Actions'!$A$2:$AY$9999,MATCH("Conseiller",'[1]BDD Actions'!$A$1:$AY$1,0),FALSE))</f>
        <v>MEHDI</v>
      </c>
    </row>
    <row r="15" spans="1:2" x14ac:dyDescent="0.25">
      <c r="A15" s="26" t="s">
        <v>18</v>
      </c>
      <c r="B15" s="18" t="str">
        <f>IFERROR(VLOOKUP([1]!Tableau1[[#This Row],[Conseiller]],'[1]BDD CE'!$A$1:$AY$999,MATCH("Région",'[1]BDD CE'!$A$1:$AY$1,0),FALSE),"")</f>
        <v>Oriental</v>
      </c>
    </row>
    <row r="16" spans="1:2" x14ac:dyDescent="0.25">
      <c r="A16" s="26" t="s">
        <v>19</v>
      </c>
      <c r="B16" s="19" t="str">
        <f>IF([1]!Tableau1[[#This Row],[Statut action Nawat]]="Annulée/Test","",IFERROR(VLOOKUP([1]!Tableau1[[#This Row],[Reference de la formation]],'[1]BDD Actions'!$A$1:$Y$9999,MATCH("Région",'[1]BDD Actions'!$A$1:$AY$1,0),FALSE),""))</f>
        <v>Oriental</v>
      </c>
    </row>
    <row r="17" spans="1:2" x14ac:dyDescent="0.25">
      <c r="A17" s="26" t="s">
        <v>20</v>
      </c>
      <c r="B17" s="19" t="str">
        <f>IF([1]!Tableau1[[#This Row],[Statut action Nawat]]="Annulée/Test","",VLOOKUP([1]!Tableau1[[#This Row],[Reference de la formation]],'[1]BDD Actions'!$A$1:$Y$9999,MATCH("Ville",'[1]BDD Actions'!$A$1:$AY$1,0),FALSE))</f>
        <v>Casablanca</v>
      </c>
    </row>
    <row r="18" spans="1:2" x14ac:dyDescent="0.25">
      <c r="A18" s="26" t="s">
        <v>21</v>
      </c>
      <c r="B18" s="19" t="str">
        <f>IF([1]!Tableau1[[#This Row],[Statut action Nawat]]="Annulée/Test","",VLOOKUP([1]!Tableau1[[#This Row],[Reference de la formation]],'[1]BDD Actions'!$A$1:$Y$9999,MATCH("Date de début",'[1]BDD Actions'!$A$1:$AY$1,0),FALSE))</f>
        <v>04/05/2021</v>
      </c>
    </row>
    <row r="19" spans="1:2" x14ac:dyDescent="0.25">
      <c r="A19" s="26" t="s">
        <v>22</v>
      </c>
      <c r="B19" s="17">
        <f>IFERROR(DATE(YEAR([1]!Tableau1[[#This Row],[Date début]]),MONTH([1]!Tableau1[[#This Row],[Date début]]),DAY([1]!Tableau1[[#This Row],[Date début]])),"")</f>
        <v>44305</v>
      </c>
    </row>
    <row r="20" spans="1:2" x14ac:dyDescent="0.25">
      <c r="A20" s="26" t="s">
        <v>23</v>
      </c>
      <c r="B20" s="19" t="str">
        <f>TEXT([1]!Tableau1[[#This Row],[Date début]],"mmmm")</f>
        <v>septembre</v>
      </c>
    </row>
    <row r="21" spans="1:2" x14ac:dyDescent="0.25">
      <c r="A21" s="26" t="s">
        <v>24</v>
      </c>
      <c r="B21" s="19" t="str">
        <f>IF([1]!Tableau1[[#This Row],[Statut action Nawat]]="Annulée/Test","",VLOOKUP([1]!Tableau1[[#This Row],[Reference de la formation]],'[1]BDD Actions'!$A$1:$Y$9999,MATCH("Date de fin",'[1]BDD Actions'!$A$1:$AY$1,0),FALSE))</f>
        <v>02/05/2021</v>
      </c>
    </row>
    <row r="22" spans="1:2" x14ac:dyDescent="0.25">
      <c r="A22" s="26" t="s">
        <v>25</v>
      </c>
      <c r="B22" s="17">
        <f>IFERROR(DATE(YEAR([1]!Tableau1[[#This Row],[Date fin]]),MONTH([1]!Tableau1[[#This Row],[Date fin]]),DAY([1]!Tableau1[[#This Row],[Date fin]])),"")</f>
        <v>44317</v>
      </c>
    </row>
    <row r="23" spans="1:2" x14ac:dyDescent="0.25">
      <c r="A23" s="26" t="s">
        <v>26</v>
      </c>
      <c r="B23" s="18" t="e">
        <f ca="1">IF([1]!Tableau1[[#This Row],[Statut action Nawat]]="Annulée/Test","",IF([1]!Tableau1[[#This Row],[Date_début_F]]="","",IF([1]!Tableau1[[#This Row],[Date_début_F]]&gt;TODAY(),"Non_démarrée",IF([1]!Tableau1[[#This Row],[Date_Fin_F]]&gt;TODAY(),"En_cours","Terminée"))))</f>
        <v>#REF!</v>
      </c>
    </row>
    <row r="24" spans="1:2" x14ac:dyDescent="0.25">
      <c r="A24" s="26" t="s">
        <v>27</v>
      </c>
      <c r="B24" s="19" t="str">
        <f>IF([1]!Tableau1[[#This Row],[Statut action Nawat]]="Annulée/Test","",VLOOKUP([1]!Tableau1[[#This Row],[Reference de la formation]],'[1]BDD Actions'!$A$1:$Y$9999,MATCH("Nombre de jours",'[1]BDD Actions'!$A$1:$AY$1,0),FALSE))</f>
        <v/>
      </c>
    </row>
    <row r="25" spans="1:2" x14ac:dyDescent="0.25">
      <c r="A25" s="26" t="s">
        <v>28</v>
      </c>
      <c r="B25" s="19" t="str">
        <f>IF([1]!Tableau1[[#This Row],[Statut action Nawat]]="Annulée/Test","",IF([1]!Tableau1[[#This Row],[Cible]]="AE",COUNTIFS([1]BDD_AE!$A$1:$A$9999,[1]!Tableau1[[#This Row],[Reference de la formation]],[1]BDD_AE!$E$1:$E$9999,"M",[1]BDD_AE!$AG$1:$AG$9999,"&lt;&gt;Rejeté"),IF([1]!Tableau1[[#This Row],[Cible]]="Porteurs de projets",COUNTIFS([1]BDD_PP!$A$1:$A$9979,[1]!Tableau1[[#This Row],[Reference de la formation]],[1]BDD_PP!$E$1:$E$9979,"M",[1]BDD_PP!$X$1:$X$9979,"&lt;&gt;Rejeté"),IF([1]!Tableau1[[#This Row],[Cible]]="TPE",COUNTIFS([1]BDD_TPE!$A$1:$A$9999,[1]!Tableau1[[#This Row],[Reference de la formation]],[1]BDD_TPE!$E$1:$E$9999,"M",[1]BDD_TPE!$AH$1:$AH$9999,"&lt;&gt;Rejeté")))))</f>
        <v/>
      </c>
    </row>
    <row r="26" spans="1:2" x14ac:dyDescent="0.25">
      <c r="A26" s="26" t="s">
        <v>29</v>
      </c>
      <c r="B26" s="19" t="str">
        <f>IF([1]!Tableau1[[#This Row],[Statut action Nawat]]="Annulée/Test","",IF([1]!Tableau1[[#This Row],[Cible]]="AE",COUNTIFS([1]BDD_AE!$A$1:$A$9999,[1]!Tableau1[[#This Row],[Reference de la formation]],[1]BDD_AE!$E$1:$E$9999,"F",[1]BDD_AE!$AG$1:$AG$9999,"&lt;&gt;Rejeté"),IF([1]!Tableau1[[#This Row],[Cible]]="Porteurs de projets",COUNTIFS([1]BDD_PP!$A$1:$A$9979,[1]!Tableau1[[#This Row],[Reference de la formation]],[1]BDD_PP!$E$1:$E$9979,"F",[1]BDD_PP!$X$1:$X$9979,"&lt;&gt;Rejeté"),IF([1]!Tableau1[[#This Row],[Cible]]="TPE",COUNTIFS([1]BDD_TPE!$A$1:$A$9999,[1]!Tableau1[[#This Row],[Reference de la formation]],[1]BDD_TPE!$E$1:$E$9999,"F",[1]BDD_TPE!$AH$1:$AH$9999,"&lt;&gt;Rejeté")))))</f>
        <v/>
      </c>
    </row>
    <row r="27" spans="1:2" x14ac:dyDescent="0.25">
      <c r="A27" s="26" t="s">
        <v>30</v>
      </c>
      <c r="B27" s="19">
        <f>IF([1]!Tableau1[[#This Row],[Statut action Nawat]]="Annulée/Test","",IF([1]!Tableau1[[#This Row],[Cible]]="AE",COUNTIFS([1]BDD_AE!$A$1:$A$9999,[1]!Tableau1[[#This Row],[Reference de la formation]],[1]BDD_AE!$AG$1:$AG$9999,"&lt;&gt;Rejeté"),IF([1]!Tableau1[[#This Row],[Cible]]="Porteurs de projets",COUNTIFS([1]BDD_PP!$A$1:$A$9999,[1]!Tableau1[[#This Row],[Reference de la formation]],[1]BDD_PP!$X$1:$X$9999,"&lt;&gt;Rejeté"),IF([1]!Tableau1[[#This Row],[Cible]]="TPE",COUNTIFS([1]BDD_TPE!$A$1:$A$9999,[1]!Tableau1[[#This Row],[Reference de la formation]],[1]BDD_TPE!$AH$1:$AH$9999,"&lt;&gt;Rejeté")))))</f>
        <v>14</v>
      </c>
    </row>
    <row r="28" spans="1:2" x14ac:dyDescent="0.25">
      <c r="A28" s="26" t="s">
        <v>31</v>
      </c>
      <c r="B28" s="21" t="e" cm="1">
        <f t="array" aca="1" ref="B28" ca="1">IF([1]!Tableau1[[#This Row],[Statut action Nawat]]="Annulée/Test","",IF([1]!Tableau1[[#This Row],[Cible]]="Porteurs de projets",
SUMPRODUCT((DATEDIF([1]BDD_PP!$H$2:$H$9999,TODAY(),"y")&lt;25)*([1]BDD_PP!$A$2:$A$9999=[1]!Tableau1[[#This Row],[Reference de la formation]])*([1]BDD_PP!$X$2:$X$9999&lt;&gt;"Rejeté")*([1]BDD_PP!$E$2:$E$9999="M")),IF([1]!Tableau1[[#This Row],[Cible]]="AE",SUMPRODUCT((DATEDIF([1]BDD_AE!$H$2:$H$9999,TODAY(),"y")&lt;25)*([1]BDD_AE!$A$2:$A$9999=[1]!Tableau1[[#This Row],[Reference de la formation]])*([1]BDD_AE!$AG$2:$AG$9999&lt;&gt;"Rejeté")*([1]BDD_AE!$E$2:$E$9999="M")),IF([1]!Tableau1[[#This Row],[Cible]]="TPE",SUMPRODUCT((DATEDIF([1]BDD_TPE!$H$2:$H$9999,TODAY(),"y")&lt;25)*([1]BDD_TPE!$A$2:$A$9999=[1]!Tableau1[[#This Row],[Reference de la formation]])*([1]BDD_TPE!$AH$2:$AH$9999&lt;&gt;"Rejeté")*([1]BDD_TPE!$E$2:$E$9999="M"))))))</f>
        <v>#REF!</v>
      </c>
    </row>
    <row r="29" spans="1:2" x14ac:dyDescent="0.25">
      <c r="A29" s="26" t="s">
        <v>32</v>
      </c>
      <c r="B29" s="21" t="e" cm="1">
        <f t="array" aca="1" ref="B29" ca="1">IF([1]!Tableau1[[#This Row],[Statut action Nawat]]="Annulée/Test","",IF([1]!Tableau1[[#This Row],[Cible]]="Porteurs de projets",SUMPRODUCT((DATEDIF([1]BDD_PP!$H$2:$H$9999,TODAY(),"y")&gt;=25)*(DATEDIF([1]BDD_PP!$H$2:$H$9999,TODAY(),"y")&lt;35)*([1]BDD_PP!$A$2:$A$9999=[1]!Tableau1[[#This Row],[Reference de la formation]])*([1]BDD_PP!$X$2:$X$9999&lt;&gt;"Rejeté")*([1]BDD_PP!$E$2:$E$9999="M")),IF([1]!Tableau1[[#This Row],[Cible]]="AE",SUMPRODUCT((DATEDIF([1]BDD_AE!$H$2:$H$9999,TODAY(),"y")&gt;=25)*(DATEDIF([1]BDD_AE!$H$2:$H$9999,TODAY(),"y")&lt;35)*([1]BDD_AE!$A$2:$A$9999=[1]!Tableau1[[#This Row],[Reference de la formation]])*([1]BDD_AE!$AG$2:$AG$9999&lt;&gt;"Rejeté")*([1]BDD_AE!$E$2:$E$9999="M")),IF([1]!Tableau1[[#This Row],[Cible]]="TPE",SUMPRODUCT((DATEDIF([1]BDD_TPE!$H$2:$H$9999,TODAY(),"y")&gt;=25)*(DATEDIF([1]BDD_TPE!$H$2:$H$9999,TODAY(),"y")&lt;35)*([1]BDD_TPE!$A$2:$A$9999=[1]!Tableau1[[#This Row],[Reference de la formation]])*([1]BDD_TPE!$AH$2:$AH$9999&lt;&gt;"Rejeté")*([1]BDD_TPE!$E$2:$E$9999="M"))))))</f>
        <v>#REF!</v>
      </c>
    </row>
    <row r="30" spans="1:2" x14ac:dyDescent="0.25">
      <c r="A30" s="26" t="s">
        <v>33</v>
      </c>
      <c r="B30" s="21" t="e" cm="1">
        <f t="array" aca="1" ref="B30" ca="1">IF([1]!Tableau1[[#This Row],[Statut action Nawat]]="Annulée/Test","",IF([1]!Tableau1[[#This Row],[Cible]]="Porteurs de projets",SUMPRODUCT((DATEDIF([1]BDD_PP!$H$2:$H$9999,TODAY(),"y")&gt;=35)*(DATEDIF([1]BDD_PP!$H$2:$H$9999,TODAY(),"y")&lt;45)*([1]BDD_PP!$A$2:$A$9999=[1]!Tableau1[[#This Row],[Reference de la formation]])*([1]BDD_PP!$X$2:$X$9999&lt;&gt;"Rejeté")*([1]BDD_PP!$E$2:$E$9999="M")),IF([1]!Tableau1[[#This Row],[Cible]]="AE",SUMPRODUCT((DATEDIF([1]BDD_AE!$H$2:$H$9999,TODAY(),"y")&gt;=35)*(DATEDIF([1]BDD_AE!$H$2:$H$9999,TODAY(),"y")&lt;45)*([1]BDD_AE!$A$2:$A$9999=[1]!Tableau1[[#This Row],[Reference de la formation]])*([1]BDD_AE!$AG$2:$AG$9999&lt;&gt;"Rejeté")*([1]BDD_AE!$E$2:$E$9999="M")),IF([1]!Tableau1[[#This Row],[Cible]]="TPE",SUMPRODUCT((DATEDIF([1]BDD_TPE!$H$2:$H$9999,TODAY(),"y")&gt;=35)*(DATEDIF([1]BDD_TPE!$H$2:$H$9999,TODAY(),"y")&lt;45)*([1]BDD_TPE!$A$2:$A$9999=[1]!Tableau1[[#This Row],[Reference de la formation]])*([1]BDD_TPE!$AH$2:$AH$9999&lt;&gt;"Rejeté")*([1]BDD_TPE!$E$2:$E$9999="M"))))))</f>
        <v>#REF!</v>
      </c>
    </row>
    <row r="31" spans="1:2" x14ac:dyDescent="0.25">
      <c r="A31" s="26" t="s">
        <v>34</v>
      </c>
      <c r="B31" s="21" t="e" cm="1">
        <f t="array" aca="1" ref="B31" ca="1">IF([1]!Tableau1[[#This Row],[Statut action Nawat]]="Annulée/Test","",IF([1]!Tableau1[[#This Row],[Cible]]="Porteurs de projets",SUMPRODUCT((DATEDIF([1]BDD_PP!$H$2:$H$9999,TODAY(),"y")&gt;=45)*(DATEDIF([1]BDD_PP!$H$2:$H$9999,TODAY(),"y")&lt;55)*([1]BDD_PP!$A$2:$A$9999=[1]!Tableau1[[#This Row],[Reference de la formation]])*([1]BDD_PP!$X$2:$X$9999&lt;&gt;"Rejeté")*([1]BDD_PP!$E$2:$E$9999="M")),IF([1]!Tableau1[[#This Row],[Cible]]="AE",SUMPRODUCT((DATEDIF([1]BDD_AE!$H$2:$H$9999,TODAY(),"y")&gt;=45)*(DATEDIF([1]BDD_AE!$H$2:$H$9999,TODAY(),"y")&lt;55)*([1]BDD_AE!$A$2:$A$9999=[1]!Tableau1[[#This Row],[Reference de la formation]])*([1]BDD_AE!$AG$2:$AG$9999&lt;&gt;"Rejeté")*([1]BDD_AE!$E$2:$E$9999="M")),IF([1]!Tableau1[[#This Row],[Cible]]="TPE",SUMPRODUCT((DATEDIF([1]BDD_TPE!$H$2:$H$9999,TODAY(),"y")&gt;=45)*(DATEDIF([1]BDD_TPE!$H$2:$H$9999,TODAY(),"y")&lt;55)*([1]BDD_TPE!$A$2:$A$9999=[1]!Tableau1[[#This Row],[Reference de la formation]])*([1]BDD_TPE!$AH$2:$AH$9999&lt;&gt;"Rejeté")*([1]BDD_TPE!$E$2:$E$9999="M"))))))</f>
        <v>#REF!</v>
      </c>
    </row>
    <row r="32" spans="1:2" x14ac:dyDescent="0.25">
      <c r="A32" s="26" t="s">
        <v>35</v>
      </c>
      <c r="B32" s="21" t="e" cm="1">
        <f t="array" aca="1" ref="B32" ca="1">IF([1]!Tableau1[[#This Row],[Statut action Nawat]]="Annulée/Test","",IF([1]!Tableau1[[#This Row],[Cible]]="Porteurs de projets",SUMPRODUCT((DATEDIF([1]BDD_PP!$H$2:$H$9999,TODAY(),"y")&gt;=55)*(DATEDIF([1]BDD_PP!$H$2:$H$9999,TODAY(),"y")&lt;65)*([1]BDD_PP!$A$2:$A$9999=[1]!Tableau1[[#This Row],[Reference de la formation]])*([1]BDD_PP!$X$2:$X$9999&lt;&gt;"Rejeté")*([1]BDD_PP!$E$2:$E$9999="M")),IF([1]!Tableau1[[#This Row],[Cible]]="AE",SUMPRODUCT((DATEDIF([1]BDD_AE!$H$2:$H$9999,TODAY(),"y")&gt;=55)*(DATEDIF([1]BDD_AE!$H$2:$H$9999,TODAY(),"y")&lt;65)*([1]BDD_AE!$A$2:$A$9999=[1]!Tableau1[[#This Row],[Reference de la formation]])*([1]BDD_AE!$AG$2:$AG$9999&lt;&gt;"Rejeté")*([1]BDD_AE!$E$2:$E$9999="M")),IF([1]!Tableau1[[#This Row],[Cible]]="TPE",SUMPRODUCT((DATEDIF([1]BDD_TPE!$H$2:$H$9999,TODAY(),"y")&gt;=55)*(DATEDIF([1]BDD_TPE!$H$2:$H$9999,TODAY(),"y")&lt;65)*([1]BDD_TPE!$A$2:$A$9999=[1]!Tableau1[[#This Row],[Reference de la formation]])*([1]BDD_TPE!$AH$2:$AH$9999&lt;&gt;"Rejeté")*([1]BDD_TPE!$E$2:$E$9999="M"))))))</f>
        <v>#REF!</v>
      </c>
    </row>
    <row r="33" spans="1:2" x14ac:dyDescent="0.25">
      <c r="A33" s="26" t="s">
        <v>36</v>
      </c>
      <c r="B33" s="21" t="e" cm="1">
        <f t="array" aca="1" ref="B33" ca="1">IF([1]!Tableau1[[#This Row],[Statut action Nawat]]="Annulée/Test","",IF([1]!Tableau1[[#This Row],[Cible]]="Porteurs de projets",SUMPRODUCT((DATEDIF([1]BDD_PP!$H$2:$H$9999,TODAY(),"y")&gt;=65)*([1]BDD_PP!$A$2:$A$9999=[1]!Tableau1[[#This Row],[Reference de la formation]])*([1]BDD_PP!$X$2:$X$9999&lt;&gt;"Rejeté")*([1]BDD_PP!$E$2:$E$9999="M")),IF([1]!Tableau1[[#This Row],[Cible]]="AE",SUMPRODUCT((DATEDIF([1]BDD_AE!$H$2:$H$9999,TODAY(),"y")&gt;=65)*([1]BDD_AE!$A$2:$A$9999=[1]!Tableau1[[#This Row],[Reference de la formation]])*([1]BDD_AE!$AG$2:$AG$9999&lt;&gt;"Rejeté")*([1]BDD_AE!$E$2:$E$9999="M")),IF([1]!Tableau1[[#This Row],[Cible]]="TPE",SUMPRODUCT((DATEDIF([1]BDD_TPE!$H$2:$H$9999,TODAY(),"y")&gt;=65)*([1]BDD_TPE!$A$2:$A$9999=[1]!Tableau1[[#This Row],[Reference de la formation]])*([1]BDD_TPE!$AH$2:$AH$9999&lt;&gt;"Rejeté")*([1]BDD_TPE!$E$2:$E$9999="M"))))))</f>
        <v>#REF!</v>
      </c>
    </row>
    <row r="34" spans="1:2" x14ac:dyDescent="0.25">
      <c r="A34" s="26" t="s">
        <v>37</v>
      </c>
      <c r="B34" s="21" t="e" cm="1">
        <f t="array" aca="1" ref="B34" ca="1">IF([1]!Tableau1[[#This Row],[Statut action Nawat]]="Annulée/Test","",IF([1]!Tableau1[[#This Row],[Cible]]="Porteurs de projets",
SUMPRODUCT((DATEDIF([1]BDD_PP!$H$2:$H$9999,TODAY(),"y")&lt;25)*([1]BDD_PP!$A$2:$A$9999=[1]!Tableau1[[#This Row],[Reference de la formation]])*([1]BDD_PP!$X$2:$X$9999&lt;&gt;"Rejeté")*([1]BDD_PP!$E$2:$E$9999="F")),IF([1]!Tableau1[[#This Row],[Cible]]="AE",SUMPRODUCT((DATEDIF([1]BDD_AE!$H$2:$H$9999,TODAY(),"y")&lt;25)*([1]BDD_AE!$A$2:$A$9999=[1]!Tableau1[[#This Row],[Reference de la formation]])*([1]BDD_AE!$AG$2:$AG$9999&lt;&gt;"Rejeté")*([1]BDD_AE!$E$2:$E$9999="F")),IF([1]!Tableau1[[#This Row],[Cible]]="TPE",SUMPRODUCT((DATEDIF([1]BDD_TPE!$H$2:$H$9999,TODAY(),"y")&lt;25)*([1]BDD_TPE!$A$2:$A$9999=[1]!Tableau1[[#This Row],[Reference de la formation]])*([1]BDD_TPE!$AH$2:$AH$9999&lt;&gt;"Rejeté")*([1]BDD_TPE!$E$2:$E$9999="F"))))))</f>
        <v>#REF!</v>
      </c>
    </row>
    <row r="35" spans="1:2" x14ac:dyDescent="0.25">
      <c r="A35" s="26" t="s">
        <v>38</v>
      </c>
      <c r="B35" s="21" t="e" cm="1">
        <f t="array" aca="1" ref="B35" ca="1">IF([1]!Tableau1[[#This Row],[Statut action Nawat]]="Annulée/Test","",IF([1]!Tableau1[[#This Row],[Cible]]="Porteurs de projets",SUMPRODUCT((DATEDIF([1]BDD_PP!$H$2:$H$9999,TODAY(),"y")&gt;=25)*(DATEDIF([1]BDD_PP!$H$2:$H$9999,TODAY(),"y")&lt;35)*([1]BDD_PP!$A$2:$A$9999=[1]!Tableau1[[#This Row],[Reference de la formation]])*([1]BDD_PP!$X$2:$X$9999&lt;&gt;"Rejeté")*([1]BDD_PP!$E$2:$E$9999="F")),IF([1]!Tableau1[[#This Row],[Cible]]="AE",SUMPRODUCT((DATEDIF([1]BDD_AE!$H$2:$H$9999,TODAY(),"y")&gt;=25)*(DATEDIF([1]BDD_AE!$H$2:$H$9999,TODAY(),"y")&lt;35)*([1]BDD_AE!$A$2:$A$9999=[1]!Tableau1[[#This Row],[Reference de la formation]])*([1]BDD_AE!$AG$2:$AG$9999&lt;&gt;"Rejeté")*([1]BDD_AE!$E$2:$E$9999="F")),IF([1]!Tableau1[[#This Row],[Cible]]="TPE",SUMPRODUCT((DATEDIF([1]BDD_TPE!$H$2:$H$9999,TODAY(),"y")&gt;=25)*(DATEDIF([1]BDD_TPE!$H$2:$H$9999,TODAY(),"y")&lt;35)*([1]BDD_TPE!$A$2:$A$9999=[1]!Tableau1[[#This Row],[Reference de la formation]])*([1]BDD_TPE!$AH$2:$AH$9999&lt;&gt;"Rejeté")*([1]BDD_TPE!$E$2:$E$9999="F"))))))</f>
        <v>#REF!</v>
      </c>
    </row>
    <row r="36" spans="1:2" x14ac:dyDescent="0.25">
      <c r="A36" s="26" t="s">
        <v>39</v>
      </c>
      <c r="B36" s="21" t="e" cm="1">
        <f t="array" aca="1" ref="B36" ca="1">IF([1]!Tableau1[[#This Row],[Statut action Nawat]]="Annulée/Test","",IF([1]!Tableau1[[#This Row],[Cible]]="Porteurs de projets",SUMPRODUCT((DATEDIF([1]BDD_PP!$H$2:$H$9999,TODAY(),"y")&gt;=35)*(DATEDIF([1]BDD_PP!$H$2:$H$9999,TODAY(),"y")&lt;45)*([1]BDD_PP!$A$2:$A$9999=[1]!Tableau1[[#This Row],[Reference de la formation]])*([1]BDD_PP!$X$2:$X$9999&lt;&gt;"Rejeté")*([1]BDD_PP!$E$2:$E$9999="F")),IF([1]!Tableau1[[#This Row],[Cible]]="AE",SUMPRODUCT((DATEDIF([1]BDD_AE!$H$2:$H$9999,TODAY(),"y")&gt;=35)*(DATEDIF([1]BDD_AE!$H$2:$H$9999,TODAY(),"y")&lt;45)*([1]BDD_AE!$A$2:$A$9999=[1]!Tableau1[[#This Row],[Reference de la formation]])*([1]BDD_AE!$AG$2:$AG$9999&lt;&gt;"Rejeté")*([1]BDD_AE!$E$2:$E$9999="F")),IF([1]!Tableau1[[#This Row],[Cible]]="TPE",SUMPRODUCT((DATEDIF([1]BDD_TPE!$H$2:$H$9999,TODAY(),"y")&gt;=35)*(DATEDIF([1]BDD_TPE!$H$2:$H$9999,TODAY(),"y")&lt;45)*([1]BDD_TPE!$A$2:$A$9999=[1]!Tableau1[[#This Row],[Reference de la formation]])*([1]BDD_TPE!$AH$2:$AH$9999&lt;&gt;"Rejeté")*([1]BDD_TPE!$E$2:$E$9999="F"))))))</f>
        <v>#REF!</v>
      </c>
    </row>
    <row r="37" spans="1:2" x14ac:dyDescent="0.25">
      <c r="A37" s="26" t="s">
        <v>40</v>
      </c>
      <c r="B37" s="21" t="e" cm="1">
        <f t="array" aca="1" ref="B37" ca="1">IF([1]!Tableau1[[#This Row],[Statut action Nawat]]="Annulée/Test","",IF([1]!Tableau1[[#This Row],[Cible]]="Porteurs de projets",SUMPRODUCT((DATEDIF([1]BDD_PP!$H$2:$H$9999,TODAY(),"y")&gt;=45)*(DATEDIF([1]BDD_PP!$H$2:$H$9999,TODAY(),"y")&lt;55)*([1]BDD_PP!$A$2:$A$9999=[1]!Tableau1[[#This Row],[Reference de la formation]])*([1]BDD_PP!$X$2:$X$9999&lt;&gt;"Rejeté")*([1]BDD_PP!$E$2:$E$9999="F")),IF([1]!Tableau1[[#This Row],[Cible]]="AE",SUMPRODUCT((DATEDIF([1]BDD_AE!$H$2:$H$9999,TODAY(),"y")&gt;=45)*(DATEDIF([1]BDD_AE!$H$2:$H$9999,TODAY(),"y")&lt;55)*([1]BDD_AE!$A$2:$A$9999=[1]!Tableau1[[#This Row],[Reference de la formation]])*([1]BDD_AE!$AG$2:$AG$9999&lt;&gt;"Rejeté")*([1]BDD_AE!$E$2:$E$9999="F")),IF([1]!Tableau1[[#This Row],[Cible]]="TPE",SUMPRODUCT((DATEDIF([1]BDD_TPE!$H$2:$H$9999,TODAY(),"y")&gt;=45)*(DATEDIF([1]BDD_TPE!$H$2:$H$9999,TODAY(),"y")&lt;55)*([1]BDD_TPE!$A$2:$A$9999=[1]!Tableau1[[#This Row],[Reference de la formation]])*([1]BDD_TPE!$AH$2:$AH$9999&lt;&gt;"Rejeté")*([1]BDD_TPE!$E$2:$E$9999="F"))))))</f>
        <v>#REF!</v>
      </c>
    </row>
    <row r="38" spans="1:2" x14ac:dyDescent="0.25">
      <c r="A38" s="26" t="s">
        <v>41</v>
      </c>
      <c r="B38" s="21" t="e" cm="1">
        <f t="array" aca="1" ref="B38" ca="1">IF([1]!Tableau1[[#This Row],[Statut action Nawat]]="Annulée/Test","",IF([1]!Tableau1[[#This Row],[Cible]]="Porteurs de projets",SUMPRODUCT((DATEDIF([1]BDD_PP!$H$2:$H$9999,TODAY(),"y")&gt;=55)*(DATEDIF([1]BDD_PP!$H$2:$H$9999,TODAY(),"y")&lt;65)*([1]BDD_PP!$A$2:$A$9999=[1]!Tableau1[[#This Row],[Reference de la formation]])*([1]BDD_PP!$X$2:$X$9999&lt;&gt;"Rejeté")*([1]BDD_PP!$E$2:$E$9999="F")),IF([1]!Tableau1[[#This Row],[Cible]]="AE",SUMPRODUCT((DATEDIF([1]BDD_AE!$H$2:$H$9999,TODAY(),"y")&gt;=55)*(DATEDIF([1]BDD_AE!$H$2:$H$9999,TODAY(),"y")&lt;65)*([1]BDD_AE!$A$2:$A$9999=[1]!Tableau1[[#This Row],[Reference de la formation]])*([1]BDD_AE!$AG$2:$AG$9999&lt;&gt;"Rejeté")*([1]BDD_AE!$E$2:$E$9999="F")),IF([1]!Tableau1[[#This Row],[Cible]]="TPE",SUMPRODUCT((DATEDIF([1]BDD_TPE!$H$2:$H$9999,TODAY(),"y")&gt;=55)*(DATEDIF([1]BDD_TPE!$H$2:$H$9999,TODAY(),"y")&lt;65)*([1]BDD_TPE!$A$2:$A$9999=[1]!Tableau1[[#This Row],[Reference de la formation]])*([1]BDD_TPE!$AH$2:$AH$9999&lt;&gt;"Rejeté")*([1]BDD_TPE!$E$2:$E$9999="F"))))))</f>
        <v>#REF!</v>
      </c>
    </row>
    <row r="39" spans="1:2" x14ac:dyDescent="0.25">
      <c r="A39" s="26" t="s">
        <v>42</v>
      </c>
      <c r="B39" s="21" t="e" cm="1">
        <f t="array" aca="1" ref="B39" ca="1">IF([1]!Tableau1[[#This Row],[Statut action Nawat]]="Annulée/Test","",IF([1]!Tableau1[[#This Row],[Cible]]="Porteurs de projets",SUMPRODUCT((DATEDIF([1]BDD_PP!$H$2:$H$9999,TODAY(),"y")&gt;=65)*([1]BDD_PP!$A$2:$A$9999=[1]!Tableau1[[#This Row],[Reference de la formation]])*([1]BDD_PP!$X$2:$X$9999&lt;&gt;"Rejeté")*([1]BDD_PP!$E$2:$E$9999="F")),IF([1]!Tableau1[[#This Row],[Cible]]="AE",SUMPRODUCT((DATEDIF([1]BDD_AE!$H$2:$H$9999,TODAY(),"y")&gt;=65)*([1]BDD_AE!$A$2:$A$9999=[1]!Tableau1[[#This Row],[Reference de la formation]])*([1]BDD_AE!$AG$2:$AG$9999&lt;&gt;"Rejeté")*([1]BDD_AE!$E$2:$E$9999="F")),IF([1]!Tableau1[[#This Row],[Cible]]="TPE",SUMPRODUCT((DATEDIF([1]BDD_TPE!$H$2:$H$9999,TODAY(),"y")&gt;=65)*([1]BDD_TPE!$A$2:$A$9999=[1]!Tableau1[[#This Row],[Reference de la formation]])*([1]BDD_TPE!$AH$2:$AH$9999&lt;&gt;"Rejeté")*([1]BDD_TPE!$E$2:$E$9999="F"))))))</f>
        <v>#REF!</v>
      </c>
    </row>
    <row r="40" spans="1:2" x14ac:dyDescent="0.25">
      <c r="A40" s="26" t="s">
        <v>43</v>
      </c>
      <c r="B40" s="21" t="e" cm="1">
        <f t="array" aca="1" ref="B40" ca="1">IF([1]!Tableau1[[#This Row],[Statut action Nawat]]="Annulée/Test","",IF([1]!Tableau1[[#This Row],[Cible]]="Porteurs de projets",
SUMPRODUCT((DATEDIF([1]BDD_PP!$H$2:$H$9999,TODAY(),"y")&lt;25)*([1]BDD_PP!$A$2:$A$9999=[1]!Tableau1[[#This Row],[Reference de la formation]])*([1]BDD_PP!$X$2:$X$9999&lt;&gt;"Rejeté")),IF([1]!Tableau1[[#This Row],[Cible]]="AE",SUMPRODUCT((DATEDIF([1]BDD_AE!$H$2:$H$9999,TODAY(),"y")&lt;25)*([1]BDD_AE!$A$2:$A$9999=[1]!Tableau1[[#This Row],[Reference de la formation]])*([1]BDD_AE!$AG$2:$AG$9999&lt;&gt;"Rejeté")),IF([1]!Tableau1[[#This Row],[Cible]]="TPE",SUMPRODUCT((DATEDIF([1]BDD_TPE!$H$2:$H$9999,TODAY(),"y")&lt;25)*([1]BDD_TPE!$A$2:$A$9999=[1]!Tableau1[[#This Row],[Reference de la formation]])*([1]BDD_TPE!$AH$2:$AH$9999&lt;&gt;"Rejeté"))))))</f>
        <v>#REF!</v>
      </c>
    </row>
    <row r="41" spans="1:2" x14ac:dyDescent="0.25">
      <c r="A41" s="26" t="s">
        <v>44</v>
      </c>
      <c r="B41" s="21" t="e" cm="1">
        <f t="array" aca="1" ref="B41" ca="1">IF([1]!Tableau1[[#This Row],[Statut action Nawat]]="Annulée/Test","",IF([1]!Tableau1[[#This Row],[Cible]]="Porteurs de projets",SUMPRODUCT((DATEDIF([1]BDD_PP!$H$2:$H$9999,TODAY(),"y")&gt;=25)*(DATEDIF([1]BDD_PP!$H$2:$H$9999,TODAY(),"y")&lt;35)*([1]BDD_PP!$A$2:$A$9999=[1]!Tableau1[[#This Row],[Reference de la formation]])*([1]BDD_PP!$X$2:$X$9999&lt;&gt;"Rejeté")),IF([1]!Tableau1[[#This Row],[Cible]]="AE",SUMPRODUCT((DATEDIF([1]BDD_AE!$H$2:$H$9999,TODAY(),"y")&gt;=25)*(DATEDIF([1]BDD_AE!$H$2:$H$9999,TODAY(),"y")&lt;35)*([1]BDD_AE!$A$2:$A$9999=[1]!Tableau1[[#This Row],[Reference de la formation]])*([1]BDD_AE!$AG$2:$AG$9999&lt;&gt;"Rejeté")),IF([1]!Tableau1[[#This Row],[Cible]]="TPE",SUMPRODUCT((DATEDIF([1]BDD_TPE!$H$2:$H$9999,TODAY(),"y")&gt;=25)*(DATEDIF([1]BDD_TPE!$H$2:$H$9999,TODAY(),"y")&lt;35)*([1]BDD_TPE!$A$2:$A$9999=[1]!Tableau1[[#This Row],[Reference de la formation]])*([1]BDD_TPE!$AH$2:$AH$9999&lt;&gt;"Rejeté"))))))</f>
        <v>#REF!</v>
      </c>
    </row>
    <row r="42" spans="1:2" x14ac:dyDescent="0.25">
      <c r="A42" s="26" t="s">
        <v>45</v>
      </c>
      <c r="B42" s="21" t="e" cm="1">
        <f t="array" aca="1" ref="B42" ca="1">IF([1]!Tableau1[[#This Row],[Statut action Nawat]]="Annulée/Test","",IF([1]!Tableau1[[#This Row],[Cible]]="Porteurs de projets",SUMPRODUCT((DATEDIF([1]BDD_PP!$H$2:$H$9999,TODAY(),"y")&gt;=35)*(DATEDIF([1]BDD_PP!$H$2:$H$9999,TODAY(),"y")&lt;45)*([1]BDD_PP!$A$2:$A$9999=[1]!Tableau1[[#This Row],[Reference de la formation]])*([1]BDD_PP!$X$2:$X$9999&lt;&gt;"Rejeté")),IF([1]!Tableau1[[#This Row],[Cible]]="AE",SUMPRODUCT((DATEDIF([1]BDD_AE!$H$2:$H$9999,TODAY(),"y")&gt;=35)*(DATEDIF([1]BDD_AE!$H$2:$H$9999,TODAY(),"y")&lt;45)*([1]BDD_AE!$A$2:$A$9999=[1]!Tableau1[[#This Row],[Reference de la formation]])*([1]BDD_AE!$AG$2:$AG$9999&lt;&gt;"Rejeté")),IF([1]!Tableau1[[#This Row],[Cible]]="TPE",SUMPRODUCT((DATEDIF([1]BDD_TPE!$H$2:$H$9999,TODAY(),"y")&gt;=35)*(DATEDIF([1]BDD_TPE!$H$2:$H$9999,TODAY(),"y")&lt;45)*([1]BDD_TPE!$A$2:$A$9999=[1]!Tableau1[[#This Row],[Reference de la formation]])*([1]BDD_TPE!$AH$2:$AH$9999&lt;&gt;"Rejeté"))))))</f>
        <v>#REF!</v>
      </c>
    </row>
    <row r="43" spans="1:2" x14ac:dyDescent="0.25">
      <c r="A43" s="26" t="s">
        <v>46</v>
      </c>
      <c r="B43" s="21" t="e" cm="1">
        <f t="array" aca="1" ref="B43" ca="1">IF([1]!Tableau1[[#This Row],[Statut action Nawat]]="Annulée/Test","",IF([1]!Tableau1[[#This Row],[Cible]]="Porteurs de projets",SUMPRODUCT((DATEDIF([1]BDD_PP!$H$2:$H$9999,TODAY(),"y")&gt;=45)*(DATEDIF([1]BDD_PP!$H$2:$H$9999,TODAY(),"y")&lt;55)*([1]BDD_PP!$A$2:$A$9999=[1]!Tableau1[[#This Row],[Reference de la formation]])*([1]BDD_PP!$X$2:$X$9999&lt;&gt;"Rejeté")),IF([1]!Tableau1[[#This Row],[Cible]]="AE",SUMPRODUCT((DATEDIF([1]BDD_AE!$H$2:$H$9999,TODAY(),"y")&gt;=45)*(DATEDIF([1]BDD_AE!$H$2:$H$9999,TODAY(),"y")&lt;55)*([1]BDD_AE!$A$2:$A$9999=[1]!Tableau1[[#This Row],[Reference de la formation]])*([1]BDD_AE!$AG$2:$AG$9999&lt;&gt;"Rejeté")),IF([1]!Tableau1[[#This Row],[Cible]]="TPE",SUMPRODUCT((DATEDIF([1]BDD_TPE!$H$2:$H$9999,TODAY(),"y")&gt;=45)*(DATEDIF([1]BDD_TPE!$H$2:$H$9999,TODAY(),"y")&lt;55)*([1]BDD_TPE!$A$2:$A$9999=[1]!Tableau1[[#This Row],[Reference de la formation]])*([1]BDD_TPE!$AH$2:$AH$9999&lt;&gt;"Rejeté"))))))</f>
        <v>#REF!</v>
      </c>
    </row>
    <row r="44" spans="1:2" x14ac:dyDescent="0.25">
      <c r="A44" s="26" t="s">
        <v>47</v>
      </c>
      <c r="B44" s="21" t="e" cm="1">
        <f t="array" aca="1" ref="B44" ca="1">IF([1]!Tableau1[[#This Row],[Statut action Nawat]]="Annulée/Test","",IF([1]!Tableau1[[#This Row],[Cible]]="Porteurs de projets",SUMPRODUCT((DATEDIF([1]BDD_PP!$H$2:$H$9999,TODAY(),"y")&gt;=55)*(DATEDIF([1]BDD_PP!$H$2:$H$9999,TODAY(),"y")&lt;65)*([1]BDD_PP!$A$2:$A$9999=[1]!Tableau1[[#This Row],[Reference de la formation]])*([1]BDD_PP!$X$2:$X$9999&lt;&gt;"Rejeté")),IF([1]!Tableau1[[#This Row],[Cible]]="AE",SUMPRODUCT((DATEDIF([1]BDD_AE!$H$2:$H$9999,TODAY(),"y")&gt;=55)*(DATEDIF([1]BDD_AE!$H$2:$H$9999,TODAY(),"y")&lt;65)*([1]BDD_AE!$A$2:$A$9999=[1]!Tableau1[[#This Row],[Reference de la formation]])*([1]BDD_AE!$AG$2:$AG$9999&lt;&gt;"Rejeté")),IF([1]!Tableau1[[#This Row],[Cible]]="TPE",SUMPRODUCT((DATEDIF([1]BDD_TPE!$H$2:$H$9999,TODAY(),"y")&gt;=55)*(DATEDIF([1]BDD_TPE!$H$2:$H$9999,TODAY(),"y")&lt;65)*([1]BDD_TPE!$A$2:$A$9999=[1]!Tableau1[[#This Row],[Reference de la formation]])*([1]BDD_TPE!$AH$2:$AH$9999&lt;&gt;"Rejeté"))))))</f>
        <v>#REF!</v>
      </c>
    </row>
    <row r="45" spans="1:2" x14ac:dyDescent="0.25">
      <c r="A45" s="26" t="s">
        <v>48</v>
      </c>
      <c r="B45" s="21" t="e" cm="1">
        <f t="array" aca="1" ref="B45" ca="1">IF([1]!Tableau1[[#This Row],[Statut action Nawat]]="Annulée/Test","",IF([1]!Tableau1[[#This Row],[Cible]]="Porteurs de projets",SUMPRODUCT((DATEDIF([1]BDD_PP!$H$2:$H$9999,TODAY(),"y")&gt;=65)*([1]BDD_PP!$A$2:$A$9999=[1]!Tableau1[[#This Row],[Reference de la formation]])*([1]BDD_PP!$X$2:$X$9999&lt;&gt;"Rejeté")),IF([1]!Tableau1[[#This Row],[Cible]]="AE",SUMPRODUCT((DATEDIF([1]BDD_AE!$H$2:$H$9999,TODAY(),"y")&gt;=65)*([1]BDD_AE!$A$2:$A$9999=[1]!Tableau1[[#This Row],[Reference de la formation]])*([1]BDD_AE!$AG$2:$AG$9999&lt;&gt;"Rejeté")),IF([1]!Tableau1[[#This Row],[Cible]]="TPE",SUMPRODUCT((DATEDIF([1]BDD_TPE!$H$2:$H$9999,TODAY(),"y")&gt;=65)*([1]BDD_TPE!$A$2:$A$9999=[1]!Tableau1[[#This Row],[Reference de la formation]])*([1]BDD_TPE!$AH$2:$AH$9999&lt;&gt;"Rejeté"))))))</f>
        <v>#REF!</v>
      </c>
    </row>
    <row r="46" spans="1:2" x14ac:dyDescent="0.25">
      <c r="A46" s="26" t="s">
        <v>49</v>
      </c>
      <c r="B46" s="21" cm="1">
        <f t="array" ref="B46">IF([1]!Tableau1[[#This Row],[Statut action Nawat]]="Annulée/Test","",IF([1]!Tableau1[[#This Row],[Cible]]="Porteurs de projets",SUMPRODUCT(([1]BDD_PP!$O$2:$O$9999=[1]!Tableau1[[#Headers],[Industrie]])*([1]BDD_PP!$A$2:$A$9999=[1]!Tableau1[[#This Row],[Reference de la formation]])*([1]BDD_PP!$X$2:$X$9999&lt;&gt;"Rejeté")*([1]BDD_PP!$E$2:$E$9999="M")),IF([1]!Tableau1[[#This Row],[Cible]]="AE",SUMPRODUCT(([1]BDD_AE!$O$2:$O$9999=[1]!Tableau1[[#Headers],[Industrie]])*([1]BDD_AE!$A$2:$A$9999=[1]!Tableau1[[#This Row],[Reference de la formation]])*([1]BDD_AE!$AG$2:$AG$9999&lt;&gt;"Rejeté")*([1]BDD_AE!$E$2:$E$9999="M")),IF([1]!Tableau1[[#This Row],[Cible]]="TPE",SUMPRODUCT(([1]BDD_TPE!$O$2:$O$9999=[1]!Tableau1[[#Headers],[Industrie]])*([1]BDD_TPE!$A$2:$A$9999=[1]!Tableau1[[#This Row],[Reference de la formation]])*([1]BDD_TPE!$AH$2:$AH$9999&lt;&gt;"Rejeté")*([1]BDD_TPE!$E$2:$E$9999="M"))))))</f>
        <v>5</v>
      </c>
    </row>
    <row r="47" spans="1:2" x14ac:dyDescent="0.25">
      <c r="A47" s="26" t="s">
        <v>50</v>
      </c>
      <c r="B47" s="21" cm="1">
        <f t="array" ref="B47">IF([1]!Tableau1[[#This Row],[Statut action Nawat]]="Annulée/Test","",IF([1]!Tableau1[[#This Row],[Cible]]="Porteurs de projets",SUMPRODUCT(([1]BDD_PP!$O$2:$O$9999=[1]!Tableau1[[#Headers],[Commerce]])*([1]BDD_PP!$A$2:$A$9999=[1]!Tableau1[[#This Row],[Reference de la formation]])*([1]BDD_PP!$X$2:$X$9999&lt;&gt;"Rejeté")*([1]BDD_PP!$E$2:$E$9999="M")),IF([1]!Tableau1[[#This Row],[Cible]]="AE",SUMPRODUCT(([1]BDD_AE!$O$2:$O$9999=[1]!Tableau1[[#Headers],[Commerce]])*([1]BDD_AE!$A$2:$A$9999=[1]!Tableau1[[#This Row],[Reference de la formation]])*([1]BDD_AE!$AG$2:$AG$9999&lt;&gt;"Rejeté")*([1]BDD_AE!$E$2:$E$9999="M")),IF([1]!Tableau1[[#This Row],[Cible]]="TPE",SUMPRODUCT(([1]BDD_TPE!$O$2:$O$9999=[1]!Tableau1[[#Headers],[Commerce]])*([1]BDD_TPE!$A$2:$A$9999=[1]!Tableau1[[#This Row],[Reference de la formation]])*([1]BDD_TPE!$AH$2:$AH$9999&lt;&gt;"Rejeté")*([1]BDD_TPE!$E$2:$E$9999="M"))))))</f>
        <v>0</v>
      </c>
    </row>
    <row r="48" spans="1:2" x14ac:dyDescent="0.25">
      <c r="A48" s="26" t="s">
        <v>51</v>
      </c>
      <c r="B48" s="21" cm="1">
        <f t="array" ref="B48">IF([1]!Tableau1[[#This Row],[Statut action Nawat]]="Annulée/Test","",IF([1]!Tableau1[[#This Row],[Cible]]="Porteurs de projets",SUMPRODUCT(([1]BDD_PP!$O$2:$O$9999=[1]!Tableau1[[#Headers],[Artisanat]])*([1]BDD_PP!$A$2:$A$9999=[1]!Tableau1[[#This Row],[Reference de la formation]])*([1]BDD_PP!$X$2:$X$9999&lt;&gt;"Rejeté")*([1]BDD_PP!$E$2:$E$9999="M")),IF([1]!Tableau1[[#This Row],[Cible]]="AE",SUMPRODUCT(([1]BDD_AE!$O$2:$O$9999=[1]!Tableau1[[#Headers],[Artisanat]])*([1]BDD_AE!$A$2:$A$9999=[1]!Tableau1[[#This Row],[Reference de la formation]])*([1]BDD_AE!$AG$2:$AG$9999&lt;&gt;"Rejeté")*([1]BDD_AE!$E$2:$E$9999="M")),IF([1]!Tableau1[[#This Row],[Cible]]="TPE",SUMPRODUCT(([1]BDD_TPE!$O$2:$O$9999=[1]!Tableau1[[#Headers],[Artisanat]])*([1]BDD_TPE!$A$2:$A$9999=[1]!Tableau1[[#This Row],[Reference de la formation]])*([1]BDD_TPE!$AH$2:$AH$9999&lt;&gt;"Rejeté")*([1]BDD_TPE!$E$2:$E$9999="M"))))))</f>
        <v>0</v>
      </c>
    </row>
    <row r="49" spans="1:2" x14ac:dyDescent="0.25">
      <c r="A49" s="26" t="s">
        <v>52</v>
      </c>
      <c r="B49" s="21" cm="1">
        <f t="array" ref="B49">IF([1]!Tableau1[[#This Row],[Statut action Nawat]]="Annulée/Test","",IF([1]!Tableau1[[#This Row],[Cible]]="Porteurs de projets",SUMPRODUCT(([1]BDD_PP!$O$2:$O$9999=[1]!Tableau1[[#Headers],[Services]])*([1]BDD_PP!$A$2:$A$9999=[1]!Tableau1[[#This Row],[Reference de la formation]])*([1]BDD_PP!$X$2:$X$9999&lt;&gt;"Rejeté")*([1]BDD_PP!$E$2:$E$9999="M")),IF([1]!Tableau1[[#This Row],[Cible]]="AE",SUMPRODUCT(([1]BDD_AE!$O$2:$O$9999=[1]!Tableau1[[#Headers],[Services]])*([1]BDD_AE!$A$2:$A$9999=[1]!Tableau1[[#This Row],[Reference de la formation]])*([1]BDD_AE!$AG$2:$AG$9999&lt;&gt;"Rejeté")*([1]BDD_AE!$E$2:$E$9999="M")),IF([1]!Tableau1[[#This Row],[Cible]]="TPE",SUMPRODUCT(([1]BDD_TPE!$O$2:$O$9999=[1]!Tableau1[[#Headers],[Services]])*([1]BDD_TPE!$A$2:$A$9999=[1]!Tableau1[[#This Row],[Reference de la formation]])*([1]BDD_TPE!$AH$2:$AH$9999&lt;&gt;"Rejeté")*([1]BDD_TPE!$E$2:$E$9999="M"))))))</f>
        <v>0</v>
      </c>
    </row>
    <row r="50" spans="1:2" x14ac:dyDescent="0.25">
      <c r="A50" s="26" t="s">
        <v>53</v>
      </c>
      <c r="B50" s="21" cm="1">
        <f t="array" ref="B50">IF([1]!Tableau1[[#This Row],[Statut action Nawat]]="Annulée/Test","",IF([1]!Tableau1[[#This Row],[Cible]]="Porteurs de projets",SUMPRODUCT(([1]BDD_PP!$O$2:$O$9999=[1]!Tableau1[[#Headers],[Industrie]])*([1]BDD_PP!$A$2:$A$9999=[1]!Tableau1[[#This Row],[Reference de la formation]])*([1]BDD_PP!$X$2:$X$9999&lt;&gt;"Rejeté")*([1]BDD_PP!$E$2:$E$9999="F")),IF([1]!Tableau1[[#This Row],[Cible]]="AE",SUMPRODUCT(([1]BDD_AE!$O$2:$O$9999=[1]!Tableau1[[#Headers],[Industrie]])*([1]BDD_AE!$A$2:$A$9999=[1]!Tableau1[[#This Row],[Reference de la formation]])*([1]BDD_AE!$AG$2:$AG$9999&lt;&gt;"Rejeté")*([1]BDD_AE!$E$2:$E$9999="F")),IF([1]!Tableau1[[#This Row],[Cible]]="TPE",SUMPRODUCT(([1]BDD_TPE!$O$2:$O$9999=[1]!Tableau1[[#Headers],[Industrie]])*([1]BDD_TPE!$A$2:$A$9999=[1]!Tableau1[[#This Row],[Reference de la formation]])*([1]BDD_TPE!$AH$2:$AH$9999&lt;&gt;"Rejeté")*([1]BDD_TPE!$E$2:$E$9999="F"))))))</f>
        <v>1</v>
      </c>
    </row>
    <row r="51" spans="1:2" x14ac:dyDescent="0.25">
      <c r="A51" s="26" t="s">
        <v>54</v>
      </c>
      <c r="B51" s="21" cm="1">
        <f t="array" ref="B51">IF([1]!Tableau1[[#This Row],[Statut action Nawat]]="Annulée/Test","",IF([1]!Tableau1[[#This Row],[Cible]]="Porteurs de projets",SUMPRODUCT(([1]BDD_PP!$O$2:$O$9999=[1]!Tableau1[[#Headers],[Commerce]])*([1]BDD_PP!$A$2:$A$9999=[1]!Tableau1[[#This Row],[Reference de la formation]])*([1]BDD_PP!$X$2:$X$9999&lt;&gt;"Rejeté")*([1]BDD_PP!$E$2:$E$9999="F")),IF([1]!Tableau1[[#This Row],[Cible]]="AE",SUMPRODUCT(([1]BDD_AE!$O$2:$O$9999=[1]!Tableau1[[#Headers],[Commerce]])*([1]BDD_AE!$A$2:$A$9999=[1]!Tableau1[[#This Row],[Reference de la formation]])*([1]BDD_AE!$AG$2:$AG$9999&lt;&gt;"Rejeté")*([1]BDD_AE!$E$2:$E$9999="F")),IF([1]!Tableau1[[#This Row],[Cible]]="TPE",SUMPRODUCT(([1]BDD_TPE!$O$2:$O$9999=[1]!Tableau1[[#Headers],[Commerce]])*([1]BDD_TPE!$A$2:$A$9999=[1]!Tableau1[[#This Row],[Reference de la formation]])*([1]BDD_TPE!$AH$2:$AH$9999&lt;&gt;"Rejeté")*([1]BDD_TPE!$E$2:$E$9999="F"))))))</f>
        <v>0</v>
      </c>
    </row>
    <row r="52" spans="1:2" x14ac:dyDescent="0.25">
      <c r="A52" s="26" t="s">
        <v>55</v>
      </c>
      <c r="B52" s="21" cm="1">
        <f t="array" ref="B52">IF([1]!Tableau1[[#This Row],[Statut action Nawat]]="Annulée/Test","",IF([1]!Tableau1[[#This Row],[Cible]]="Porteurs de projets",SUMPRODUCT(([1]BDD_PP!$O$2:$O$9999=[1]!Tableau1[[#Headers],[Artisanat]])*([1]BDD_PP!$A$2:$A$9999=[1]!Tableau1[[#This Row],[Reference de la formation]])*([1]BDD_PP!$X$2:$X$9999&lt;&gt;"Rejeté")*([1]BDD_PP!$E$2:$E$9999="F")),IF([1]!Tableau1[[#This Row],[Cible]]="AE",SUMPRODUCT(([1]BDD_AE!$O$2:$O$9999=[1]!Tableau1[[#Headers],[Artisanat]])*([1]BDD_AE!$A$2:$A$9999=[1]!Tableau1[[#This Row],[Reference de la formation]])*([1]BDD_AE!$AG$2:$AG$9999&lt;&gt;"Rejeté")*([1]BDD_AE!$E$2:$E$9999="F")),IF([1]!Tableau1[[#This Row],[Cible]]="TPE",SUMPRODUCT(([1]BDD_TPE!$O$2:$O$9999=[1]!Tableau1[[#Headers],[Artisanat]])*([1]BDD_TPE!$A$2:$A$9999=[1]!Tableau1[[#This Row],[Reference de la formation]])*([1]BDD_TPE!$AH$2:$AH$9999&lt;&gt;"Rejeté")*([1]BDD_TPE!$E$2:$E$9999="F"))))))</f>
        <v>0</v>
      </c>
    </row>
    <row r="53" spans="1:2" x14ac:dyDescent="0.25">
      <c r="A53" s="26" t="s">
        <v>56</v>
      </c>
      <c r="B53" s="21" cm="1">
        <f t="array" ref="B53">IF([1]!Tableau1[[#This Row],[Statut action Nawat]]="Annulée/Test","",IF([1]!Tableau1[[#This Row],[Cible]]="Porteurs de projets",SUMPRODUCT(([1]BDD_PP!$O$2:$O$9999=[1]!Tableau1[[#Headers],[Services]])*([1]BDD_PP!$A$2:$A$9999=[1]!Tableau1[[#This Row],[Reference de la formation]])*([1]BDD_PP!$X$2:$X$9999&lt;&gt;"Rejeté")*([1]BDD_PP!$E$2:$E$9999="F")),IF([1]!Tableau1[[#This Row],[Cible]]="AE",SUMPRODUCT(([1]BDD_AE!$O$2:$O$9999=[1]!Tableau1[[#Headers],[Services]])*([1]BDD_AE!$A$2:$A$9999=[1]!Tableau1[[#This Row],[Reference de la formation]])*([1]BDD_AE!$AG$2:$AG$9999&lt;&gt;"Rejeté")*([1]BDD_AE!$E$2:$E$9999="F")),IF([1]!Tableau1[[#This Row],[Cible]]="TPE",SUMPRODUCT(([1]BDD_TPE!$O$2:$O$9999=[1]!Tableau1[[#Headers],[Services]])*([1]BDD_TPE!$A$2:$A$9999=[1]!Tableau1[[#This Row],[Reference de la formation]])*([1]BDD_TPE!$AH$2:$AH$9999&lt;&gt;"Rejeté")*([1]BDD_TPE!$E$2:$E$9999="F"))))))</f>
        <v>0</v>
      </c>
    </row>
    <row r="54" spans="1:2" x14ac:dyDescent="0.25">
      <c r="A54" s="26" t="s">
        <v>57</v>
      </c>
      <c r="B54" s="21" cm="1">
        <f t="array" ref="B54">IF([1]!Tableau1[[#This Row],[Statut action Nawat]]="Annulée/Test","",IF([1]!Tableau1[[#This Row],[Cible]]="Porteurs de projets",SUMPRODUCT(([1]BDD_PP!$O$2:$O$9999=[1]!Tableau1[[#Headers],[Industrie]])*([1]BDD_PP!$A$2:$A$9999=[1]!Tableau1[[#This Row],[Reference de la formation]])*([1]BDD_PP!$X$2:$X$9999&lt;&gt;"Rejeté")),IF([1]!Tableau1[[#This Row],[Cible]]="AE",SUMPRODUCT(([1]BDD_AE!$O$2:$O$9999=[1]!Tableau1[[#Headers],[Industrie]])*([1]BDD_AE!$A$2:$A$9999=[1]!Tableau1[[#This Row],[Reference de la formation]])*([1]BDD_AE!$AG$2:$AG$9999&lt;&gt;"Rejeté")),IF([1]!Tableau1[[#This Row],[Cible]]="TPE",SUMPRODUCT(([1]BDD_TPE!$O$2:$O$9999=[1]!Tableau1[[#Headers],[Industrie]])*([1]BDD_TPE!$A$2:$A$9999=[1]!Tableau1[[#This Row],[Reference de la formation]])*([1]BDD_TPE!$AH$2:$AH$9999&lt;&gt;"Rejeté"))))))</f>
        <v>8</v>
      </c>
    </row>
    <row r="55" spans="1:2" x14ac:dyDescent="0.25">
      <c r="A55" s="26" t="s">
        <v>58</v>
      </c>
      <c r="B55" s="21" cm="1">
        <f t="array" ref="B55">IF([1]!Tableau1[[#This Row],[Statut action Nawat]]="Annulée/Test","",IF([1]!Tableau1[[#This Row],[Cible]]="Porteurs de projets",SUMPRODUCT(([1]BDD_PP!$O$2:$O$9999=[1]!Tableau1[[#Headers],[Commerce]])*([1]BDD_PP!$A$2:$A$9999=[1]!Tableau1[[#This Row],[Reference de la formation]])*([1]BDD_PP!$X$2:$X$9999&lt;&gt;"Rejeté")),IF([1]!Tableau1[[#This Row],[Cible]]="AE",SUMPRODUCT(([1]BDD_AE!$O$2:$O$9999=[1]!Tableau1[[#Headers],[Commerce]])*([1]BDD_AE!$A$2:$A$9999=[1]!Tableau1[[#This Row],[Reference de la formation]])*([1]BDD_AE!$AG$2:$AG$9999&lt;&gt;"Rejeté")),IF([1]!Tableau1[[#This Row],[Cible]]="TPE",SUMPRODUCT(([1]BDD_TPE!$O$2:$O$9999=[1]!Tableau1[[#Headers],[Commerce]])*([1]BDD_TPE!$A$2:$A$9999=[1]!Tableau1[[#This Row],[Reference de la formation]])*([1]BDD_TPE!$AH$2:$AH$9999&lt;&gt;"Rejeté"))))))</f>
        <v>0</v>
      </c>
    </row>
    <row r="56" spans="1:2" x14ac:dyDescent="0.25">
      <c r="A56" s="26" t="s">
        <v>59</v>
      </c>
      <c r="B56" s="21" cm="1">
        <f t="array" ref="B56">IF([1]!Tableau1[[#This Row],[Statut action Nawat]]="Annulée/Test","",IF([1]!Tableau1[[#This Row],[Cible]]="Porteurs de projets",SUMPRODUCT(([1]BDD_PP!$O$2:$O$9999=[1]!Tableau1[[#Headers],[Artisanat]])*([1]BDD_PP!$A$2:$A$9999=[1]!Tableau1[[#This Row],[Reference de la formation]])*([1]BDD_PP!$X$2:$X$9999&lt;&gt;"Rejeté")),IF([1]!Tableau1[[#This Row],[Cible]]="AE",SUMPRODUCT(([1]BDD_AE!$O$2:$O$9999=[1]!Tableau1[[#Headers],[Artisanat]])*([1]BDD_AE!$A$2:$A$9999=[1]!Tableau1[[#This Row],[Reference de la formation]])*([1]BDD_AE!$AG$2:$AG$9999&lt;&gt;"Rejeté")),IF([1]!Tableau1[[#This Row],[Cible]]="TPE",SUMPRODUCT(([1]BDD_TPE!$O$2:$O$9999=[1]!Tableau1[[#Headers],[Artisanat]])*([1]BDD_TPE!$A$2:$A$9999=[1]!Tableau1[[#This Row],[Reference de la formation]])*([1]BDD_TPE!$AH$2:$AH$9999&lt;&gt;"Rejeté"))))))</f>
        <v>1</v>
      </c>
    </row>
    <row r="57" spans="1:2" x14ac:dyDescent="0.25">
      <c r="A57" s="26" t="s">
        <v>60</v>
      </c>
      <c r="B57" s="21" cm="1">
        <f t="array" ref="B57">IF([1]!Tableau1[[#This Row],[Statut action Nawat]]="Annulée/Test","",IF([1]!Tableau1[[#This Row],[Cible]]="Porteurs de projets",SUMPRODUCT(([1]BDD_PP!$O$2:$O$9999=[1]!Tableau1[[#Headers],[Services]])*([1]BDD_PP!$A$2:$A$9999=[1]!Tableau1[[#This Row],[Reference de la formation]])*([1]BDD_PP!$X$2:$X$9999&lt;&gt;"Rejeté")),IF([1]!Tableau1[[#This Row],[Cible]]="AE",SUMPRODUCT(([1]BDD_AE!$O$2:$O$9999=[1]!Tableau1[[#Headers],[Services]])*([1]BDD_AE!$A$2:$A$9999=[1]!Tableau1[[#This Row],[Reference de la formation]])*([1]BDD_AE!$AG$2:$AG$9999&lt;&gt;"Rejeté")),IF([1]!Tableau1[[#This Row],[Cible]]="TPE",SUMPRODUCT(([1]BDD_TPE!$O$2:$O$9999=[1]!Tableau1[[#Headers],[Services]])*([1]BDD_TPE!$A$2:$A$9999=[1]!Tableau1[[#This Row],[Reference de la formation]])*([1]BDD_TPE!$AH$2:$AH$9999&lt;&gt;"Rejeté"))))))</f>
        <v>5</v>
      </c>
    </row>
    <row r="58" spans="1:2" x14ac:dyDescent="0.25">
      <c r="A58" s="27" t="s">
        <v>61</v>
      </c>
      <c r="B58" s="21" cm="1">
        <f t="array" ref="B58">IF([1]!Tableau1[[#This Row],[Statut action Nawat]]="Annulée/Test","",IF([1]!Tableau1[[#This Row],[Cible]]="Porteurs de projets",SUMPRODUCT(([1]BDD_PP!$L$2:$L$9999=[1]!Tableau1[[#Headers],[Non scolarisé]])*([1]BDD_PP!$A$2:$A$9999=[1]!Tableau1[[#This Row],[Reference de la formation]])*([1]BDD_PP!$X$2:$X$9999&lt;&gt;"Rejeté")*([1]BDD_PP!$E$2:$E$9999="M")),IF([1]!Tableau1[[#This Row],[Cible]]="AE",SUMPRODUCT(([1]BDD_AE!$L$2:$L$9999=[1]!Tableau1[[#Headers],[Non scolarisé]])*([1]BDD_AE!$A$2:$A$9999=[1]!Tableau1[[#This Row],[Reference de la formation]])*([1]BDD_AE!$AG$2:$AG$9999&lt;&gt;"Rejeté")*([1]BDD_AE!$E$2:$E$9999="M")),IF([1]!Tableau1[[#This Row],[Cible]]="TPE",SUMPRODUCT(([1]BDD_TPE!$L$2:$L$9999=[1]!Tableau1[[#Headers],[Non scolarisé]])*([1]BDD_TPE!$A$2:$A$9999=[1]!Tableau1[[#This Row],[Reference de la formation]])*([1]BDD_TPE!$AH$2:$AH$9999&lt;&gt;"Rejeté")*([1]BDD_TPE!$E$2:$E$9999="M"))))))</f>
        <v>0</v>
      </c>
    </row>
    <row r="59" spans="1:2" x14ac:dyDescent="0.25">
      <c r="A59" s="27" t="s">
        <v>62</v>
      </c>
      <c r="B59" s="21" cm="1">
        <f t="array" ref="B59">IF([1]!Tableau1[[#This Row],[Statut action Nawat]]="Annulée/Test","",IF([1]!Tableau1[[#This Row],[Cible]]="Porteurs de projets",SUMPRODUCT(([1]BDD_PP!$L$2:$L$9999=[1]!Tableau1[[#Headers],[Primaire]])*([1]BDD_PP!$A$2:$A$9999=[1]!Tableau1[[#This Row],[Reference de la formation]])*([1]BDD_PP!$X$2:$X$9999&lt;&gt;"Rejeté")*([1]BDD_PP!$E$2:$E$9999="M")),IF([1]!Tableau1[[#This Row],[Cible]]="AE",SUMPRODUCT(([1]BDD_AE!$L$2:$L$9999=[1]!Tableau1[[#Headers],[Primaire]])*([1]BDD_AE!$A$2:$A$9999=[1]!Tableau1[[#This Row],[Reference de la formation]])*([1]BDD_AE!$AG$2:$AG$9999&lt;&gt;"Rejeté")*([1]BDD_AE!$E$2:$E$9999="M")),IF([1]!Tableau1[[#This Row],[Cible]]="TPE",SUMPRODUCT(([1]BDD_TPE!$L$2:$L$9999=[1]!Tableau1[[#Headers],[Primaire]])*([1]BDD_TPE!$A$2:$A$9999=[1]!Tableau1[[#This Row],[Reference de la formation]])*([1]BDD_TPE!$AH$2:$AH$9999&lt;&gt;"Rejeté")*([1]BDD_TPE!$E$2:$E$9999="M"))))))</f>
        <v>1</v>
      </c>
    </row>
    <row r="60" spans="1:2" x14ac:dyDescent="0.25">
      <c r="A60" s="27" t="s">
        <v>63</v>
      </c>
      <c r="B60" s="21" cm="1">
        <f t="array" ref="B60">IF([1]!Tableau1[[#This Row],[Statut action Nawat]]="Annulée/Test","",IF([1]!Tableau1[[#This Row],[Cible]]="Porteurs de projets",SUMPRODUCT(([1]BDD_PP!$L$2:$L$9999=[1]!Tableau1[[#Headers],[Collège]])*([1]BDD_PP!$A$2:$A$9999=[1]!Tableau1[[#This Row],[Reference de la formation]])*([1]BDD_PP!$X$2:$X$9999&lt;&gt;"Rejeté")*([1]BDD_PP!$E$2:$E$9999="M")),IF([1]!Tableau1[[#This Row],[Cible]]="AE",SUMPRODUCT(([1]BDD_AE!$L$2:$L$9999=[1]!Tableau1[[#Headers],[Collège]])*([1]BDD_AE!$A$2:$A$9999=[1]!Tableau1[[#This Row],[Reference de la formation]])*([1]BDD_AE!$AG$2:$AG$9999&lt;&gt;"Rejeté")*([1]BDD_AE!$E$2:$E$9999="M")),IF([1]!Tableau1[[#This Row],[Cible]]="TPE",SUMPRODUCT(([1]BDD_TPE!$L$2:$L$9999=[1]!Tableau1[[#Headers],[Collège]])*([1]BDD_TPE!$A$2:$A$9999=[1]!Tableau1[[#This Row],[Reference de la formation]])*([1]BDD_TPE!$AH$2:$AH$9999&lt;&gt;"Rejeté")*([1]BDD_TPE!$E$2:$E$9999="M"))))))</f>
        <v>0</v>
      </c>
    </row>
    <row r="61" spans="1:2" x14ac:dyDescent="0.25">
      <c r="A61" s="27" t="s">
        <v>64</v>
      </c>
      <c r="B61" s="21" cm="1">
        <f t="array" ref="B61">IF([1]!Tableau1[[#This Row],[Statut action Nawat]]="Annulée/Test","",IF([1]!Tableau1[[#This Row],[Cible]]="Porteurs de projets",SUMPRODUCT(([1]BDD_PP!$L$2:$L$9999=[1]!Tableau1[[#Headers],[Niveau Bac]])*([1]BDD_PP!$A$2:$A$9999=[1]!Tableau1[[#This Row],[Reference de la formation]])*([1]BDD_PP!$X$2:$X$9999&lt;&gt;"Rejeté")*([1]BDD_PP!$E$2:$E$9999="M")),IF([1]!Tableau1[[#This Row],[Cible]]="AE",SUMPRODUCT(([1]BDD_AE!$L$2:$L$9999=[1]!Tableau1[[#Headers],[Niveau Bac]])*([1]BDD_AE!$A$2:$A$9999=[1]!Tableau1[[#This Row],[Reference de la formation]])*([1]BDD_AE!$AG$2:$AG$9999&lt;&gt;"Rejeté")*([1]BDD_AE!$E$2:$E$9999="M")),IF([1]!Tableau1[[#This Row],[Cible]]="TPE",SUMPRODUCT(([1]BDD_TPE!$L$2:$L$9999=[1]!Tableau1[[#Headers],[Niveau Bac]])*([1]BDD_TPE!$A$2:$A$9999=[1]!Tableau1[[#This Row],[Reference de la formation]])*([1]BDD_TPE!$AH$2:$AH$9999&lt;&gt;"Rejeté")*([1]BDD_TPE!$E$2:$E$9999="M"))))))</f>
        <v>3</v>
      </c>
    </row>
    <row r="62" spans="1:2" x14ac:dyDescent="0.25">
      <c r="A62" s="27" t="s">
        <v>65</v>
      </c>
      <c r="B62" s="21" cm="1">
        <f t="array" ref="B62">IF([1]!Tableau1[[#This Row],[Statut action Nawat]]="Annulée/Test","",IF([1]!Tableau1[[#This Row],[Cible]]="Porteurs de projets",SUMPRODUCT(([1]BDD_PP!$L$2:$L$9999=[1]!Tableau1[[#Headers],[Bac]])*([1]BDD_PP!$A$2:$A$9999=[1]!Tableau1[[#This Row],[Reference de la formation]])*([1]BDD_PP!$X$2:$X$9999&lt;&gt;"Rejeté")*([1]BDD_PP!$E$2:$E$9999="M")),IF([1]!Tableau1[[#This Row],[Cible]]="AE",SUMPRODUCT(([1]BDD_AE!$L$2:$L$9999=[1]!Tableau1[[#Headers],[Bac]])*([1]BDD_AE!$A$2:$A$9999=[1]!Tableau1[[#This Row],[Reference de la formation]])*([1]BDD_AE!$AG$2:$AG$9999&lt;&gt;"Rejeté")*([1]BDD_AE!$E$2:$E$9999="M")),IF([1]!Tableau1[[#This Row],[Cible]]="TPE",SUMPRODUCT(([1]BDD_TPE!$L$2:$L$9999=[1]!Tableau1[[#Headers],[Bac]])*([1]BDD_TPE!$A$2:$A$9999=[1]!Tableau1[[#This Row],[Reference de la formation]])*([1]BDD_TPE!$AH$2:$AH$9999&lt;&gt;"Rejeté")*([1]BDD_TPE!$E$2:$E$9999="M"))))))</f>
        <v>0</v>
      </c>
    </row>
    <row r="63" spans="1:2" x14ac:dyDescent="0.25">
      <c r="A63" s="27" t="s">
        <v>66</v>
      </c>
      <c r="B63" s="21" cm="1">
        <f t="array" ref="B63">IF([1]!Tableau1[[#This Row],[Statut action Nawat]]="Annulée/Test","",IF([1]!Tableau1[[#This Row],[Cible]]="Porteurs de projets",SUMPRODUCT(([1]BDD_PP!$L$2:$L$9999=[1]!Tableau1[[#Headers],[Diplôme universitaire]])*([1]BDD_PP!$A$2:$A$9999=[1]!Tableau1[[#This Row],[Reference de la formation]])*([1]BDD_PP!$X$2:$X$9999&lt;&gt;"Rejeté")*([1]BDD_PP!$E$2:$E$9999="M")),IF([1]!Tableau1[[#This Row],[Cible]]="AE",SUMPRODUCT(([1]BDD_AE!$L$2:$L$9999=[1]!Tableau1[[#Headers],[Diplôme universitaire]])*([1]BDD_AE!$A$2:$A$9999=[1]!Tableau1[[#This Row],[Reference de la formation]])*([1]BDD_AE!$AG$2:$AG$9999&lt;&gt;"Rejeté")*([1]BDD_AE!$E$2:$E$9999="M")),IF([1]!Tableau1[[#This Row],[Cible]]="TPE",SUMPRODUCT(([1]BDD_TPE!$L$2:$L$9999=[1]!Tableau1[[#Headers],[Diplôme universitaire]])*([1]BDD_TPE!$A$2:$A$9999=[1]!Tableau1[[#This Row],[Reference de la formation]])*([1]BDD_TPE!$AH$2:$AH$9999&lt;&gt;"Rejeté")*([1]BDD_TPE!$E$2:$E$9999="M"))))))</f>
        <v>0</v>
      </c>
    </row>
    <row r="64" spans="1:2" x14ac:dyDescent="0.25">
      <c r="A64" s="27" t="s">
        <v>67</v>
      </c>
      <c r="B64" s="21" cm="1">
        <f t="array" ref="B64">IF([1]!Tableau1[[#This Row],[Statut action Nawat]]="Annulée/Test","",IF([1]!Tableau1[[#This Row],[Cible]]="Porteurs de projets",SUMPRODUCT(([1]BDD_PP!$L$2:$L$9999=[1]!Tableau1[[#Headers],[Non scolarisé]])*([1]BDD_PP!$A$2:$A$9999=[1]!Tableau1[[#This Row],[Reference de la formation]])*([1]BDD_PP!$X$2:$X$9999&lt;&gt;"Rejeté")*([1]BDD_PP!$E$2:$E$9999="F")),IF([1]!Tableau1[[#This Row],[Cible]]="AE",SUMPRODUCT(([1]BDD_AE!$L$2:$L$9999=[1]!Tableau1[[#Headers],[Non scolarisé]])*([1]BDD_AE!$A$2:$A$9999=[1]!Tableau1[[#This Row],[Reference de la formation]])*([1]BDD_AE!$AG$2:$AG$9999&lt;&gt;"Rejeté")*([1]BDD_AE!$E$2:$E$9999="F")),IF([1]!Tableau1[[#This Row],[Cible]]="TPE",SUMPRODUCT(([1]BDD_TPE!$L$2:$L$9999=[1]!Tableau1[[#Headers],[Non scolarisé]])*([1]BDD_TPE!$A$2:$A$9999=[1]!Tableau1[[#This Row],[Reference de la formation]])*([1]BDD_TPE!$AH$2:$AH$9999&lt;&gt;"Rejeté")*([1]BDD_TPE!$E$2:$E$9999="F"))))))</f>
        <v>0</v>
      </c>
    </row>
    <row r="65" spans="1:2" x14ac:dyDescent="0.25">
      <c r="A65" s="27" t="s">
        <v>68</v>
      </c>
      <c r="B65" s="21" cm="1">
        <f t="array" ref="B65">IF([1]!Tableau1[[#This Row],[Statut action Nawat]]="Annulée/Test","",IF([1]!Tableau1[[#This Row],[Cible]]="Porteurs de projets",SUMPRODUCT(([1]BDD_PP!$L$2:$L$9999=[1]!Tableau1[[#Headers],[Primaire]])*([1]BDD_PP!$A$2:$A$9999=[1]!Tableau1[[#This Row],[Reference de la formation]])*([1]BDD_PP!$X$2:$X$9999&lt;&gt;"Rejeté")*([1]BDD_PP!$E$2:$E$9999="F")),IF([1]!Tableau1[[#This Row],[Cible]]="AE",SUMPRODUCT(([1]BDD_AE!$L$2:$L$9999=[1]!Tableau1[[#Headers],[Primaire]])*([1]BDD_AE!$A$2:$A$9999=[1]!Tableau1[[#This Row],[Reference de la formation]])*([1]BDD_AE!$AG$2:$AG$9999&lt;&gt;"Rejeté")*([1]BDD_AE!$E$2:$E$9999="F")),IF([1]!Tableau1[[#This Row],[Cible]]="TPE",SUMPRODUCT(([1]BDD_TPE!$L$2:$L$9999=[1]!Tableau1[[#Headers],[Primaire]])*([1]BDD_TPE!$A$2:$A$9999=[1]!Tableau1[[#This Row],[Reference de la formation]])*([1]BDD_TPE!$AH$2:$AH$9999&lt;&gt;"Rejeté")*([1]BDD_TPE!$E$2:$E$9999="F"))))))</f>
        <v>0</v>
      </c>
    </row>
    <row r="66" spans="1:2" x14ac:dyDescent="0.25">
      <c r="A66" s="27" t="s">
        <v>69</v>
      </c>
      <c r="B66" s="21" cm="1">
        <f t="array" ref="B66">IF([1]!Tableau1[[#This Row],[Statut action Nawat]]="Annulée/Test","",IF([1]!Tableau1[[#This Row],[Cible]]="Porteurs de projets",SUMPRODUCT(([1]BDD_PP!$L$2:$L$9999=[1]!Tableau1[[#Headers],[Collège]])*([1]BDD_PP!$A$2:$A$9999=[1]!Tableau1[[#This Row],[Reference de la formation]])*([1]BDD_PP!$X$2:$X$9999&lt;&gt;"Rejeté")*([1]BDD_PP!$E$2:$E$9999="F")),IF([1]!Tableau1[[#This Row],[Cible]]="AE",SUMPRODUCT(([1]BDD_AE!$L$2:$L$9999=[1]!Tableau1[[#Headers],[Collège]])*([1]BDD_AE!$A$2:$A$9999=[1]!Tableau1[[#This Row],[Reference de la formation]])*([1]BDD_AE!$AG$2:$AG$9999&lt;&gt;"Rejeté")*([1]BDD_AE!$E$2:$E$9999="F")),IF([1]!Tableau1[[#This Row],[Cible]]="TPE",SUMPRODUCT(([1]BDD_TPE!$L$2:$L$9999=[1]!Tableau1[[#Headers],[Collège]])*([1]BDD_TPE!$A$2:$A$9999=[1]!Tableau1[[#This Row],[Reference de la formation]])*([1]BDD_TPE!$AH$2:$AH$9999&lt;&gt;"Rejeté")*([1]BDD_TPE!$E$2:$E$9999="F"))))))</f>
        <v>0</v>
      </c>
    </row>
    <row r="67" spans="1:2" x14ac:dyDescent="0.25">
      <c r="A67" s="27" t="s">
        <v>70</v>
      </c>
      <c r="B67" s="21" cm="1">
        <f t="array" ref="B67">IF([1]!Tableau1[[#This Row],[Statut action Nawat]]="Annulée/Test","",IF([1]!Tableau1[[#This Row],[Cible]]="Porteurs de projets",SUMPRODUCT(([1]BDD_PP!$L$2:$L$9999=[1]!Tableau1[[#Headers],[Niveau Bac]])*([1]BDD_PP!$A$2:$A$9999=[1]!Tableau1[[#This Row],[Reference de la formation]])*([1]BDD_PP!$X$2:$X$9999&lt;&gt;"Rejeté")*([1]BDD_PP!$E$2:$E$9999="F")),IF([1]!Tableau1[[#This Row],[Cible]]="AE",SUMPRODUCT(([1]BDD_AE!$L$2:$L$9999=[1]!Tableau1[[#Headers],[Niveau Bac]])*([1]BDD_AE!$A$2:$A$9999=[1]!Tableau1[[#This Row],[Reference de la formation]])*([1]BDD_AE!$AG$2:$AG$9999&lt;&gt;"Rejeté")*([1]BDD_AE!$E$2:$E$9999="F")),IF([1]!Tableau1[[#This Row],[Cible]]="TPE",SUMPRODUCT(([1]BDD_TPE!$L$2:$L$9999=[1]!Tableau1[[#Headers],[Niveau Bac]])*([1]BDD_TPE!$A$2:$A$9999=[1]!Tableau1[[#This Row],[Reference de la formation]])*([1]BDD_TPE!$AH$2:$AH$9999&lt;&gt;"Rejeté")*([1]BDD_TPE!$E$2:$E$9999="F"))))))</f>
        <v>0</v>
      </c>
    </row>
    <row r="68" spans="1:2" x14ac:dyDescent="0.25">
      <c r="A68" s="27" t="s">
        <v>71</v>
      </c>
      <c r="B68" s="21" cm="1">
        <f t="array" ref="B68">IF([1]!Tableau1[[#This Row],[Statut action Nawat]]="Annulée/Test","",IF([1]!Tableau1[[#This Row],[Cible]]="Porteurs de projets",SUMPRODUCT(([1]BDD_PP!$L$2:$L$9999=[1]!Tableau1[[#Headers],[Bac]])*([1]BDD_PP!$A$2:$A$9999=[1]!Tableau1[[#This Row],[Reference de la formation]])*([1]BDD_PP!$X$2:$X$9999&lt;&gt;"Rejeté")*([1]BDD_PP!$E$2:$E$9999="F")),IF([1]!Tableau1[[#This Row],[Cible]]="AE",SUMPRODUCT(([1]BDD_AE!$L$2:$L$9999=[1]!Tableau1[[#Headers],[Bac]])*([1]BDD_AE!$A$2:$A$9999=[1]!Tableau1[[#This Row],[Reference de la formation]])*([1]BDD_AE!$AG$2:$AG$9999&lt;&gt;"Rejeté")*([1]BDD_AE!$E$2:$E$9999="F")),IF([1]!Tableau1[[#This Row],[Cible]]="TPE",SUMPRODUCT(([1]BDD_TPE!$L$2:$L$9999=[1]!Tableau1[[#Headers],[Bac]])*([1]BDD_TPE!$A$2:$A$9999=[1]!Tableau1[[#This Row],[Reference de la formation]])*([1]BDD_TPE!$AH$2:$AH$9999&lt;&gt;"Rejeté")*([1]BDD_TPE!$E$2:$E$9999="F"))))))</f>
        <v>0</v>
      </c>
    </row>
    <row r="69" spans="1:2" x14ac:dyDescent="0.25">
      <c r="A69" s="27" t="s">
        <v>72</v>
      </c>
      <c r="B69" s="21" cm="1">
        <f t="array" ref="B69">IF([1]!Tableau1[[#This Row],[Statut action Nawat]]="Annulée/Test","",IF([1]!Tableau1[[#This Row],[Cible]]="Porteurs de projets",SUMPRODUCT(([1]BDD_PP!$L$2:$L$9999=[1]!Tableau1[[#Headers],[Diplôme universitaire]])*([1]BDD_PP!$A$2:$A$9999=[1]!Tableau1[[#This Row],[Reference de la formation]])*([1]BDD_PP!$X$2:$X$9999&lt;&gt;"Rejeté")*([1]BDD_PP!$E$2:$E$9999="F")),IF([1]!Tableau1[[#This Row],[Cible]]="AE",SUMPRODUCT(([1]BDD_AE!$L$2:$L$9999=[1]!Tableau1[[#Headers],[Diplôme universitaire]])*([1]BDD_AE!$A$2:$A$9999=[1]!Tableau1[[#This Row],[Reference de la formation]])*([1]BDD_AE!$AG$2:$AG$9999&lt;&gt;"Rejeté")*([1]BDD_AE!$E$2:$E$9999="F")),IF([1]!Tableau1[[#This Row],[Cible]]="TPE",SUMPRODUCT(([1]BDD_TPE!$L$2:$L$9999=[1]!Tableau1[[#Headers],[Diplôme universitaire]])*([1]BDD_TPE!$A$2:$A$9999=[1]!Tableau1[[#This Row],[Reference de la formation]])*([1]BDD_TPE!$AH$2:$AH$9999&lt;&gt;"Rejeté")*([1]BDD_TPE!$E$2:$E$9999="F"))))))</f>
        <v>1</v>
      </c>
    </row>
    <row r="70" spans="1:2" x14ac:dyDescent="0.25">
      <c r="A70" s="27" t="s">
        <v>73</v>
      </c>
      <c r="B70" s="21" cm="1">
        <f t="array" ref="B70">IF([1]!Tableau1[[#This Row],[Statut action Nawat]]="Annulée/Test","",IF([1]!Tableau1[[#This Row],[Cible]]="Porteurs de projets",SUMPRODUCT(([1]BDD_PP!$L$2:$L$9999=[1]!Tableau1[[#Headers],[Non scolarisé]])*([1]BDD_PP!$A$2:$A$9999=[1]!Tableau1[[#This Row],[Reference de la formation]])*([1]BDD_PP!$X$2:$X$9999&lt;&gt;"Rejeté")),IF([1]!Tableau1[[#This Row],[Cible]]="AE",SUMPRODUCT(([1]BDD_AE!$L$2:$L$9999=[1]!Tableau1[[#Headers],[Non scolarisé]])*([1]BDD_AE!$A$2:$A$9999=[1]!Tableau1[[#This Row],[Reference de la formation]])*([1]BDD_AE!$AG$2:$AG$9999&lt;&gt;"Rejeté")),IF([1]!Tableau1[[#This Row],[Cible]]="TPE",SUMPRODUCT(([1]BDD_TPE!$L$2:$L$9999=[1]!Tableau1[[#Headers],[Non scolarisé]])*([1]BDD_TPE!$A$2:$A$9999=[1]!Tableau1[[#This Row],[Reference de la formation]])*([1]BDD_TPE!$AH$2:$AH$9999&lt;&gt;"Rejeté"))))))</f>
        <v>1</v>
      </c>
    </row>
    <row r="71" spans="1:2" x14ac:dyDescent="0.25">
      <c r="A71" s="27" t="s">
        <v>74</v>
      </c>
      <c r="B71" s="21" cm="1">
        <f t="array" ref="B71">IF([1]!Tableau1[[#This Row],[Statut action Nawat]]="Annulée/Test","",IF([1]!Tableau1[[#This Row],[Cible]]="Porteurs de projets",SUMPRODUCT(([1]BDD_PP!$L$2:$L$9999=[1]!Tableau1[[#Headers],[Primaire]])*([1]BDD_PP!$A$2:$A$9999=[1]!Tableau1[[#This Row],[Reference de la formation]])*([1]BDD_PP!$X$2:$X$9999&lt;&gt;"Rejeté")),IF([1]!Tableau1[[#This Row],[Cible]]="AE",SUMPRODUCT(([1]BDD_AE!$L$2:$L$9999=[1]!Tableau1[[#Headers],[Primaire]])*([1]BDD_AE!$A$2:$A$9999=[1]!Tableau1[[#This Row],[Reference de la formation]])*([1]BDD_AE!$AG$2:$AG$9999&lt;&gt;"Rejeté")),IF([1]!Tableau1[[#This Row],[Cible]]="TPE",SUMPRODUCT(([1]BDD_TPE!$L$2:$L$9999=[1]!Tableau1[[#Headers],[Primaire]])*([1]BDD_TPE!$A$2:$A$9999=[1]!Tableau1[[#This Row],[Reference de la formation]])*([1]BDD_TPE!$AH$2:$AH$9999&lt;&gt;"Rejeté"))))))</f>
        <v>0</v>
      </c>
    </row>
    <row r="72" spans="1:2" x14ac:dyDescent="0.25">
      <c r="A72" s="27" t="s">
        <v>75</v>
      </c>
      <c r="B72" s="21" cm="1">
        <f t="array" ref="B72">IF([1]!Tableau1[[#This Row],[Statut action Nawat]]="Annulée/Test","",IF([1]!Tableau1[[#This Row],[Cible]]="Porteurs de projets",SUMPRODUCT(([1]BDD_PP!$L$2:$L$9999=[1]!Tableau1[[#Headers],[Collège]])*([1]BDD_PP!$A$2:$A$9999=[1]!Tableau1[[#This Row],[Reference de la formation]])*([1]BDD_PP!$X$2:$X$9999&lt;&gt;"Rejeté")),IF([1]!Tableau1[[#This Row],[Cible]]="AE",SUMPRODUCT(([1]BDD_AE!$L$2:$L$9999=[1]!Tableau1[[#Headers],[Collège]])*([1]BDD_AE!$A$2:$A$9999=[1]!Tableau1[[#This Row],[Reference de la formation]])*([1]BDD_AE!$AG$2:$AG$9999&lt;&gt;"Rejeté")),IF([1]!Tableau1[[#This Row],[Cible]]="TPE",SUMPRODUCT(([1]BDD_TPE!$L$2:$L$9999=[1]!Tableau1[[#Headers],[Collège]])*([1]BDD_TPE!$A$2:$A$9999=[1]!Tableau1[[#This Row],[Reference de la formation]])*([1]BDD_TPE!$AH$2:$AH$9999&lt;&gt;"Rejeté"))))))</f>
        <v>6</v>
      </c>
    </row>
    <row r="73" spans="1:2" x14ac:dyDescent="0.25">
      <c r="A73" s="27" t="s">
        <v>76</v>
      </c>
      <c r="B73" s="21" cm="1">
        <f t="array" ref="B73">IF([1]!Tableau1[[#This Row],[Statut action Nawat]]="Annulée/Test","",IF([1]!Tableau1[[#This Row],[Cible]]="Porteurs de projets",SUMPRODUCT(([1]BDD_PP!$L$2:$L$9999=[1]!Tableau1[[#Headers],[Niveau Bac]])*([1]BDD_PP!$A$2:$A$9999=[1]!Tableau1[[#This Row],[Reference de la formation]])*([1]BDD_PP!$X$2:$X$9999&lt;&gt;"Rejeté")),IF([1]!Tableau1[[#This Row],[Cible]]="AE",SUMPRODUCT(([1]BDD_AE!$L$2:$L$9999=[1]!Tableau1[[#Headers],[Niveau Bac]])*([1]BDD_AE!$A$2:$A$9999=[1]!Tableau1[[#This Row],[Reference de la formation]])*([1]BDD_AE!$AG$2:$AG$9999&lt;&gt;"Rejeté")),IF([1]!Tableau1[[#This Row],[Cible]]="TPE",SUMPRODUCT(([1]BDD_TPE!$L$2:$L$9999=[1]!Tableau1[[#Headers],[Niveau Bac]])*([1]BDD_TPE!$A$2:$A$9999=[1]!Tableau1[[#This Row],[Reference de la formation]])*([1]BDD_TPE!$AH$2:$AH$9999&lt;&gt;"Rejeté"))))))</f>
        <v>0</v>
      </c>
    </row>
    <row r="74" spans="1:2" x14ac:dyDescent="0.25">
      <c r="A74" s="27" t="s">
        <v>77</v>
      </c>
      <c r="B74" s="21" cm="1">
        <f t="array" ref="B74">IF([1]!Tableau1[[#This Row],[Statut action Nawat]]="Annulée/Test","",IF([1]!Tableau1[[#This Row],[Cible]]="Porteurs de projets",SUMPRODUCT(([1]BDD_PP!$L$2:$L$9999=[1]!Tableau1[[#Headers],[Bac]])*([1]BDD_PP!$A$2:$A$9999=[1]!Tableau1[[#This Row],[Reference de la formation]])*([1]BDD_PP!$X$2:$X$9999&lt;&gt;"Rejeté")),IF([1]!Tableau1[[#This Row],[Cible]]="AE",SUMPRODUCT(([1]BDD_AE!$L$2:$L$9999=[1]!Tableau1[[#Headers],[Bac]])*([1]BDD_AE!$A$2:$A$9999=[1]!Tableau1[[#This Row],[Reference de la formation]])*([1]BDD_AE!$AG$2:$AG$9999&lt;&gt;"Rejeté")),IF([1]!Tableau1[[#This Row],[Cible]]="TPE",SUMPRODUCT(([1]BDD_TPE!$L$2:$L$9999=[1]!Tableau1[[#Headers],[Bac]])*([1]BDD_TPE!$A$2:$A$9999=[1]!Tableau1[[#This Row],[Reference de la formation]])*([1]BDD_TPE!$AH$2:$AH$9999&lt;&gt;"Rejeté"))))))</f>
        <v>0</v>
      </c>
    </row>
    <row r="75" spans="1:2" x14ac:dyDescent="0.25">
      <c r="A75" s="27" t="s">
        <v>78</v>
      </c>
      <c r="B75" s="21" cm="1">
        <f t="array" ref="B75">IF([1]!Tableau1[[#This Row],[Statut action Nawat]]="Annulée/Test","",IF([1]!Tableau1[[#This Row],[Cible]]="Porteurs de projets",SUMPRODUCT(([1]BDD_PP!$L$2:$L$9999=[1]!Tableau1[[#Headers],[Diplôme universitaire]])*([1]BDD_PP!$A$2:$A$9999=[1]!Tableau1[[#This Row],[Reference de la formation]])*([1]BDD_PP!$X$2:$X$9999&lt;&gt;"Rejeté")),IF([1]!Tableau1[[#This Row],[Cible]]="AE",SUMPRODUCT(([1]BDD_AE!$L$2:$L$9999=[1]!Tableau1[[#Headers],[Diplôme universitaire]])*([1]BDD_AE!$A$2:$A$9999=[1]!Tableau1[[#This Row],[Reference de la formation]])*([1]BDD_AE!$AG$2:$AG$9999&lt;&gt;"Rejeté")),IF([1]!Tableau1[[#This Row],[Cible]]="TPE",SUMPRODUCT(([1]BDD_TPE!$L$2:$L$9999=[1]!Tableau1[[#Headers],[Diplôme universitaire]])*([1]BDD_TPE!$A$2:$A$9999=[1]!Tableau1[[#This Row],[Reference de la formation]])*([1]BDD_TPE!$AH$2:$AH$9999&lt;&gt;"Rejeté"))))))</f>
        <v>3</v>
      </c>
    </row>
    <row r="76" spans="1:2" x14ac:dyDescent="0.25">
      <c r="A76" s="26" t="s">
        <v>79</v>
      </c>
      <c r="B76" s="21" cm="1">
        <f t="array" ref="B76">IF([1]!Tableau1[[#This Row],[Statut action Nawat]]="Annulée/Test","",IF([1]!Tableau1[[#This Row],[Cible]]="Porteurs de projets",SUMPRODUCT(([1]BDD_PP!$M$2:$M$9999=[1]!Tableau1[[#Headers],[Qualification]])*([1]BDD_PP!$A$2:$A$9999=[1]!Tableau1[[#This Row],[Reference de la formation]])*([1]BDD_PP!$X$2:$X$9999&lt;&gt;"Rejeté")*([1]BDD_PP!$E$2:$E$9999="M")),IF([1]!Tableau1[[#This Row],[Cible]]="AE",SUMPRODUCT(([1]BDD_AE!$M$2:$M$9999=[1]!Tableau1[[#Headers],[Qualification]])*([1]BDD_AE!$A$2:$A$9999=[1]!Tableau1[[#This Row],[Reference de la formation]])*([1]BDD_AE!$AG$2:$AG$9999&lt;&gt;"Rejeté")*([1]BDD_AE!$E$2:$E$9999="M")),IF([1]!Tableau1[[#This Row],[Cible]]="TPE",SUMPRODUCT(([1]BDD_TPE!$M$2:$M$9999=[1]!Tableau1[[#Headers],[Qualification]])*([1]BDD_TPE!$A$2:$A$9999=[1]!Tableau1[[#This Row],[Reference de la formation]])*([1]BDD_TPE!$AH$2:$AH$9999&lt;&gt;"Rejeté")*([1]BDD_TPE!$E$2:$E$9999="M"))))))</f>
        <v>3</v>
      </c>
    </row>
    <row r="77" spans="1:2" x14ac:dyDescent="0.25">
      <c r="A77" s="26" t="s">
        <v>80</v>
      </c>
      <c r="B77" s="21" cm="1">
        <f t="array" ref="B77">IF([1]!Tableau1[[#This Row],[Statut action Nawat]]="Annulée/Test","",IF([1]!Tableau1[[#This Row],[Cible]]="Porteurs de projets",SUMPRODUCT(([1]BDD_PP!$M$2:$M$9999=[1]!Tableau1[[#Headers],[Technicien]])*([1]BDD_PP!$A$2:$A$9999=[1]!Tableau1[[#This Row],[Reference de la formation]])*([1]BDD_PP!$X$2:$X$9999&lt;&gt;"Rejeté")*([1]BDD_PP!$E$2:$E$9999="M")),IF([1]!Tableau1[[#This Row],[Cible]]="AE",SUMPRODUCT(([1]BDD_AE!$M$2:$M$9999=[1]!Tableau1[[#Headers],[Technicien]])*([1]BDD_AE!$A$2:$A$9999=[1]!Tableau1[[#This Row],[Reference de la formation]])*([1]BDD_AE!$AG$2:$AG$9999&lt;&gt;"Rejeté")*([1]BDD_AE!$E$2:$E$9999="M")),IF([1]!Tableau1[[#This Row],[Cible]]="TPE",SUMPRODUCT(([1]BDD_TPE!$M$2:$M$9999=[1]!Tableau1[[#Headers],[Technicien]])*([1]BDD_TPE!$A$2:$A$9999=[1]!Tableau1[[#This Row],[Reference de la formation]])*([1]BDD_TPE!$AH$2:$AH$9999&lt;&gt;"Rejeté")*([1]BDD_TPE!$E$2:$E$9999="M"))))))</f>
        <v>1</v>
      </c>
    </row>
    <row r="78" spans="1:2" x14ac:dyDescent="0.25">
      <c r="A78" s="26" t="s">
        <v>81</v>
      </c>
      <c r="B78" s="21" cm="1">
        <f t="array" ref="B78">IF([1]!Tableau1[[#This Row],[Statut action Nawat]]="Annulée/Test","",IF([1]!Tableau1[[#This Row],[Cible]]="Porteurs de projets",SUMPRODUCT(([1]BDD_PP!$M$2:$M$9999=[1]!Tableau1[[#Headers],[Technicien spécialisé]])*([1]BDD_PP!$A$2:$A$9999=[1]!Tableau1[[#This Row],[Reference de la formation]])*([1]BDD_PP!$X$2:$X$9999&lt;&gt;"Rejeté")*([1]BDD_PP!$E$2:$E$9999="M")),IF([1]!Tableau1[[#This Row],[Cible]]="AE",SUMPRODUCT(([1]BDD_AE!$M$2:$M$9999=[1]!Tableau1[[#Headers],[Technicien spécialisé]])*([1]BDD_AE!$A$2:$A$9999=[1]!Tableau1[[#This Row],[Reference de la formation]])*([1]BDD_AE!$AG$2:$AG$9999&lt;&gt;"Rejeté")*([1]BDD_AE!$E$2:$E$9999="M")),IF([1]!Tableau1[[#This Row],[Cible]]="TPE",SUMPRODUCT(([1]BDD_TPE!$M$2:$M$9999=[1]!Tableau1[[#Headers],[Technicien spécialisé]])*([1]BDD_TPE!$A$2:$A$9999=[1]!Tableau1[[#This Row],[Reference de la formation]])*([1]BDD_TPE!$AH$2:$AH$9999&lt;&gt;"Rejeté")*([1]BDD_TPE!$E$2:$E$9999="M"))))))</f>
        <v>1</v>
      </c>
    </row>
    <row r="79" spans="1:2" x14ac:dyDescent="0.25">
      <c r="A79" s="26" t="s">
        <v>82</v>
      </c>
      <c r="B79" s="21" cm="1">
        <f t="array" ref="B79">IF([1]!Tableau1[[#This Row],[Statut action Nawat]]="Annulée/Test","",IF([1]!Tableau1[[#This Row],[Cible]]="Porteurs de projets",SUMPRODUCT(([1]BDD_PP!$M$2:$M$9999=[1]!Tableau1[[#Headers],[Autres]])*([1]BDD_PP!$A$2:$A$9999=[1]!Tableau1[[#This Row],[Reference de la formation]])*([1]BDD_PP!$X$2:$X$9999&lt;&gt;"Rejeté")*([1]BDD_PP!$E$2:$E$9999="M")),IF([1]!Tableau1[[#This Row],[Cible]]="AE",SUMPRODUCT(([1]BDD_AE!$M$2:$M$9999=[1]!Tableau1[[#Headers],[Autres]])*([1]BDD_AE!$A$2:$A$9999=[1]!Tableau1[[#This Row],[Reference de la formation]])*([1]BDD_AE!$AG$2:$AG$9999&lt;&gt;"Rejeté")*([1]BDD_AE!$E$2:$E$9999="M")),IF([1]!Tableau1[[#This Row],[Cible]]="TPE",SUMPRODUCT(([1]BDD_TPE!$M$2:$M$9999=[1]!Tableau1[[#Headers],[Autres]])*([1]BDD_TPE!$A$2:$A$9999=[1]!Tableau1[[#This Row],[Reference de la formation]])*([1]BDD_TPE!$AH$2:$AH$9999&lt;&gt;"Rejeté")*([1]BDD_TPE!$E$2:$E$9999="M"))))))</f>
        <v>0</v>
      </c>
    </row>
    <row r="80" spans="1:2" x14ac:dyDescent="0.25">
      <c r="A80" s="26" t="s">
        <v>83</v>
      </c>
      <c r="B80" s="21" cm="1">
        <f t="array" ref="B80">IF([1]!Tableau1[[#This Row],[Statut action Nawat]]="Annulée/Test","",IF([1]!Tableau1[[#This Row],[Cible]]="Porteurs de projets",SUMPRODUCT(([1]BDD_PP!$M$2:$M$9999=[1]!Tableau1[[#Headers],[Aucune]])*([1]BDD_PP!$A$2:$A$9999=[1]!Tableau1[[#This Row],[Reference de la formation]])*([1]BDD_PP!$X$2:$X$9999&lt;&gt;"Rejeté")*([1]BDD_PP!$E$2:$E$9999="M")),IF([1]!Tableau1[[#This Row],[Cible]]="AE",SUMPRODUCT(([1]BDD_AE!$M$2:$M$9999=[1]!Tableau1[[#Headers],[Aucune]])*([1]BDD_AE!$A$2:$A$9999=[1]!Tableau1[[#This Row],[Reference de la formation]])*([1]BDD_AE!$AG$2:$AG$9999&lt;&gt;"Rejeté")*([1]BDD_AE!$E$2:$E$9999="M")),IF([1]!Tableau1[[#This Row],[Cible]]="TPE",SUMPRODUCT(([1]BDD_TPE!$M$2:$M$9999=[1]!Tableau1[[#Headers],[Aucune]])*([1]BDD_TPE!$A$2:$A$9999=[1]!Tableau1[[#This Row],[Reference de la formation]])*([1]BDD_TPE!$AH$2:$AH$9999&lt;&gt;"Rejeté")*([1]BDD_TPE!$E$2:$E$9999="M"))))))</f>
        <v>0</v>
      </c>
    </row>
    <row r="81" spans="1:2" x14ac:dyDescent="0.25">
      <c r="A81" s="26" t="s">
        <v>84</v>
      </c>
      <c r="B81" s="21" cm="1">
        <f t="array" ref="B81">IF([1]!Tableau1[[#This Row],[Statut action Nawat]]="Annulée/Test","",IF([1]!Tableau1[[#This Row],[Cible]]="Porteurs de projets",SUMPRODUCT(([1]BDD_PP!$M$2:$M$9999=[1]!Tableau1[[#Headers],[Qualification]])*([1]BDD_PP!$A$2:$A$9999=[1]!Tableau1[[#This Row],[Reference de la formation]])*([1]BDD_PP!$X$2:$X$9999&lt;&gt;"Rejeté")*([1]BDD_PP!$E$2:$E$9999="F")),IF([1]!Tableau1[[#This Row],[Cible]]="AE",SUMPRODUCT(([1]BDD_AE!$M$2:$M$9999=[1]!Tableau1[[#Headers],[Qualification]])*([1]BDD_AE!$A$2:$A$9999=[1]!Tableau1[[#This Row],[Reference de la formation]])*([1]BDD_AE!$AG$2:$AG$9999&lt;&gt;"Rejeté")*([1]BDD_AE!$E$2:$E$9999="F")),IF([1]!Tableau1[[#This Row],[Cible]]="TPE",SUMPRODUCT(([1]BDD_TPE!$M$2:$M$9999=[1]!Tableau1[[#Headers],[Qualification]])*([1]BDD_TPE!$A$2:$A$9999=[1]!Tableau1[[#This Row],[Reference de la formation]])*([1]BDD_TPE!$AH$2:$AH$9999&lt;&gt;"Rejeté")*([1]BDD_TPE!$E$2:$E$9999="F"))))))</f>
        <v>1</v>
      </c>
    </row>
    <row r="82" spans="1:2" x14ac:dyDescent="0.25">
      <c r="A82" s="26" t="s">
        <v>85</v>
      </c>
      <c r="B82" s="21" cm="1">
        <f t="array" ref="B82">IF([1]!Tableau1[[#This Row],[Statut action Nawat]]="Annulée/Test","",IF([1]!Tableau1[[#This Row],[Cible]]="Porteurs de projets",SUMPRODUCT(([1]BDD_PP!$M$2:$M$9999=[1]!Tableau1[[#Headers],[Technicien]])*([1]BDD_PP!$A$2:$A$9999=[1]!Tableau1[[#This Row],[Reference de la formation]])*([1]BDD_PP!$X$2:$X$9999&lt;&gt;"Rejeté")*([1]BDD_PP!$E$2:$E$9999="F")),IF([1]!Tableau1[[#This Row],[Cible]]="AE",SUMPRODUCT(([1]BDD_AE!$M$2:$M$9999=[1]!Tableau1[[#Headers],[Technicien]])*([1]BDD_AE!$A$2:$A$9999=[1]!Tableau1[[#This Row],[Reference de la formation]])*([1]BDD_AE!$AG$2:$AG$9999&lt;&gt;"Rejeté")*([1]BDD_AE!$E$2:$E$9999="F")),IF([1]!Tableau1[[#This Row],[Cible]]="TPE",SUMPRODUCT(([1]BDD_TPE!$M$2:$M$9999=[1]!Tableau1[[#Headers],[Technicien]])*([1]BDD_TPE!$A$2:$A$9999=[1]!Tableau1[[#This Row],[Reference de la formation]])*([1]BDD_TPE!$AH$2:$AH$9999&lt;&gt;"Rejeté")*([1]BDD_TPE!$E$2:$E$9999="F"))))))</f>
        <v>0</v>
      </c>
    </row>
    <row r="83" spans="1:2" x14ac:dyDescent="0.25">
      <c r="A83" s="26" t="s">
        <v>86</v>
      </c>
      <c r="B83" s="21" cm="1">
        <f t="array" ref="B83">IF([1]!Tableau1[[#This Row],[Statut action Nawat]]="Annulée/Test","",IF([1]!Tableau1[[#This Row],[Cible]]="Porteurs de projets",SUMPRODUCT(([1]BDD_PP!$M$2:$M$9999=[1]!Tableau1[[#Headers],[Technicien spécialisé]])*([1]BDD_PP!$A$2:$A$9999=[1]!Tableau1[[#This Row],[Reference de la formation]])*([1]BDD_PP!$X$2:$X$9999&lt;&gt;"Rejeté")*([1]BDD_PP!$E$2:$E$9999="F")),IF([1]!Tableau1[[#This Row],[Cible]]="AE",SUMPRODUCT(([1]BDD_AE!$M$2:$M$9999=[1]!Tableau1[[#Headers],[Technicien spécialisé]])*([1]BDD_AE!$A$2:$A$9999=[1]!Tableau1[[#This Row],[Reference de la formation]])*([1]BDD_AE!$AG$2:$AG$9999&lt;&gt;"Rejeté")*([1]BDD_AE!$E$2:$E$9999="F")),IF([1]!Tableau1[[#This Row],[Cible]]="TPE",SUMPRODUCT(([1]BDD_TPE!$M$2:$M$9999=[1]!Tableau1[[#Headers],[Technicien spécialisé]])*([1]BDD_TPE!$A$2:$A$9999=[1]!Tableau1[[#This Row],[Reference de la formation]])*([1]BDD_TPE!$AH$2:$AH$9999&lt;&gt;"Rejeté")*([1]BDD_TPE!$E$2:$E$9999="F"))))))</f>
        <v>0</v>
      </c>
    </row>
    <row r="84" spans="1:2" x14ac:dyDescent="0.25">
      <c r="A84" s="26" t="s">
        <v>87</v>
      </c>
      <c r="B84" s="21" cm="1">
        <f t="array" ref="B84">IF([1]!Tableau1[[#This Row],[Statut action Nawat]]="Annulée/Test","",IF([1]!Tableau1[[#This Row],[Cible]]="Porteurs de projets",SUMPRODUCT(([1]BDD_PP!$M$2:$M$9999=[1]!Tableau1[[#Headers],[Autres]])*([1]BDD_PP!$A$2:$A$9999=[1]!Tableau1[[#This Row],[Reference de la formation]])*([1]BDD_PP!$X$2:$X$9999&lt;&gt;"Rejeté")*([1]BDD_PP!$E$2:$E$9999="F")),IF([1]!Tableau1[[#This Row],[Cible]]="AE",SUMPRODUCT(([1]BDD_AE!$M$2:$M$9999=[1]!Tableau1[[#Headers],[Autres]])*([1]BDD_AE!$A$2:$A$9999=[1]!Tableau1[[#This Row],[Reference de la formation]])*([1]BDD_AE!$AG$2:$AG$9999&lt;&gt;"Rejeté")*([1]BDD_AE!$E$2:$E$9999="F")),IF([1]!Tableau1[[#This Row],[Cible]]="TPE",SUMPRODUCT(([1]BDD_TPE!$M$2:$M$9999=[1]!Tableau1[[#Headers],[Autres]])*([1]BDD_TPE!$A$2:$A$9999=[1]!Tableau1[[#This Row],[Reference de la formation]])*([1]BDD_TPE!$AH$2:$AH$9999&lt;&gt;"Rejeté")*([1]BDD_TPE!$E$2:$E$9999="F"))))))</f>
        <v>0</v>
      </c>
    </row>
    <row r="85" spans="1:2" x14ac:dyDescent="0.25">
      <c r="A85" s="26" t="s">
        <v>88</v>
      </c>
      <c r="B85" s="21" cm="1">
        <f t="array" ref="B85">IF([1]!Tableau1[[#This Row],[Statut action Nawat]]="Annulée/Test","",IF([1]!Tableau1[[#This Row],[Cible]]="Porteurs de projets",SUMPRODUCT(([1]BDD_PP!$M$2:$M$9999=[1]!Tableau1[[#Headers],[Aucune]])*([1]BDD_PP!$A$2:$A$9999=[1]!Tableau1[[#This Row],[Reference de la formation]])*([1]BDD_PP!$X$2:$X$9999&lt;&gt;"Rejeté")*([1]BDD_PP!$E$2:$E$9999="F")),IF([1]!Tableau1[[#This Row],[Cible]]="AE",SUMPRODUCT(([1]BDD_AE!$M$2:$M$9999=[1]!Tableau1[[#Headers],[Aucune]])*([1]BDD_AE!$A$2:$A$9999=[1]!Tableau1[[#This Row],[Reference de la formation]])*([1]BDD_AE!$AG$2:$AG$9999&lt;&gt;"Rejeté")*([1]BDD_AE!$E$2:$E$9999="F")),IF([1]!Tableau1[[#This Row],[Cible]]="TPE",SUMPRODUCT(([1]BDD_TPE!$M$2:$M$9999=[1]!Tableau1[[#Headers],[Aucune]])*([1]BDD_TPE!$A$2:$A$9999=[1]!Tableau1[[#This Row],[Reference de la formation]])*([1]BDD_TPE!$AH$2:$AH$9999&lt;&gt;"Rejeté")*([1]BDD_TPE!$E$2:$E$9999="F"))))))</f>
        <v>0</v>
      </c>
    </row>
    <row r="86" spans="1:2" x14ac:dyDescent="0.25">
      <c r="A86" s="26" t="s">
        <v>89</v>
      </c>
      <c r="B86" s="21" cm="1">
        <f t="array" ref="B86">IF([1]!Tableau1[[#This Row],[Statut action Nawat]]="Annulée/Test","",IF([1]!Tableau1[[#This Row],[Cible]]="Porteurs de projets",SUMPRODUCT(([1]BDD_PP!$M$2:$M$9999=[1]!Tableau1[[#Headers],[Qualification]])*([1]BDD_PP!$A$2:$A$9999=[1]!Tableau1[[#This Row],[Reference de la formation]])*([1]BDD_PP!$X$2:$X$9999&lt;&gt;"Rejeté")),IF([1]!Tableau1[[#This Row],[Cible]]="AE",SUMPRODUCT(([1]BDD_AE!$M$2:$M$9999=[1]!Tableau1[[#Headers],[Qualification]])*([1]BDD_AE!$A$2:$A$9999=[1]!Tableau1[[#This Row],[Reference de la formation]])*([1]BDD_AE!$AG$2:$AG$9999&lt;&gt;"Rejeté")),IF([1]!Tableau1[[#This Row],[Cible]]="TPE",SUMPRODUCT(([1]BDD_TPE!$M$2:$M$9999=[1]!Tableau1[[#Headers],[Qualification]])*([1]BDD_TPE!$A$2:$A$9999=[1]!Tableau1[[#This Row],[Reference de la formation]])*([1]BDD_TPE!$AH$2:$AH$9999&lt;&gt;"Rejeté"))))))</f>
        <v>7</v>
      </c>
    </row>
    <row r="87" spans="1:2" x14ac:dyDescent="0.25">
      <c r="A87" s="26" t="s">
        <v>90</v>
      </c>
      <c r="B87" s="21" cm="1">
        <f t="array" ref="B87">IF([1]!Tableau1[[#This Row],[Statut action Nawat]]="Annulée/Test","",IF([1]!Tableau1[[#This Row],[Cible]]="Porteurs de projets",SUMPRODUCT(([1]BDD_PP!$M$2:$M$9999=[1]!Tableau1[[#Headers],[Technicien]])*([1]BDD_PP!$A$2:$A$9999=[1]!Tableau1[[#This Row],[Reference de la formation]])*([1]BDD_PP!$X$2:$X$9999&lt;&gt;"Rejeté")),IF([1]!Tableau1[[#This Row],[Cible]]="AE",SUMPRODUCT(([1]BDD_AE!$M$2:$M$9999=[1]!Tableau1[[#Headers],[Technicien]])*([1]BDD_AE!$A$2:$A$9999=[1]!Tableau1[[#This Row],[Reference de la formation]])*([1]BDD_AE!$AG$2:$AG$9999&lt;&gt;"Rejeté")),IF([1]!Tableau1[[#This Row],[Cible]]="TPE",SUMPRODUCT(([1]BDD_TPE!$M$2:$M$9999=[1]!Tableau1[[#Headers],[Technicien]])*([1]BDD_TPE!$A$2:$A$9999=[1]!Tableau1[[#This Row],[Reference de la formation]])*([1]BDD_TPE!$AH$2:$AH$9999&lt;&gt;"Rejeté"))))))</f>
        <v>1</v>
      </c>
    </row>
    <row r="88" spans="1:2" x14ac:dyDescent="0.25">
      <c r="A88" s="26" t="s">
        <v>91</v>
      </c>
      <c r="B88" s="21" cm="1">
        <f t="array" ref="B88">IF([1]!Tableau1[[#This Row],[Statut action Nawat]]="Annulée/Test","",IF([1]!Tableau1[[#This Row],[Cible]]="Porteurs de projets",SUMPRODUCT(([1]BDD_PP!$M$2:$M$9999=[1]!Tableau1[[#Headers],[Technicien spécialisé]])*([1]BDD_PP!$A$2:$A$9999=[1]!Tableau1[[#This Row],[Reference de la formation]])*([1]BDD_PP!$X$2:$X$9999&lt;&gt;"Rejeté")),IF([1]!Tableau1[[#This Row],[Cible]]="AE",SUMPRODUCT(([1]BDD_AE!$M$2:$M$9999=[1]!Tableau1[[#Headers],[Technicien spécialisé]])*([1]BDD_AE!$A$2:$A$9999=[1]!Tableau1[[#This Row],[Reference de la formation]])*([1]BDD_AE!$AG$2:$AG$9999&lt;&gt;"Rejeté")),IF([1]!Tableau1[[#This Row],[Cible]]="TPE",SUMPRODUCT(([1]BDD_TPE!$M$2:$M$9999=[1]!Tableau1[[#Headers],[Technicien spécialisé]])*([1]BDD_TPE!$A$2:$A$9999=[1]!Tableau1[[#This Row],[Reference de la formation]])*([1]BDD_TPE!$AH$2:$AH$9999&lt;&gt;"Rejeté"))))))</f>
        <v>0</v>
      </c>
    </row>
    <row r="89" spans="1:2" x14ac:dyDescent="0.25">
      <c r="A89" s="26" t="s">
        <v>92</v>
      </c>
      <c r="B89" s="21" cm="1">
        <f t="array" ref="B89">IF([1]!Tableau1[[#This Row],[Statut action Nawat]]="Annulée/Test","",IF([1]!Tableau1[[#This Row],[Cible]]="Porteurs de projets",SUMPRODUCT(([1]BDD_PP!$M$2:$M$9999=[1]!Tableau1[[#Headers],[Autres]])*([1]BDD_PP!$A$2:$A$9999=[1]!Tableau1[[#This Row],[Reference de la formation]])*([1]BDD_PP!$X$2:$X$9999&lt;&gt;"Rejeté")),IF([1]!Tableau1[[#This Row],[Cible]]="AE",SUMPRODUCT(([1]BDD_AE!$M$2:$M$9999=[1]!Tableau1[[#Headers],[Autres]])*([1]BDD_AE!$A$2:$A$9999=[1]!Tableau1[[#This Row],[Reference de la formation]])*([1]BDD_AE!$AG$2:$AG$9999&lt;&gt;"Rejeté")),IF([1]!Tableau1[[#This Row],[Cible]]="TPE",SUMPRODUCT(([1]BDD_TPE!$M$2:$M$9999=[1]!Tableau1[[#Headers],[Autres]])*([1]BDD_TPE!$A$2:$A$9999=[1]!Tableau1[[#This Row],[Reference de la formation]])*([1]BDD_TPE!$AH$2:$AH$9999&lt;&gt;"Rejeté"))))))</f>
        <v>0</v>
      </c>
    </row>
    <row r="90" spans="1:2" x14ac:dyDescent="0.25">
      <c r="A90" s="26" t="s">
        <v>93</v>
      </c>
      <c r="B90" s="21" cm="1">
        <f t="array" ref="B90">IF([1]!Tableau1[[#This Row],[Statut action Nawat]]="Annulée/Test","",IF([1]!Tableau1[[#This Row],[Cible]]="Porteurs de projets",SUMPRODUCT(([1]BDD_PP!$M$2:$M$9999=[1]!Tableau1[[#Headers],[Aucune]])*([1]BDD_PP!$A$2:$A$9999=[1]!Tableau1[[#This Row],[Reference de la formation]])*([1]BDD_PP!$X$2:$X$9999&lt;&gt;"Rejeté")),IF([1]!Tableau1[[#This Row],[Cible]]="AE",SUMPRODUCT(([1]BDD_AE!$M$2:$M$9999=[1]!Tableau1[[#Headers],[Aucune]])*([1]BDD_AE!$A$2:$A$9999=[1]!Tableau1[[#This Row],[Reference de la formation]])*([1]BDD_AE!$AG$2:$AG$9999&lt;&gt;"Rejeté")),IF([1]!Tableau1[[#This Row],[Cible]]="TPE",SUMPRODUCT(([1]BDD_TPE!$M$2:$M$9999=[1]!Tableau1[[#Headers],[Aucune]])*([1]BDD_TPE!$A$2:$A$9999=[1]!Tableau1[[#This Row],[Reference de la formation]])*([1]BDD_TPE!$AH$2:$AH$9999&lt;&gt;"Rejeté"))))))</f>
        <v>9</v>
      </c>
    </row>
    <row r="91" spans="1:2" x14ac:dyDescent="0.25">
      <c r="A91" s="26" t="s">
        <v>94</v>
      </c>
      <c r="B91" s="19">
        <f>IF(OR(B27="",ISERROR(B27),[1]!Tableau1[[#This Row],[Statut action Nawat]]="Annulée/Test",[1]!Tableau1[[#This Row],[Prestataire]]=""),"",450)</f>
        <v>450</v>
      </c>
    </row>
    <row r="92" spans="1:2" x14ac:dyDescent="0.25">
      <c r="A92" s="26" t="s">
        <v>95</v>
      </c>
      <c r="B92" s="19">
        <f>IF(OR([1]!Tableau1[[#This Row],[Statut action Nawat]]="Annulée/Test",[1]!Tableau1[[#This Row],[Prestataire]]=""),"",PRODUCT([1]!Tableau1[[#This Row],[NB jours]],[1]!Tableau1[[#This Row],[MU commission gestion]]))</f>
        <v>3600</v>
      </c>
    </row>
    <row r="93" spans="1:2" x14ac:dyDescent="0.25">
      <c r="A93" s="26" t="s">
        <v>96</v>
      </c>
      <c r="B93" s="18" t="str">
        <f>IF(OR([1]!Tableau1[[#This Row],[Statut action Nawat]]="Annulée/Test",[1]!Tableau1[[#This Row],[Prestataire]]=""),"",IF([1]!Tableau1[[#This Row],[Cible]]="AE",9000,IF(AND(MONTH(VLOOKUP([1]!Tableau1[[#This Row],[Reference de la formation]],'[1]BDD Actions'!$A$1:$Y$9999,MATCH("Date de début",'[1]BDD Actions'!$A$1:$AY$1,0),FALSE))&lt;=3,YEAR(VLOOKUP([1]!Tableau1[[#This Row],[Reference de la formation]],'[1]BDD Actions'!$A$1:$Y$9999,MATCH("Date de début",'[1]BDD Actions'!$A$1:$AY$1,0),FALSE))=2021),IF([1]!Tableau1[[#This Row],[Cible]]="Porteurs de projets",22500,IF(AND([1]!Tableau1[[#This Row],[Cible]]="TPE",[1]!Tableau1[[#This Row],[NB jours]]=5),12500,IF(AND([1]!Tableau1[[#This Row],[Cible]]="TPE",[1]!Tableau1[[#This Row],[NB jours]]=10),25000))),IF([1]!Tableau1[[#This Row],[Cible]]="Porteurs de projets",18000,IF(AND([1]!Tableau1[[#This Row],[Cible]]="TPE",[1]!Tableau1[[#This Row],[NB jours]]=5),10000,IF(AND([1]!Tableau1[[#This Row],[Cible]]="TPE",[1]!Tableau1[[#This Row],[NB jours]]=10),20000))))))</f>
        <v/>
      </c>
    </row>
    <row r="94" spans="1:2" x14ac:dyDescent="0.25">
      <c r="A94" s="26" t="s">
        <v>97</v>
      </c>
      <c r="B94" s="19">
        <f>IF(OR([1]!Tableau1[[#This Row],[Statut action Nawat]]="Annulée/Test",[1]!Tableau1[[#This Row],[Prestataire]]=""),"",SUM([1]!Tableau1[[#This Row],[MT commission gestion]],[1]!Tableau1[[#This Row],[MT comission mobilisation]]))</f>
        <v>12250</v>
      </c>
    </row>
    <row r="95" spans="1:2" x14ac:dyDescent="0.25">
      <c r="A95" s="26" t="s">
        <v>98</v>
      </c>
      <c r="B95" s="19">
        <f>IF([1]!Tableau1[[#This Row],[Total Commision]]="","",[1]!Tableau1[[#This Row],[Total Commision]]/6)</f>
        <v>2041.6666666666667</v>
      </c>
    </row>
    <row r="96" spans="1:2" x14ac:dyDescent="0.25">
      <c r="A96" s="26" t="s">
        <v>99</v>
      </c>
      <c r="B96" s="18">
        <f>IF(OR([1]!Tableau1[[#This Row],[Statut action Nawat]]="Annulée/Test",[1]!Tableau1[[#This Row],[Prestataire]]=""),"",IF(AND([1]!Tableau1[[#This Row],[Cible]]="TPE",[1]!Tableau1[[#This Row],[NB jours]]=10),5000,3000))</f>
        <v>3000</v>
      </c>
    </row>
    <row r="97" spans="1:2" x14ac:dyDescent="0.25">
      <c r="A97" s="26" t="s">
        <v>100</v>
      </c>
      <c r="B97" s="19">
        <f>IF(OR([1]!Tableau1[[#This Row],[Statut action Nawat]]="Annulée/Test",[1]!Tableau1[[#This Row],[Prestataire]]=""),"",[1]!Tableau1[[#This Row],[MU honoraires]]*[1]!Tableau1[[#This Row],[NB jours]])</f>
        <v>15000</v>
      </c>
    </row>
    <row r="98" spans="1:2" x14ac:dyDescent="0.25">
      <c r="A98" s="26" t="s">
        <v>101</v>
      </c>
      <c r="B98" s="19">
        <f>IF(OR([1]!Tableau1[[#This Row],[Statut action Nawat]]="Annulée/Test",[1]!Tableau1[[#This Row],[Statut P]]&lt;&gt;"Société",[1]!Tableau1[[#This Row],[Prestataire]]=""),"",[1]!Tableau1[[#This Row],[Total honoraires]]/6)</f>
        <v>2500</v>
      </c>
    </row>
    <row r="99" spans="1:2" x14ac:dyDescent="0.25">
      <c r="A99" s="28" t="s">
        <v>102</v>
      </c>
      <c r="B99" s="22">
        <f>IF(OR([1]!Tableau1[[#This Row],[Statut action Nawat]]="Annulée/Test",[1]!Tableau1[[#This Row],[Prestataire]]=""),"",SUM([1]!Tableau1[[#This Row],[Total Commision]],[1]!Tableau1[[#This Row],[Total honoraires]]))</f>
        <v>45600</v>
      </c>
    </row>
  </sheetData>
  <conditionalFormatting sqref="A11:B11">
    <cfRule type="containsBlanks" dxfId="4" priority="1">
      <formula>LEN(TRIM(A11))=0</formula>
    </cfRule>
  </conditionalFormatting>
  <pageMargins left="0.7" right="0.7" top="0.75" bottom="0.75" header="0.3" footer="0.3"/>
  <ignoredErrors>
    <ignoredError sqref="B2:B23 B25:B99" evalError="1"/>
  </ignoredErrors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15FC66-6B42-43C6-AF3D-9B9B0A3950B8}">
  <dimension ref="A1:CV3"/>
  <sheetViews>
    <sheetView tabSelected="1" workbookViewId="0">
      <selection activeCell="B4" sqref="B4"/>
    </sheetView>
  </sheetViews>
  <sheetFormatPr baseColWidth="10" defaultRowHeight="15" x14ac:dyDescent="0.25"/>
  <cols>
    <col min="1" max="1" width="60.28515625" bestFit="1" customWidth="1"/>
    <col min="2" max="100" width="57.7109375" bestFit="1" customWidth="1"/>
  </cols>
  <sheetData>
    <row r="1" spans="1:100" x14ac:dyDescent="0.25">
      <c r="A1" s="24" t="s">
        <v>103</v>
      </c>
      <c r="B1" s="3" t="s">
        <v>4</v>
      </c>
      <c r="C1" s="4" t="s">
        <v>5</v>
      </c>
      <c r="D1" s="3" t="s">
        <v>6</v>
      </c>
      <c r="E1" s="3" t="s">
        <v>7</v>
      </c>
      <c r="F1" s="3" t="s">
        <v>8</v>
      </c>
      <c r="G1" s="3" t="s">
        <v>9</v>
      </c>
      <c r="H1" s="3" t="s">
        <v>10</v>
      </c>
      <c r="I1" s="3" t="s">
        <v>11</v>
      </c>
      <c r="J1" s="3" t="s">
        <v>12</v>
      </c>
      <c r="K1" s="3" t="s">
        <v>13</v>
      </c>
      <c r="L1" s="3" t="s">
        <v>14</v>
      </c>
      <c r="M1" s="3" t="s">
        <v>15</v>
      </c>
      <c r="N1" s="5" t="s">
        <v>16</v>
      </c>
      <c r="O1" s="5" t="s">
        <v>17</v>
      </c>
      <c r="P1" s="5" t="s">
        <v>18</v>
      </c>
      <c r="Q1" s="6" t="s">
        <v>19</v>
      </c>
      <c r="R1" s="6" t="s">
        <v>20</v>
      </c>
      <c r="S1" s="6" t="s">
        <v>21</v>
      </c>
      <c r="T1" s="6" t="s">
        <v>22</v>
      </c>
      <c r="U1" s="6" t="s">
        <v>23</v>
      </c>
      <c r="V1" s="6" t="s">
        <v>24</v>
      </c>
      <c r="W1" s="6" t="s">
        <v>25</v>
      </c>
      <c r="X1" s="7" t="s">
        <v>26</v>
      </c>
      <c r="Y1" s="7" t="s">
        <v>27</v>
      </c>
      <c r="Z1" s="6" t="s">
        <v>28</v>
      </c>
      <c r="AA1" s="6" t="s">
        <v>29</v>
      </c>
      <c r="AB1" s="6" t="s">
        <v>30</v>
      </c>
      <c r="AC1" s="8" t="s">
        <v>31</v>
      </c>
      <c r="AD1" s="8" t="s">
        <v>32</v>
      </c>
      <c r="AE1" s="8" t="s">
        <v>33</v>
      </c>
      <c r="AF1" s="8" t="s">
        <v>34</v>
      </c>
      <c r="AG1" s="8" t="s">
        <v>35</v>
      </c>
      <c r="AH1" s="8" t="s">
        <v>36</v>
      </c>
      <c r="AI1" s="8" t="s">
        <v>37</v>
      </c>
      <c r="AJ1" s="8" t="s">
        <v>38</v>
      </c>
      <c r="AK1" s="8" t="s">
        <v>39</v>
      </c>
      <c r="AL1" s="8" t="s">
        <v>40</v>
      </c>
      <c r="AM1" s="8" t="s">
        <v>41</v>
      </c>
      <c r="AN1" s="8" t="s">
        <v>42</v>
      </c>
      <c r="AO1" s="6" t="s">
        <v>43</v>
      </c>
      <c r="AP1" s="6" t="s">
        <v>44</v>
      </c>
      <c r="AQ1" s="6" t="s">
        <v>45</v>
      </c>
      <c r="AR1" s="6" t="s">
        <v>46</v>
      </c>
      <c r="AS1" s="6" t="s">
        <v>47</v>
      </c>
      <c r="AT1" s="6" t="s">
        <v>48</v>
      </c>
      <c r="AU1" s="9" t="s">
        <v>49</v>
      </c>
      <c r="AV1" s="9" t="s">
        <v>50</v>
      </c>
      <c r="AW1" s="9" t="s">
        <v>51</v>
      </c>
      <c r="AX1" s="9" t="s">
        <v>52</v>
      </c>
      <c r="AY1" s="9" t="s">
        <v>53</v>
      </c>
      <c r="AZ1" s="9" t="s">
        <v>54</v>
      </c>
      <c r="BA1" s="9" t="s">
        <v>55</v>
      </c>
      <c r="BB1" s="9" t="s">
        <v>56</v>
      </c>
      <c r="BC1" s="5" t="s">
        <v>57</v>
      </c>
      <c r="BD1" s="5" t="s">
        <v>58</v>
      </c>
      <c r="BE1" s="5" t="s">
        <v>59</v>
      </c>
      <c r="BF1" s="5" t="s">
        <v>60</v>
      </c>
      <c r="BG1" s="10" t="s">
        <v>61</v>
      </c>
      <c r="BH1" s="10" t="s">
        <v>62</v>
      </c>
      <c r="BI1" s="10" t="s">
        <v>63</v>
      </c>
      <c r="BJ1" s="10" t="s">
        <v>64</v>
      </c>
      <c r="BK1" s="10" t="s">
        <v>65</v>
      </c>
      <c r="BL1" s="10" t="s">
        <v>66</v>
      </c>
      <c r="BM1" s="10" t="s">
        <v>67</v>
      </c>
      <c r="BN1" s="10" t="s">
        <v>68</v>
      </c>
      <c r="BO1" s="10" t="s">
        <v>69</v>
      </c>
      <c r="BP1" s="10" t="s">
        <v>70</v>
      </c>
      <c r="BQ1" s="10" t="s">
        <v>71</v>
      </c>
      <c r="BR1" s="10" t="s">
        <v>72</v>
      </c>
      <c r="BS1" s="11" t="s">
        <v>73</v>
      </c>
      <c r="BT1" s="11" t="s">
        <v>74</v>
      </c>
      <c r="BU1" s="11" t="s">
        <v>75</v>
      </c>
      <c r="BV1" s="11" t="s">
        <v>76</v>
      </c>
      <c r="BW1" s="11" t="s">
        <v>77</v>
      </c>
      <c r="BX1" s="11" t="s">
        <v>78</v>
      </c>
      <c r="BY1" s="12" t="s">
        <v>79</v>
      </c>
      <c r="BZ1" s="12" t="s">
        <v>80</v>
      </c>
      <c r="CA1" s="12" t="s">
        <v>81</v>
      </c>
      <c r="CB1" s="12" t="s">
        <v>82</v>
      </c>
      <c r="CC1" s="12" t="s">
        <v>83</v>
      </c>
      <c r="CD1" s="12" t="s">
        <v>84</v>
      </c>
      <c r="CE1" s="12" t="s">
        <v>85</v>
      </c>
      <c r="CF1" s="12" t="s">
        <v>86</v>
      </c>
      <c r="CG1" s="12" t="s">
        <v>87</v>
      </c>
      <c r="CH1" s="12" t="s">
        <v>88</v>
      </c>
      <c r="CI1" s="12" t="s">
        <v>89</v>
      </c>
      <c r="CJ1" s="12" t="s">
        <v>90</v>
      </c>
      <c r="CK1" s="12" t="s">
        <v>91</v>
      </c>
      <c r="CL1" s="12" t="s">
        <v>92</v>
      </c>
      <c r="CM1" s="12" t="s">
        <v>93</v>
      </c>
      <c r="CN1" s="13" t="s">
        <v>94</v>
      </c>
      <c r="CO1" s="14" t="s">
        <v>95</v>
      </c>
      <c r="CP1" s="14" t="s">
        <v>96</v>
      </c>
      <c r="CQ1" s="15" t="s">
        <v>97</v>
      </c>
      <c r="CR1" s="14" t="s">
        <v>98</v>
      </c>
      <c r="CS1" s="13" t="s">
        <v>99</v>
      </c>
      <c r="CT1" s="14" t="s">
        <v>100</v>
      </c>
      <c r="CU1" s="14" t="s">
        <v>101</v>
      </c>
      <c r="CV1" s="16" t="s">
        <v>102</v>
      </c>
    </row>
    <row r="2" spans="1:100" x14ac:dyDescent="0.25">
      <c r="A2" s="29" t="s">
        <v>104</v>
      </c>
      <c r="B2" t="e">
        <f>VLOOKUP(B$1,Feuil4!$A$1:$B$99,2,FALSE)</f>
        <v>#VALUE!</v>
      </c>
      <c r="C2" t="str">
        <f>VLOOKUP(C$1,Feuil4!$A$1:$B$99,2,FALSE)</f>
        <v>02 Groupe en attente de validation par Maroc PME</v>
      </c>
      <c r="D2" t="str">
        <f>VLOOKUP(D$1,Feuil4!$A$1:$B$99,2,FALSE)</f>
        <v>Action non encore validée</v>
      </c>
      <c r="E2" t="str">
        <f>VLOOKUP(E$1,Feuil4!$A$1:$B$99,2,FALSE)</f>
        <v>MASSAOUDI</v>
      </c>
      <c r="F2" t="str">
        <f>VLOOKUP(F$1,Feuil4!$A$1:$B$99,2,FALSE)</f>
        <v>Pas encore affecté</v>
      </c>
      <c r="G2" t="str">
        <f>VLOOKUP(G$1,Feuil4!$A$1:$B$99,2,FALSE)</f>
        <v>DTPE</v>
      </c>
      <c r="H2" t="str">
        <f>VLOOKUP(H$1,Feuil4!$A$1:$B$99,2,FALSE)</f>
        <v>TPE</v>
      </c>
      <c r="I2" t="str">
        <f>VLOOKUP(I$1,Feuil4!$A$1:$B$99,2,FALSE)</f>
        <v>Autoentrepreneur</v>
      </c>
      <c r="J2" t="str">
        <f>VLOOKUP(J$1,Feuil4!$A$1:$B$99,2,FALSE)</f>
        <v>Préparation du Business Plan et sensibilisation à la formalisation</v>
      </c>
      <c r="K2" t="str">
        <f>VLOOKUP(K$1,Feuil4!$A$1:$B$99,2,FALSE)</f>
        <v>Post-investissement</v>
      </c>
      <c r="L2">
        <f>VLOOKUP(L$1,Feuil4!$A$1:$B$99,2,FALSE)</f>
        <v>44196</v>
      </c>
      <c r="M2" t="str">
        <f>VLOOKUP(M$1,Feuil4!$A$1:$B$99,2,FALSE)</f>
        <v>Oriental</v>
      </c>
      <c r="N2" t="str">
        <f>VLOOKUP(N$1,Feuil4!$A$1:$B$99,2,FALSE)</f>
        <v>EL MORABIT SOUAD - Auto-entrepreneur</v>
      </c>
      <c r="O2" t="str">
        <f>VLOOKUP(O$1,Feuil4!$A$1:$B$99,2,FALSE)</f>
        <v>MEHDI</v>
      </c>
      <c r="P2" t="str">
        <f>VLOOKUP(P$1,Feuil4!$A$1:$B$99,2,FALSE)</f>
        <v>Oriental</v>
      </c>
      <c r="Q2" t="str">
        <f>VLOOKUP(Q$1,Feuil4!$A$1:$B$99,2,FALSE)</f>
        <v>Oriental</v>
      </c>
      <c r="R2" t="str">
        <f>VLOOKUP(R$1,Feuil4!$A$1:$B$99,2,FALSE)</f>
        <v>Casablanca</v>
      </c>
      <c r="S2" t="str">
        <f>VLOOKUP(S$1,Feuil4!$A$1:$B$99,2,FALSE)</f>
        <v>04/05/2021</v>
      </c>
      <c r="T2" s="30">
        <f>VLOOKUP(T$1,Feuil4!$A$1:$B$99,2,FALSE)</f>
        <v>44305</v>
      </c>
      <c r="U2" s="31" t="str">
        <f>VLOOKUP(U$1,Feuil4!$A$1:$B$99,2,FALSE)</f>
        <v>septembre</v>
      </c>
      <c r="V2" t="str">
        <f>VLOOKUP(V$1,Feuil4!$A$1:$B$99,2,FALSE)</f>
        <v>02/05/2021</v>
      </c>
      <c r="W2" s="30">
        <f>VLOOKUP(W$1,Feuil4!$A$1:$B$99,2,FALSE)</f>
        <v>44317</v>
      </c>
      <c r="X2" t="e">
        <f ca="1">VLOOKUP(X$1,Feuil4!$A$1:$B$99,2,FALSE)</f>
        <v>#REF!</v>
      </c>
      <c r="Y2" t="str">
        <f>VLOOKUP(Y$1,Feuil4!$A$1:$B$99,2,FALSE)</f>
        <v/>
      </c>
      <c r="Z2" t="str">
        <f>VLOOKUP(Z$1,Feuil4!$A$1:$B$99,2,FALSE)</f>
        <v/>
      </c>
      <c r="AA2" t="str">
        <f>VLOOKUP(AA$1,Feuil4!$A$1:$B$99,2,FALSE)</f>
        <v/>
      </c>
      <c r="AB2">
        <f>VLOOKUP(AB$1,Feuil4!$A$1:$B$99,2,FALSE)</f>
        <v>14</v>
      </c>
      <c r="AC2" t="e">
        <f ca="1">VLOOKUP(AC$1,Feuil4!$A$1:$B$99,2,FALSE)</f>
        <v>#REF!</v>
      </c>
      <c r="AD2" t="e">
        <f ca="1">VLOOKUP(AD$1,Feuil4!$A$1:$B$99,2,FALSE)</f>
        <v>#REF!</v>
      </c>
      <c r="AE2" t="e">
        <f ca="1">VLOOKUP(AE$1,Feuil4!$A$1:$B$99,2,FALSE)</f>
        <v>#REF!</v>
      </c>
      <c r="AF2" t="e">
        <f ca="1">VLOOKUP(AF$1,Feuil4!$A$1:$B$99,2,FALSE)</f>
        <v>#REF!</v>
      </c>
      <c r="AG2" t="e">
        <f ca="1">VLOOKUP(AG$1,Feuil4!$A$1:$B$99,2,FALSE)</f>
        <v>#REF!</v>
      </c>
      <c r="AH2" t="e">
        <f ca="1">VLOOKUP(AH$1,Feuil4!$A$1:$B$99,2,FALSE)</f>
        <v>#REF!</v>
      </c>
      <c r="AI2" t="e">
        <f ca="1">VLOOKUP(AI$1,Feuil4!$A$1:$B$99,2,FALSE)</f>
        <v>#REF!</v>
      </c>
      <c r="AJ2" t="e">
        <f ca="1">VLOOKUP(AJ$1,Feuil4!$A$1:$B$99,2,FALSE)</f>
        <v>#REF!</v>
      </c>
      <c r="AK2" t="e">
        <f ca="1">VLOOKUP(AK$1,Feuil4!$A$1:$B$99,2,FALSE)</f>
        <v>#REF!</v>
      </c>
      <c r="AL2" t="e">
        <f ca="1">VLOOKUP(AL$1,Feuil4!$A$1:$B$99,2,FALSE)</f>
        <v>#REF!</v>
      </c>
      <c r="AM2" t="e">
        <f ca="1">VLOOKUP(AM$1,Feuil4!$A$1:$B$99,2,FALSE)</f>
        <v>#REF!</v>
      </c>
      <c r="AN2" t="e">
        <f ca="1">VLOOKUP(AN$1,Feuil4!$A$1:$B$99,2,FALSE)</f>
        <v>#REF!</v>
      </c>
      <c r="AO2" t="e">
        <f ca="1">VLOOKUP(AO$1,Feuil4!$A$1:$B$99,2,FALSE)</f>
        <v>#REF!</v>
      </c>
      <c r="AP2" t="e">
        <f ca="1">VLOOKUP(AP$1,Feuil4!$A$1:$B$99,2,FALSE)</f>
        <v>#REF!</v>
      </c>
      <c r="AQ2" t="e">
        <f ca="1">VLOOKUP(AQ$1,Feuil4!$A$1:$B$99,2,FALSE)</f>
        <v>#REF!</v>
      </c>
      <c r="AR2" t="e">
        <f ca="1">VLOOKUP(AR$1,Feuil4!$A$1:$B$99,2,FALSE)</f>
        <v>#REF!</v>
      </c>
      <c r="AS2" t="e">
        <f ca="1">VLOOKUP(AS$1,Feuil4!$A$1:$B$99,2,FALSE)</f>
        <v>#REF!</v>
      </c>
      <c r="AT2" t="e">
        <f ca="1">VLOOKUP(AT$1,Feuil4!$A$1:$B$99,2,FALSE)</f>
        <v>#REF!</v>
      </c>
      <c r="AU2">
        <f>VLOOKUP(AU$1,Feuil4!$A$1:$B$99,2,FALSE)</f>
        <v>5</v>
      </c>
      <c r="AV2">
        <f>VLOOKUP(AV$1,Feuil4!$A$1:$B$99,2,FALSE)</f>
        <v>0</v>
      </c>
      <c r="AW2">
        <f>VLOOKUP(AW$1,Feuil4!$A$1:$B$99,2,FALSE)</f>
        <v>0</v>
      </c>
      <c r="AX2">
        <f>VLOOKUP(AX$1,Feuil4!$A$1:$B$99,2,FALSE)</f>
        <v>0</v>
      </c>
      <c r="AY2">
        <f>VLOOKUP(AY$1,Feuil4!$A$1:$B$99,2,FALSE)</f>
        <v>1</v>
      </c>
      <c r="AZ2">
        <f>VLOOKUP(AZ$1,Feuil4!$A$1:$B$99,2,FALSE)</f>
        <v>0</v>
      </c>
      <c r="BA2">
        <f>VLOOKUP(BA$1,Feuil4!$A$1:$B$99,2,FALSE)</f>
        <v>0</v>
      </c>
      <c r="BB2">
        <f>VLOOKUP(BB$1,Feuil4!$A$1:$B$99,2,FALSE)</f>
        <v>0</v>
      </c>
      <c r="BC2">
        <f>VLOOKUP(BC$1,Feuil4!$A$1:$B$99,2,FALSE)</f>
        <v>8</v>
      </c>
      <c r="BD2">
        <f>VLOOKUP(BD$1,Feuil4!$A$1:$B$99,2,FALSE)</f>
        <v>0</v>
      </c>
      <c r="BE2">
        <f>VLOOKUP(BE$1,Feuil4!$A$1:$B$99,2,FALSE)</f>
        <v>1</v>
      </c>
      <c r="BF2">
        <f>VLOOKUP(BF$1,Feuil4!$A$1:$B$99,2,FALSE)</f>
        <v>5</v>
      </c>
      <c r="BG2">
        <f>VLOOKUP(BG$1,Feuil4!$A$1:$B$99,2,FALSE)</f>
        <v>0</v>
      </c>
      <c r="BH2">
        <f>VLOOKUP(BH$1,Feuil4!$A$1:$B$99,2,FALSE)</f>
        <v>1</v>
      </c>
      <c r="BI2">
        <f>VLOOKUP(BI$1,Feuil4!$A$1:$B$99,2,FALSE)</f>
        <v>0</v>
      </c>
      <c r="BJ2">
        <f>VLOOKUP(BJ$1,Feuil4!$A$1:$B$99,2,FALSE)</f>
        <v>3</v>
      </c>
      <c r="BK2">
        <f>VLOOKUP(BK$1,Feuil4!$A$1:$B$99,2,FALSE)</f>
        <v>0</v>
      </c>
      <c r="BL2">
        <f>VLOOKUP(BL$1,Feuil4!$A$1:$B$99,2,FALSE)</f>
        <v>0</v>
      </c>
      <c r="BM2">
        <f>VLOOKUP(BM$1,Feuil4!$A$1:$B$99,2,FALSE)</f>
        <v>0</v>
      </c>
      <c r="BN2">
        <f>VLOOKUP(BN$1,Feuil4!$A$1:$B$99,2,FALSE)</f>
        <v>0</v>
      </c>
      <c r="BO2">
        <f>VLOOKUP(BO$1,Feuil4!$A$1:$B$99,2,FALSE)</f>
        <v>0</v>
      </c>
      <c r="BP2">
        <f>VLOOKUP(BP$1,Feuil4!$A$1:$B$99,2,FALSE)</f>
        <v>0</v>
      </c>
      <c r="BQ2">
        <f>VLOOKUP(BQ$1,Feuil4!$A$1:$B$99,2,FALSE)</f>
        <v>0</v>
      </c>
      <c r="BR2">
        <f>VLOOKUP(BR$1,Feuil4!$A$1:$B$99,2,FALSE)</f>
        <v>1</v>
      </c>
      <c r="BS2">
        <f>VLOOKUP(BS$1,Feuil4!$A$1:$B$99,2,FALSE)</f>
        <v>1</v>
      </c>
      <c r="BT2">
        <f>VLOOKUP(BT$1,Feuil4!$A$1:$B$99,2,FALSE)</f>
        <v>0</v>
      </c>
      <c r="BU2">
        <f>VLOOKUP(BU$1,Feuil4!$A$1:$B$99,2,FALSE)</f>
        <v>6</v>
      </c>
      <c r="BV2">
        <f>VLOOKUP(BV$1,Feuil4!$A$1:$B$99,2,FALSE)</f>
        <v>0</v>
      </c>
      <c r="BW2">
        <f>VLOOKUP(BW$1,Feuil4!$A$1:$B$99,2,FALSE)</f>
        <v>0</v>
      </c>
      <c r="BX2">
        <f>VLOOKUP(BX$1,Feuil4!$A$1:$B$99,2,FALSE)</f>
        <v>3</v>
      </c>
      <c r="BY2">
        <f>VLOOKUP(BY$1,Feuil4!$A$1:$B$99,2,FALSE)</f>
        <v>3</v>
      </c>
      <c r="BZ2">
        <f>VLOOKUP(BZ$1,Feuil4!$A$1:$B$99,2,FALSE)</f>
        <v>1</v>
      </c>
      <c r="CA2">
        <f>VLOOKUP(CA$1,Feuil4!$A$1:$B$99,2,FALSE)</f>
        <v>1</v>
      </c>
      <c r="CB2">
        <f>VLOOKUP(CB$1,Feuil4!$A$1:$B$99,2,FALSE)</f>
        <v>0</v>
      </c>
      <c r="CC2">
        <f>VLOOKUP(CC$1,Feuil4!$A$1:$B$99,2,FALSE)</f>
        <v>0</v>
      </c>
      <c r="CD2">
        <f>VLOOKUP(CD$1,Feuil4!$A$1:$B$99,2,FALSE)</f>
        <v>1</v>
      </c>
      <c r="CE2">
        <f>VLOOKUP(CE$1,Feuil4!$A$1:$B$99,2,FALSE)</f>
        <v>0</v>
      </c>
      <c r="CF2">
        <f>VLOOKUP(CF$1,Feuil4!$A$1:$B$99,2,FALSE)</f>
        <v>0</v>
      </c>
      <c r="CG2">
        <f>VLOOKUP(CG$1,Feuil4!$A$1:$B$99,2,FALSE)</f>
        <v>0</v>
      </c>
      <c r="CH2">
        <f>VLOOKUP(CH$1,Feuil4!$A$1:$B$99,2,FALSE)</f>
        <v>0</v>
      </c>
      <c r="CI2">
        <f>VLOOKUP(CI$1,Feuil4!$A$1:$B$99,2,FALSE)</f>
        <v>7</v>
      </c>
      <c r="CJ2">
        <f>VLOOKUP(CJ$1,Feuil4!$A$1:$B$99,2,FALSE)</f>
        <v>1</v>
      </c>
      <c r="CK2">
        <f>VLOOKUP(CK$1,Feuil4!$A$1:$B$99,2,FALSE)</f>
        <v>0</v>
      </c>
      <c r="CL2">
        <f>VLOOKUP(CL$1,Feuil4!$A$1:$B$99,2,FALSE)</f>
        <v>0</v>
      </c>
      <c r="CM2">
        <f>VLOOKUP(CM$1,Feuil4!$A$1:$B$99,2,FALSE)</f>
        <v>9</v>
      </c>
      <c r="CN2">
        <f>VLOOKUP(CN$1,Feuil4!$A$1:$B$99,2,FALSE)</f>
        <v>450</v>
      </c>
      <c r="CO2">
        <f>VLOOKUP(CO$1,Feuil4!$A$1:$B$99,2,FALSE)</f>
        <v>3600</v>
      </c>
      <c r="CP2" t="str">
        <f>VLOOKUP(CP$1,Feuil4!$A$1:$B$99,2,FALSE)</f>
        <v/>
      </c>
      <c r="CQ2">
        <f>VLOOKUP(CQ$1,Feuil4!$A$1:$B$99,2,FALSE)</f>
        <v>12250</v>
      </c>
      <c r="CR2">
        <f>VLOOKUP(CR$1,Feuil4!$A$1:$B$99,2,FALSE)</f>
        <v>2041.6666666666667</v>
      </c>
      <c r="CS2">
        <f>VLOOKUP(CS$1,Feuil4!$A$1:$B$99,2,FALSE)</f>
        <v>3000</v>
      </c>
      <c r="CT2">
        <f>VLOOKUP(CT$1,Feuil4!$A$1:$B$99,2,FALSE)</f>
        <v>15000</v>
      </c>
      <c r="CU2">
        <f>VLOOKUP(CU$1,Feuil4!$A$1:$B$99,2,FALSE)</f>
        <v>2500</v>
      </c>
      <c r="CV2">
        <f>VLOOKUP(CV$1,Feuil4!$A$1:$B$99,2,FALSE)</f>
        <v>45600</v>
      </c>
    </row>
    <row r="3" spans="1:100" x14ac:dyDescent="0.25">
      <c r="A3" s="29" t="s">
        <v>104</v>
      </c>
      <c r="B3" t="e" cm="1">
        <f t="array" aca="1" ref="B3" ca="1">INDIRECT("Feuil4!$"&amp;B&amp;COLUMN($B1)-1)</f>
        <v>#NAME?</v>
      </c>
      <c r="C3" t="e" cm="1">
        <f t="array" aca="1" ref="C3" ca="1">INDIRECT(Feuil4!$B1)</f>
        <v>#VALUE!</v>
      </c>
    </row>
  </sheetData>
  <phoneticPr fontId="9" type="noConversion"/>
  <conditionalFormatting sqref="L1">
    <cfRule type="containsBlanks" dxfId="1" priority="2">
      <formula>LEN(TRIM(L1))=0</formula>
    </cfRule>
  </conditionalFormatting>
  <conditionalFormatting sqref="A1:A3">
    <cfRule type="duplicateValues" dxfId="0" priority="1"/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Index</vt:lpstr>
      <vt:lpstr>Formule</vt:lpstr>
      <vt:lpstr>Données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EDDAHRIR</dc:creator>
  <cp:lastModifiedBy>Mohammed EDDAHRIR</cp:lastModifiedBy>
  <dcterms:created xsi:type="dcterms:W3CDTF">2021-08-26T10:43:57Z</dcterms:created>
  <dcterms:modified xsi:type="dcterms:W3CDTF">2021-08-26T13:39:43Z</dcterms:modified>
</cp:coreProperties>
</file>