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4250" tabRatio="120"/>
  </bookViews>
  <sheets>
    <sheet name="Tableau" sheetId="2" r:id="rId1"/>
  </sheets>
  <definedNames>
    <definedName name="Article">Tableau!$L$3:$L$5</definedName>
    <definedName name="Charnière">Tableau!$B$40:$B$51</definedName>
    <definedName name="Charnière_applique_110°_blum_amo">Tableau!$B$40:$B$51</definedName>
    <definedName name="Coulisse">Tableau!$B$52:$B$83</definedName>
    <definedName name="Eclairage">Tableau!$B$84:$B$91</definedName>
    <definedName name="Fournisseur">Tableau!$N$3:$N$6</definedName>
    <definedName name="TYpe">#REF!</definedName>
  </definedNames>
  <calcPr calcId="124519" calcMode="autoNoTable"/>
</workbook>
</file>

<file path=xl/calcChain.xml><?xml version="1.0" encoding="utf-8"?>
<calcChain xmlns="http://schemas.openxmlformats.org/spreadsheetml/2006/main">
  <c r="D14" i="2"/>
  <c r="J33"/>
  <c r="I10"/>
  <c r="I11"/>
  <c r="I12"/>
  <c r="J12" s="1"/>
  <c r="I13"/>
  <c r="J13" s="1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9"/>
  <c r="J9" s="1"/>
  <c r="J10"/>
  <c r="J11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D11"/>
  <c r="D12"/>
  <c r="D13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9"/>
  <c r="D10"/>
  <c r="O41"/>
  <c r="P41"/>
  <c r="Q41"/>
  <c r="R41"/>
  <c r="O42"/>
  <c r="P42"/>
  <c r="Q42"/>
  <c r="R42"/>
  <c r="O43"/>
  <c r="P43"/>
  <c r="Q43"/>
  <c r="R43"/>
  <c r="O44"/>
  <c r="P44"/>
  <c r="Q44"/>
  <c r="R44"/>
  <c r="O45"/>
  <c r="P45"/>
  <c r="Q45"/>
  <c r="R45"/>
  <c r="O46"/>
  <c r="P46"/>
  <c r="Q46"/>
  <c r="R46"/>
  <c r="O48"/>
  <c r="P48"/>
  <c r="Q48"/>
  <c r="R48"/>
  <c r="O49"/>
  <c r="P49"/>
  <c r="Q49"/>
  <c r="R49"/>
  <c r="O50"/>
  <c r="P50"/>
  <c r="Q50"/>
  <c r="R50"/>
  <c r="O51"/>
  <c r="P51"/>
  <c r="Q51"/>
  <c r="R51"/>
  <c r="O52"/>
  <c r="P52"/>
  <c r="Q52"/>
  <c r="R52"/>
  <c r="O53"/>
  <c r="P53"/>
  <c r="Q53"/>
  <c r="R53"/>
  <c r="O54"/>
  <c r="P54"/>
  <c r="Q54"/>
  <c r="R54"/>
  <c r="O55"/>
  <c r="P55"/>
  <c r="Q55"/>
  <c r="R55"/>
  <c r="O56"/>
  <c r="P56"/>
  <c r="Q56"/>
  <c r="R56"/>
  <c r="O57"/>
  <c r="P57"/>
  <c r="Q57"/>
  <c r="R57"/>
  <c r="O58"/>
  <c r="P58"/>
  <c r="Q58"/>
  <c r="R58"/>
  <c r="O59"/>
  <c r="P59"/>
  <c r="Q59"/>
  <c r="R59"/>
  <c r="O60"/>
  <c r="P60"/>
  <c r="Q60"/>
  <c r="R60"/>
  <c r="O61"/>
  <c r="P61"/>
  <c r="Q61"/>
  <c r="R61"/>
  <c r="O62"/>
  <c r="P62"/>
  <c r="Q62"/>
  <c r="R62"/>
  <c r="O63"/>
  <c r="P63"/>
  <c r="Q63"/>
  <c r="R63"/>
  <c r="O64"/>
  <c r="P64"/>
  <c r="Q64"/>
  <c r="R64"/>
  <c r="O65"/>
  <c r="P65"/>
  <c r="Q65"/>
  <c r="R65"/>
  <c r="O66"/>
  <c r="P66"/>
  <c r="Q66"/>
  <c r="R66"/>
  <c r="O67"/>
  <c r="P67"/>
  <c r="Q67"/>
  <c r="R67"/>
  <c r="O68"/>
  <c r="P68"/>
  <c r="Q68"/>
  <c r="R68"/>
  <c r="O69"/>
  <c r="P69"/>
  <c r="Q69"/>
  <c r="R69"/>
  <c r="O70"/>
  <c r="P70"/>
  <c r="Q70"/>
  <c r="R70"/>
  <c r="O71"/>
  <c r="P71"/>
  <c r="Q71"/>
  <c r="R71"/>
  <c r="O72"/>
  <c r="P72"/>
  <c r="Q72"/>
  <c r="R72"/>
  <c r="O73"/>
  <c r="P73"/>
  <c r="Q73"/>
  <c r="R73"/>
  <c r="O74"/>
  <c r="P74"/>
  <c r="Q74"/>
  <c r="R74"/>
  <c r="O75"/>
  <c r="P75"/>
  <c r="Q75"/>
  <c r="R75"/>
  <c r="O76"/>
  <c r="P76"/>
  <c r="Q76"/>
  <c r="R76"/>
  <c r="O77"/>
  <c r="P77"/>
  <c r="Q77"/>
  <c r="R77"/>
  <c r="O78"/>
  <c r="P78"/>
  <c r="Q78"/>
  <c r="R78"/>
  <c r="O79"/>
  <c r="P79"/>
  <c r="Q79"/>
  <c r="R79"/>
  <c r="O80"/>
  <c r="P80"/>
  <c r="Q80"/>
  <c r="R80"/>
  <c r="O81"/>
  <c r="P81"/>
  <c r="Q81"/>
  <c r="R81"/>
  <c r="O82"/>
  <c r="P82"/>
  <c r="Q82"/>
  <c r="R82"/>
  <c r="O83"/>
  <c r="P83"/>
  <c r="Q83"/>
  <c r="R83"/>
  <c r="O84"/>
  <c r="P84"/>
  <c r="Q84"/>
  <c r="R84"/>
  <c r="O85"/>
  <c r="P85"/>
  <c r="Q85"/>
  <c r="R85"/>
  <c r="O86"/>
  <c r="P86"/>
  <c r="Q86"/>
  <c r="R86"/>
  <c r="O87"/>
  <c r="P87"/>
  <c r="Q87"/>
  <c r="R87"/>
  <c r="O88"/>
  <c r="P88"/>
  <c r="Q88"/>
  <c r="R88"/>
  <c r="O89"/>
  <c r="P89"/>
  <c r="Q89"/>
  <c r="R89"/>
  <c r="O90"/>
  <c r="P90"/>
  <c r="Q90"/>
  <c r="R90"/>
  <c r="O91"/>
  <c r="P91"/>
  <c r="Q91"/>
  <c r="R91"/>
  <c r="R40"/>
  <c r="Q40"/>
  <c r="P40"/>
  <c r="O40"/>
</calcChain>
</file>

<file path=xl/sharedStrings.xml><?xml version="1.0" encoding="utf-8"?>
<sst xmlns="http://schemas.openxmlformats.org/spreadsheetml/2006/main" count="185" uniqueCount="157">
  <si>
    <t>Fournisseur</t>
  </si>
  <si>
    <t>Prix</t>
  </si>
  <si>
    <t>Charnière</t>
  </si>
  <si>
    <t>Coulisse</t>
  </si>
  <si>
    <t>Charnière applique 110° blum amo</t>
  </si>
  <si>
    <t>Charnière semi-appl 110° blum amo</t>
  </si>
  <si>
    <t>Article</t>
  </si>
  <si>
    <t>Désignation</t>
  </si>
  <si>
    <t>QT</t>
  </si>
  <si>
    <t>Finition</t>
  </si>
  <si>
    <t>Numéro de2</t>
  </si>
  <si>
    <t>Prix Total</t>
  </si>
  <si>
    <t>Commande</t>
  </si>
  <si>
    <t>Livraison</t>
  </si>
  <si>
    <t>Date de</t>
  </si>
  <si>
    <t>Total:</t>
  </si>
  <si>
    <t>Liste Article</t>
  </si>
  <si>
    <t>Liste Fournisseur</t>
  </si>
  <si>
    <t>LMC</t>
  </si>
  <si>
    <t>Legallais</t>
  </si>
  <si>
    <t>Foussier</t>
  </si>
  <si>
    <t>Häfele</t>
  </si>
  <si>
    <t>Charnière encastrée 110° blum amo</t>
  </si>
  <si>
    <t>Embase clip à eurovis ép.0mm</t>
  </si>
  <si>
    <t>Embase clip à eurovis ép.3mm</t>
  </si>
  <si>
    <t>Embase clip à eurovis ép.9mm</t>
  </si>
  <si>
    <t>Eclairage</t>
  </si>
  <si>
    <t>Attache façade gauche tandem</t>
  </si>
  <si>
    <t>Attache façade droite tandem</t>
  </si>
  <si>
    <t>Cellule infra-rouge pour leds</t>
  </si>
  <si>
    <t>Bande leds 24 V (long 5ml)</t>
  </si>
  <si>
    <t>------------------------------------------</t>
  </si>
  <si>
    <t>REF</t>
  </si>
  <si>
    <t>REFERENCE</t>
  </si>
  <si>
    <t>COU560H250B</t>
  </si>
  <si>
    <t>COU560H300B</t>
  </si>
  <si>
    <t>COU560H350B</t>
  </si>
  <si>
    <t>COU560H400B</t>
  </si>
  <si>
    <t>COU560H450B</t>
  </si>
  <si>
    <t>COU560H500B</t>
  </si>
  <si>
    <t>COU560H550B</t>
  </si>
  <si>
    <t>Compris</t>
  </si>
  <si>
    <t>CHA73B359</t>
  </si>
  <si>
    <t>CHA71B369</t>
  </si>
  <si>
    <t>CHA71B379</t>
  </si>
  <si>
    <t>CHA79B9590</t>
  </si>
  <si>
    <t>CHA71B959</t>
  </si>
  <si>
    <t>CHA71B969</t>
  </si>
  <si>
    <t>CHA71B979</t>
  </si>
  <si>
    <t>EMB175810</t>
  </si>
  <si>
    <t>EMB17581021</t>
  </si>
  <si>
    <t>EMB175813</t>
  </si>
  <si>
    <t>CEL106</t>
  </si>
  <si>
    <t>BOI105</t>
  </si>
  <si>
    <t>BAN513BLC</t>
  </si>
  <si>
    <t>423.54.725</t>
  </si>
  <si>
    <t>423.54.730</t>
  </si>
  <si>
    <t>423.54.735</t>
  </si>
  <si>
    <t>423.54.740</t>
  </si>
  <si>
    <t>423.54.745</t>
  </si>
  <si>
    <t>423.54.750</t>
  </si>
  <si>
    <t>423.54.755</t>
  </si>
  <si>
    <t>ATT51G</t>
  </si>
  <si>
    <t>ATT51D</t>
  </si>
  <si>
    <t>EMB175819</t>
  </si>
  <si>
    <t>Boitier inter. (3 cellules maxi)</t>
  </si>
  <si>
    <t>Transformateur 24V en 30W</t>
  </si>
  <si>
    <t>Charnière dans le prolong. amo</t>
  </si>
  <si>
    <t>Charnière applique 95° EP amo</t>
  </si>
  <si>
    <t>Charnière semi-appl 95° EP amo</t>
  </si>
  <si>
    <t>Charnière encastrée 95° EP amo</t>
  </si>
  <si>
    <t>Embase clip ép.0mm (vis-à vis)</t>
  </si>
  <si>
    <t>FIL110</t>
  </si>
  <si>
    <t>Fil connexion lg 150mm</t>
  </si>
  <si>
    <t>TRA2430</t>
  </si>
  <si>
    <t>TRA2415</t>
  </si>
  <si>
    <t>Transformateur 24V en 15W</t>
  </si>
  <si>
    <t>Transformateur 24V en 50W</t>
  </si>
  <si>
    <t>Transformateur 24V en 70W</t>
  </si>
  <si>
    <t>TRA4950</t>
  </si>
  <si>
    <t>TRA4970</t>
  </si>
  <si>
    <t>73B3590</t>
  </si>
  <si>
    <t>71B9790</t>
  </si>
  <si>
    <t>71B9690</t>
  </si>
  <si>
    <t>71B3690</t>
  </si>
  <si>
    <t>71B9590</t>
  </si>
  <si>
    <t>71B3790</t>
  </si>
  <si>
    <t>79B9590</t>
  </si>
  <si>
    <t>175H9100</t>
  </si>
  <si>
    <t>175H9130</t>
  </si>
  <si>
    <t>175H9190</t>
  </si>
  <si>
    <t>COU760H300B</t>
  </si>
  <si>
    <t>COU760H350B</t>
  </si>
  <si>
    <t>COU760H400B</t>
  </si>
  <si>
    <t>COU760H450B</t>
  </si>
  <si>
    <t>COU760H500B</t>
  </si>
  <si>
    <t>COU760H550B</t>
  </si>
  <si>
    <t>COU760H300T</t>
  </si>
  <si>
    <t>COU760H350T</t>
  </si>
  <si>
    <t>COU760H400T</t>
  </si>
  <si>
    <t>COU760H450T</t>
  </si>
  <si>
    <t>COU760H500T</t>
  </si>
  <si>
    <t>COU760H550T</t>
  </si>
  <si>
    <t xml:space="preserve">Coulisse Tandem lg. 300 </t>
  </si>
  <si>
    <t>Coulisse Tandem lg. 350</t>
  </si>
  <si>
    <t>Coulisse Tandem lg . 400</t>
  </si>
  <si>
    <t>Coulisse Tandem lg. 450</t>
  </si>
  <si>
    <t>Coulisse Tandem lg. 500</t>
  </si>
  <si>
    <t xml:space="preserve">Coulisse Tandem lg. 550 </t>
  </si>
  <si>
    <t>Coulisse Tandem AMO lg. 250</t>
  </si>
  <si>
    <t>Coulisse Tandem AMO lg. 300</t>
  </si>
  <si>
    <t>Coulisse Tandem AMO lg.350</t>
  </si>
  <si>
    <t>Coulisse Tandem AMO lg.400</t>
  </si>
  <si>
    <t>Coulisse Tandem AMO lg.450</t>
  </si>
  <si>
    <t>Coulisse Tandem AMO lg.500</t>
  </si>
  <si>
    <t>Coulisse Tandem AMO lg.550</t>
  </si>
  <si>
    <t>Coulisse Movento AMO lg. 300</t>
  </si>
  <si>
    <t>Coulisse Movento AMO lg.350</t>
  </si>
  <si>
    <t>Coulisse Movento AMO lg .400</t>
  </si>
  <si>
    <t>Coulisse Movento AMO lg. 450</t>
  </si>
  <si>
    <t>Coulisse Movento AMO lg.500</t>
  </si>
  <si>
    <t>Coulisse Movento AMO lg .550</t>
  </si>
  <si>
    <t>Coulisse Movento TIP-ON lg.300</t>
  </si>
  <si>
    <t>Coulisse Movento TIP-ON lg. 450</t>
  </si>
  <si>
    <t>Coulisse Movento TIP-ON lg .500</t>
  </si>
  <si>
    <t>Coulisse Movento TIP-ON lg. 550</t>
  </si>
  <si>
    <t>Coulisse Movento TIP-ON lg.350</t>
  </si>
  <si>
    <t>COU560H300</t>
  </si>
  <si>
    <t>COU560H350</t>
  </si>
  <si>
    <t>COU560H400</t>
  </si>
  <si>
    <t>COU560H450</t>
  </si>
  <si>
    <t>COU560H500</t>
  </si>
  <si>
    <t>COU560H550</t>
  </si>
  <si>
    <t>Coulisse Movento TIP-ON lg.400</t>
  </si>
  <si>
    <t>SET TIP-ON pour Tandem 560</t>
  </si>
  <si>
    <t>--------------------------------------------</t>
  </si>
  <si>
    <t>SET557150</t>
  </si>
  <si>
    <t>lmc</t>
  </si>
  <si>
    <t>legallais</t>
  </si>
  <si>
    <t xml:space="preserve">Foussier </t>
  </si>
  <si>
    <t>PRIX</t>
  </si>
  <si>
    <t>DISPO FOURNISSEUR</t>
  </si>
  <si>
    <t>-----------------------------------------------------------------------------------------------------</t>
  </si>
  <si>
    <t>--------------------------------------------------------------------</t>
  </si>
  <si>
    <t>------------------------------------------------------------------------------------------</t>
  </si>
  <si>
    <t>433.24.036</t>
  </si>
  <si>
    <t>433.24.032</t>
  </si>
  <si>
    <t>433.24.042</t>
  </si>
  <si>
    <t>433.24.040</t>
  </si>
  <si>
    <t>433.24.038</t>
  </si>
  <si>
    <t>433.24.034</t>
  </si>
  <si>
    <t>433.24.022</t>
  </si>
  <si>
    <t>433.24.016</t>
  </si>
  <si>
    <t>433.24.020</t>
  </si>
  <si>
    <t>433.24.018</t>
  </si>
  <si>
    <t>433.24.014</t>
  </si>
  <si>
    <t>433.24.012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</si>
</sst>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7" formatCode="_-* #,##0.00,[$€]_-;\-* #,##0.00,[$€]_-;_-* &quot;-&quot;??,[$€]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8"/>
      </patternFill>
    </fill>
    <fill>
      <patternFill patternType="solid">
        <fgColor theme="9" tint="0.79998168889431442"/>
        <bgColor indexed="65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theme="8" tint="0.79998168889431442"/>
        <bgColor indexed="65"/>
      </patternFill>
    </fill>
  </fills>
  <borders count="3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medium">
        <color indexed="64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thin">
        <color rgb="FFB2B2B2"/>
      </right>
      <top style="thin">
        <color rgb="FFB2B2B2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medium">
        <color indexed="64"/>
      </bottom>
      <diagonal/>
    </border>
    <border>
      <left style="thin">
        <color rgb="FFB2B2B2"/>
      </left>
      <right style="medium">
        <color indexed="64"/>
      </right>
      <top style="thin">
        <color rgb="FFB2B2B2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B2B2B2"/>
      </right>
      <top style="medium">
        <color indexed="64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medium">
        <color indexed="64"/>
      </top>
      <bottom style="thin">
        <color rgb="FFB2B2B2"/>
      </bottom>
      <diagonal/>
    </border>
    <border>
      <left style="thin">
        <color rgb="FFB2B2B2"/>
      </left>
      <right style="medium">
        <color indexed="64"/>
      </right>
      <top style="medium">
        <color indexed="64"/>
      </top>
      <bottom style="thin">
        <color rgb="FFB2B2B2"/>
      </bottom>
      <diagonal/>
    </border>
  </borders>
  <cellStyleXfs count="13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1" applyNumberFormat="0" applyAlignment="0" applyProtection="0"/>
    <xf numFmtId="0" fontId="1" fillId="5" borderId="2" applyNumberFormat="0" applyFont="0" applyAlignment="0" applyProtection="0"/>
    <xf numFmtId="0" fontId="5" fillId="6" borderId="0" applyNumberFormat="0" applyBorder="0" applyAlignment="0" applyProtection="0"/>
    <xf numFmtId="0" fontId="1" fillId="7" borderId="0" applyNumberFormat="0" applyBorder="0" applyAlignment="0" applyProtection="0"/>
    <xf numFmtId="0" fontId="5" fillId="8" borderId="0" applyNumberFormat="0" applyBorder="0" applyAlignment="0" applyProtection="0"/>
    <xf numFmtId="0" fontId="1" fillId="9" borderId="0" applyNumberFormat="0" applyBorder="0" applyAlignment="0" applyProtection="0"/>
    <xf numFmtId="0" fontId="6" fillId="10" borderId="0" applyNumberFormat="0" applyBorder="0" applyAlignment="0" applyProtection="0"/>
    <xf numFmtId="0" fontId="7" fillId="11" borderId="3" applyNumberFormat="0" applyAlignment="0" applyProtection="0"/>
    <xf numFmtId="0" fontId="1" fillId="12" borderId="0" applyNumberFormat="0" applyBorder="0" applyAlignment="0" applyProtection="0"/>
    <xf numFmtId="167" fontId="1" fillId="0" borderId="0" applyFon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5" fillId="6" borderId="0" xfId="5" applyAlignment="1">
      <alignment horizontal="center"/>
    </xf>
    <xf numFmtId="0" fontId="5" fillId="6" borderId="0" xfId="5" applyNumberFormat="1" applyAlignment="1">
      <alignment horizontal="center"/>
    </xf>
    <xf numFmtId="0" fontId="2" fillId="2" borderId="0" xfId="1"/>
    <xf numFmtId="0" fontId="1" fillId="9" borderId="0" xfId="8"/>
    <xf numFmtId="0" fontId="1" fillId="9" borderId="1" xfId="8" applyBorder="1"/>
    <xf numFmtId="2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/>
    <xf numFmtId="0" fontId="0" fillId="5" borderId="4" xfId="4" applyFont="1" applyBorder="1" applyAlignment="1">
      <alignment horizontal="center" vertical="center"/>
    </xf>
    <xf numFmtId="0" fontId="3" fillId="3" borderId="5" xfId="2" applyBorder="1" applyAlignment="1">
      <alignment horizontal="center" vertical="center"/>
    </xf>
    <xf numFmtId="0" fontId="3" fillId="3" borderId="15" xfId="2" applyBorder="1" applyAlignment="1">
      <alignment horizontal="center" vertical="center"/>
    </xf>
    <xf numFmtId="0" fontId="0" fillId="5" borderId="11" xfId="4" applyFont="1" applyBorder="1" applyAlignment="1">
      <alignment horizontal="center" vertical="center"/>
    </xf>
    <xf numFmtId="0" fontId="0" fillId="5" borderId="13" xfId="4" applyFont="1" applyBorder="1" applyAlignment="1">
      <alignment horizontal="center" vertical="center"/>
    </xf>
    <xf numFmtId="0" fontId="5" fillId="8" borderId="16" xfId="7" applyBorder="1" applyAlignment="1">
      <alignment horizontal="center" vertical="center"/>
    </xf>
    <xf numFmtId="0" fontId="5" fillId="8" borderId="17" xfId="7" applyBorder="1" applyAlignment="1">
      <alignment horizontal="center" vertical="center"/>
    </xf>
    <xf numFmtId="0" fontId="5" fillId="8" borderId="6" xfId="7" applyBorder="1" applyAlignment="1">
      <alignment horizontal="center" vertical="center"/>
    </xf>
    <xf numFmtId="0" fontId="4" fillId="4" borderId="16" xfId="3" applyBorder="1" applyAlignment="1">
      <alignment horizontal="center" vertical="center"/>
    </xf>
    <xf numFmtId="0" fontId="4" fillId="4" borderId="17" xfId="3" applyBorder="1" applyAlignment="1">
      <alignment horizontal="center" vertical="center"/>
    </xf>
    <xf numFmtId="0" fontId="4" fillId="4" borderId="6" xfId="3" applyBorder="1" applyAlignment="1">
      <alignment horizontal="center" vertical="center"/>
    </xf>
    <xf numFmtId="0" fontId="3" fillId="3" borderId="18" xfId="2" applyBorder="1" applyAlignment="1">
      <alignment vertical="center"/>
    </xf>
    <xf numFmtId="0" fontId="3" fillId="3" borderId="19" xfId="2" applyBorder="1" applyAlignment="1">
      <alignment vertical="center"/>
    </xf>
    <xf numFmtId="0" fontId="6" fillId="10" borderId="16" xfId="9" applyBorder="1" applyAlignment="1">
      <alignment horizontal="center" vertical="center"/>
    </xf>
    <xf numFmtId="0" fontId="0" fillId="5" borderId="12" xfId="4" applyFont="1" applyBorder="1" applyAlignment="1">
      <alignment horizontal="center" vertical="center"/>
    </xf>
    <xf numFmtId="0" fontId="6" fillId="10" borderId="17" xfId="9" applyBorder="1" applyAlignment="1">
      <alignment horizontal="center" vertical="center"/>
    </xf>
    <xf numFmtId="0" fontId="6" fillId="10" borderId="6" xfId="9" applyBorder="1" applyAlignment="1">
      <alignment horizontal="center" vertical="center"/>
    </xf>
    <xf numFmtId="0" fontId="0" fillId="5" borderId="7" xfId="4" applyFont="1" applyBorder="1" applyAlignment="1">
      <alignment horizontal="center" vertical="center"/>
    </xf>
    <xf numFmtId="0" fontId="0" fillId="5" borderId="14" xfId="4" applyFont="1" applyBorder="1" applyAlignment="1">
      <alignment horizontal="center" vertical="center"/>
    </xf>
    <xf numFmtId="164" fontId="1" fillId="9" borderId="11" xfId="8" applyNumberFormat="1" applyBorder="1" applyAlignment="1">
      <alignment horizontal="center" vertical="center"/>
    </xf>
    <xf numFmtId="164" fontId="1" fillId="9" borderId="4" xfId="8" applyNumberFormat="1" applyBorder="1" applyAlignment="1">
      <alignment horizontal="center" vertical="center"/>
    </xf>
    <xf numFmtId="164" fontId="1" fillId="9" borderId="12" xfId="8" applyNumberFormat="1" applyBorder="1" applyAlignment="1">
      <alignment horizontal="center" vertical="center"/>
    </xf>
    <xf numFmtId="164" fontId="1" fillId="9" borderId="13" xfId="8" applyNumberFormat="1" applyBorder="1" applyAlignment="1">
      <alignment horizontal="center" vertical="center"/>
    </xf>
    <xf numFmtId="164" fontId="1" fillId="9" borderId="7" xfId="8" applyNumberFormat="1" applyBorder="1" applyAlignment="1">
      <alignment horizontal="center" vertical="center"/>
    </xf>
    <xf numFmtId="164" fontId="1" fillId="9" borderId="14" xfId="8" applyNumberFormat="1" applyBorder="1" applyAlignment="1">
      <alignment horizontal="center" vertical="center"/>
    </xf>
    <xf numFmtId="0" fontId="1" fillId="9" borderId="11" xfId="8" applyBorder="1" applyAlignment="1">
      <alignment horizontal="center" vertical="center"/>
    </xf>
    <xf numFmtId="0" fontId="1" fillId="9" borderId="4" xfId="8" applyBorder="1" applyAlignment="1">
      <alignment horizontal="center" vertical="center"/>
    </xf>
    <xf numFmtId="0" fontId="1" fillId="9" borderId="12" xfId="8" applyBorder="1" applyAlignment="1">
      <alignment horizontal="center" vertical="center"/>
    </xf>
    <xf numFmtId="3" fontId="1" fillId="9" borderId="4" xfId="8" applyNumberFormat="1" applyBorder="1" applyAlignment="1">
      <alignment horizontal="center" vertical="center"/>
    </xf>
    <xf numFmtId="164" fontId="1" fillId="12" borderId="11" xfId="11" applyNumberFormat="1" applyBorder="1" applyAlignment="1">
      <alignment horizontal="center" vertical="center"/>
    </xf>
    <xf numFmtId="164" fontId="1" fillId="12" borderId="4" xfId="11" applyNumberFormat="1" applyBorder="1" applyAlignment="1">
      <alignment horizontal="center" vertical="center"/>
    </xf>
    <xf numFmtId="164" fontId="1" fillId="12" borderId="12" xfId="11" applyNumberFormat="1" applyBorder="1" applyAlignment="1">
      <alignment horizontal="center" vertical="center"/>
    </xf>
    <xf numFmtId="0" fontId="1" fillId="12" borderId="11" xfId="11" applyBorder="1" applyAlignment="1">
      <alignment horizontal="center" vertical="center"/>
    </xf>
    <xf numFmtId="0" fontId="1" fillId="12" borderId="4" xfId="11" applyBorder="1" applyAlignment="1">
      <alignment horizontal="center" vertical="center"/>
    </xf>
    <xf numFmtId="0" fontId="1" fillId="12" borderId="12" xfId="11" applyBorder="1" applyAlignment="1">
      <alignment horizontal="center" vertical="center"/>
    </xf>
    <xf numFmtId="164" fontId="0" fillId="5" borderId="20" xfId="4" applyNumberFormat="1" applyFont="1" applyBorder="1" applyAlignment="1">
      <alignment horizontal="center" vertical="center"/>
    </xf>
    <xf numFmtId="164" fontId="0" fillId="5" borderId="2" xfId="4" applyNumberFormat="1" applyFont="1" applyBorder="1" applyAlignment="1">
      <alignment horizontal="center" vertical="center"/>
    </xf>
    <xf numFmtId="164" fontId="0" fillId="5" borderId="21" xfId="4" applyNumberFormat="1" applyFont="1" applyBorder="1" applyAlignment="1">
      <alignment horizontal="center" vertical="center"/>
    </xf>
    <xf numFmtId="164" fontId="0" fillId="5" borderId="22" xfId="4" applyNumberFormat="1" applyFont="1" applyBorder="1" applyAlignment="1">
      <alignment horizontal="center" vertical="center"/>
    </xf>
    <xf numFmtId="164" fontId="0" fillId="5" borderId="23" xfId="4" applyNumberFormat="1" applyFont="1" applyBorder="1" applyAlignment="1">
      <alignment horizontal="center" vertical="center"/>
    </xf>
    <xf numFmtId="164" fontId="0" fillId="5" borderId="24" xfId="4" applyNumberFormat="1" applyFont="1" applyBorder="1" applyAlignment="1">
      <alignment horizontal="center" vertical="center"/>
    </xf>
    <xf numFmtId="0" fontId="1" fillId="7" borderId="25" xfId="6" applyBorder="1" applyAlignment="1">
      <alignment horizontal="center" vertical="center"/>
    </xf>
    <xf numFmtId="0" fontId="1" fillId="7" borderId="26" xfId="6" applyBorder="1" applyAlignment="1">
      <alignment horizontal="center" vertical="center"/>
    </xf>
    <xf numFmtId="0" fontId="1" fillId="7" borderId="27" xfId="6" applyBorder="1" applyAlignment="1">
      <alignment horizontal="center" vertical="center"/>
    </xf>
    <xf numFmtId="164" fontId="1" fillId="12" borderId="8" xfId="11" applyNumberFormat="1" applyBorder="1" applyAlignment="1">
      <alignment horizontal="center" vertical="center"/>
    </xf>
    <xf numFmtId="164" fontId="1" fillId="12" borderId="9" xfId="11" applyNumberFormat="1" applyBorder="1" applyAlignment="1">
      <alignment horizontal="center" vertical="center"/>
    </xf>
    <xf numFmtId="164" fontId="1" fillId="12" borderId="10" xfId="11" applyNumberFormat="1" applyBorder="1" applyAlignment="1">
      <alignment horizontal="center" vertical="center"/>
    </xf>
    <xf numFmtId="164" fontId="1" fillId="12" borderId="13" xfId="11" applyNumberFormat="1" applyBorder="1" applyAlignment="1">
      <alignment horizontal="center" vertical="center"/>
    </xf>
    <xf numFmtId="164" fontId="1" fillId="12" borderId="7" xfId="11" applyNumberFormat="1" applyBorder="1" applyAlignment="1">
      <alignment horizontal="center" vertical="center"/>
    </xf>
    <xf numFmtId="164" fontId="1" fillId="12" borderId="14" xfId="11" applyNumberFormat="1" applyBorder="1" applyAlignment="1">
      <alignment horizontal="center" vertical="center"/>
    </xf>
    <xf numFmtId="164" fontId="1" fillId="9" borderId="8" xfId="8" applyNumberFormat="1" applyBorder="1" applyAlignment="1">
      <alignment horizontal="center" vertical="center"/>
    </xf>
    <xf numFmtId="164" fontId="1" fillId="9" borderId="9" xfId="8" applyNumberFormat="1" applyBorder="1" applyAlignment="1">
      <alignment horizontal="center" vertical="center"/>
    </xf>
    <xf numFmtId="164" fontId="1" fillId="9" borderId="10" xfId="8" applyNumberFormat="1" applyBorder="1" applyAlignment="1">
      <alignment horizontal="center" vertical="center"/>
    </xf>
    <xf numFmtId="164" fontId="0" fillId="5" borderId="28" xfId="4" applyNumberFormat="1" applyFont="1" applyBorder="1" applyAlignment="1">
      <alignment horizontal="center" vertical="center"/>
    </xf>
    <xf numFmtId="164" fontId="0" fillId="5" borderId="29" xfId="4" applyNumberFormat="1" applyFont="1" applyBorder="1" applyAlignment="1">
      <alignment horizontal="center" vertical="center"/>
    </xf>
    <xf numFmtId="164" fontId="0" fillId="5" borderId="30" xfId="4" applyNumberFormat="1" applyFont="1" applyBorder="1" applyAlignment="1">
      <alignment horizontal="center" vertical="center"/>
    </xf>
    <xf numFmtId="0" fontId="0" fillId="5" borderId="8" xfId="4" applyFont="1" applyBorder="1" applyAlignment="1">
      <alignment horizontal="center" vertical="center"/>
    </xf>
    <xf numFmtId="0" fontId="0" fillId="5" borderId="9" xfId="4" applyFont="1" applyBorder="1" applyAlignment="1">
      <alignment horizontal="center" vertical="center"/>
    </xf>
    <xf numFmtId="0" fontId="0" fillId="5" borderId="10" xfId="4" applyFont="1" applyBorder="1" applyAlignment="1">
      <alignment horizontal="center" vertical="center"/>
    </xf>
    <xf numFmtId="0" fontId="1" fillId="9" borderId="8" xfId="8" applyBorder="1" applyAlignment="1">
      <alignment horizontal="center" vertical="center"/>
    </xf>
    <xf numFmtId="0" fontId="1" fillId="9" borderId="9" xfId="8" applyBorder="1" applyAlignment="1">
      <alignment horizontal="center" vertical="center"/>
    </xf>
    <xf numFmtId="0" fontId="1" fillId="9" borderId="10" xfId="8" applyBorder="1" applyAlignment="1">
      <alignment horizontal="center" vertical="center"/>
    </xf>
    <xf numFmtId="0" fontId="1" fillId="9" borderId="13" xfId="8" applyBorder="1" applyAlignment="1">
      <alignment horizontal="center" vertical="center"/>
    </xf>
    <xf numFmtId="0" fontId="1" fillId="9" borderId="7" xfId="8" applyBorder="1" applyAlignment="1">
      <alignment horizontal="center" vertical="center"/>
    </xf>
    <xf numFmtId="0" fontId="1" fillId="9" borderId="14" xfId="8" applyBorder="1" applyAlignment="1">
      <alignment horizontal="center" vertical="center"/>
    </xf>
    <xf numFmtId="0" fontId="1" fillId="12" borderId="8" xfId="11" applyBorder="1" applyAlignment="1">
      <alignment horizontal="center" vertical="center"/>
    </xf>
    <xf numFmtId="0" fontId="1" fillId="12" borderId="9" xfId="11" applyBorder="1" applyAlignment="1">
      <alignment horizontal="center" vertical="center"/>
    </xf>
    <xf numFmtId="0" fontId="1" fillId="12" borderId="10" xfId="11" applyBorder="1" applyAlignment="1">
      <alignment horizontal="center" vertical="center"/>
    </xf>
    <xf numFmtId="0" fontId="1" fillId="12" borderId="13" xfId="11" applyBorder="1" applyAlignment="1">
      <alignment horizontal="center" vertical="center"/>
    </xf>
    <xf numFmtId="0" fontId="1" fillId="12" borderId="7" xfId="11" applyBorder="1" applyAlignment="1">
      <alignment horizontal="center" vertical="center"/>
    </xf>
    <xf numFmtId="0" fontId="1" fillId="12" borderId="14" xfId="11" applyBorder="1" applyAlignment="1">
      <alignment horizontal="center" vertical="center"/>
    </xf>
    <xf numFmtId="0" fontId="7" fillId="11" borderId="3" xfId="10" quotePrefix="1" applyAlignment="1">
      <alignment horizontal="center" vertical="center"/>
    </xf>
    <xf numFmtId="164" fontId="7" fillId="11" borderId="3" xfId="10" applyNumberFormat="1" applyAlignment="1">
      <alignment horizontal="center" vertical="center"/>
    </xf>
    <xf numFmtId="164" fontId="7" fillId="11" borderId="3" xfId="10" quotePrefix="1" applyNumberFormat="1" applyAlignment="1">
      <alignment horizontal="center" vertical="center"/>
    </xf>
    <xf numFmtId="0" fontId="7" fillId="11" borderId="3" xfId="10" applyAlignment="1">
      <alignment horizontal="center" vertical="center"/>
    </xf>
    <xf numFmtId="164" fontId="7" fillId="11" borderId="3" xfId="10" quotePrefix="1" applyNumberFormat="1" applyAlignment="1">
      <alignment horizontal="left" vertical="center"/>
    </xf>
    <xf numFmtId="0" fontId="1" fillId="12" borderId="11" xfId="11" applyBorder="1" applyAlignment="1">
      <alignment horizontal="left" vertical="center"/>
    </xf>
    <xf numFmtId="0" fontId="7" fillId="11" borderId="3" xfId="10" quotePrefix="1" applyAlignment="1">
      <alignment horizontal="left" vertical="center"/>
    </xf>
    <xf numFmtId="0" fontId="0" fillId="9" borderId="12" xfId="8" applyFont="1" applyBorder="1" applyAlignment="1">
      <alignment horizontal="center" vertical="center"/>
    </xf>
  </cellXfs>
  <cellStyles count="13">
    <cellStyle name="20 % - Accent3" xfId="6" builtinId="38"/>
    <cellStyle name="20 % - Accent5" xfId="11" builtinId="46"/>
    <cellStyle name="20 % - Accent6" xfId="8" builtinId="50"/>
    <cellStyle name="Accent1" xfId="5" builtinId="29"/>
    <cellStyle name="Accent5" xfId="7" builtinId="45"/>
    <cellStyle name="Commentaire" xfId="4" builtinId="10"/>
    <cellStyle name="Entrée" xfId="3" builtinId="20"/>
    <cellStyle name="Euro" xfId="12"/>
    <cellStyle name="Insatisfaisant" xfId="2" builtinId="27"/>
    <cellStyle name="Neutre" xfId="9" builtinId="28"/>
    <cellStyle name="Normal" xfId="0" builtinId="0"/>
    <cellStyle name="Satisfaisant" xfId="1" builtinId="26"/>
    <cellStyle name="Vérification" xfId="10" builtinId="23"/>
  </cellStyles>
  <dxfs count="67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7:J33" totalsRowShown="0">
  <autoFilter ref="A7:J33"/>
  <tableColumns count="10">
    <tableColumn id="1" name="Article"/>
    <tableColumn id="2" name="Désignation"/>
    <tableColumn id="4" name="QT"/>
    <tableColumn id="3" name="REF" dataDxfId="64">
      <calculatedColumnFormula>INDEX(J$40:$M$71,MATCH(B8,$B$40:$B$83,0),MATCH(F8,Fournisseur,0))</calculatedColumnFormula>
    </tableColumn>
    <tableColumn id="5" name="Finition" dataDxfId="65"/>
    <tableColumn id="6" name="Fournisseur"/>
    <tableColumn id="7" name="Date de"/>
    <tableColumn id="8" name="Numéro de2"/>
    <tableColumn id="10" name="Prix"/>
    <tableColumn id="11" name="Prix Total" dataDxfId="66">
      <calculatedColumnFormula>SUM(Tableau1[[#This Row],[Prix]],Tableau1[[#This Row],[REF]])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/>
  </sheetPr>
  <dimension ref="A1:R100"/>
  <sheetViews>
    <sheetView tabSelected="1" topLeftCell="A16" workbookViewId="0">
      <selection activeCell="O17" sqref="O17"/>
    </sheetView>
  </sheetViews>
  <sheetFormatPr baseColWidth="10" defaultRowHeight="15"/>
  <cols>
    <col min="1" max="1" width="11.5703125" customWidth="1"/>
    <col min="2" max="2" width="32.140625" customWidth="1"/>
    <col min="3" max="3" width="7.42578125" customWidth="1"/>
    <col min="4" max="4" width="13.140625" customWidth="1"/>
    <col min="5" max="5" width="11.140625" customWidth="1"/>
    <col min="6" max="6" width="11.42578125" customWidth="1"/>
    <col min="7" max="7" width="12.42578125" customWidth="1"/>
    <col min="8" max="8" width="12" customWidth="1"/>
    <col min="9" max="9" width="6" customWidth="1"/>
    <col min="10" max="11" width="12.5703125" customWidth="1"/>
    <col min="12" max="12" width="18.42578125" customWidth="1"/>
    <col min="13" max="13" width="21.140625" customWidth="1"/>
    <col min="14" max="14" width="18.28515625" customWidth="1"/>
    <col min="15" max="15" width="17.42578125" customWidth="1"/>
    <col min="21" max="21" width="34.42578125" customWidth="1"/>
  </cols>
  <sheetData>
    <row r="1" spans="1:14">
      <c r="L1" s="4" t="s">
        <v>16</v>
      </c>
      <c r="N1" s="4" t="s">
        <v>17</v>
      </c>
    </row>
    <row r="3" spans="1:14">
      <c r="L3" s="5" t="s">
        <v>2</v>
      </c>
      <c r="N3" s="6" t="s">
        <v>18</v>
      </c>
    </row>
    <row r="4" spans="1:14">
      <c r="L4" s="5" t="s">
        <v>3</v>
      </c>
      <c r="N4" s="6" t="s">
        <v>19</v>
      </c>
    </row>
    <row r="5" spans="1:14">
      <c r="L5" s="5" t="s">
        <v>26</v>
      </c>
      <c r="N5" s="6" t="s">
        <v>20</v>
      </c>
    </row>
    <row r="6" spans="1:14">
      <c r="N6" s="6" t="s">
        <v>21</v>
      </c>
    </row>
    <row r="7" spans="1:14">
      <c r="A7" s="1" t="s">
        <v>6</v>
      </c>
      <c r="B7" s="1" t="s">
        <v>7</v>
      </c>
      <c r="C7" s="1" t="s">
        <v>8</v>
      </c>
      <c r="D7" s="1" t="s">
        <v>32</v>
      </c>
      <c r="E7" s="1" t="s">
        <v>9</v>
      </c>
      <c r="F7" s="1" t="s">
        <v>0</v>
      </c>
      <c r="G7" s="1" t="s">
        <v>14</v>
      </c>
      <c r="H7" s="1" t="s">
        <v>10</v>
      </c>
      <c r="I7" s="1" t="s">
        <v>1</v>
      </c>
      <c r="J7" s="1" t="s">
        <v>11</v>
      </c>
    </row>
    <row r="8" spans="1:14">
      <c r="A8" s="2"/>
      <c r="B8" s="2"/>
      <c r="C8" s="2"/>
      <c r="D8" s="3"/>
      <c r="E8" s="2"/>
      <c r="F8" s="2"/>
      <c r="G8" s="2" t="s">
        <v>13</v>
      </c>
      <c r="H8" s="2" t="s">
        <v>12</v>
      </c>
      <c r="I8" s="2"/>
      <c r="J8" s="3"/>
    </row>
    <row r="9" spans="1:14">
      <c r="A9" s="1" t="s">
        <v>3</v>
      </c>
      <c r="B9" s="1" t="s">
        <v>118</v>
      </c>
      <c r="C9" s="8">
        <v>12</v>
      </c>
      <c r="D9" s="9">
        <f>INDEX(J$40:$M$91,MATCH(B9,$B$40:$B$91,0),MATCH(F9,Fournisseur,0))</f>
        <v>245437</v>
      </c>
      <c r="E9" s="1"/>
      <c r="F9" s="1" t="s">
        <v>20</v>
      </c>
      <c r="G9" s="1"/>
      <c r="H9" s="1"/>
      <c r="I9" s="1">
        <f>INDEX($D$40:$G$91,MATCH(B9,$B$40:$B$91,0),MATCH(F9,Fournisseur,0))</f>
        <v>21.85</v>
      </c>
      <c r="J9" s="9">
        <f>SUM(Tableau1[[#This Row],[QT]]*Tableau1[[#This Row],[Prix]])</f>
        <v>262.20000000000005</v>
      </c>
    </row>
    <row r="10" spans="1:14">
      <c r="A10" s="1" t="s">
        <v>3</v>
      </c>
      <c r="B10" s="1" t="s">
        <v>106</v>
      </c>
      <c r="C10" s="8">
        <v>12</v>
      </c>
      <c r="D10" s="9" t="str">
        <f>INDEX(J$40:$M$91,MATCH(B10,$B$40:$B$91,0),MATCH(F10,Fournisseur,0))</f>
        <v>COU560H450</v>
      </c>
      <c r="E10" s="1"/>
      <c r="F10" s="1" t="s">
        <v>18</v>
      </c>
      <c r="G10" s="1"/>
      <c r="H10" s="1"/>
      <c r="I10" s="1">
        <f>INDEX($D$40:$G$91,MATCH(B10,$B$40:$B$91,0),MATCH(F10,Fournisseur,0))</f>
        <v>11.49</v>
      </c>
      <c r="J10" s="9">
        <f>SUM(Tableau1[[#This Row],[QT]]*Tableau1[[#This Row],[Prix]])</f>
        <v>137.88</v>
      </c>
    </row>
    <row r="11" spans="1:14">
      <c r="A11" s="1" t="s">
        <v>3</v>
      </c>
      <c r="B11" s="1" t="s">
        <v>27</v>
      </c>
      <c r="C11" s="8">
        <v>3</v>
      </c>
      <c r="D11" s="9" t="str">
        <f>INDEX(J$40:$M$91,MATCH(B11,$B$40:$B$91,0),MATCH(F11,Fournisseur,0))</f>
        <v>ATT51G</v>
      </c>
      <c r="E11" s="1"/>
      <c r="F11" s="1" t="s">
        <v>18</v>
      </c>
      <c r="G11" s="1"/>
      <c r="H11" s="1"/>
      <c r="I11" s="1">
        <f>INDEX($D$40:$G$91,MATCH(B11,$B$40:$B$91,0),MATCH(F11,Fournisseur,0))</f>
        <v>0.5887</v>
      </c>
      <c r="J11" s="9">
        <f>SUM(Tableau1[[#This Row],[QT]]*Tableau1[[#This Row],[Prix]])</f>
        <v>1.7661</v>
      </c>
    </row>
    <row r="12" spans="1:14">
      <c r="A12" s="1" t="s">
        <v>3</v>
      </c>
      <c r="B12" s="1" t="s">
        <v>126</v>
      </c>
      <c r="C12" s="8">
        <v>4</v>
      </c>
      <c r="D12" s="9" t="str">
        <f>INDEX(J$40:$M$91,MATCH(B12,$B$40:$B$91,0),MATCH(F12,Fournisseur,0))</f>
        <v>433.24.034</v>
      </c>
      <c r="E12" s="1"/>
      <c r="F12" s="1" t="s">
        <v>21</v>
      </c>
      <c r="G12" s="1"/>
      <c r="H12" s="1"/>
      <c r="I12" s="1">
        <f>INDEX($D$40:$G$91,MATCH(B12,$B$40:$B$91,0),MATCH(F12,Fournisseur,0))</f>
        <v>23.13</v>
      </c>
      <c r="J12" s="9">
        <f>SUM(Tableau1[[#This Row],[QT]]*Tableau1[[#This Row],[Prix]])</f>
        <v>92.52</v>
      </c>
    </row>
    <row r="13" spans="1:14">
      <c r="A13" s="1" t="s">
        <v>2</v>
      </c>
      <c r="B13" s="1" t="s">
        <v>4</v>
      </c>
      <c r="C13" s="8">
        <v>1</v>
      </c>
      <c r="D13" s="9" t="str">
        <f>INDEX(J$40:$M$91,MATCH(B13,$B$40:$B$91,0),MATCH(F13,Fournisseur,0))</f>
        <v>CHA73B359</v>
      </c>
      <c r="E13" s="9"/>
      <c r="F13" s="1" t="s">
        <v>18</v>
      </c>
      <c r="G13" s="1"/>
      <c r="H13" s="1"/>
      <c r="I13" s="1">
        <f>INDEX($D$40:$G$91,MATCH(B13,$B$40:$B$91,0),MATCH(F13,Fournisseur,0))</f>
        <v>2.4700000000000002</v>
      </c>
      <c r="J13" s="9">
        <f>SUM(Tableau1[[#This Row],[QT]]*Tableau1[[#This Row],[Prix]])</f>
        <v>2.4700000000000002</v>
      </c>
      <c r="K13" s="7"/>
    </row>
    <row r="14" spans="1:14">
      <c r="A14" s="1"/>
      <c r="B14" s="1"/>
      <c r="C14" s="8"/>
      <c r="D14" s="9" t="e">
        <f>INDEX(J$40:$M$91,MATCH(B14,$B$40:$B$91,0),MATCH(F14,Fournisseur,0))</f>
        <v>#N/A</v>
      </c>
      <c r="E14" s="1"/>
      <c r="F14" s="1"/>
      <c r="G14" s="1"/>
      <c r="H14" s="1"/>
      <c r="I14" s="1" t="e">
        <f>INDEX($D$40:$G$91,MATCH(B14,$B$40:$B$91,0),MATCH(F14,Fournisseur,0))</f>
        <v>#N/A</v>
      </c>
      <c r="J14" s="9" t="e">
        <f>SUM(Tableau1[[#This Row],[QT]]*Tableau1[[#This Row],[Prix]])</f>
        <v>#N/A</v>
      </c>
    </row>
    <row r="15" spans="1:14">
      <c r="A15" s="1"/>
      <c r="B15" s="1"/>
      <c r="C15" s="8"/>
      <c r="D15" s="9" t="e">
        <f>INDEX(J$40:$M$91,MATCH(B15,$B$40:$B$91,0),MATCH(F15,Fournisseur,0))</f>
        <v>#N/A</v>
      </c>
      <c r="E15" s="1"/>
      <c r="F15" s="1"/>
      <c r="G15" s="1"/>
      <c r="H15" s="1"/>
      <c r="I15" s="1" t="e">
        <f>INDEX($D$40:$G$91,MATCH(B15,$B$40:$B$91,0),MATCH(F15,Fournisseur,0))</f>
        <v>#N/A</v>
      </c>
      <c r="J15" s="9" t="e">
        <f>SUM(Tableau1[[#This Row],[QT]]*Tableau1[[#This Row],[Prix]])</f>
        <v>#N/A</v>
      </c>
    </row>
    <row r="16" spans="1:14">
      <c r="A16" s="1"/>
      <c r="B16" s="1"/>
      <c r="C16" s="8"/>
      <c r="D16" s="9" t="e">
        <f>INDEX(J$40:$M$91,MATCH(B16,$B$40:$B$91,0),MATCH(F16,Fournisseur,0))</f>
        <v>#N/A</v>
      </c>
      <c r="E16" s="1"/>
      <c r="F16" s="1"/>
      <c r="G16" s="1"/>
      <c r="H16" s="1"/>
      <c r="I16" s="1" t="e">
        <f>INDEX($D$40:$G$91,MATCH(B16,$B$40:$B$91,0),MATCH(F16,Fournisseur,0))</f>
        <v>#N/A</v>
      </c>
      <c r="J16" s="9" t="e">
        <f>SUM(Tableau1[[#This Row],[QT]]*Tableau1[[#This Row],[Prix]])</f>
        <v>#N/A</v>
      </c>
    </row>
    <row r="17" spans="1:10">
      <c r="A17" s="1"/>
      <c r="B17" s="1"/>
      <c r="C17" s="1"/>
      <c r="D17" s="9" t="e">
        <f>INDEX(J$40:$M$91,MATCH(B17,$B$40:$B$91,0),MATCH(F17,Fournisseur,0))</f>
        <v>#N/A</v>
      </c>
      <c r="E17" s="1"/>
      <c r="F17" s="1"/>
      <c r="G17" s="1"/>
      <c r="H17" s="1"/>
      <c r="I17" s="1" t="e">
        <f>INDEX($D$40:$G$91,MATCH(B17,$B$40:$B$91,0),MATCH(F17,Fournisseur,0))</f>
        <v>#N/A</v>
      </c>
      <c r="J17" s="9" t="e">
        <f>SUM(Tableau1[[#This Row],[QT]]*Tableau1[[#This Row],[Prix]])</f>
        <v>#N/A</v>
      </c>
    </row>
    <row r="18" spans="1:10">
      <c r="A18" s="1"/>
      <c r="B18" s="1"/>
      <c r="C18" s="1"/>
      <c r="D18" s="9" t="e">
        <f>INDEX(J$40:$M$91,MATCH(B18,$B$40:$B$91,0),MATCH(F18,Fournisseur,0))</f>
        <v>#N/A</v>
      </c>
      <c r="E18" s="1"/>
      <c r="F18" s="1"/>
      <c r="G18" s="1"/>
      <c r="H18" s="1"/>
      <c r="I18" s="1" t="e">
        <f>INDEX($D$40:$G$91,MATCH(B18,$B$40:$B$91,0),MATCH(F18,Fournisseur,0))</f>
        <v>#N/A</v>
      </c>
      <c r="J18" s="9" t="e">
        <f>SUM(Tableau1[[#This Row],[QT]]*Tableau1[[#This Row],[Prix]])</f>
        <v>#N/A</v>
      </c>
    </row>
    <row r="19" spans="1:10">
      <c r="A19" s="1"/>
      <c r="B19" s="1"/>
      <c r="C19" s="1"/>
      <c r="D19" s="9" t="e">
        <f>INDEX(J$40:$M$91,MATCH(B19,$B$40:$B$91,0),MATCH(F19,Fournisseur,0))</f>
        <v>#N/A</v>
      </c>
      <c r="E19" s="1"/>
      <c r="F19" s="1"/>
      <c r="G19" s="1"/>
      <c r="H19" s="1"/>
      <c r="I19" s="1" t="e">
        <f>INDEX($D$40:$G$91,MATCH(B19,$B$40:$B$91,0),MATCH(F19,Fournisseur,0))</f>
        <v>#N/A</v>
      </c>
      <c r="J19" s="9" t="e">
        <f>SUM(Tableau1[[#This Row],[QT]]*Tableau1[[#This Row],[Prix]])</f>
        <v>#N/A</v>
      </c>
    </row>
    <row r="20" spans="1:10">
      <c r="A20" s="1"/>
      <c r="B20" s="1"/>
      <c r="C20" s="1"/>
      <c r="D20" s="9" t="e">
        <f>INDEX(J$40:$M$91,MATCH(B20,$B$40:$B$91,0),MATCH(F20,Fournisseur,0))</f>
        <v>#N/A</v>
      </c>
      <c r="E20" s="1"/>
      <c r="F20" s="1"/>
      <c r="G20" s="1"/>
      <c r="H20" s="1"/>
      <c r="I20" s="1" t="e">
        <f>INDEX($D$40:$G$91,MATCH(B20,$B$40:$B$91,0),MATCH(F20,Fournisseur,0))</f>
        <v>#N/A</v>
      </c>
      <c r="J20" s="9" t="e">
        <f>SUM(Tableau1[[#This Row],[QT]]*Tableau1[[#This Row],[Prix]])</f>
        <v>#N/A</v>
      </c>
    </row>
    <row r="21" spans="1:10">
      <c r="A21" s="1"/>
      <c r="B21" s="1"/>
      <c r="C21" s="1"/>
      <c r="D21" s="9" t="e">
        <f>INDEX(J$40:$M$91,MATCH(B21,$B$40:$B$91,0),MATCH(F21,Fournisseur,0))</f>
        <v>#N/A</v>
      </c>
      <c r="E21" s="1"/>
      <c r="F21" s="1"/>
      <c r="G21" s="1"/>
      <c r="H21" s="1"/>
      <c r="I21" s="1" t="e">
        <f>INDEX($D$40:$G$91,MATCH(B21,$B$40:$B$91,0),MATCH(F21,Fournisseur,0))</f>
        <v>#N/A</v>
      </c>
      <c r="J21" s="9" t="e">
        <f>SUM(Tableau1[[#This Row],[QT]]*Tableau1[[#This Row],[Prix]])</f>
        <v>#N/A</v>
      </c>
    </row>
    <row r="22" spans="1:10">
      <c r="A22" s="1"/>
      <c r="B22" s="1"/>
      <c r="C22" s="1"/>
      <c r="D22" s="9" t="e">
        <f>INDEX(J$40:$M$91,MATCH(B22,$B$40:$B$91,0),MATCH(F22,Fournisseur,0))</f>
        <v>#N/A</v>
      </c>
      <c r="E22" s="1"/>
      <c r="F22" s="1"/>
      <c r="G22" s="1"/>
      <c r="H22" s="1"/>
      <c r="I22" s="1" t="e">
        <f>INDEX($D$40:$G$91,MATCH(B22,$B$40:$B$91,0),MATCH(F22,Fournisseur,0))</f>
        <v>#N/A</v>
      </c>
      <c r="J22" s="9" t="e">
        <f>SUM(Tableau1[[#This Row],[QT]]*Tableau1[[#This Row],[Prix]])</f>
        <v>#N/A</v>
      </c>
    </row>
    <row r="23" spans="1:10">
      <c r="A23" s="1"/>
      <c r="B23" s="1"/>
      <c r="C23" s="1"/>
      <c r="D23" s="9" t="e">
        <f>INDEX(J$40:$M$91,MATCH(B23,$B$40:$B$91,0),MATCH(F23,Fournisseur,0))</f>
        <v>#N/A</v>
      </c>
      <c r="E23" s="1"/>
      <c r="F23" s="1"/>
      <c r="G23" s="1"/>
      <c r="H23" s="1"/>
      <c r="I23" s="1" t="e">
        <f>INDEX($D$40:$G$91,MATCH(B23,$B$40:$B$91,0),MATCH(F23,Fournisseur,0))</f>
        <v>#N/A</v>
      </c>
      <c r="J23" s="9" t="e">
        <f>SUM(Tableau1[[#This Row],[QT]]*Tableau1[[#This Row],[Prix]])</f>
        <v>#N/A</v>
      </c>
    </row>
    <row r="24" spans="1:10">
      <c r="A24" s="1"/>
      <c r="B24" s="1"/>
      <c r="C24" s="1"/>
      <c r="D24" s="9" t="e">
        <f>INDEX(J$40:$M$91,MATCH(B24,$B$40:$B$91,0),MATCH(F24,Fournisseur,0))</f>
        <v>#N/A</v>
      </c>
      <c r="E24" s="1"/>
      <c r="F24" s="1"/>
      <c r="G24" s="1"/>
      <c r="H24" s="1"/>
      <c r="I24" s="1" t="e">
        <f>INDEX($D$40:$G$91,MATCH(B24,$B$40:$B$91,0),MATCH(F24,Fournisseur,0))</f>
        <v>#N/A</v>
      </c>
      <c r="J24" s="9" t="e">
        <f>SUM(Tableau1[[#This Row],[QT]]*Tableau1[[#This Row],[Prix]])</f>
        <v>#N/A</v>
      </c>
    </row>
    <row r="25" spans="1:10">
      <c r="A25" s="1"/>
      <c r="B25" s="1"/>
      <c r="C25" s="1"/>
      <c r="D25" s="9" t="e">
        <f>INDEX(J$40:$M$91,MATCH(B25,$B$40:$B$91,0),MATCH(F25,Fournisseur,0))</f>
        <v>#N/A</v>
      </c>
      <c r="E25" s="1"/>
      <c r="F25" s="1"/>
      <c r="G25" s="1"/>
      <c r="H25" s="1"/>
      <c r="I25" s="1" t="e">
        <f>INDEX($D$40:$G$91,MATCH(B25,$B$40:$B$91,0),MATCH(F25,Fournisseur,0))</f>
        <v>#N/A</v>
      </c>
      <c r="J25" s="9" t="e">
        <f>SUM(Tableau1[[#This Row],[QT]]*Tableau1[[#This Row],[Prix]])</f>
        <v>#N/A</v>
      </c>
    </row>
    <row r="26" spans="1:10">
      <c r="A26" s="1"/>
      <c r="B26" s="1"/>
      <c r="C26" s="1"/>
      <c r="D26" s="9" t="e">
        <f>INDEX(J$40:$M$91,MATCH(B26,$B$40:$B$91,0),MATCH(F26,Fournisseur,0))</f>
        <v>#N/A</v>
      </c>
      <c r="E26" s="1"/>
      <c r="F26" s="1"/>
      <c r="G26" s="1"/>
      <c r="H26" s="1"/>
      <c r="I26" s="1" t="e">
        <f>INDEX($D$40:$G$91,MATCH(B26,$B$40:$B$91,0),MATCH(F26,Fournisseur,0))</f>
        <v>#N/A</v>
      </c>
      <c r="J26" s="9" t="e">
        <f>SUM(Tableau1[[#This Row],[QT]]*Tableau1[[#This Row],[Prix]])</f>
        <v>#N/A</v>
      </c>
    </row>
    <row r="27" spans="1:10">
      <c r="A27" s="1"/>
      <c r="B27" s="1"/>
      <c r="C27" s="1"/>
      <c r="D27" s="9" t="e">
        <f>INDEX(J$40:$M$91,MATCH(B27,$B$40:$B$91,0),MATCH(F27,Fournisseur,0))</f>
        <v>#N/A</v>
      </c>
      <c r="E27" s="1"/>
      <c r="F27" s="1"/>
      <c r="G27" s="1"/>
      <c r="H27" s="1"/>
      <c r="I27" s="1" t="e">
        <f>INDEX($D$40:$G$91,MATCH(B27,$B$40:$B$91,0),MATCH(F27,Fournisseur,0))</f>
        <v>#N/A</v>
      </c>
      <c r="J27" s="9" t="e">
        <f>SUM(Tableau1[[#This Row],[QT]]*Tableau1[[#This Row],[Prix]])</f>
        <v>#N/A</v>
      </c>
    </row>
    <row r="28" spans="1:10">
      <c r="A28" s="1"/>
      <c r="B28" s="1"/>
      <c r="C28" s="1"/>
      <c r="D28" s="9" t="e">
        <f>INDEX(J$40:$M$91,MATCH(B28,$B$40:$B$91,0),MATCH(F28,Fournisseur,0))</f>
        <v>#N/A</v>
      </c>
      <c r="E28" s="1"/>
      <c r="F28" s="1"/>
      <c r="G28" s="1"/>
      <c r="H28" s="1"/>
      <c r="I28" s="1" t="e">
        <f>INDEX($D$40:$G$91,MATCH(B28,$B$40:$B$91,0),MATCH(F28,Fournisseur,0))</f>
        <v>#N/A</v>
      </c>
      <c r="J28" s="9" t="e">
        <f>SUM(Tableau1[[#This Row],[QT]]*Tableau1[[#This Row],[Prix]])</f>
        <v>#N/A</v>
      </c>
    </row>
    <row r="29" spans="1:10">
      <c r="A29" s="1"/>
      <c r="B29" s="1"/>
      <c r="C29" s="1"/>
      <c r="D29" s="9" t="e">
        <f>INDEX(J$40:$M$91,MATCH(B29,$B$40:$B$91,0),MATCH(F29,Fournisseur,0))</f>
        <v>#N/A</v>
      </c>
      <c r="E29" s="1"/>
      <c r="F29" s="1"/>
      <c r="G29" s="1"/>
      <c r="H29" s="1"/>
      <c r="I29" s="1" t="e">
        <f>INDEX($D$40:$G$91,MATCH(B29,$B$40:$B$91,0),MATCH(F29,Fournisseur,0))</f>
        <v>#N/A</v>
      </c>
      <c r="J29" s="9" t="e">
        <f>SUM(Tableau1[[#This Row],[QT]]*Tableau1[[#This Row],[Prix]])</f>
        <v>#N/A</v>
      </c>
    </row>
    <row r="30" spans="1:10">
      <c r="A30" s="1"/>
      <c r="B30" s="1"/>
      <c r="C30" s="1"/>
      <c r="D30" s="9" t="e">
        <f>INDEX(J$40:$M$91,MATCH(B30,$B$40:$B$91,0),MATCH(F30,Fournisseur,0))</f>
        <v>#N/A</v>
      </c>
      <c r="E30" s="1"/>
      <c r="F30" s="1"/>
      <c r="G30" s="1"/>
      <c r="H30" s="1"/>
      <c r="I30" s="1" t="e">
        <f>INDEX($D$40:$G$91,MATCH(B30,$B$40:$B$91,0),MATCH(F30,Fournisseur,0))</f>
        <v>#N/A</v>
      </c>
      <c r="J30" s="9" t="e">
        <f>SUM(Tableau1[[#This Row],[QT]]*Tableau1[[#This Row],[Prix]])</f>
        <v>#N/A</v>
      </c>
    </row>
    <row r="31" spans="1:10">
      <c r="A31" s="1"/>
      <c r="B31" s="1"/>
      <c r="C31" s="1"/>
      <c r="D31" s="9" t="e">
        <f>INDEX(J$40:$M$91,MATCH(B31,$B$40:$B$91,0),MATCH(F31,Fournisseur,0))</f>
        <v>#N/A</v>
      </c>
      <c r="E31" s="1"/>
      <c r="F31" s="1"/>
      <c r="G31" s="1"/>
      <c r="H31" s="1"/>
      <c r="I31" s="1" t="e">
        <f>INDEX($D$40:$G$91,MATCH(B31,$B$40:$B$91,0),MATCH(F31,Fournisseur,0))</f>
        <v>#N/A</v>
      </c>
      <c r="J31" s="9" t="e">
        <f>SUM(Tableau1[[#This Row],[QT]]*Tableau1[[#This Row],[Prix]])</f>
        <v>#N/A</v>
      </c>
    </row>
    <row r="32" spans="1:10">
      <c r="A32" s="1"/>
      <c r="B32" s="1"/>
      <c r="C32" s="1"/>
      <c r="D32" s="9" t="e">
        <f>INDEX(J$40:$M$91,MATCH(B32,$B$40:$B$91,0),MATCH(F32,Fournisseur,0))</f>
        <v>#N/A</v>
      </c>
      <c r="E32" s="1"/>
      <c r="F32" s="1"/>
      <c r="G32" s="1"/>
      <c r="H32" s="1"/>
      <c r="I32" s="1" t="e">
        <f>INDEX($D$40:$G$91,MATCH(B32,$B$40:$B$91,0),MATCH(F32,Fournisseur,0))</f>
        <v>#N/A</v>
      </c>
      <c r="J32" s="9" t="e">
        <f>SUM(Tableau1[[#This Row],[QT]]*Tableau1[[#This Row],[Prix]])</f>
        <v>#N/A</v>
      </c>
    </row>
    <row r="33" spans="1:18">
      <c r="A33" s="1"/>
      <c r="B33" s="1"/>
      <c r="C33" s="1"/>
      <c r="D33" s="9"/>
      <c r="E33" s="1"/>
      <c r="F33" s="1"/>
      <c r="G33" s="1"/>
      <c r="H33" s="1"/>
      <c r="I33" s="1" t="s">
        <v>15</v>
      </c>
      <c r="J33" s="10" t="e">
        <f>SUM(J9:J32)</f>
        <v>#N/A</v>
      </c>
    </row>
    <row r="37" spans="1:18" ht="15.75" thickBot="1"/>
    <row r="38" spans="1:18" ht="15.75" thickBot="1">
      <c r="B38" s="8"/>
      <c r="C38" s="8"/>
      <c r="D38" s="8"/>
      <c r="E38" s="13" t="s">
        <v>140</v>
      </c>
      <c r="F38" s="8"/>
      <c r="G38" s="8"/>
      <c r="H38" s="8"/>
      <c r="I38" s="8"/>
      <c r="J38" s="8"/>
      <c r="K38" s="14" t="s">
        <v>33</v>
      </c>
      <c r="L38" s="8"/>
      <c r="M38" s="8"/>
      <c r="N38" s="8"/>
      <c r="O38" s="8"/>
      <c r="P38" s="23" t="s">
        <v>141</v>
      </c>
      <c r="Q38" s="24"/>
      <c r="R38" s="8"/>
    </row>
    <row r="39" spans="1:18" ht="15.75" thickBot="1">
      <c r="B39" s="8"/>
      <c r="C39" s="8"/>
      <c r="D39" s="53" t="s">
        <v>18</v>
      </c>
      <c r="E39" s="54" t="s">
        <v>19</v>
      </c>
      <c r="F39" s="54" t="s">
        <v>20</v>
      </c>
      <c r="G39" s="55" t="s">
        <v>21</v>
      </c>
      <c r="H39" s="8"/>
      <c r="I39" s="8"/>
      <c r="J39" s="53" t="s">
        <v>18</v>
      </c>
      <c r="K39" s="54" t="s">
        <v>19</v>
      </c>
      <c r="L39" s="54" t="s">
        <v>20</v>
      </c>
      <c r="M39" s="55" t="s">
        <v>21</v>
      </c>
      <c r="N39" s="8"/>
      <c r="O39" s="53" t="s">
        <v>137</v>
      </c>
      <c r="P39" s="54" t="s">
        <v>138</v>
      </c>
      <c r="Q39" s="54" t="s">
        <v>139</v>
      </c>
      <c r="R39" s="55" t="s">
        <v>21</v>
      </c>
    </row>
    <row r="40" spans="1:18">
      <c r="B40" s="17" t="s">
        <v>4</v>
      </c>
      <c r="C40" s="8"/>
      <c r="D40" s="56">
        <v>2.4700000000000002</v>
      </c>
      <c r="E40" s="57"/>
      <c r="F40" s="57">
        <v>3.49</v>
      </c>
      <c r="G40" s="58"/>
      <c r="H40" s="8"/>
      <c r="I40" s="8"/>
      <c r="J40" s="77" t="s">
        <v>42</v>
      </c>
      <c r="K40" s="78"/>
      <c r="L40" s="78" t="s">
        <v>81</v>
      </c>
      <c r="M40" s="79"/>
      <c r="N40" s="8"/>
      <c r="O40" s="77" t="str">
        <f>IF(D40&lt;&gt;"",D$39,"")</f>
        <v>LMC</v>
      </c>
      <c r="P40" s="78" t="str">
        <f>IF(E40&lt;&gt;"",E$39,"")</f>
        <v/>
      </c>
      <c r="Q40" s="78" t="str">
        <f>IF(F40&lt;&gt;"",F$39,"")</f>
        <v>Foussier</v>
      </c>
      <c r="R40" s="79" t="str">
        <f>IF(G40&lt;&gt;"",G$39,"")</f>
        <v/>
      </c>
    </row>
    <row r="41" spans="1:18">
      <c r="B41" s="18" t="s">
        <v>5</v>
      </c>
      <c r="C41" s="8"/>
      <c r="D41" s="41">
        <v>2.4700000000000002</v>
      </c>
      <c r="E41" s="42"/>
      <c r="F41" s="42">
        <v>3.49</v>
      </c>
      <c r="G41" s="43"/>
      <c r="H41" s="8"/>
      <c r="I41" s="8"/>
      <c r="J41" s="44" t="s">
        <v>43</v>
      </c>
      <c r="K41" s="45"/>
      <c r="L41" s="45" t="s">
        <v>84</v>
      </c>
      <c r="M41" s="46"/>
      <c r="N41" s="8"/>
      <c r="O41" s="44" t="str">
        <f t="shared" ref="O41:O91" si="0">IF(D41&lt;&gt;"",D$39,"")</f>
        <v>LMC</v>
      </c>
      <c r="P41" s="45" t="str">
        <f t="shared" ref="P41:P91" si="1">IF(E41&lt;&gt;"",E$39,"")</f>
        <v/>
      </c>
      <c r="Q41" s="45" t="str">
        <f t="shared" ref="Q41:Q91" si="2">IF(F41&lt;&gt;"",F$39,"")</f>
        <v>Foussier</v>
      </c>
      <c r="R41" s="46" t="str">
        <f t="shared" ref="R41:R91" si="3">IF(G41&lt;&gt;"",G$39,"")</f>
        <v/>
      </c>
    </row>
    <row r="42" spans="1:18">
      <c r="B42" s="18" t="s">
        <v>22</v>
      </c>
      <c r="C42" s="8"/>
      <c r="D42" s="41">
        <v>2.5800999999999998</v>
      </c>
      <c r="E42" s="42"/>
      <c r="F42" s="42">
        <v>3.64</v>
      </c>
      <c r="G42" s="43"/>
      <c r="H42" s="8"/>
      <c r="I42" s="8"/>
      <c r="J42" s="44" t="s">
        <v>44</v>
      </c>
      <c r="K42" s="45"/>
      <c r="L42" s="45" t="s">
        <v>86</v>
      </c>
      <c r="M42" s="46"/>
      <c r="N42" s="8"/>
      <c r="O42" s="44" t="str">
        <f t="shared" si="0"/>
        <v>LMC</v>
      </c>
      <c r="P42" s="45" t="str">
        <f t="shared" si="1"/>
        <v/>
      </c>
      <c r="Q42" s="45" t="str">
        <f t="shared" si="2"/>
        <v>Foussier</v>
      </c>
      <c r="R42" s="46" t="str">
        <f t="shared" si="3"/>
        <v/>
      </c>
    </row>
    <row r="43" spans="1:18">
      <c r="B43" s="18" t="s">
        <v>67</v>
      </c>
      <c r="C43" s="8"/>
      <c r="D43" s="41">
        <v>2.5800999999999998</v>
      </c>
      <c r="E43" s="42"/>
      <c r="F43" s="42">
        <v>3.64</v>
      </c>
      <c r="G43" s="43"/>
      <c r="H43" s="8"/>
      <c r="I43" s="8"/>
      <c r="J43" s="44" t="s">
        <v>45</v>
      </c>
      <c r="K43" s="45"/>
      <c r="L43" s="45" t="s">
        <v>87</v>
      </c>
      <c r="M43" s="46"/>
      <c r="N43" s="8"/>
      <c r="O43" s="44" t="str">
        <f t="shared" si="0"/>
        <v>LMC</v>
      </c>
      <c r="P43" s="45" t="str">
        <f t="shared" si="1"/>
        <v/>
      </c>
      <c r="Q43" s="45" t="str">
        <f t="shared" si="2"/>
        <v>Foussier</v>
      </c>
      <c r="R43" s="46" t="str">
        <f t="shared" si="3"/>
        <v/>
      </c>
    </row>
    <row r="44" spans="1:18">
      <c r="B44" s="18" t="s">
        <v>68</v>
      </c>
      <c r="C44" s="8"/>
      <c r="D44" s="41">
        <v>2.9243999999999999</v>
      </c>
      <c r="E44" s="42"/>
      <c r="F44" s="42">
        <v>4.0599999999999996</v>
      </c>
      <c r="G44" s="43"/>
      <c r="H44" s="8"/>
      <c r="I44" s="8"/>
      <c r="J44" s="44" t="s">
        <v>46</v>
      </c>
      <c r="K44" s="45"/>
      <c r="L44" s="45" t="s">
        <v>85</v>
      </c>
      <c r="M44" s="46"/>
      <c r="N44" s="8"/>
      <c r="O44" s="44" t="str">
        <f t="shared" si="0"/>
        <v>LMC</v>
      </c>
      <c r="P44" s="45" t="str">
        <f t="shared" si="1"/>
        <v/>
      </c>
      <c r="Q44" s="45" t="str">
        <f t="shared" si="2"/>
        <v>Foussier</v>
      </c>
      <c r="R44" s="46" t="str">
        <f t="shared" si="3"/>
        <v/>
      </c>
    </row>
    <row r="45" spans="1:18">
      <c r="B45" s="18" t="s">
        <v>69</v>
      </c>
      <c r="C45" s="8"/>
      <c r="D45" s="41">
        <v>3.1570999999999998</v>
      </c>
      <c r="E45" s="42"/>
      <c r="F45" s="42">
        <v>4.2</v>
      </c>
      <c r="G45" s="43"/>
      <c r="H45" s="8"/>
      <c r="I45" s="8"/>
      <c r="J45" s="44" t="s">
        <v>47</v>
      </c>
      <c r="K45" s="45"/>
      <c r="L45" s="45" t="s">
        <v>83</v>
      </c>
      <c r="M45" s="46"/>
      <c r="N45" s="8"/>
      <c r="O45" s="44" t="str">
        <f t="shared" si="0"/>
        <v>LMC</v>
      </c>
      <c r="P45" s="45" t="str">
        <f t="shared" si="1"/>
        <v/>
      </c>
      <c r="Q45" s="45" t="str">
        <f t="shared" si="2"/>
        <v>Foussier</v>
      </c>
      <c r="R45" s="46" t="str">
        <f t="shared" si="3"/>
        <v/>
      </c>
    </row>
    <row r="46" spans="1:18" ht="15.75" thickBot="1">
      <c r="B46" s="18" t="s">
        <v>70</v>
      </c>
      <c r="C46" s="8"/>
      <c r="D46" s="41">
        <v>3.1009000000000002</v>
      </c>
      <c r="E46" s="42"/>
      <c r="F46" s="42">
        <v>4.22</v>
      </c>
      <c r="G46" s="43"/>
      <c r="H46" s="8"/>
      <c r="I46" s="8"/>
      <c r="J46" s="44" t="s">
        <v>48</v>
      </c>
      <c r="K46" s="45"/>
      <c r="L46" s="45" t="s">
        <v>82</v>
      </c>
      <c r="M46" s="46"/>
      <c r="N46" s="8"/>
      <c r="O46" s="44" t="str">
        <f t="shared" si="0"/>
        <v>LMC</v>
      </c>
      <c r="P46" s="45" t="str">
        <f t="shared" si="1"/>
        <v/>
      </c>
      <c r="Q46" s="45" t="str">
        <f t="shared" si="2"/>
        <v>Foussier</v>
      </c>
      <c r="R46" s="46" t="str">
        <f t="shared" si="3"/>
        <v/>
      </c>
    </row>
    <row r="47" spans="1:18" ht="10.5" customHeight="1" thickTop="1" thickBot="1">
      <c r="B47" s="83" t="s">
        <v>31</v>
      </c>
      <c r="C47" s="8"/>
      <c r="D47" s="87" t="s">
        <v>143</v>
      </c>
      <c r="E47" s="85"/>
      <c r="F47" s="85"/>
      <c r="G47" s="85"/>
      <c r="H47" s="8"/>
      <c r="I47" s="8"/>
      <c r="J47" s="89" t="s">
        <v>142</v>
      </c>
      <c r="K47" s="83"/>
      <c r="L47" s="83"/>
      <c r="M47" s="83"/>
      <c r="N47" s="8"/>
      <c r="O47" s="89" t="s">
        <v>144</v>
      </c>
      <c r="P47" s="86"/>
      <c r="Q47" s="86"/>
      <c r="R47" s="86"/>
    </row>
    <row r="48" spans="1:18" ht="15.75" thickTop="1">
      <c r="B48" s="18" t="s">
        <v>23</v>
      </c>
      <c r="C48" s="8"/>
      <c r="D48" s="41">
        <v>0.39979999999999999</v>
      </c>
      <c r="E48" s="42"/>
      <c r="F48" s="42">
        <v>0.77</v>
      </c>
      <c r="G48" s="43"/>
      <c r="H48" s="8"/>
      <c r="I48" s="8"/>
      <c r="J48" s="88" t="s">
        <v>49</v>
      </c>
      <c r="K48" s="45"/>
      <c r="L48" s="45" t="s">
        <v>88</v>
      </c>
      <c r="M48" s="46"/>
      <c r="N48" s="8"/>
      <c r="O48" s="44" t="str">
        <f t="shared" si="0"/>
        <v>LMC</v>
      </c>
      <c r="P48" s="45" t="str">
        <f t="shared" si="1"/>
        <v/>
      </c>
      <c r="Q48" s="45" t="str">
        <f t="shared" si="2"/>
        <v>Foussier</v>
      </c>
      <c r="R48" s="46" t="str">
        <f t="shared" si="3"/>
        <v/>
      </c>
    </row>
    <row r="49" spans="2:18">
      <c r="B49" s="18" t="s">
        <v>71</v>
      </c>
      <c r="C49" s="8"/>
      <c r="D49" s="41">
        <v>0.4229</v>
      </c>
      <c r="E49" s="42"/>
      <c r="F49" s="42"/>
      <c r="G49" s="43"/>
      <c r="H49" s="8"/>
      <c r="I49" s="8"/>
      <c r="J49" s="44" t="s">
        <v>50</v>
      </c>
      <c r="K49" s="45"/>
      <c r="L49" s="45"/>
      <c r="M49" s="46"/>
      <c r="N49" s="8"/>
      <c r="O49" s="44" t="str">
        <f t="shared" si="0"/>
        <v>LMC</v>
      </c>
      <c r="P49" s="45" t="str">
        <f t="shared" si="1"/>
        <v/>
      </c>
      <c r="Q49" s="45" t="str">
        <f t="shared" si="2"/>
        <v/>
      </c>
      <c r="R49" s="46" t="str">
        <f t="shared" si="3"/>
        <v/>
      </c>
    </row>
    <row r="50" spans="2:18">
      <c r="B50" s="18" t="s">
        <v>24</v>
      </c>
      <c r="C50" s="8"/>
      <c r="D50" s="41">
        <v>0.45550000000000002</v>
      </c>
      <c r="E50" s="42"/>
      <c r="F50" s="42">
        <v>0.83</v>
      </c>
      <c r="G50" s="43"/>
      <c r="H50" s="8"/>
      <c r="I50" s="8"/>
      <c r="J50" s="44" t="s">
        <v>51</v>
      </c>
      <c r="K50" s="45"/>
      <c r="L50" s="45" t="s">
        <v>89</v>
      </c>
      <c r="M50" s="46"/>
      <c r="N50" s="8"/>
      <c r="O50" s="44" t="str">
        <f t="shared" si="0"/>
        <v>LMC</v>
      </c>
      <c r="P50" s="45" t="str">
        <f t="shared" si="1"/>
        <v/>
      </c>
      <c r="Q50" s="45" t="str">
        <f t="shared" si="2"/>
        <v>Foussier</v>
      </c>
      <c r="R50" s="46" t="str">
        <f t="shared" si="3"/>
        <v/>
      </c>
    </row>
    <row r="51" spans="2:18" ht="15.75" thickBot="1">
      <c r="B51" s="19" t="s">
        <v>25</v>
      </c>
      <c r="C51" s="8"/>
      <c r="D51" s="59">
        <v>0.69289999999999996</v>
      </c>
      <c r="E51" s="60"/>
      <c r="F51" s="60">
        <v>1.21</v>
      </c>
      <c r="G51" s="61"/>
      <c r="H51" s="8"/>
      <c r="I51" s="8"/>
      <c r="J51" s="80" t="s">
        <v>64</v>
      </c>
      <c r="K51" s="81"/>
      <c r="L51" s="81" t="s">
        <v>90</v>
      </c>
      <c r="M51" s="82"/>
      <c r="N51" s="8"/>
      <c r="O51" s="80" t="str">
        <f t="shared" si="0"/>
        <v>LMC</v>
      </c>
      <c r="P51" s="81" t="str">
        <f t="shared" si="1"/>
        <v/>
      </c>
      <c r="Q51" s="81" t="str">
        <f t="shared" si="2"/>
        <v>Foussier</v>
      </c>
      <c r="R51" s="82" t="str">
        <f t="shared" si="3"/>
        <v/>
      </c>
    </row>
    <row r="52" spans="2:18">
      <c r="B52" s="20" t="s">
        <v>103</v>
      </c>
      <c r="C52" s="8"/>
      <c r="D52" s="62">
        <v>10.8</v>
      </c>
      <c r="E52" s="63"/>
      <c r="F52" s="63">
        <v>15.1</v>
      </c>
      <c r="G52" s="64"/>
      <c r="H52" s="8"/>
      <c r="I52" s="8"/>
      <c r="J52" s="71" t="s">
        <v>127</v>
      </c>
      <c r="K52" s="72"/>
      <c r="L52" s="72">
        <v>245889</v>
      </c>
      <c r="M52" s="73"/>
      <c r="N52" s="8"/>
      <c r="O52" s="71" t="str">
        <f t="shared" si="0"/>
        <v>LMC</v>
      </c>
      <c r="P52" s="72" t="str">
        <f t="shared" si="1"/>
        <v/>
      </c>
      <c r="Q52" s="72" t="str">
        <f t="shared" si="2"/>
        <v>Foussier</v>
      </c>
      <c r="R52" s="73" t="str">
        <f t="shared" si="3"/>
        <v/>
      </c>
    </row>
    <row r="53" spans="2:18">
      <c r="B53" s="21" t="s">
        <v>104</v>
      </c>
      <c r="C53" s="8"/>
      <c r="D53" s="31">
        <v>10.8</v>
      </c>
      <c r="E53" s="32"/>
      <c r="F53" s="32">
        <v>15.1</v>
      </c>
      <c r="G53" s="33"/>
      <c r="H53" s="8"/>
      <c r="I53" s="8"/>
      <c r="J53" s="37" t="s">
        <v>128</v>
      </c>
      <c r="K53" s="38"/>
      <c r="L53" s="38">
        <v>245896</v>
      </c>
      <c r="M53" s="39"/>
      <c r="N53" s="8"/>
      <c r="O53" s="37" t="str">
        <f t="shared" si="0"/>
        <v>LMC</v>
      </c>
      <c r="P53" s="38" t="str">
        <f t="shared" si="1"/>
        <v/>
      </c>
      <c r="Q53" s="38" t="str">
        <f t="shared" si="2"/>
        <v>Foussier</v>
      </c>
      <c r="R53" s="39" t="str">
        <f t="shared" si="3"/>
        <v/>
      </c>
    </row>
    <row r="54" spans="2:18">
      <c r="B54" s="21" t="s">
        <v>105</v>
      </c>
      <c r="C54" s="8"/>
      <c r="D54" s="31">
        <v>11.16</v>
      </c>
      <c r="E54" s="32"/>
      <c r="F54" s="32">
        <v>15.57</v>
      </c>
      <c r="G54" s="33"/>
      <c r="H54" s="8"/>
      <c r="I54" s="8"/>
      <c r="J54" s="37" t="s">
        <v>129</v>
      </c>
      <c r="K54" s="38"/>
      <c r="L54" s="38">
        <v>245903</v>
      </c>
      <c r="M54" s="39"/>
      <c r="N54" s="8"/>
      <c r="O54" s="37" t="str">
        <f t="shared" si="0"/>
        <v>LMC</v>
      </c>
      <c r="P54" s="38" t="str">
        <f t="shared" si="1"/>
        <v/>
      </c>
      <c r="Q54" s="38" t="str">
        <f t="shared" si="2"/>
        <v>Foussier</v>
      </c>
      <c r="R54" s="39" t="str">
        <f t="shared" si="3"/>
        <v/>
      </c>
    </row>
    <row r="55" spans="2:18">
      <c r="B55" s="21" t="s">
        <v>106</v>
      </c>
      <c r="C55" s="8"/>
      <c r="D55" s="31">
        <v>11.49</v>
      </c>
      <c r="E55" s="32"/>
      <c r="F55" s="32">
        <v>16.03</v>
      </c>
      <c r="G55" s="33"/>
      <c r="H55" s="8"/>
      <c r="I55" s="8"/>
      <c r="J55" s="37" t="s">
        <v>130</v>
      </c>
      <c r="K55" s="38"/>
      <c r="L55" s="38">
        <v>245910</v>
      </c>
      <c r="M55" s="39"/>
      <c r="N55" s="8"/>
      <c r="O55" s="37" t="str">
        <f t="shared" si="0"/>
        <v>LMC</v>
      </c>
      <c r="P55" s="38" t="str">
        <f t="shared" si="1"/>
        <v/>
      </c>
      <c r="Q55" s="38" t="str">
        <f t="shared" si="2"/>
        <v>Foussier</v>
      </c>
      <c r="R55" s="39" t="str">
        <f t="shared" si="3"/>
        <v/>
      </c>
    </row>
    <row r="56" spans="2:18">
      <c r="B56" s="21" t="s">
        <v>107</v>
      </c>
      <c r="C56" s="8"/>
      <c r="D56" s="31">
        <v>11.84</v>
      </c>
      <c r="E56" s="32"/>
      <c r="F56" s="32">
        <v>16.489999999999998</v>
      </c>
      <c r="G56" s="33"/>
      <c r="H56" s="8"/>
      <c r="I56" s="8"/>
      <c r="J56" s="37" t="s">
        <v>131</v>
      </c>
      <c r="K56" s="38"/>
      <c r="L56" s="38">
        <v>245917</v>
      </c>
      <c r="M56" s="39"/>
      <c r="N56" s="8"/>
      <c r="O56" s="37" t="str">
        <f t="shared" si="0"/>
        <v>LMC</v>
      </c>
      <c r="P56" s="38" t="str">
        <f t="shared" si="1"/>
        <v/>
      </c>
      <c r="Q56" s="38" t="str">
        <f t="shared" si="2"/>
        <v>Foussier</v>
      </c>
      <c r="R56" s="39" t="str">
        <f t="shared" si="3"/>
        <v/>
      </c>
    </row>
    <row r="57" spans="2:18" ht="15.75" thickBot="1">
      <c r="B57" s="21" t="s">
        <v>108</v>
      </c>
      <c r="C57" s="8"/>
      <c r="D57" s="31">
        <v>12.69</v>
      </c>
      <c r="E57" s="32"/>
      <c r="F57" s="32">
        <v>17.68</v>
      </c>
      <c r="G57" s="33"/>
      <c r="H57" s="8"/>
      <c r="I57" s="8"/>
      <c r="J57" s="37" t="s">
        <v>132</v>
      </c>
      <c r="K57" s="38"/>
      <c r="L57" s="38">
        <v>245924</v>
      </c>
      <c r="M57" s="39"/>
      <c r="N57" s="8"/>
      <c r="O57" s="37" t="str">
        <f t="shared" si="0"/>
        <v>LMC</v>
      </c>
      <c r="P57" s="38" t="str">
        <f t="shared" si="1"/>
        <v/>
      </c>
      <c r="Q57" s="38" t="str">
        <f t="shared" si="2"/>
        <v>Foussier</v>
      </c>
      <c r="R57" s="39" t="str">
        <f t="shared" si="3"/>
        <v/>
      </c>
    </row>
    <row r="58" spans="2:18" ht="6.75" customHeight="1" thickTop="1" thickBot="1">
      <c r="B58" s="83" t="s">
        <v>135</v>
      </c>
      <c r="C58" s="8"/>
      <c r="D58" s="85"/>
      <c r="E58" s="85"/>
      <c r="F58" s="85"/>
      <c r="G58" s="85"/>
      <c r="H58" s="8"/>
      <c r="I58" s="8"/>
      <c r="J58" s="83"/>
      <c r="K58" s="83"/>
      <c r="L58" s="83"/>
      <c r="M58" s="83"/>
      <c r="N58" s="8"/>
      <c r="O58" s="86" t="str">
        <f t="shared" si="0"/>
        <v/>
      </c>
      <c r="P58" s="86" t="str">
        <f t="shared" si="1"/>
        <v/>
      </c>
      <c r="Q58" s="86" t="str">
        <f t="shared" si="2"/>
        <v/>
      </c>
      <c r="R58" s="86" t="str">
        <f t="shared" si="3"/>
        <v/>
      </c>
    </row>
    <row r="59" spans="2:18" ht="15.75" thickTop="1">
      <c r="B59" s="21" t="s">
        <v>109</v>
      </c>
      <c r="C59" s="8"/>
      <c r="D59" s="31">
        <v>16.16</v>
      </c>
      <c r="E59" s="32"/>
      <c r="F59" s="32">
        <v>21.15</v>
      </c>
      <c r="G59" s="33">
        <v>13.42</v>
      </c>
      <c r="H59" s="8"/>
      <c r="I59" s="8"/>
      <c r="J59" s="37" t="s">
        <v>34</v>
      </c>
      <c r="K59" s="38"/>
      <c r="L59" s="40">
        <v>299383</v>
      </c>
      <c r="M59" s="39" t="s">
        <v>55</v>
      </c>
      <c r="N59" s="8"/>
      <c r="O59" s="37" t="str">
        <f t="shared" si="0"/>
        <v>LMC</v>
      </c>
      <c r="P59" s="38" t="str">
        <f t="shared" si="1"/>
        <v/>
      </c>
      <c r="Q59" s="38" t="str">
        <f t="shared" si="2"/>
        <v>Foussier</v>
      </c>
      <c r="R59" s="39" t="str">
        <f t="shared" si="3"/>
        <v>Häfele</v>
      </c>
    </row>
    <row r="60" spans="2:18">
      <c r="B60" s="21" t="s">
        <v>110</v>
      </c>
      <c r="C60" s="8"/>
      <c r="D60" s="31">
        <v>16.16</v>
      </c>
      <c r="E60" s="32"/>
      <c r="F60" s="32">
        <v>21.15</v>
      </c>
      <c r="G60" s="33">
        <v>13.42</v>
      </c>
      <c r="H60" s="8"/>
      <c r="I60" s="8"/>
      <c r="J60" s="37" t="s">
        <v>35</v>
      </c>
      <c r="K60" s="38"/>
      <c r="L60" s="40">
        <v>249732</v>
      </c>
      <c r="M60" s="39" t="s">
        <v>56</v>
      </c>
      <c r="N60" s="8"/>
      <c r="O60" s="37" t="str">
        <f t="shared" si="0"/>
        <v>LMC</v>
      </c>
      <c r="P60" s="38" t="str">
        <f t="shared" si="1"/>
        <v/>
      </c>
      <c r="Q60" s="38" t="str">
        <f t="shared" si="2"/>
        <v>Foussier</v>
      </c>
      <c r="R60" s="39" t="str">
        <f t="shared" si="3"/>
        <v>Häfele</v>
      </c>
    </row>
    <row r="61" spans="2:18">
      <c r="B61" s="21" t="s">
        <v>111</v>
      </c>
      <c r="C61" s="8"/>
      <c r="D61" s="31">
        <v>16.16</v>
      </c>
      <c r="E61" s="32"/>
      <c r="F61" s="32">
        <v>21.15</v>
      </c>
      <c r="G61" s="33">
        <v>13.42</v>
      </c>
      <c r="H61" s="8"/>
      <c r="I61" s="8"/>
      <c r="J61" s="37" t="s">
        <v>36</v>
      </c>
      <c r="K61" s="38"/>
      <c r="L61" s="40">
        <v>249739</v>
      </c>
      <c r="M61" s="39" t="s">
        <v>57</v>
      </c>
      <c r="N61" s="8"/>
      <c r="O61" s="37" t="str">
        <f t="shared" si="0"/>
        <v>LMC</v>
      </c>
      <c r="P61" s="38" t="str">
        <f t="shared" si="1"/>
        <v/>
      </c>
      <c r="Q61" s="38" t="str">
        <f t="shared" si="2"/>
        <v>Foussier</v>
      </c>
      <c r="R61" s="39" t="str">
        <f t="shared" si="3"/>
        <v>Häfele</v>
      </c>
    </row>
    <row r="62" spans="2:18">
      <c r="B62" s="21" t="s">
        <v>112</v>
      </c>
      <c r="C62" s="8"/>
      <c r="D62" s="31">
        <v>16.5</v>
      </c>
      <c r="E62" s="32"/>
      <c r="F62" s="32">
        <v>21.59</v>
      </c>
      <c r="G62" s="33">
        <v>13.65</v>
      </c>
      <c r="H62" s="8"/>
      <c r="I62" s="8"/>
      <c r="J62" s="37" t="s">
        <v>37</v>
      </c>
      <c r="K62" s="38"/>
      <c r="L62" s="40">
        <v>249746</v>
      </c>
      <c r="M62" s="39" t="s">
        <v>58</v>
      </c>
      <c r="N62" s="8"/>
      <c r="O62" s="37" t="str">
        <f t="shared" si="0"/>
        <v>LMC</v>
      </c>
      <c r="P62" s="38" t="str">
        <f t="shared" si="1"/>
        <v/>
      </c>
      <c r="Q62" s="38" t="str">
        <f t="shared" si="2"/>
        <v>Foussier</v>
      </c>
      <c r="R62" s="39" t="str">
        <f t="shared" si="3"/>
        <v>Häfele</v>
      </c>
    </row>
    <row r="63" spans="2:18">
      <c r="B63" s="21" t="s">
        <v>113</v>
      </c>
      <c r="C63" s="8"/>
      <c r="D63" s="31">
        <v>16.82</v>
      </c>
      <c r="E63" s="32"/>
      <c r="F63" s="32">
        <v>22.01</v>
      </c>
      <c r="G63" s="33">
        <v>13.9</v>
      </c>
      <c r="H63" s="8"/>
      <c r="I63" s="8"/>
      <c r="J63" s="37" t="s">
        <v>38</v>
      </c>
      <c r="K63" s="38"/>
      <c r="L63" s="40">
        <v>249753</v>
      </c>
      <c r="M63" s="39" t="s">
        <v>59</v>
      </c>
      <c r="N63" s="8"/>
      <c r="O63" s="37" t="str">
        <f t="shared" si="0"/>
        <v>LMC</v>
      </c>
      <c r="P63" s="38" t="str">
        <f t="shared" si="1"/>
        <v/>
      </c>
      <c r="Q63" s="38" t="str">
        <f t="shared" si="2"/>
        <v>Foussier</v>
      </c>
      <c r="R63" s="39" t="str">
        <f t="shared" si="3"/>
        <v>Häfele</v>
      </c>
    </row>
    <row r="64" spans="2:18">
      <c r="B64" s="21" t="s">
        <v>114</v>
      </c>
      <c r="C64" s="8"/>
      <c r="D64" s="31">
        <v>17.16</v>
      </c>
      <c r="E64" s="32"/>
      <c r="F64" s="32">
        <v>22.44</v>
      </c>
      <c r="G64" s="33">
        <v>14.17</v>
      </c>
      <c r="H64" s="8"/>
      <c r="I64" s="8"/>
      <c r="J64" s="37" t="s">
        <v>39</v>
      </c>
      <c r="K64" s="38"/>
      <c r="L64" s="40">
        <v>249760</v>
      </c>
      <c r="M64" s="39" t="s">
        <v>60</v>
      </c>
      <c r="N64" s="8"/>
      <c r="O64" s="37" t="str">
        <f t="shared" si="0"/>
        <v>LMC</v>
      </c>
      <c r="P64" s="38" t="str">
        <f t="shared" si="1"/>
        <v/>
      </c>
      <c r="Q64" s="38" t="str">
        <f t="shared" si="2"/>
        <v>Foussier</v>
      </c>
      <c r="R64" s="39" t="str">
        <f t="shared" si="3"/>
        <v>Häfele</v>
      </c>
    </row>
    <row r="65" spans="2:18" ht="15.75" thickBot="1">
      <c r="B65" s="21" t="s">
        <v>115</v>
      </c>
      <c r="C65" s="8"/>
      <c r="D65" s="31">
        <v>17.98</v>
      </c>
      <c r="E65" s="32"/>
      <c r="F65" s="32">
        <v>23.03</v>
      </c>
      <c r="G65" s="33">
        <v>14.78</v>
      </c>
      <c r="H65" s="8"/>
      <c r="I65" s="8"/>
      <c r="J65" s="37" t="s">
        <v>40</v>
      </c>
      <c r="K65" s="38"/>
      <c r="L65" s="40">
        <v>249767</v>
      </c>
      <c r="M65" s="39" t="s">
        <v>61</v>
      </c>
      <c r="N65" s="8"/>
      <c r="O65" s="37" t="str">
        <f t="shared" si="0"/>
        <v>LMC</v>
      </c>
      <c r="P65" s="38" t="str">
        <f t="shared" si="1"/>
        <v/>
      </c>
      <c r="Q65" s="38" t="str">
        <f t="shared" si="2"/>
        <v>Foussier</v>
      </c>
      <c r="R65" s="39" t="str">
        <f t="shared" si="3"/>
        <v>Häfele</v>
      </c>
    </row>
    <row r="66" spans="2:18" ht="6" customHeight="1" thickTop="1" thickBot="1">
      <c r="B66" s="83" t="s">
        <v>31</v>
      </c>
      <c r="C66" s="8"/>
      <c r="D66" s="85"/>
      <c r="E66" s="85"/>
      <c r="F66" s="85"/>
      <c r="G66" s="85"/>
      <c r="H66" s="8"/>
      <c r="I66" s="8"/>
      <c r="J66" s="83"/>
      <c r="K66" s="83"/>
      <c r="L66" s="83"/>
      <c r="M66" s="83"/>
      <c r="N66" s="8"/>
      <c r="O66" s="86" t="str">
        <f t="shared" si="0"/>
        <v/>
      </c>
      <c r="P66" s="86" t="str">
        <f t="shared" si="1"/>
        <v/>
      </c>
      <c r="Q66" s="86" t="str">
        <f t="shared" si="2"/>
        <v/>
      </c>
      <c r="R66" s="86" t="str">
        <f t="shared" si="3"/>
        <v/>
      </c>
    </row>
    <row r="67" spans="2:18" ht="15.75" thickTop="1">
      <c r="B67" s="21" t="s">
        <v>116</v>
      </c>
      <c r="C67" s="8"/>
      <c r="D67" s="31">
        <v>18.649999999999999</v>
      </c>
      <c r="E67" s="32"/>
      <c r="F67" s="32">
        <v>21.63</v>
      </c>
      <c r="G67" s="33">
        <v>17.25</v>
      </c>
      <c r="H67" s="8"/>
      <c r="I67" s="8"/>
      <c r="J67" s="37" t="s">
        <v>91</v>
      </c>
      <c r="K67" s="38"/>
      <c r="L67" s="38">
        <v>245409</v>
      </c>
      <c r="M67" s="90" t="s">
        <v>156</v>
      </c>
      <c r="N67" s="8"/>
      <c r="O67" s="37" t="str">
        <f t="shared" si="0"/>
        <v>LMC</v>
      </c>
      <c r="P67" s="38" t="str">
        <f t="shared" si="1"/>
        <v/>
      </c>
      <c r="Q67" s="38" t="str">
        <f t="shared" si="2"/>
        <v>Foussier</v>
      </c>
      <c r="R67" s="39" t="str">
        <f t="shared" si="3"/>
        <v>Häfele</v>
      </c>
    </row>
    <row r="68" spans="2:18">
      <c r="B68" s="21" t="s">
        <v>117</v>
      </c>
      <c r="C68" s="8"/>
      <c r="D68" s="31">
        <v>19.170000000000002</v>
      </c>
      <c r="E68" s="32"/>
      <c r="F68" s="32">
        <v>21.62</v>
      </c>
      <c r="G68" s="33">
        <v>17.25</v>
      </c>
      <c r="H68" s="8"/>
      <c r="I68" s="8"/>
      <c r="J68" s="37" t="s">
        <v>92</v>
      </c>
      <c r="K68" s="38"/>
      <c r="L68" s="38">
        <v>245423</v>
      </c>
      <c r="M68" s="90" t="s">
        <v>155</v>
      </c>
      <c r="N68" s="8"/>
      <c r="O68" s="37" t="str">
        <f t="shared" si="0"/>
        <v>LMC</v>
      </c>
      <c r="P68" s="38" t="str">
        <f t="shared" si="1"/>
        <v/>
      </c>
      <c r="Q68" s="38" t="str">
        <f t="shared" si="2"/>
        <v>Foussier</v>
      </c>
      <c r="R68" s="39" t="str">
        <f t="shared" si="3"/>
        <v>Häfele</v>
      </c>
    </row>
    <row r="69" spans="2:18">
      <c r="B69" s="21" t="s">
        <v>118</v>
      </c>
      <c r="C69" s="8"/>
      <c r="D69" s="31">
        <v>18.84</v>
      </c>
      <c r="E69" s="32"/>
      <c r="F69" s="32">
        <v>21.85</v>
      </c>
      <c r="G69" s="33">
        <v>17.43</v>
      </c>
      <c r="H69" s="8"/>
      <c r="I69" s="8"/>
      <c r="J69" s="37" t="s">
        <v>93</v>
      </c>
      <c r="K69" s="38"/>
      <c r="L69" s="38">
        <v>245437</v>
      </c>
      <c r="M69" s="90" t="s">
        <v>152</v>
      </c>
      <c r="N69" s="8"/>
      <c r="O69" s="37" t="str">
        <f t="shared" si="0"/>
        <v>LMC</v>
      </c>
      <c r="P69" s="38" t="str">
        <f t="shared" si="1"/>
        <v/>
      </c>
      <c r="Q69" s="38" t="str">
        <f t="shared" si="2"/>
        <v>Foussier</v>
      </c>
      <c r="R69" s="39" t="str">
        <f t="shared" si="3"/>
        <v>Häfele</v>
      </c>
    </row>
    <row r="70" spans="2:18">
      <c r="B70" s="21" t="s">
        <v>119</v>
      </c>
      <c r="C70" s="8"/>
      <c r="D70" s="31">
        <v>19.02</v>
      </c>
      <c r="E70" s="32"/>
      <c r="F70" s="32">
        <v>22.13</v>
      </c>
      <c r="G70" s="33">
        <v>17.600000000000001</v>
      </c>
      <c r="H70" s="8"/>
      <c r="I70" s="8"/>
      <c r="J70" s="37" t="s">
        <v>94</v>
      </c>
      <c r="K70" s="38"/>
      <c r="L70" s="38">
        <v>245451</v>
      </c>
      <c r="M70" s="90" t="s">
        <v>154</v>
      </c>
      <c r="N70" s="8"/>
      <c r="O70" s="37" t="str">
        <f t="shared" si="0"/>
        <v>LMC</v>
      </c>
      <c r="P70" s="38" t="str">
        <f t="shared" si="1"/>
        <v/>
      </c>
      <c r="Q70" s="38" t="str">
        <f t="shared" si="2"/>
        <v>Foussier</v>
      </c>
      <c r="R70" s="39" t="str">
        <f t="shared" si="3"/>
        <v>Häfele</v>
      </c>
    </row>
    <row r="71" spans="2:18">
      <c r="B71" s="21" t="s">
        <v>120</v>
      </c>
      <c r="C71" s="8"/>
      <c r="D71" s="31">
        <v>19.21</v>
      </c>
      <c r="E71" s="32"/>
      <c r="F71" s="32">
        <v>22.28</v>
      </c>
      <c r="G71" s="33">
        <v>17.78</v>
      </c>
      <c r="H71" s="8"/>
      <c r="I71" s="8"/>
      <c r="J71" s="37" t="s">
        <v>95</v>
      </c>
      <c r="K71" s="38"/>
      <c r="L71" s="38">
        <v>245465</v>
      </c>
      <c r="M71" s="90" t="s">
        <v>153</v>
      </c>
      <c r="N71" s="8"/>
      <c r="O71" s="37" t="str">
        <f t="shared" si="0"/>
        <v>LMC</v>
      </c>
      <c r="P71" s="38" t="str">
        <f t="shared" si="1"/>
        <v/>
      </c>
      <c r="Q71" s="38" t="str">
        <f t="shared" si="2"/>
        <v>Foussier</v>
      </c>
      <c r="R71" s="39" t="str">
        <f t="shared" si="3"/>
        <v>Häfele</v>
      </c>
    </row>
    <row r="72" spans="2:18" ht="15.75" thickBot="1">
      <c r="B72" s="21" t="s">
        <v>121</v>
      </c>
      <c r="C72" s="8"/>
      <c r="D72" s="31">
        <v>20.22</v>
      </c>
      <c r="E72" s="32"/>
      <c r="F72" s="32">
        <v>23.47</v>
      </c>
      <c r="G72" s="33">
        <v>18.71</v>
      </c>
      <c r="H72" s="8"/>
      <c r="I72" s="8"/>
      <c r="J72" s="37" t="s">
        <v>96</v>
      </c>
      <c r="K72" s="38"/>
      <c r="L72" s="38">
        <v>245479</v>
      </c>
      <c r="M72" s="90" t="s">
        <v>151</v>
      </c>
      <c r="N72" s="8"/>
      <c r="O72" s="37" t="str">
        <f t="shared" si="0"/>
        <v>LMC</v>
      </c>
      <c r="P72" s="38" t="str">
        <f t="shared" si="1"/>
        <v/>
      </c>
      <c r="Q72" s="38" t="str">
        <f t="shared" si="2"/>
        <v>Foussier</v>
      </c>
      <c r="R72" s="39" t="str">
        <f t="shared" si="3"/>
        <v>Häfele</v>
      </c>
    </row>
    <row r="73" spans="2:18" ht="7.5" customHeight="1" thickTop="1" thickBot="1">
      <c r="B73" s="83" t="s">
        <v>135</v>
      </c>
      <c r="C73" s="8"/>
      <c r="D73" s="85"/>
      <c r="E73" s="85"/>
      <c r="F73" s="85"/>
      <c r="G73" s="85"/>
      <c r="H73" s="8"/>
      <c r="I73" s="8"/>
      <c r="J73" s="83"/>
      <c r="K73" s="83"/>
      <c r="L73" s="83"/>
      <c r="M73" s="83"/>
      <c r="N73" s="8"/>
      <c r="O73" s="86" t="str">
        <f t="shared" si="0"/>
        <v/>
      </c>
      <c r="P73" s="86" t="str">
        <f t="shared" si="1"/>
        <v/>
      </c>
      <c r="Q73" s="86" t="str">
        <f t="shared" si="2"/>
        <v/>
      </c>
      <c r="R73" s="86" t="str">
        <f t="shared" si="3"/>
        <v/>
      </c>
    </row>
    <row r="74" spans="2:18" ht="15.75" thickTop="1">
      <c r="B74" s="21" t="s">
        <v>122</v>
      </c>
      <c r="C74" s="8"/>
      <c r="D74" s="31">
        <v>25</v>
      </c>
      <c r="E74" s="32"/>
      <c r="F74" s="32">
        <v>29.01</v>
      </c>
      <c r="G74" s="33">
        <v>23.13</v>
      </c>
      <c r="H74" s="8"/>
      <c r="I74" s="8"/>
      <c r="J74" s="37" t="s">
        <v>97</v>
      </c>
      <c r="K74" s="38"/>
      <c r="L74" s="38">
        <v>245584</v>
      </c>
      <c r="M74" s="90" t="s">
        <v>146</v>
      </c>
      <c r="N74" s="8"/>
      <c r="O74" s="37" t="str">
        <f t="shared" si="0"/>
        <v>LMC</v>
      </c>
      <c r="P74" s="38" t="str">
        <f t="shared" si="1"/>
        <v/>
      </c>
      <c r="Q74" s="38" t="str">
        <f t="shared" si="2"/>
        <v>Foussier</v>
      </c>
      <c r="R74" s="39" t="str">
        <f t="shared" si="3"/>
        <v>Häfele</v>
      </c>
    </row>
    <row r="75" spans="2:18">
      <c r="B75" s="21" t="s">
        <v>126</v>
      </c>
      <c r="C75" s="8"/>
      <c r="D75" s="31">
        <v>25</v>
      </c>
      <c r="E75" s="32"/>
      <c r="F75" s="32">
        <v>29.01</v>
      </c>
      <c r="G75" s="33">
        <v>23.13</v>
      </c>
      <c r="H75" s="8"/>
      <c r="I75" s="8"/>
      <c r="J75" s="37" t="s">
        <v>98</v>
      </c>
      <c r="K75" s="38"/>
      <c r="L75" s="38">
        <v>245598</v>
      </c>
      <c r="M75" s="90" t="s">
        <v>150</v>
      </c>
      <c r="N75" s="8"/>
      <c r="O75" s="37" t="str">
        <f t="shared" si="0"/>
        <v>LMC</v>
      </c>
      <c r="P75" s="38" t="str">
        <f t="shared" si="1"/>
        <v/>
      </c>
      <c r="Q75" s="38" t="str">
        <f t="shared" si="2"/>
        <v>Foussier</v>
      </c>
      <c r="R75" s="39" t="str">
        <f t="shared" si="3"/>
        <v>Häfele</v>
      </c>
    </row>
    <row r="76" spans="2:18">
      <c r="B76" s="21" t="s">
        <v>133</v>
      </c>
      <c r="C76" s="8"/>
      <c r="D76" s="31">
        <v>25.19</v>
      </c>
      <c r="E76" s="32"/>
      <c r="F76" s="32">
        <v>29.22</v>
      </c>
      <c r="G76" s="33">
        <v>23.3</v>
      </c>
      <c r="H76" s="8"/>
      <c r="I76" s="8"/>
      <c r="J76" s="37" t="s">
        <v>99</v>
      </c>
      <c r="K76" s="38"/>
      <c r="L76" s="38">
        <v>245612</v>
      </c>
      <c r="M76" s="90" t="s">
        <v>145</v>
      </c>
      <c r="N76" s="8"/>
      <c r="O76" s="37" t="str">
        <f t="shared" si="0"/>
        <v>LMC</v>
      </c>
      <c r="P76" s="38" t="str">
        <f t="shared" si="1"/>
        <v/>
      </c>
      <c r="Q76" s="38" t="str">
        <f t="shared" si="2"/>
        <v>Foussier</v>
      </c>
      <c r="R76" s="39" t="str">
        <f t="shared" si="3"/>
        <v>Häfele</v>
      </c>
    </row>
    <row r="77" spans="2:18">
      <c r="B77" s="21" t="s">
        <v>123</v>
      </c>
      <c r="C77" s="8"/>
      <c r="D77" s="31">
        <v>25.38</v>
      </c>
      <c r="E77" s="32"/>
      <c r="F77" s="32">
        <v>29.44</v>
      </c>
      <c r="G77" s="33">
        <v>23.48</v>
      </c>
      <c r="H77" s="8"/>
      <c r="I77" s="8"/>
      <c r="J77" s="37" t="s">
        <v>100</v>
      </c>
      <c r="K77" s="38"/>
      <c r="L77" s="38">
        <v>245626</v>
      </c>
      <c r="M77" s="90" t="s">
        <v>149</v>
      </c>
      <c r="N77" s="8"/>
      <c r="O77" s="37" t="str">
        <f t="shared" si="0"/>
        <v>LMC</v>
      </c>
      <c r="P77" s="38" t="str">
        <f t="shared" si="1"/>
        <v/>
      </c>
      <c r="Q77" s="38" t="str">
        <f t="shared" si="2"/>
        <v>Foussier</v>
      </c>
      <c r="R77" s="39" t="str">
        <f t="shared" si="3"/>
        <v>Häfele</v>
      </c>
    </row>
    <row r="78" spans="2:18">
      <c r="B78" s="21" t="s">
        <v>124</v>
      </c>
      <c r="C78" s="8"/>
      <c r="D78" s="31">
        <v>25.57</v>
      </c>
      <c r="E78" s="32"/>
      <c r="F78" s="32">
        <v>29.67</v>
      </c>
      <c r="G78" s="33">
        <v>23.65</v>
      </c>
      <c r="H78" s="8"/>
      <c r="I78" s="8"/>
      <c r="J78" s="37" t="s">
        <v>101</v>
      </c>
      <c r="K78" s="38"/>
      <c r="L78" s="38">
        <v>245640</v>
      </c>
      <c r="M78" s="90" t="s">
        <v>148</v>
      </c>
      <c r="N78" s="8"/>
      <c r="O78" s="37" t="str">
        <f t="shared" si="0"/>
        <v>LMC</v>
      </c>
      <c r="P78" s="38" t="str">
        <f t="shared" si="1"/>
        <v/>
      </c>
      <c r="Q78" s="38" t="str">
        <f t="shared" si="2"/>
        <v>Foussier</v>
      </c>
      <c r="R78" s="39" t="str">
        <f t="shared" si="3"/>
        <v>Häfele</v>
      </c>
    </row>
    <row r="79" spans="2:18" ht="15.75" thickBot="1">
      <c r="B79" s="21" t="s">
        <v>125</v>
      </c>
      <c r="C79" s="8"/>
      <c r="D79" s="31">
        <v>26.59</v>
      </c>
      <c r="E79" s="32"/>
      <c r="F79" s="32">
        <v>30.83</v>
      </c>
      <c r="G79" s="33">
        <v>24.59</v>
      </c>
      <c r="H79" s="8"/>
      <c r="I79" s="8"/>
      <c r="J79" s="37" t="s">
        <v>102</v>
      </c>
      <c r="K79" s="38"/>
      <c r="L79" s="38">
        <v>245654</v>
      </c>
      <c r="M79" s="90" t="s">
        <v>147</v>
      </c>
      <c r="N79" s="8"/>
      <c r="O79" s="37" t="str">
        <f t="shared" si="0"/>
        <v>LMC</v>
      </c>
      <c r="P79" s="38" t="str">
        <f t="shared" si="1"/>
        <v/>
      </c>
      <c r="Q79" s="38" t="str">
        <f t="shared" si="2"/>
        <v>Foussier</v>
      </c>
      <c r="R79" s="39" t="str">
        <f t="shared" si="3"/>
        <v>Häfele</v>
      </c>
    </row>
    <row r="80" spans="2:18" ht="5.25" customHeight="1" thickTop="1" thickBot="1">
      <c r="B80" s="83" t="s">
        <v>135</v>
      </c>
      <c r="C80" s="8"/>
      <c r="D80" s="84"/>
      <c r="E80" s="84"/>
      <c r="F80" s="84"/>
      <c r="G80" s="84"/>
      <c r="H80" s="8"/>
      <c r="I80" s="8"/>
      <c r="J80" s="86"/>
      <c r="K80" s="86"/>
      <c r="L80" s="86"/>
      <c r="M80" s="86"/>
      <c r="N80" s="8"/>
      <c r="O80" s="86" t="str">
        <f t="shared" si="0"/>
        <v/>
      </c>
      <c r="P80" s="86" t="str">
        <f t="shared" si="1"/>
        <v/>
      </c>
      <c r="Q80" s="86" t="str">
        <f t="shared" si="2"/>
        <v/>
      </c>
      <c r="R80" s="86" t="str">
        <f t="shared" si="3"/>
        <v/>
      </c>
    </row>
    <row r="81" spans="2:18" ht="15.75" thickTop="1">
      <c r="B81" s="21" t="s">
        <v>134</v>
      </c>
      <c r="C81" s="8"/>
      <c r="D81" s="31">
        <v>6.64</v>
      </c>
      <c r="E81" s="32"/>
      <c r="F81" s="32">
        <v>9.0399999999999991</v>
      </c>
      <c r="G81" s="33"/>
      <c r="H81" s="8"/>
      <c r="I81" s="8"/>
      <c r="J81" s="37" t="s">
        <v>136</v>
      </c>
      <c r="K81" s="38"/>
      <c r="L81" s="38">
        <v>225050</v>
      </c>
      <c r="M81" s="39"/>
      <c r="N81" s="8"/>
      <c r="O81" s="37" t="str">
        <f t="shared" si="0"/>
        <v>LMC</v>
      </c>
      <c r="P81" s="38" t="str">
        <f t="shared" si="1"/>
        <v/>
      </c>
      <c r="Q81" s="38" t="str">
        <f t="shared" si="2"/>
        <v>Foussier</v>
      </c>
      <c r="R81" s="39" t="str">
        <f t="shared" si="3"/>
        <v/>
      </c>
    </row>
    <row r="82" spans="2:18">
      <c r="B82" s="21" t="s">
        <v>27</v>
      </c>
      <c r="C82" s="8"/>
      <c r="D82" s="31">
        <v>0.5887</v>
      </c>
      <c r="E82" s="32"/>
      <c r="F82" s="32"/>
      <c r="G82" s="33"/>
      <c r="H82" s="8"/>
      <c r="I82" s="8"/>
      <c r="J82" s="37" t="s">
        <v>62</v>
      </c>
      <c r="K82" s="38"/>
      <c r="L82" s="38"/>
      <c r="M82" s="39" t="s">
        <v>41</v>
      </c>
      <c r="N82" s="8"/>
      <c r="O82" s="37" t="str">
        <f t="shared" si="0"/>
        <v>LMC</v>
      </c>
      <c r="P82" s="38" t="str">
        <f t="shared" si="1"/>
        <v/>
      </c>
      <c r="Q82" s="38" t="str">
        <f t="shared" si="2"/>
        <v/>
      </c>
      <c r="R82" s="39" t="str">
        <f t="shared" si="3"/>
        <v/>
      </c>
    </row>
    <row r="83" spans="2:18" ht="15.75" thickBot="1">
      <c r="B83" s="22" t="s">
        <v>28</v>
      </c>
      <c r="C83" s="8"/>
      <c r="D83" s="34">
        <v>0.5887</v>
      </c>
      <c r="E83" s="35"/>
      <c r="F83" s="35"/>
      <c r="G83" s="36"/>
      <c r="H83" s="8"/>
      <c r="I83" s="8"/>
      <c r="J83" s="74" t="s">
        <v>63</v>
      </c>
      <c r="K83" s="75"/>
      <c r="L83" s="75"/>
      <c r="M83" s="76" t="s">
        <v>41</v>
      </c>
      <c r="N83" s="8"/>
      <c r="O83" s="74" t="str">
        <f t="shared" si="0"/>
        <v>LMC</v>
      </c>
      <c r="P83" s="75" t="str">
        <f t="shared" si="1"/>
        <v/>
      </c>
      <c r="Q83" s="75" t="str">
        <f t="shared" si="2"/>
        <v/>
      </c>
      <c r="R83" s="76" t="str">
        <f t="shared" si="3"/>
        <v/>
      </c>
    </row>
    <row r="84" spans="2:18">
      <c r="B84" s="25" t="s">
        <v>29</v>
      </c>
      <c r="C84" s="8"/>
      <c r="D84" s="65">
        <v>6.1150000000000002</v>
      </c>
      <c r="E84" s="66"/>
      <c r="F84" s="66"/>
      <c r="G84" s="67"/>
      <c r="H84" s="8"/>
      <c r="I84" s="8"/>
      <c r="J84" s="68" t="s">
        <v>52</v>
      </c>
      <c r="K84" s="69"/>
      <c r="L84" s="69"/>
      <c r="M84" s="70"/>
      <c r="N84" s="8"/>
      <c r="O84" s="68" t="str">
        <f t="shared" si="0"/>
        <v>LMC</v>
      </c>
      <c r="P84" s="69" t="str">
        <f t="shared" si="1"/>
        <v/>
      </c>
      <c r="Q84" s="69" t="str">
        <f t="shared" si="2"/>
        <v/>
      </c>
      <c r="R84" s="70" t="str">
        <f t="shared" si="3"/>
        <v/>
      </c>
    </row>
    <row r="85" spans="2:18">
      <c r="B85" s="27" t="s">
        <v>65</v>
      </c>
      <c r="C85" s="8"/>
      <c r="D85" s="47">
        <v>38.06</v>
      </c>
      <c r="E85" s="48"/>
      <c r="F85" s="48"/>
      <c r="G85" s="49"/>
      <c r="H85" s="8"/>
      <c r="I85" s="8"/>
      <c r="J85" s="15" t="s">
        <v>53</v>
      </c>
      <c r="K85" s="12"/>
      <c r="L85" s="12"/>
      <c r="M85" s="26"/>
      <c r="N85" s="8"/>
      <c r="O85" s="15" t="str">
        <f t="shared" si="0"/>
        <v>LMC</v>
      </c>
      <c r="P85" s="12" t="str">
        <f t="shared" si="1"/>
        <v/>
      </c>
      <c r="Q85" s="12" t="str">
        <f t="shared" si="2"/>
        <v/>
      </c>
      <c r="R85" s="26" t="str">
        <f t="shared" si="3"/>
        <v/>
      </c>
    </row>
    <row r="86" spans="2:18">
      <c r="B86" s="27" t="s">
        <v>30</v>
      </c>
      <c r="C86" s="8"/>
      <c r="D86" s="47">
        <v>150.09</v>
      </c>
      <c r="E86" s="48"/>
      <c r="F86" s="48"/>
      <c r="G86" s="49"/>
      <c r="H86" s="8"/>
      <c r="I86" s="8"/>
      <c r="J86" s="15" t="s">
        <v>54</v>
      </c>
      <c r="K86" s="12"/>
      <c r="L86" s="12"/>
      <c r="M86" s="26"/>
      <c r="N86" s="8"/>
      <c r="O86" s="15" t="str">
        <f t="shared" si="0"/>
        <v>LMC</v>
      </c>
      <c r="P86" s="12" t="str">
        <f t="shared" si="1"/>
        <v/>
      </c>
      <c r="Q86" s="12" t="str">
        <f t="shared" si="2"/>
        <v/>
      </c>
      <c r="R86" s="26" t="str">
        <f t="shared" si="3"/>
        <v/>
      </c>
    </row>
    <row r="87" spans="2:18">
      <c r="B87" s="27" t="s">
        <v>73</v>
      </c>
      <c r="C87" s="8"/>
      <c r="D87" s="47">
        <v>1.8272999999999999</v>
      </c>
      <c r="E87" s="48"/>
      <c r="F87" s="48"/>
      <c r="G87" s="49"/>
      <c r="H87" s="8"/>
      <c r="I87" s="8"/>
      <c r="J87" s="15" t="s">
        <v>72</v>
      </c>
      <c r="K87" s="12"/>
      <c r="L87" s="12"/>
      <c r="M87" s="26"/>
      <c r="N87" s="8"/>
      <c r="O87" s="15" t="str">
        <f t="shared" si="0"/>
        <v>LMC</v>
      </c>
      <c r="P87" s="12" t="str">
        <f t="shared" si="1"/>
        <v/>
      </c>
      <c r="Q87" s="12" t="str">
        <f t="shared" si="2"/>
        <v/>
      </c>
      <c r="R87" s="26" t="str">
        <f t="shared" si="3"/>
        <v/>
      </c>
    </row>
    <row r="88" spans="2:18">
      <c r="B88" s="27" t="s">
        <v>66</v>
      </c>
      <c r="C88" s="8"/>
      <c r="D88" s="47">
        <v>26.95</v>
      </c>
      <c r="E88" s="48"/>
      <c r="F88" s="48"/>
      <c r="G88" s="49"/>
      <c r="H88" s="8"/>
      <c r="I88" s="8"/>
      <c r="J88" s="15" t="s">
        <v>74</v>
      </c>
      <c r="K88" s="12"/>
      <c r="L88" s="12"/>
      <c r="M88" s="26"/>
      <c r="N88" s="8"/>
      <c r="O88" s="15" t="str">
        <f t="shared" si="0"/>
        <v>LMC</v>
      </c>
      <c r="P88" s="12" t="str">
        <f t="shared" si="1"/>
        <v/>
      </c>
      <c r="Q88" s="12" t="str">
        <f t="shared" si="2"/>
        <v/>
      </c>
      <c r="R88" s="26" t="str">
        <f t="shared" si="3"/>
        <v/>
      </c>
    </row>
    <row r="89" spans="2:18">
      <c r="B89" s="27" t="s">
        <v>76</v>
      </c>
      <c r="C89" s="8"/>
      <c r="D89" s="47">
        <v>18.739999999999998</v>
      </c>
      <c r="E89" s="48"/>
      <c r="F89" s="48"/>
      <c r="G89" s="49"/>
      <c r="H89" s="8"/>
      <c r="I89" s="8"/>
      <c r="J89" s="15" t="s">
        <v>75</v>
      </c>
      <c r="K89" s="12"/>
      <c r="L89" s="12"/>
      <c r="M89" s="26"/>
      <c r="N89" s="8"/>
      <c r="O89" s="15" t="str">
        <f t="shared" si="0"/>
        <v>LMC</v>
      </c>
      <c r="P89" s="12" t="str">
        <f t="shared" si="1"/>
        <v/>
      </c>
      <c r="Q89" s="12" t="str">
        <f t="shared" si="2"/>
        <v/>
      </c>
      <c r="R89" s="26" t="str">
        <f t="shared" si="3"/>
        <v/>
      </c>
    </row>
    <row r="90" spans="2:18">
      <c r="B90" s="27" t="s">
        <v>77</v>
      </c>
      <c r="C90" s="8"/>
      <c r="D90" s="47">
        <v>46.02</v>
      </c>
      <c r="E90" s="48"/>
      <c r="F90" s="48"/>
      <c r="G90" s="49"/>
      <c r="H90" s="8"/>
      <c r="I90" s="8"/>
      <c r="J90" s="15" t="s">
        <v>79</v>
      </c>
      <c r="K90" s="12"/>
      <c r="L90" s="12"/>
      <c r="M90" s="26"/>
      <c r="N90" s="8"/>
      <c r="O90" s="15" t="str">
        <f t="shared" si="0"/>
        <v>LMC</v>
      </c>
      <c r="P90" s="12" t="str">
        <f t="shared" si="1"/>
        <v/>
      </c>
      <c r="Q90" s="12" t="str">
        <f t="shared" si="2"/>
        <v/>
      </c>
      <c r="R90" s="26" t="str">
        <f t="shared" si="3"/>
        <v/>
      </c>
    </row>
    <row r="91" spans="2:18" ht="15.75" thickBot="1">
      <c r="B91" s="28" t="s">
        <v>78</v>
      </c>
      <c r="C91" s="8"/>
      <c r="D91" s="50">
        <v>59.5</v>
      </c>
      <c r="E91" s="51"/>
      <c r="F91" s="51"/>
      <c r="G91" s="52"/>
      <c r="H91" s="8"/>
      <c r="I91" s="8"/>
      <c r="J91" s="16" t="s">
        <v>80</v>
      </c>
      <c r="K91" s="29"/>
      <c r="L91" s="29"/>
      <c r="M91" s="30"/>
      <c r="N91" s="8"/>
      <c r="O91" s="16" t="str">
        <f t="shared" si="0"/>
        <v>LMC</v>
      </c>
      <c r="P91" s="29" t="str">
        <f t="shared" si="1"/>
        <v/>
      </c>
      <c r="Q91" s="29" t="str">
        <f t="shared" si="2"/>
        <v/>
      </c>
      <c r="R91" s="30" t="str">
        <f t="shared" si="3"/>
        <v/>
      </c>
    </row>
    <row r="93" spans="2:18">
      <c r="M93" s="11"/>
      <c r="N93" s="11"/>
      <c r="O93" s="11"/>
    </row>
    <row r="94" spans="2:18">
      <c r="M94" s="11"/>
      <c r="N94" s="11"/>
      <c r="O94" s="11"/>
    </row>
    <row r="95" spans="2:18">
      <c r="M95" s="11"/>
      <c r="N95" s="11"/>
      <c r="O95" s="11"/>
    </row>
    <row r="96" spans="2:18">
      <c r="M96" s="11"/>
      <c r="N96" s="11"/>
      <c r="O96" s="11"/>
    </row>
    <row r="97" spans="13:15">
      <c r="M97" s="11"/>
      <c r="N97" s="11"/>
      <c r="O97" s="11"/>
    </row>
    <row r="98" spans="13:15">
      <c r="M98" s="11"/>
      <c r="N98" s="11"/>
      <c r="O98" s="11"/>
    </row>
    <row r="99" spans="13:15">
      <c r="M99" s="11"/>
      <c r="N99" s="11"/>
      <c r="O99" s="11"/>
    </row>
    <row r="100" spans="13:15">
      <c r="M100" s="11"/>
      <c r="N100" s="11"/>
      <c r="O100" s="11"/>
    </row>
  </sheetData>
  <dataConsolidate/>
  <conditionalFormatting sqref="D40:G40">
    <cfRule type="cellIs" dxfId="63" priority="69" operator="equal">
      <formula>MAX($D$40:$H40)</formula>
    </cfRule>
    <cfRule type="cellIs" dxfId="62" priority="70" operator="equal">
      <formula>MIN($D$40:$H$40)</formula>
    </cfRule>
  </conditionalFormatting>
  <conditionalFormatting sqref="D41:G41">
    <cfRule type="cellIs" dxfId="61" priority="67" operator="equal">
      <formula>MIN($D$41:$H41)</formula>
    </cfRule>
    <cfRule type="cellIs" dxfId="60" priority="68" operator="equal">
      <formula>MAX($D$41:$H41)</formula>
    </cfRule>
  </conditionalFormatting>
  <conditionalFormatting sqref="D42:G42">
    <cfRule type="cellIs" dxfId="59" priority="65" operator="equal">
      <formula>MIN($D$42:$H42)</formula>
    </cfRule>
    <cfRule type="cellIs" dxfId="58" priority="66" operator="equal">
      <formula>MAX($D$42:$H42)</formula>
    </cfRule>
  </conditionalFormatting>
  <conditionalFormatting sqref="D43:G43">
    <cfRule type="cellIs" dxfId="57" priority="63" operator="equal">
      <formula>MIN($D$43:$H43)</formula>
    </cfRule>
    <cfRule type="cellIs" dxfId="56" priority="64" operator="equal">
      <formula>MAX($D43:$H$43)</formula>
    </cfRule>
  </conditionalFormatting>
  <conditionalFormatting sqref="D44:G44">
    <cfRule type="cellIs" dxfId="55" priority="61" operator="equal">
      <formula>MIN($D$44:$H44)</formula>
    </cfRule>
    <cfRule type="cellIs" dxfId="54" priority="62" operator="equal">
      <formula>MAX($D$44:$H44)</formula>
    </cfRule>
  </conditionalFormatting>
  <conditionalFormatting sqref="D45:G45">
    <cfRule type="cellIs" dxfId="53" priority="59" operator="equal">
      <formula>MIN($D$45:$H45)</formula>
    </cfRule>
    <cfRule type="cellIs" dxfId="52" priority="60" operator="equal">
      <formula>MAX($D$45:$H45)</formula>
    </cfRule>
  </conditionalFormatting>
  <conditionalFormatting sqref="D46:G46">
    <cfRule type="cellIs" dxfId="51" priority="57" operator="equal">
      <formula>MIN($D$46:$H46)</formula>
    </cfRule>
    <cfRule type="cellIs" dxfId="50" priority="58" operator="equal">
      <formula>MAX($D$46:$H46)</formula>
    </cfRule>
  </conditionalFormatting>
  <conditionalFormatting sqref="D40:G43">
    <cfRule type="cellIs" dxfId="49" priority="56" operator="equal">
      <formula>MAX($D$48:$H48)</formula>
    </cfRule>
  </conditionalFormatting>
  <conditionalFormatting sqref="D48:G48">
    <cfRule type="cellIs" dxfId="48" priority="54" operator="equal">
      <formula>MIN($D$48:$H48)</formula>
    </cfRule>
    <cfRule type="cellIs" dxfId="47" priority="55" operator="equal">
      <formula>MAX($D$48:$H48)</formula>
    </cfRule>
  </conditionalFormatting>
  <conditionalFormatting sqref="D49:G49">
    <cfRule type="cellIs" dxfId="46" priority="52" operator="equal">
      <formula>MIN($D$49:$H49)</formula>
    </cfRule>
    <cfRule type="cellIs" dxfId="45" priority="53" operator="equal">
      <formula>MAX($D$49:$H49)</formula>
    </cfRule>
  </conditionalFormatting>
  <conditionalFormatting sqref="D50:G50">
    <cfRule type="cellIs" dxfId="44" priority="50" stopIfTrue="1" operator="equal">
      <formula>MIN($D$50:$H50)</formula>
    </cfRule>
    <cfRule type="cellIs" dxfId="43" priority="51" stopIfTrue="1" operator="equal">
      <formula>MAX($D$50:$H50)</formula>
    </cfRule>
  </conditionalFormatting>
  <conditionalFormatting sqref="D51:G51">
    <cfRule type="cellIs" dxfId="42" priority="48" operator="equal">
      <formula>MAX($D$51:$H51)</formula>
    </cfRule>
    <cfRule type="cellIs" dxfId="41" priority="49" operator="equal">
      <formula>MIN($D$51:$H51)</formula>
    </cfRule>
  </conditionalFormatting>
  <conditionalFormatting sqref="D59:G59">
    <cfRule type="cellIs" dxfId="40" priority="46" operator="equal">
      <formula>MAX($D$52:$H59)</formula>
    </cfRule>
    <cfRule type="cellIs" dxfId="39" priority="47" operator="equal">
      <formula>MIN($D$52:$H59)</formula>
    </cfRule>
  </conditionalFormatting>
  <conditionalFormatting sqref="D60:G60">
    <cfRule type="cellIs" dxfId="38" priority="44" operator="equal">
      <formula>MAX($D$53:$H60)</formula>
    </cfRule>
    <cfRule type="cellIs" dxfId="37" priority="45" operator="equal">
      <formula>MIN($D$53:$H60)</formula>
    </cfRule>
  </conditionalFormatting>
  <conditionalFormatting sqref="D61:G61">
    <cfRule type="cellIs" dxfId="36" priority="42" operator="equal">
      <formula>MAX($D$60:$H60)</formula>
    </cfRule>
    <cfRule type="cellIs" dxfId="35" priority="43" operator="equal">
      <formula>MIN($D$61:$H61)</formula>
    </cfRule>
  </conditionalFormatting>
  <conditionalFormatting sqref="D62:G62">
    <cfRule type="cellIs" dxfId="34" priority="40" operator="equal">
      <formula>MAX($D$55:$H62)</formula>
    </cfRule>
    <cfRule type="cellIs" dxfId="33" priority="41" operator="equal">
      <formula>MIN($D$55:$H62)</formula>
    </cfRule>
  </conditionalFormatting>
  <conditionalFormatting sqref="D63:G63">
    <cfRule type="cellIs" dxfId="32" priority="38" operator="equal">
      <formula>MAX($D$56:$H63)</formula>
    </cfRule>
    <cfRule type="cellIs" dxfId="31" priority="39" operator="equal">
      <formula>MIN($D$56:$H63)</formula>
    </cfRule>
  </conditionalFormatting>
  <conditionalFormatting sqref="D64:G64">
    <cfRule type="cellIs" dxfId="30" priority="36" operator="equal">
      <formula>MAX($D$57:$H64)</formula>
    </cfRule>
    <cfRule type="cellIs" dxfId="29" priority="37" operator="equal">
      <formula>MIN($D$57:$H64)</formula>
    </cfRule>
  </conditionalFormatting>
  <conditionalFormatting sqref="D65:G65">
    <cfRule type="cellIs" dxfId="28" priority="34" operator="equal">
      <formula>MAX($D$58:$H65)</formula>
    </cfRule>
    <cfRule type="cellIs" dxfId="27" priority="35" operator="equal">
      <formula>MIN($D$58:$H65)</formula>
    </cfRule>
  </conditionalFormatting>
  <conditionalFormatting sqref="D82:G82">
    <cfRule type="cellIs" dxfId="26" priority="32" operator="equal">
      <formula>MAX($D$60:$H82)</formula>
    </cfRule>
    <cfRule type="cellIs" dxfId="25" priority="33" operator="equal">
      <formula>MIN($D$60:$H82)</formula>
    </cfRule>
  </conditionalFormatting>
  <conditionalFormatting sqref="D83:G83">
    <cfRule type="cellIs" dxfId="24" priority="30" operator="equal">
      <formula>MAX($D$61:$H83)</formula>
    </cfRule>
    <cfRule type="cellIs" dxfId="23" priority="31" operator="equal">
      <formula>MIN($D$61:$H83)</formula>
    </cfRule>
  </conditionalFormatting>
  <conditionalFormatting sqref="D84:G84">
    <cfRule type="cellIs" dxfId="22" priority="28" operator="equal">
      <formula>MAX($D$84:$H$84)</formula>
    </cfRule>
    <cfRule type="cellIs" dxfId="21" priority="29" operator="equal">
      <formula>MIN($D$84:$H$84)</formula>
    </cfRule>
  </conditionalFormatting>
  <conditionalFormatting sqref="D68:G68">
    <cfRule type="cellIs" dxfId="20" priority="26" operator="equal">
      <formula>MAX($D$63:$H68)</formula>
    </cfRule>
    <cfRule type="cellIs" dxfId="19" priority="27" operator="equal">
      <formula>MIN($D$63:$H68)</formula>
    </cfRule>
  </conditionalFormatting>
  <conditionalFormatting sqref="D85:G85">
    <cfRule type="cellIs" dxfId="18" priority="24" operator="equal">
      <formula>MAX($D$64:$H85)</formula>
    </cfRule>
    <cfRule type="cellIs" dxfId="17" priority="25" operator="equal">
      <formula>MIN($D$64:$H85)</formula>
    </cfRule>
  </conditionalFormatting>
  <conditionalFormatting sqref="D87:G87">
    <cfRule type="cellIs" dxfId="16" priority="22" operator="equal">
      <formula>MAX($D$87:$H$87)</formula>
    </cfRule>
    <cfRule type="cellIs" dxfId="15" priority="23" operator="equal">
      <formula>MIN($D$87:$H$87)</formula>
    </cfRule>
  </conditionalFormatting>
  <conditionalFormatting sqref="D91:G91">
    <cfRule type="cellIs" dxfId="14" priority="14" operator="equal">
      <formula>MAX($D$91:$H91)</formula>
    </cfRule>
    <cfRule type="cellIs" dxfId="13" priority="15" operator="equal">
      <formula>MIN($D$91:$H$91)</formula>
    </cfRule>
  </conditionalFormatting>
  <conditionalFormatting sqref="D67:G67">
    <cfRule type="cellIs" dxfId="12" priority="12" operator="equal">
      <formula>MAX($D$62:$H67)</formula>
    </cfRule>
    <cfRule type="cellIs" dxfId="11" priority="13" operator="equal">
      <formula>MIN($D$62:$H67)</formula>
    </cfRule>
  </conditionalFormatting>
  <conditionalFormatting sqref="D86:G86 D70:G70">
    <cfRule type="cellIs" dxfId="10" priority="6" operator="equal">
      <formula>MAX($D$65:$H70)</formula>
    </cfRule>
    <cfRule type="cellIs" dxfId="9" priority="7" operator="equal">
      <formula>MIN($D$65:$H70)</formula>
    </cfRule>
  </conditionalFormatting>
  <conditionalFormatting sqref="D71:G71">
    <cfRule type="cellIs" dxfId="8" priority="4" operator="equal">
      <formula>MAX($D$66:$H71)</formula>
    </cfRule>
    <cfRule type="cellIs" dxfId="7" priority="5" operator="equal">
      <formula>MIN($D$66:$H71)</formula>
    </cfRule>
  </conditionalFormatting>
  <conditionalFormatting sqref="D72:G72">
    <cfRule type="cellIs" dxfId="6" priority="1" operator="equal">
      <formula>MAX($D$67:$H72)</formula>
    </cfRule>
    <cfRule type="cellIs" dxfId="5" priority="2" operator="equal">
      <formula>MIN($D$67:$H72)</formula>
    </cfRule>
  </conditionalFormatting>
  <conditionalFormatting sqref="D44:G46">
    <cfRule type="cellIs" dxfId="4" priority="430" operator="equal">
      <formula>MAX($D$48:$H59)</formula>
    </cfRule>
  </conditionalFormatting>
  <conditionalFormatting sqref="D69:G69">
    <cfRule type="cellIs" dxfId="3" priority="431" operator="equal">
      <formula>MAX($D69:$H69)</formula>
    </cfRule>
    <cfRule type="cellIs" dxfId="2" priority="432" operator="equal">
      <formula>MIN($D$69:$H69)</formula>
    </cfRule>
  </conditionalFormatting>
  <conditionalFormatting sqref="D88:G90">
    <cfRule type="cellIs" dxfId="1" priority="433" operator="equal">
      <formula>MAX($D$80:$H88)</formula>
    </cfRule>
    <cfRule type="cellIs" dxfId="0" priority="434" operator="equal">
      <formula>MIN($D$80:$H88)</formula>
    </cfRule>
  </conditionalFormatting>
  <dataValidations count="5">
    <dataValidation type="list" allowBlank="1" showInputMessage="1" showErrorMessage="1" sqref="B9:B33">
      <formula1>INDIRECT(A9)</formula1>
    </dataValidation>
    <dataValidation type="list" allowBlank="1" showInputMessage="1" showErrorMessage="1" sqref="A9:A33">
      <formula1>Article</formula1>
    </dataValidation>
    <dataValidation type="list" allowBlank="1" showInputMessage="1" showErrorMessage="1" sqref="F33">
      <formula1>Fournisseur</formula1>
    </dataValidation>
    <dataValidation type="list" allowBlank="1" showInputMessage="1" showErrorMessage="1" sqref="F9">
      <formula1>OFFSET(INDIRECT("O"&amp;MATCH(B9,$B$40:$B$69,0)+39),,,1,4)</formula1>
    </dataValidation>
    <dataValidation type="list" allowBlank="1" showInputMessage="1" showErrorMessage="1" sqref="F10:F32">
      <formula1>OFFSET(INDIRECT("O"&amp;MATCH(B10,$B$40:$B$91,0)+39),,,1,4)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Tableau</vt:lpstr>
      <vt:lpstr>Article</vt:lpstr>
      <vt:lpstr>Charnière</vt:lpstr>
      <vt:lpstr>Charnière_applique_110°_blum_amo</vt:lpstr>
      <vt:lpstr>Coulisse</vt:lpstr>
      <vt:lpstr>Eclairage</vt:lpstr>
      <vt:lpstr>Fournisseur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3</dc:creator>
  <cp:lastModifiedBy>POSTE 3</cp:lastModifiedBy>
  <cp:lastPrinted>2013-02-08T09:26:20Z</cp:lastPrinted>
  <dcterms:created xsi:type="dcterms:W3CDTF">2013-02-07T12:47:54Z</dcterms:created>
  <dcterms:modified xsi:type="dcterms:W3CDTF">2013-02-15T10:53:34Z</dcterms:modified>
</cp:coreProperties>
</file>