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96" windowWidth="13380" windowHeight="4008" tabRatio="618" activeTab="6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  <sheet name="recup" sheetId="11" r:id="rId6"/>
    <sheet name="reglement" sheetId="12" r:id="rId7"/>
    <sheet name="Feuil1" sheetId="10" r:id="rId8"/>
  </sheets>
  <definedNames>
    <definedName name="acompte">facture!$J$43</definedName>
    <definedName name="adresse">facture!$G$4</definedName>
    <definedName name="client">facture!$D$12</definedName>
    <definedName name="code_postal">facture!$G$7</definedName>
    <definedName name="date">facture!$B$11</definedName>
    <definedName name="mail">facture!$G$11</definedName>
    <definedName name="n_client">facture!$D$12</definedName>
    <definedName name="net_a_payer">facture!$J$45</definedName>
    <definedName name="nom">facture!$G$3</definedName>
    <definedName name="prenom">facture!$I$3</definedName>
    <definedName name="R_acompte">recup!$J$43</definedName>
    <definedName name="R_adresse">recup!$G$4</definedName>
    <definedName name="R_code_postal">recup!$G$7</definedName>
    <definedName name="R_date">recup!$B$11</definedName>
    <definedName name="R_mail">recup!$G$11</definedName>
    <definedName name="R_net_a_payer">recup!$J$45</definedName>
    <definedName name="R_nom">recup!$G$3</definedName>
    <definedName name="R_num">recup!$D$12</definedName>
    <definedName name="R_prenom">recup!$I$3</definedName>
    <definedName name="R_reglement">recup!$D$45</definedName>
    <definedName name="R_telephone">recup!$G$12</definedName>
    <definedName name="R_tiers1">recup!$J$44</definedName>
    <definedName name="R_total">recup!$J$41</definedName>
    <definedName name="R_ville">recup!$I$7</definedName>
    <definedName name="reglement">facture!$D$45</definedName>
    <definedName name="telephone">facture!$I$12</definedName>
    <definedName name="tiers">facture!$H$44</definedName>
    <definedName name="tiers1">facture!$J$44</definedName>
    <definedName name="total">facture!$J$41</definedName>
    <definedName name="ville">facture!$I$7</definedName>
    <definedName name="_xlnm.Print_Area" localSheetId="0">facture!$B$1:$J$53</definedName>
    <definedName name="_xlnm.Print_Area" localSheetId="5">recup!$B$1:$J$53</definedName>
  </definedNames>
  <calcPr calcId="125725"/>
</workbook>
</file>

<file path=xl/calcChain.xml><?xml version="1.0" encoding="utf-8"?>
<calcChain xmlns="http://schemas.openxmlformats.org/spreadsheetml/2006/main">
  <c r="J16" i="1"/>
  <c r="G7"/>
  <c r="I1" i="11"/>
  <c r="B11" i="1"/>
  <c r="B1" i="2"/>
  <c r="I1" i="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41" l="1"/>
  <c r="I3"/>
  <c r="G12"/>
  <c r="G4"/>
  <c r="D12"/>
  <c r="G11"/>
  <c r="I7"/>
  <c r="G3"/>
  <c r="J45" l="1"/>
</calcChain>
</file>

<file path=xl/sharedStrings.xml><?xml version="1.0" encoding="utf-8"?>
<sst xmlns="http://schemas.openxmlformats.org/spreadsheetml/2006/main" count="1147" uniqueCount="246">
  <si>
    <t>quantités</t>
  </si>
  <si>
    <t>prix unitaire</t>
  </si>
  <si>
    <t xml:space="preserve"> prix </t>
  </si>
  <si>
    <t>mode règlement   :</t>
  </si>
  <si>
    <t>chèques</t>
  </si>
  <si>
    <t>espèces</t>
  </si>
  <si>
    <t>non assujetti a la TVA Siren:788 549 707 RM 33</t>
  </si>
  <si>
    <t>mail :</t>
  </si>
  <si>
    <t>facture  n°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</si>
  <si>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</si>
  <si>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</si>
  <si>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</si>
  <si>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</si>
  <si>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</si>
  <si>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</si>
  <si>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</si>
  <si>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</si>
  <si>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</si>
  <si>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</si>
  <si>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</si>
  <si>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</si>
  <si>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</si>
  <si>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</si>
  <si>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</si>
  <si>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</si>
  <si>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</si>
  <si>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</si>
  <si>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</si>
  <si>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date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</si>
  <si>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</si>
  <si>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</si>
  <si>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</si>
  <si>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</si>
  <si>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</si>
  <si>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</si>
  <si>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</si>
  <si>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</si>
  <si>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</si>
  <si>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</si>
  <si>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</si>
  <si>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</si>
  <si>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</si>
  <si>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</si>
  <si>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</si>
  <si>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</si>
  <si>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</si>
  <si>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</si>
  <si>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</si>
  <si>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</si>
  <si>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</si>
  <si>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</si>
  <si>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</si>
  <si>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</si>
  <si>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</si>
  <si>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</si>
  <si>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</si>
  <si>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</si>
  <si>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</si>
  <si>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</si>
  <si>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</si>
  <si>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net_a_payer</t>
  </si>
  <si>
    <t>client</t>
  </si>
  <si>
    <t>code_postal</t>
  </si>
  <si>
    <t>prenom</t>
  </si>
  <si>
    <t>reglement</t>
  </si>
  <si>
    <t>ARNOUS</t>
  </si>
  <si>
    <t>Christophe</t>
  </si>
  <si>
    <t>12 Rue Louison Bobet</t>
  </si>
  <si>
    <t>33 510</t>
  </si>
  <si>
    <t>ANDERNOS LES BAINS</t>
  </si>
  <si>
    <t>christophea2@orange.fr</t>
  </si>
  <si>
    <t>ras</t>
  </si>
  <si>
    <t>CORTEMBERT</t>
  </si>
  <si>
    <t>Clément</t>
  </si>
  <si>
    <t>45 Av De Font Castel</t>
  </si>
  <si>
    <t>33 700</t>
  </si>
  <si>
    <t>MERIGNAC</t>
  </si>
  <si>
    <t>100002</t>
  </si>
  <si>
    <t>07 62 13 91 81</t>
  </si>
  <si>
    <t>cortembert.clement@numericable.fr</t>
  </si>
  <si>
    <t/>
  </si>
  <si>
    <t>100001</t>
  </si>
  <si>
    <t>05 56 26 00 03</t>
  </si>
  <si>
    <t>facture n°</t>
  </si>
  <si>
    <t>désignation</t>
  </si>
  <si>
    <t>virements</t>
  </si>
  <si>
    <t>B15</t>
  </si>
  <si>
    <t>H15</t>
  </si>
  <si>
    <t>I15</t>
  </si>
  <si>
    <t>J15</t>
  </si>
  <si>
    <t>B16</t>
  </si>
  <si>
    <t>H16</t>
  </si>
  <si>
    <t>I16</t>
  </si>
  <si>
    <t>J16</t>
  </si>
  <si>
    <t>B17</t>
  </si>
  <si>
    <t>H17</t>
  </si>
  <si>
    <t>I17</t>
  </si>
  <si>
    <t>J17</t>
  </si>
  <si>
    <t>B18</t>
  </si>
  <si>
    <t>H18</t>
  </si>
  <si>
    <t>I18</t>
  </si>
  <si>
    <t>J18</t>
  </si>
  <si>
    <t>B19</t>
  </si>
  <si>
    <t>H19</t>
  </si>
  <si>
    <t>I19</t>
  </si>
  <si>
    <t>J19</t>
  </si>
  <si>
    <t>B20</t>
  </si>
  <si>
    <t>H20</t>
  </si>
  <si>
    <t>I20</t>
  </si>
  <si>
    <t>J20</t>
  </si>
  <si>
    <t>B21</t>
  </si>
  <si>
    <t>H21</t>
  </si>
  <si>
    <t>I21</t>
  </si>
  <si>
    <t>J21</t>
  </si>
  <si>
    <t>B22</t>
  </si>
  <si>
    <t>H22</t>
  </si>
  <si>
    <t>I22</t>
  </si>
  <si>
    <t>J22</t>
  </si>
  <si>
    <t>B23</t>
  </si>
  <si>
    <t>H23</t>
  </si>
  <si>
    <t>I23</t>
  </si>
  <si>
    <t>J23</t>
  </si>
  <si>
    <t>B24</t>
  </si>
  <si>
    <t>H24</t>
  </si>
  <si>
    <t>I24</t>
  </si>
  <si>
    <t>J24</t>
  </si>
  <si>
    <t>B25</t>
  </si>
  <si>
    <t>H25</t>
  </si>
  <si>
    <t>I25</t>
  </si>
  <si>
    <t>J25</t>
  </si>
  <si>
    <t>B26</t>
  </si>
  <si>
    <t>H26</t>
  </si>
  <si>
    <t>I26</t>
  </si>
  <si>
    <t>J26</t>
  </si>
  <si>
    <t>B27</t>
  </si>
  <si>
    <t>H27</t>
  </si>
  <si>
    <t>I27</t>
  </si>
  <si>
    <t>J27</t>
  </si>
  <si>
    <t>B28</t>
  </si>
  <si>
    <t>H28</t>
  </si>
  <si>
    <t>I28</t>
  </si>
  <si>
    <t>J28</t>
  </si>
  <si>
    <t>B29</t>
  </si>
  <si>
    <t>H29</t>
  </si>
  <si>
    <t>I29</t>
  </si>
  <si>
    <t>J29</t>
  </si>
  <si>
    <t>B30</t>
  </si>
  <si>
    <t>H30</t>
  </si>
  <si>
    <t>I30</t>
  </si>
  <si>
    <t>J30</t>
  </si>
  <si>
    <t>B31</t>
  </si>
  <si>
    <t>H31</t>
  </si>
  <si>
    <t>I31</t>
  </si>
  <si>
    <t>J31</t>
  </si>
  <si>
    <t>B32</t>
  </si>
  <si>
    <t>H32</t>
  </si>
  <si>
    <t>I32</t>
  </si>
  <si>
    <t>J32</t>
  </si>
  <si>
    <t>B33</t>
  </si>
  <si>
    <t>H33</t>
  </si>
  <si>
    <t>I33</t>
  </si>
  <si>
    <t>J33</t>
  </si>
  <si>
    <t>B34</t>
  </si>
  <si>
    <t>H34</t>
  </si>
  <si>
    <t>I34</t>
  </si>
  <si>
    <t>J34</t>
  </si>
  <si>
    <t>B35</t>
  </si>
  <si>
    <t>H35</t>
  </si>
  <si>
    <t>I35</t>
  </si>
  <si>
    <t>J35</t>
  </si>
  <si>
    <t>B36</t>
  </si>
  <si>
    <t>H36</t>
  </si>
  <si>
    <t>I36</t>
  </si>
  <si>
    <t>J36</t>
  </si>
  <si>
    <t>B37</t>
  </si>
  <si>
    <t>H37</t>
  </si>
  <si>
    <t>I37</t>
  </si>
  <si>
    <t>J37</t>
  </si>
  <si>
    <t>B38</t>
  </si>
  <si>
    <t>H38</t>
  </si>
  <si>
    <t>I38</t>
  </si>
  <si>
    <t>J38</t>
  </si>
  <si>
    <t>B39</t>
  </si>
  <si>
    <t>H39</t>
  </si>
  <si>
    <t>I39</t>
  </si>
  <si>
    <t>J39</t>
  </si>
  <si>
    <t>B40</t>
  </si>
  <si>
    <t>H40</t>
  </si>
  <si>
    <t>I40</t>
  </si>
  <si>
    <t>J40</t>
  </si>
  <si>
    <t>G12</t>
  </si>
  <si>
    <t>carreaux 30x30 m²</t>
  </si>
  <si>
    <t>colle blanc</t>
  </si>
  <si>
    <t>pose m²</t>
  </si>
  <si>
    <t>u,dtltu;m!ip</t>
  </si>
  <si>
    <t>nsdkru,ll;ltu</t>
  </si>
  <si>
    <t>très cordialement .</t>
  </si>
  <si>
    <t>smtp.orange.fr</t>
  </si>
  <si>
    <t>smtp.numéricable.fr</t>
  </si>
  <si>
    <t>bonjour,  veuillez trouvez en piece jointe le documents que vous avez demander. Restant a votres disposition pour toutes demandes supplémentaire.</t>
  </si>
  <si>
    <t>bsvgorcgveh</t>
  </si>
  <si>
    <t>rnbqnyjrs ,t,</t>
  </si>
  <si>
    <t>2013-00004</t>
  </si>
  <si>
    <t>2013-00003</t>
  </si>
  <si>
    <t>1111-00000</t>
  </si>
  <si>
    <t>2013-00001</t>
  </si>
  <si>
    <t>2013-00002</t>
  </si>
  <si>
    <t>etbh'a'</t>
  </si>
  <si>
    <t>CORTEMBERT Clément</t>
  </si>
  <si>
    <t>eybqun,,uy</t>
  </si>
  <si>
    <t>2013-00005</t>
  </si>
  <si>
    <t>gu,iè;;dt;</t>
  </si>
  <si>
    <t>2013-00006</t>
  </si>
  <si>
    <t>2013-00007</t>
  </si>
  <si>
    <t>solde  :</t>
  </si>
  <si>
    <t>tiers1</t>
  </si>
  <si>
    <t>TYPE DOCUMENTS</t>
  </si>
  <si>
    <t>N° DE DOCUMENT</t>
  </si>
  <si>
    <t>DATE DU DOCUMENT</t>
  </si>
  <si>
    <t>NOM</t>
  </si>
  <si>
    <t>solde</t>
  </si>
  <si>
    <t>liste des règlements en attente</t>
  </si>
  <si>
    <t>soldé le</t>
  </si>
  <si>
    <t>reglement acompte le:</t>
  </si>
  <si>
    <t>reglement tiers1 le:</t>
  </si>
  <si>
    <t>mode reglement</t>
  </si>
  <si>
    <t>mode acompte</t>
  </si>
  <si>
    <t>mode tiers1</t>
  </si>
  <si>
    <t>date:</t>
  </si>
  <si>
    <t>mode:</t>
  </si>
  <si>
    <t>reglé</t>
  </si>
  <si>
    <t>reglé1</t>
  </si>
  <si>
    <t>reglé2</t>
  </si>
  <si>
    <t>acompte 2</t>
  </si>
  <si>
    <t>acompte 1</t>
  </si>
  <si>
    <t>acomptes 2</t>
  </si>
  <si>
    <t>acomptes 1</t>
  </si>
  <si>
    <t>GJBTKFN</t>
  </si>
  <si>
    <t xml:space="preserve"> h,ryhj ;ru</t>
  </si>
  <si>
    <t>Eric</t>
  </si>
  <si>
    <t>25 Av Du Bois</t>
  </si>
  <si>
    <t>05 56 26 00 05</t>
  </si>
  <si>
    <t>C:\Users\christophe\Documents\facturation</t>
  </si>
  <si>
    <t>100003</t>
  </si>
  <si>
    <t>cedcyr@orange.fr</t>
  </si>
  <si>
    <t>azertyu</t>
  </si>
</sst>
</file>

<file path=xl/styles.xml><?xml version="1.0" encoding="utf-8"?>
<styleSheet xmlns="http://schemas.openxmlformats.org/spreadsheetml/2006/main">
  <numFmts count="7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[$-F800]dddd\,\ mmmm\ dd\,\ yyyy"/>
    <numFmt numFmtId="167" formatCode="0#&quot; &quot;##&quot; &quot;##&quot; &quot;##&quot; &quot;##"/>
    <numFmt numFmtId="168" formatCode="00000"/>
    <numFmt numFmtId="169" formatCode="#,##0.00\ &quot;€&quot;"/>
    <numFmt numFmtId="170" formatCode="dd/mm/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</fills>
  <borders count="3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65">
    <xf numFmtId="0" fontId="0" fillId="0" borderId="0" xfId="0"/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166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7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8" fontId="3" fillId="0" borderId="2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0" fillId="0" borderId="0" xfId="0" applyBorder="1"/>
    <xf numFmtId="0" fontId="0" fillId="0" borderId="28" xfId="0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7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28" xfId="0" applyFont="1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 hidden="1"/>
    </xf>
    <xf numFmtId="166" fontId="0" fillId="0" borderId="0" xfId="0" applyNumberFormat="1"/>
    <xf numFmtId="0" fontId="0" fillId="0" borderId="0" xfId="0" applyNumberFormat="1"/>
    <xf numFmtId="0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66" fontId="3" fillId="0" borderId="27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29" xfId="0" applyNumberFormat="1" applyBorder="1"/>
    <xf numFmtId="164" fontId="3" fillId="0" borderId="29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 vertical="center"/>
    </xf>
    <xf numFmtId="167" fontId="0" fillId="0" borderId="0" xfId="0" applyNumberFormat="1"/>
    <xf numFmtId="167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left" indent="2"/>
      <protection hidden="1"/>
    </xf>
    <xf numFmtId="0" fontId="6" fillId="0" borderId="5" xfId="0" applyNumberFormat="1" applyFont="1" applyBorder="1" applyAlignment="1" applyProtection="1">
      <alignment horizontal="right" vertical="center"/>
      <protection hidden="1"/>
    </xf>
    <xf numFmtId="0" fontId="0" fillId="0" borderId="7" xfId="0" applyBorder="1" applyAlignment="1" applyProtection="1">
      <alignment horizontal="left" indent="2"/>
      <protection hidden="1"/>
    </xf>
    <xf numFmtId="0" fontId="0" fillId="0" borderId="0" xfId="0" applyBorder="1" applyAlignment="1" applyProtection="1">
      <alignment horizontal="left" indent="2"/>
      <protection hidden="1"/>
    </xf>
    <xf numFmtId="0" fontId="0" fillId="0" borderId="8" xfId="0" applyBorder="1" applyAlignment="1" applyProtection="1">
      <alignment horizontal="left" indent="2"/>
      <protection hidden="1"/>
    </xf>
    <xf numFmtId="0" fontId="0" fillId="0" borderId="9" xfId="0" applyBorder="1" applyAlignment="1" applyProtection="1">
      <alignment horizontal="left" vertical="top" indent="2"/>
      <protection hidden="1"/>
    </xf>
    <xf numFmtId="0" fontId="0" fillId="0" borderId="10" xfId="0" applyNumberFormat="1" applyBorder="1" applyAlignment="1" applyProtection="1">
      <alignment horizontal="left" vertical="center" indent="5"/>
      <protection hidden="1"/>
    </xf>
    <xf numFmtId="0" fontId="0" fillId="0" borderId="10" xfId="0" applyBorder="1" applyAlignment="1" applyProtection="1">
      <alignment horizontal="left" vertical="top" indent="2"/>
      <protection hidden="1"/>
    </xf>
    <xf numFmtId="0" fontId="0" fillId="0" borderId="11" xfId="0" applyBorder="1" applyAlignment="1" applyProtection="1">
      <alignment horizontal="left" vertical="top" indent="2"/>
      <protection hidden="1"/>
    </xf>
    <xf numFmtId="0" fontId="4" fillId="2" borderId="0" xfId="2" applyNumberFormat="1" applyFont="1" applyBorder="1" applyAlignment="1" applyProtection="1">
      <alignment horizontal="right" vertical="center"/>
      <protection hidden="1"/>
    </xf>
    <xf numFmtId="0" fontId="0" fillId="0" borderId="26" xfId="0" applyBorder="1" applyProtection="1">
      <protection locked="0"/>
    </xf>
    <xf numFmtId="0" fontId="0" fillId="5" borderId="12" xfId="0" applyFill="1" applyBorder="1" applyAlignment="1" applyProtection="1">
      <alignment horizontal="center" vertical="center"/>
      <protection hidden="1"/>
    </xf>
    <xf numFmtId="0" fontId="12" fillId="2" borderId="1" xfId="2" applyFont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7" fillId="2" borderId="21" xfId="2" applyNumberFormat="1" applyFont="1" applyBorder="1" applyAlignment="1" applyProtection="1">
      <alignment horizontal="center" vertical="center"/>
      <protection hidden="1"/>
    </xf>
    <xf numFmtId="0" fontId="2" fillId="2" borderId="20" xfId="2" applyNumberFormat="1" applyBorder="1" applyAlignment="1" applyProtection="1">
      <alignment horizontal="center" vertical="center"/>
      <protection hidden="1"/>
    </xf>
    <xf numFmtId="0" fontId="2" fillId="0" borderId="0" xfId="2" applyNumberFormat="1" applyFill="1" applyBorder="1" applyAlignment="1" applyProtection="1">
      <alignment horizontal="center" vertical="center"/>
      <protection hidden="1"/>
    </xf>
    <xf numFmtId="165" fontId="1" fillId="0" borderId="0" xfId="4" applyNumberFormat="1" applyFill="1" applyBorder="1" applyProtection="1">
      <protection hidden="1"/>
    </xf>
    <xf numFmtId="0" fontId="2" fillId="2" borderId="21" xfId="2" applyNumberFormat="1" applyBorder="1" applyAlignment="1" applyProtection="1">
      <alignment horizontal="center" vertical="center"/>
      <protection hidden="1"/>
    </xf>
    <xf numFmtId="0" fontId="0" fillId="6" borderId="0" xfId="0" applyFill="1" applyProtection="1"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10" fillId="0" borderId="4" xfId="0" applyFont="1" applyFill="1" applyBorder="1" applyAlignment="1" applyProtection="1">
      <alignment horizontal="left" vertical="top"/>
      <protection hidden="1"/>
    </xf>
    <xf numFmtId="0" fontId="10" fillId="0" borderId="5" xfId="0" applyFont="1" applyFill="1" applyBorder="1" applyAlignment="1" applyProtection="1">
      <alignment horizontal="left" vertical="top"/>
      <protection hidden="1"/>
    </xf>
    <xf numFmtId="0" fontId="10" fillId="0" borderId="6" xfId="0" applyFont="1" applyFill="1" applyBorder="1" applyAlignment="1" applyProtection="1">
      <alignment horizontal="left" vertical="top"/>
      <protection hidden="1"/>
    </xf>
    <xf numFmtId="0" fontId="10" fillId="0" borderId="7" xfId="0" applyFont="1" applyFill="1" applyBorder="1" applyAlignment="1" applyProtection="1">
      <alignment horizontal="left" vertical="top"/>
      <protection hidden="1"/>
    </xf>
    <xf numFmtId="0" fontId="10" fillId="0" borderId="0" xfId="0" applyFont="1" applyFill="1" applyBorder="1" applyAlignment="1" applyProtection="1">
      <alignment horizontal="left" vertical="top"/>
      <protection hidden="1"/>
    </xf>
    <xf numFmtId="0" fontId="10" fillId="0" borderId="8" xfId="0" applyFont="1" applyFill="1" applyBorder="1" applyAlignment="1" applyProtection="1">
      <alignment horizontal="left" vertical="top"/>
      <protection hidden="1"/>
    </xf>
    <xf numFmtId="0" fontId="10" fillId="0" borderId="9" xfId="0" applyFont="1" applyFill="1" applyBorder="1" applyAlignment="1" applyProtection="1">
      <alignment horizontal="left" vertical="top"/>
      <protection hidden="1"/>
    </xf>
    <xf numFmtId="0" fontId="10" fillId="0" borderId="10" xfId="0" applyFont="1" applyFill="1" applyBorder="1" applyAlignment="1" applyProtection="1">
      <alignment horizontal="left" vertical="top"/>
      <protection hidden="1"/>
    </xf>
    <xf numFmtId="0" fontId="10" fillId="0" borderId="11" xfId="0" applyFont="1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horizontal="right"/>
      <protection locked="0"/>
    </xf>
    <xf numFmtId="0" fontId="5" fillId="0" borderId="0" xfId="0" applyFont="1" applyAlignment="1" applyProtection="1">
      <alignment horizontal="left" vertical="top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6" borderId="0" xfId="0" applyFill="1" applyBorder="1" applyAlignment="1" applyProtection="1">
      <alignment horizontal="center" vertical="center"/>
      <protection locked="0"/>
    </xf>
    <xf numFmtId="169" fontId="2" fillId="2" borderId="13" xfId="2" applyNumberFormat="1" applyBorder="1" applyAlignment="1" applyProtection="1">
      <alignment horizontal="center" vertical="center"/>
      <protection locked="0"/>
    </xf>
    <xf numFmtId="169" fontId="2" fillId="2" borderId="14" xfId="2" applyNumberFormat="1" applyBorder="1" applyAlignment="1" applyProtection="1">
      <alignment horizontal="center" vertical="center"/>
      <protection locked="0"/>
    </xf>
    <xf numFmtId="169" fontId="2" fillId="2" borderId="15" xfId="2" applyNumberFormat="1" applyBorder="1" applyAlignment="1" applyProtection="1">
      <alignment horizontal="center" vertical="center"/>
      <protection locked="0"/>
    </xf>
    <xf numFmtId="169" fontId="0" fillId="3" borderId="13" xfId="3" applyNumberFormat="1" applyFont="1" applyBorder="1" applyAlignment="1" applyProtection="1">
      <alignment horizontal="center" vertical="center"/>
      <protection hidden="1"/>
    </xf>
    <xf numFmtId="169" fontId="0" fillId="3" borderId="14" xfId="3" applyNumberFormat="1" applyFont="1" applyBorder="1" applyAlignment="1" applyProtection="1">
      <alignment horizontal="center" vertical="center"/>
      <protection hidden="1"/>
    </xf>
    <xf numFmtId="169" fontId="0" fillId="3" borderId="15" xfId="3" applyNumberFormat="1" applyFont="1" applyBorder="1" applyAlignment="1" applyProtection="1">
      <alignment horizontal="center" vertical="center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3" fillId="6" borderId="21" xfId="0" applyFont="1" applyFill="1" applyBorder="1" applyAlignment="1" applyProtection="1">
      <alignment horizontal="center" vertical="center"/>
      <protection hidden="1"/>
    </xf>
    <xf numFmtId="0" fontId="0" fillId="6" borderId="20" xfId="0" applyFont="1" applyFill="1" applyBorder="1" applyAlignment="1" applyProtection="1">
      <alignment horizontal="center" vertical="center"/>
      <protection hidden="1"/>
    </xf>
    <xf numFmtId="169" fontId="3" fillId="7" borderId="1" xfId="1" applyNumberFormat="1" applyFont="1" applyFill="1" applyBorder="1" applyAlignment="1" applyProtection="1">
      <alignment horizontal="center" vertical="center"/>
      <protection hidden="1"/>
    </xf>
    <xf numFmtId="169" fontId="3" fillId="8" borderId="1" xfId="4" applyNumberFormat="1" applyFont="1" applyBorder="1" applyAlignment="1" applyProtection="1">
      <alignment horizontal="center"/>
      <protection hidden="1"/>
    </xf>
    <xf numFmtId="169" fontId="3" fillId="0" borderId="0" xfId="4" applyNumberFormat="1" applyFont="1" applyFill="1" applyBorder="1" applyAlignment="1" applyProtection="1">
      <alignment horizontal="center"/>
      <protection hidden="1"/>
    </xf>
    <xf numFmtId="169" fontId="3" fillId="9" borderId="1" xfId="4" applyNumberFormat="1" applyFont="1" applyFill="1" applyBorder="1" applyAlignment="1" applyProtection="1">
      <alignment horizontal="center"/>
      <protection hidden="1"/>
    </xf>
    <xf numFmtId="0" fontId="2" fillId="6" borderId="21" xfId="2" applyNumberFormat="1" applyFill="1" applyBorder="1" applyAlignment="1" applyProtection="1">
      <alignment horizontal="center" vertical="center"/>
      <protection hidden="1"/>
    </xf>
    <xf numFmtId="0" fontId="2" fillId="6" borderId="20" xfId="2" applyNumberFormat="1" applyFill="1" applyBorder="1" applyAlignment="1" applyProtection="1">
      <alignment horizontal="center" vertical="center"/>
      <protection hidden="1"/>
    </xf>
    <xf numFmtId="169" fontId="0" fillId="0" borderId="0" xfId="0" applyNumberFormat="1"/>
    <xf numFmtId="169" fontId="3" fillId="0" borderId="0" xfId="0" applyNumberFormat="1" applyFont="1" applyAlignment="1">
      <alignment horizontal="center" vertical="center"/>
    </xf>
    <xf numFmtId="169" fontId="0" fillId="0" borderId="29" xfId="0" applyNumberFormat="1" applyBorder="1"/>
    <xf numFmtId="169" fontId="3" fillId="0" borderId="29" xfId="0" applyNumberFormat="1" applyFont="1" applyBorder="1" applyAlignment="1">
      <alignment horizontal="center" vertical="center"/>
    </xf>
    <xf numFmtId="169" fontId="3" fillId="0" borderId="0" xfId="0" applyNumberFormat="1" applyFont="1" applyBorder="1" applyAlignment="1">
      <alignment horizontal="center" vertical="center"/>
    </xf>
    <xf numFmtId="169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9" borderId="26" xfId="0" applyFont="1" applyFill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center" vertical="center" wrapText="1"/>
    </xf>
    <xf numFmtId="170" fontId="0" fillId="0" borderId="0" xfId="0" applyNumberFormat="1"/>
    <xf numFmtId="170" fontId="3" fillId="0" borderId="0" xfId="0" applyNumberFormat="1" applyFont="1" applyAlignment="1">
      <alignment horizontal="center" vertical="center"/>
    </xf>
    <xf numFmtId="170" fontId="3" fillId="0" borderId="27" xfId="0" applyNumberFormat="1" applyFont="1" applyBorder="1" applyAlignment="1">
      <alignment horizontal="center" vertical="center" wrapText="1"/>
    </xf>
    <xf numFmtId="0" fontId="0" fillId="9" borderId="26" xfId="0" applyFill="1" applyBorder="1"/>
    <xf numFmtId="49" fontId="3" fillId="0" borderId="27" xfId="0" applyNumberFormat="1" applyFont="1" applyBorder="1" applyAlignment="1">
      <alignment horizontal="center" vertical="center"/>
    </xf>
    <xf numFmtId="0" fontId="0" fillId="11" borderId="0" xfId="0" applyFill="1"/>
    <xf numFmtId="0" fontId="0" fillId="11" borderId="0" xfId="0" applyFill="1" applyAlignment="1">
      <alignment horizontal="center" vertical="center"/>
    </xf>
    <xf numFmtId="170" fontId="3" fillId="9" borderId="26" xfId="0" applyNumberFormat="1" applyFont="1" applyFill="1" applyBorder="1" applyAlignment="1">
      <alignment horizontal="center" vertical="center" wrapText="1"/>
    </xf>
    <xf numFmtId="170" fontId="0" fillId="0" borderId="27" xfId="0" applyNumberFormat="1" applyBorder="1"/>
    <xf numFmtId="0" fontId="0" fillId="0" borderId="0" xfId="0" applyBorder="1" applyProtection="1">
      <protection locked="0"/>
    </xf>
    <xf numFmtId="0" fontId="0" fillId="0" borderId="0" xfId="0" applyBorder="1" applyProtection="1"/>
    <xf numFmtId="0" fontId="8" fillId="0" borderId="0" xfId="5" applyAlignment="1" applyProtection="1"/>
    <xf numFmtId="0" fontId="0" fillId="0" borderId="0" xfId="0" applyFill="1" applyBorder="1" applyProtection="1"/>
    <xf numFmtId="0" fontId="0" fillId="0" borderId="0" xfId="0" applyBorder="1" applyAlignment="1">
      <alignment horizontal="center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166" fontId="0" fillId="6" borderId="0" xfId="0" applyNumberForma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0" fillId="0" borderId="0" xfId="0" applyNumberFormat="1" applyBorder="1" applyAlignment="1" applyProtection="1">
      <alignment horizontal="left" vertical="center"/>
      <protection hidden="1"/>
    </xf>
    <xf numFmtId="0" fontId="0" fillId="0" borderId="8" xfId="0" applyNumberFormat="1" applyBorder="1" applyAlignment="1" applyProtection="1">
      <alignment horizontal="left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left" vertical="center" wrapText="1" indent="6" readingOrder="1"/>
      <protection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hidden="1"/>
    </xf>
    <xf numFmtId="166" fontId="0" fillId="6" borderId="22" xfId="0" applyNumberFormat="1" applyFill="1" applyBorder="1" applyAlignment="1" applyProtection="1">
      <alignment horizontal="center"/>
      <protection hidden="1"/>
    </xf>
    <xf numFmtId="166" fontId="0" fillId="6" borderId="23" xfId="0" applyNumberFormat="1" applyFill="1" applyBorder="1" applyAlignment="1" applyProtection="1">
      <alignment horizontal="center"/>
      <protection hidden="1"/>
    </xf>
    <xf numFmtId="166" fontId="0" fillId="6" borderId="24" xfId="0" applyNumberFormat="1" applyFill="1" applyBorder="1" applyAlignment="1" applyProtection="1">
      <alignment horizontal="center"/>
      <protection hidden="1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15" fillId="0" borderId="19" xfId="5" applyNumberFormat="1" applyFont="1" applyBorder="1" applyAlignment="1" applyProtection="1">
      <alignment horizontal="left"/>
      <protection hidden="1"/>
    </xf>
    <xf numFmtId="0" fontId="0" fillId="0" borderId="7" xfId="0" applyNumberFormat="1" applyBorder="1" applyAlignment="1" applyProtection="1">
      <alignment horizontal="right" vertical="center" indent="1"/>
      <protection hidden="1"/>
    </xf>
    <xf numFmtId="0" fontId="0" fillId="0" borderId="0" xfId="0" applyNumberFormat="1" applyBorder="1" applyAlignment="1" applyProtection="1">
      <alignment horizontal="right" vertical="center" indent="1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left" vertical="center"/>
      <protection hidden="1"/>
    </xf>
    <xf numFmtId="168" fontId="0" fillId="0" borderId="8" xfId="0" applyNumberFormat="1" applyBorder="1" applyAlignment="1" applyProtection="1">
      <alignment horizontal="left" vertical="center"/>
      <protection hidden="1"/>
    </xf>
    <xf numFmtId="168" fontId="0" fillId="0" borderId="7" xfId="0" applyNumberFormat="1" applyBorder="1" applyAlignment="1" applyProtection="1">
      <alignment horizontal="left" vertical="center" indent="6"/>
      <protection hidden="1"/>
    </xf>
    <xf numFmtId="168" fontId="0" fillId="0" borderId="0" xfId="0" applyNumberFormat="1" applyBorder="1" applyAlignment="1" applyProtection="1">
      <alignment horizontal="left" vertical="center" indent="6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 vertical="center"/>
      <protection hidden="1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7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left" vertical="center" indent="1"/>
      <protection hidden="1"/>
    </xf>
    <xf numFmtId="0" fontId="0" fillId="0" borderId="8" xfId="0" applyNumberFormat="1" applyBorder="1" applyAlignment="1" applyProtection="1">
      <alignment horizontal="left" vertical="center" indent="1"/>
      <protection hidden="1"/>
    </xf>
    <xf numFmtId="0" fontId="14" fillId="10" borderId="30" xfId="0" applyFont="1" applyFill="1" applyBorder="1" applyAlignment="1">
      <alignment horizontal="center" vertical="center"/>
    </xf>
    <xf numFmtId="0" fontId="14" fillId="10" borderId="31" xfId="0" applyFont="1" applyFill="1" applyBorder="1" applyAlignment="1">
      <alignment horizontal="center" vertical="center"/>
    </xf>
    <xf numFmtId="0" fontId="14" fillId="10" borderId="32" xfId="0" applyFont="1" applyFill="1" applyBorder="1" applyAlignment="1">
      <alignment horizontal="center" vertical="center"/>
    </xf>
    <xf numFmtId="0" fontId="14" fillId="10" borderId="33" xfId="0" applyFont="1" applyFill="1" applyBorder="1" applyAlignment="1">
      <alignment horizontal="center" vertical="center"/>
    </xf>
    <xf numFmtId="0" fontId="14" fillId="10" borderId="34" xfId="0" applyFont="1" applyFill="1" applyBorder="1" applyAlignment="1">
      <alignment horizontal="center" vertical="center"/>
    </xf>
    <xf numFmtId="0" fontId="14" fillId="10" borderId="35" xfId="0" applyFont="1" applyFill="1" applyBorder="1" applyAlignment="1">
      <alignment horizontal="center" vertical="center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5</xdr:col>
      <xdr:colOff>662940</xdr:colOff>
      <xdr:row>7</xdr:row>
      <xdr:rowOff>167640</xdr:rowOff>
    </xdr:to>
    <xdr:pic>
      <xdr:nvPicPr>
        <xdr:cNvPr id="3" name="Image 2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1" y="0"/>
          <a:ext cx="3124199" cy="150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rtembert.clement@numericable.fr" TargetMode="Externa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3"/>
  <sheetViews>
    <sheetView showZeros="0" zoomScaleNormal="100" workbookViewId="0"/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7" width="11.5546875" style="4" customWidth="1"/>
    <col min="18" max="18" width="11.5546875" style="6" customWidth="1"/>
  </cols>
  <sheetData>
    <row r="1" spans="1:18" ht="18">
      <c r="A1" s="45"/>
      <c r="B1" s="147"/>
      <c r="C1" s="147"/>
      <c r="D1" s="147"/>
      <c r="E1" s="147"/>
      <c r="F1" s="45"/>
      <c r="G1" s="46"/>
      <c r="H1" s="47"/>
      <c r="I1" s="47" t="str">
        <f>IF(Q1="base_facture",Q15,IF(Q1="Base_commande",Q17,IF(Q1="Base_devis",Q16,"choisir un document")))</f>
        <v>choisir un document</v>
      </c>
      <c r="J1" s="28"/>
      <c r="Q1" s="26"/>
      <c r="R1" s="26"/>
    </row>
    <row r="2" spans="1:18">
      <c r="A2" s="45"/>
      <c r="B2" s="147"/>
      <c r="C2" s="147"/>
      <c r="D2" s="147"/>
      <c r="E2" s="147"/>
      <c r="F2" s="45"/>
      <c r="G2" s="48"/>
      <c r="H2" s="49"/>
      <c r="I2" s="49"/>
      <c r="J2" s="50"/>
    </row>
    <row r="3" spans="1:18">
      <c r="A3" s="45"/>
      <c r="B3" s="147"/>
      <c r="C3" s="147"/>
      <c r="D3" s="147"/>
      <c r="E3" s="147"/>
      <c r="F3" s="45"/>
      <c r="G3" s="138" t="str">
        <f>IF(Q8="","",INDEX(liste_clients!$B$3:$B$9999,$Q$8))</f>
        <v/>
      </c>
      <c r="H3" s="139"/>
      <c r="I3" s="125" t="str">
        <f>IF(Q8="","",INDEX(liste_clients!$C$3:$C$9999,$Q$8))</f>
        <v/>
      </c>
      <c r="J3" s="126"/>
      <c r="Q3" s="4" t="s">
        <v>4</v>
      </c>
    </row>
    <row r="4" spans="1:18">
      <c r="A4" s="45"/>
      <c r="B4" s="147"/>
      <c r="C4" s="147"/>
      <c r="D4" s="147"/>
      <c r="E4" s="147"/>
      <c r="F4" s="45"/>
      <c r="G4" s="128" t="str">
        <f>IF(Q8="","",INDEX(liste_clients!$D$3:$D$9999,$Q$8))</f>
        <v/>
      </c>
      <c r="H4" s="129"/>
      <c r="I4" s="129"/>
      <c r="J4" s="130"/>
      <c r="Q4" s="4" t="s">
        <v>5</v>
      </c>
    </row>
    <row r="5" spans="1:18">
      <c r="A5" s="45"/>
      <c r="B5" s="147"/>
      <c r="C5" s="147"/>
      <c r="D5" s="147"/>
      <c r="E5" s="147"/>
      <c r="F5" s="45"/>
      <c r="G5" s="128"/>
      <c r="H5" s="129"/>
      <c r="I5" s="129"/>
      <c r="J5" s="130"/>
      <c r="Q5" s="4" t="s">
        <v>85</v>
      </c>
    </row>
    <row r="6" spans="1:18">
      <c r="A6" s="45"/>
      <c r="B6" s="147"/>
      <c r="C6" s="147"/>
      <c r="D6" s="147"/>
      <c r="E6" s="147"/>
      <c r="F6" s="45"/>
      <c r="G6" s="128"/>
      <c r="H6" s="129"/>
      <c r="I6" s="129"/>
      <c r="J6" s="130"/>
    </row>
    <row r="7" spans="1:18" ht="15" thickBot="1">
      <c r="A7" s="45"/>
      <c r="B7" s="147"/>
      <c r="C7" s="147"/>
      <c r="D7" s="147"/>
      <c r="E7" s="147"/>
      <c r="F7" s="45"/>
      <c r="G7" s="143" t="str">
        <f>IF(Q8="","",INDEX(liste_clients!$E$3:$E$9999,$Q$8))</f>
        <v/>
      </c>
      <c r="H7" s="144"/>
      <c r="I7" s="141" t="str">
        <f>IF(Q8="","",INDEX(liste_clients!$F$3:$F$9999,$Q$8))</f>
        <v/>
      </c>
      <c r="J7" s="142"/>
    </row>
    <row r="8" spans="1:18" ht="15.6" thickTop="1" thickBot="1">
      <c r="A8" s="45"/>
      <c r="B8" s="147"/>
      <c r="C8" s="147"/>
      <c r="D8" s="147"/>
      <c r="E8" s="147"/>
      <c r="F8" s="45"/>
      <c r="G8" s="51"/>
      <c r="H8" s="52"/>
      <c r="I8" s="53"/>
      <c r="J8" s="54"/>
      <c r="Q8" s="56"/>
      <c r="R8" s="77"/>
    </row>
    <row r="9" spans="1:18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8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  <c r="N10" s="6"/>
    </row>
    <row r="11" spans="1:18" ht="15" thickBot="1">
      <c r="A11" s="45"/>
      <c r="B11" s="131">
        <f ca="1">TODAY()</f>
        <v>41343</v>
      </c>
      <c r="C11" s="132"/>
      <c r="D11" s="133"/>
      <c r="E11" s="45"/>
      <c r="F11" s="55" t="s">
        <v>7</v>
      </c>
      <c r="G11" s="137" t="str">
        <f>IF(Q8="","",INDEX(liste_clients!$H$3:$H$9999,$Q$8))</f>
        <v/>
      </c>
      <c r="H11" s="137"/>
      <c r="I11" s="137"/>
      <c r="J11" s="137"/>
    </row>
    <row r="12" spans="1:18">
      <c r="A12" s="45"/>
      <c r="B12" s="123" t="s">
        <v>23</v>
      </c>
      <c r="C12" s="123"/>
      <c r="D12" s="146" t="str">
        <f>IF(Q8="","",INDEX(liste_clients!$A$3:$A$9999,$Q$8))</f>
        <v/>
      </c>
      <c r="E12" s="146"/>
      <c r="F12" s="55" t="s">
        <v>10</v>
      </c>
      <c r="G12" s="145" t="str">
        <f>IF(Q8="","",INDEX(liste_clients!$G$3:$G$9999,$Q$8))</f>
        <v/>
      </c>
      <c r="H12" s="145"/>
      <c r="I12" s="87"/>
      <c r="J12" s="87"/>
    </row>
    <row r="13" spans="1:18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8">
      <c r="A14" s="45"/>
      <c r="B14" s="148" t="s">
        <v>84</v>
      </c>
      <c r="C14" s="148"/>
      <c r="D14" s="148"/>
      <c r="E14" s="148"/>
      <c r="F14" s="148"/>
      <c r="G14" s="148"/>
      <c r="H14" s="57" t="s">
        <v>0</v>
      </c>
      <c r="I14" s="58" t="s">
        <v>1</v>
      </c>
      <c r="J14" s="59" t="s">
        <v>2</v>
      </c>
    </row>
    <row r="15" spans="1:18">
      <c r="A15" s="45"/>
      <c r="B15" s="149"/>
      <c r="C15" s="150"/>
      <c r="D15" s="150"/>
      <c r="E15" s="150"/>
      <c r="F15" s="150"/>
      <c r="G15" s="151"/>
      <c r="H15" s="1"/>
      <c r="I15" s="81"/>
      <c r="J15" s="84" t="str">
        <f t="shared" ref="J15:J40" si="0">IF(OR(H15&gt;0,I15&gt;0),H15*I15,"")</f>
        <v/>
      </c>
      <c r="Q15" s="4" t="s">
        <v>8</v>
      </c>
    </row>
    <row r="16" spans="1:18">
      <c r="A16" s="45"/>
      <c r="B16" s="120"/>
      <c r="C16" s="121"/>
      <c r="D16" s="121"/>
      <c r="E16" s="121"/>
      <c r="F16" s="121"/>
      <c r="G16" s="122"/>
      <c r="H16" s="2"/>
      <c r="I16" s="82"/>
      <c r="J16" s="85" t="str">
        <f t="shared" si="0"/>
        <v/>
      </c>
      <c r="Q16" s="4" t="s">
        <v>12</v>
      </c>
    </row>
    <row r="17" spans="1:17">
      <c r="A17" s="45"/>
      <c r="B17" s="120"/>
      <c r="C17" s="121"/>
      <c r="D17" s="121"/>
      <c r="E17" s="121"/>
      <c r="F17" s="121"/>
      <c r="G17" s="122"/>
      <c r="H17" s="2"/>
      <c r="I17" s="82"/>
      <c r="J17" s="85" t="str">
        <f t="shared" si="0"/>
        <v/>
      </c>
      <c r="Q17" s="4" t="s">
        <v>13</v>
      </c>
    </row>
    <row r="18" spans="1:17">
      <c r="A18" s="45"/>
      <c r="B18" s="120"/>
      <c r="C18" s="121"/>
      <c r="D18" s="121"/>
      <c r="E18" s="121"/>
      <c r="F18" s="121"/>
      <c r="G18" s="122"/>
      <c r="H18" s="2"/>
      <c r="I18" s="82"/>
      <c r="J18" s="85" t="str">
        <f t="shared" si="0"/>
        <v/>
      </c>
    </row>
    <row r="19" spans="1:17">
      <c r="A19" s="45"/>
      <c r="B19" s="120"/>
      <c r="C19" s="121"/>
      <c r="D19" s="121"/>
      <c r="E19" s="121"/>
      <c r="F19" s="121"/>
      <c r="G19" s="122"/>
      <c r="H19" s="2"/>
      <c r="I19" s="82"/>
      <c r="J19" s="85" t="str">
        <f t="shared" si="0"/>
        <v/>
      </c>
    </row>
    <row r="20" spans="1:17">
      <c r="A20" s="45"/>
      <c r="B20" s="120"/>
      <c r="C20" s="121"/>
      <c r="D20" s="121"/>
      <c r="E20" s="121"/>
      <c r="F20" s="121"/>
      <c r="G20" s="122"/>
      <c r="H20" s="2"/>
      <c r="I20" s="82"/>
      <c r="J20" s="85" t="str">
        <f t="shared" si="0"/>
        <v/>
      </c>
    </row>
    <row r="21" spans="1:17">
      <c r="A21" s="45"/>
      <c r="B21" s="120"/>
      <c r="C21" s="121"/>
      <c r="D21" s="121"/>
      <c r="E21" s="121"/>
      <c r="F21" s="121"/>
      <c r="G21" s="122"/>
      <c r="H21" s="2"/>
      <c r="I21" s="82"/>
      <c r="J21" s="85" t="str">
        <f t="shared" si="0"/>
        <v/>
      </c>
    </row>
    <row r="22" spans="1:17">
      <c r="A22" s="45"/>
      <c r="B22" s="120"/>
      <c r="C22" s="121"/>
      <c r="D22" s="121"/>
      <c r="E22" s="121"/>
      <c r="F22" s="121"/>
      <c r="G22" s="122"/>
      <c r="H22" s="2"/>
      <c r="I22" s="82"/>
      <c r="J22" s="85" t="str">
        <f t="shared" si="0"/>
        <v/>
      </c>
    </row>
    <row r="23" spans="1:17">
      <c r="A23" s="45"/>
      <c r="B23" s="120"/>
      <c r="C23" s="121"/>
      <c r="D23" s="121"/>
      <c r="E23" s="121"/>
      <c r="F23" s="121"/>
      <c r="G23" s="122"/>
      <c r="H23" s="2"/>
      <c r="I23" s="82"/>
      <c r="J23" s="85" t="str">
        <f t="shared" si="0"/>
        <v/>
      </c>
      <c r="Q23" s="4" t="s">
        <v>199</v>
      </c>
    </row>
    <row r="24" spans="1:17">
      <c r="A24" s="45"/>
      <c r="B24" s="120"/>
      <c r="C24" s="121"/>
      <c r="D24" s="121"/>
      <c r="E24" s="121"/>
      <c r="F24" s="121"/>
      <c r="G24" s="122"/>
      <c r="H24" s="2"/>
      <c r="I24" s="82"/>
      <c r="J24" s="85" t="str">
        <f t="shared" si="0"/>
        <v/>
      </c>
      <c r="Q24" s="4" t="s">
        <v>196</v>
      </c>
    </row>
    <row r="25" spans="1:17">
      <c r="A25" s="45"/>
      <c r="B25" s="120"/>
      <c r="C25" s="121"/>
      <c r="D25" s="121"/>
      <c r="E25" s="121"/>
      <c r="F25" s="121"/>
      <c r="G25" s="122"/>
      <c r="H25" s="2"/>
      <c r="I25" s="82"/>
      <c r="J25" s="85" t="str">
        <f t="shared" si="0"/>
        <v/>
      </c>
      <c r="Q25" s="4" t="s">
        <v>208</v>
      </c>
    </row>
    <row r="26" spans="1:17">
      <c r="A26" s="45"/>
      <c r="B26" s="120"/>
      <c r="C26" s="121"/>
      <c r="D26" s="121"/>
      <c r="E26" s="121"/>
      <c r="F26" s="121"/>
      <c r="G26" s="122"/>
      <c r="H26" s="2"/>
      <c r="I26" s="82"/>
      <c r="J26" s="85" t="str">
        <f t="shared" si="0"/>
        <v/>
      </c>
    </row>
    <row r="27" spans="1:17">
      <c r="A27" s="45"/>
      <c r="B27" s="120"/>
      <c r="C27" s="121"/>
      <c r="D27" s="121"/>
      <c r="E27" s="121"/>
      <c r="F27" s="121"/>
      <c r="G27" s="122"/>
      <c r="H27" s="2"/>
      <c r="I27" s="82"/>
      <c r="J27" s="85" t="str">
        <f t="shared" si="0"/>
        <v/>
      </c>
      <c r="Q27" s="4" t="s">
        <v>197</v>
      </c>
    </row>
    <row r="28" spans="1:17">
      <c r="A28" s="45"/>
      <c r="B28" s="120"/>
      <c r="C28" s="121"/>
      <c r="D28" s="121"/>
      <c r="E28" s="121"/>
      <c r="F28" s="121"/>
      <c r="G28" s="122"/>
      <c r="H28" s="2"/>
      <c r="I28" s="82"/>
      <c r="J28" s="85" t="str">
        <f t="shared" si="0"/>
        <v/>
      </c>
      <c r="Q28" s="4" t="s">
        <v>198</v>
      </c>
    </row>
    <row r="29" spans="1:17">
      <c r="A29" s="45"/>
      <c r="B29" s="120"/>
      <c r="C29" s="121"/>
      <c r="D29" s="121"/>
      <c r="E29" s="121"/>
      <c r="F29" s="121"/>
      <c r="G29" s="122"/>
      <c r="H29" s="2"/>
      <c r="I29" s="82"/>
      <c r="J29" s="85" t="str">
        <f t="shared" si="0"/>
        <v/>
      </c>
      <c r="Q29" s="117" t="s">
        <v>79</v>
      </c>
    </row>
    <row r="30" spans="1:17">
      <c r="A30" s="45"/>
      <c r="B30" s="120"/>
      <c r="C30" s="121"/>
      <c r="D30" s="121"/>
      <c r="E30" s="121"/>
      <c r="F30" s="121"/>
      <c r="G30" s="122"/>
      <c r="H30" s="2"/>
      <c r="I30" s="82"/>
      <c r="J30" s="85" t="str">
        <f t="shared" si="0"/>
        <v/>
      </c>
      <c r="Q30" s="118" t="s">
        <v>242</v>
      </c>
    </row>
    <row r="31" spans="1:17">
      <c r="A31" s="45"/>
      <c r="B31" s="120"/>
      <c r="C31" s="121"/>
      <c r="D31" s="121"/>
      <c r="E31" s="121"/>
      <c r="F31" s="121"/>
      <c r="G31" s="122"/>
      <c r="H31" s="2"/>
      <c r="I31" s="82"/>
      <c r="J31" s="85" t="str">
        <f t="shared" si="0"/>
        <v/>
      </c>
      <c r="Q31" s="4">
        <v>25</v>
      </c>
    </row>
    <row r="32" spans="1:17">
      <c r="A32" s="45"/>
      <c r="B32" s="120"/>
      <c r="C32" s="121"/>
      <c r="D32" s="121"/>
      <c r="E32" s="121"/>
      <c r="F32" s="121"/>
      <c r="G32" s="122"/>
      <c r="H32" s="2"/>
      <c r="I32" s="82"/>
      <c r="J32" s="85" t="str">
        <f t="shared" si="0"/>
        <v/>
      </c>
    </row>
    <row r="33" spans="1:17">
      <c r="A33" s="45"/>
      <c r="B33" s="120"/>
      <c r="C33" s="121"/>
      <c r="D33" s="121"/>
      <c r="E33" s="121"/>
      <c r="F33" s="121"/>
      <c r="G33" s="122"/>
      <c r="H33" s="2"/>
      <c r="I33" s="82"/>
      <c r="J33" s="85" t="str">
        <f t="shared" si="0"/>
        <v/>
      </c>
      <c r="P33" s="16"/>
      <c r="Q33" s="116"/>
    </row>
    <row r="34" spans="1:17">
      <c r="A34" s="45"/>
      <c r="B34" s="120"/>
      <c r="C34" s="121"/>
      <c r="D34" s="121"/>
      <c r="E34" s="121"/>
      <c r="F34" s="121"/>
      <c r="G34" s="122"/>
      <c r="H34" s="2"/>
      <c r="I34" s="82"/>
      <c r="J34" s="85" t="str">
        <f t="shared" si="0"/>
        <v/>
      </c>
      <c r="P34" s="16"/>
      <c r="Q34" s="115"/>
    </row>
    <row r="35" spans="1:17">
      <c r="A35" s="45"/>
      <c r="B35" s="120"/>
      <c r="C35" s="121"/>
      <c r="D35" s="121"/>
      <c r="E35" s="121"/>
      <c r="F35" s="121"/>
      <c r="G35" s="122"/>
      <c r="H35" s="2"/>
      <c r="I35" s="82"/>
      <c r="J35" s="85" t="str">
        <f t="shared" si="0"/>
        <v/>
      </c>
      <c r="P35" s="16"/>
      <c r="Q35" s="115"/>
    </row>
    <row r="36" spans="1:17">
      <c r="A36" s="45"/>
      <c r="B36" s="120"/>
      <c r="C36" s="121"/>
      <c r="D36" s="121"/>
      <c r="E36" s="121"/>
      <c r="F36" s="121"/>
      <c r="G36" s="122"/>
      <c r="H36" s="2"/>
      <c r="I36" s="82"/>
      <c r="J36" s="85" t="str">
        <f t="shared" si="0"/>
        <v/>
      </c>
    </row>
    <row r="37" spans="1:17">
      <c r="A37" s="45"/>
      <c r="B37" s="120"/>
      <c r="C37" s="121"/>
      <c r="D37" s="121"/>
      <c r="E37" s="121"/>
      <c r="F37" s="121"/>
      <c r="G37" s="122"/>
      <c r="H37" s="2"/>
      <c r="I37" s="82"/>
      <c r="J37" s="85" t="str">
        <f t="shared" si="0"/>
        <v/>
      </c>
    </row>
    <row r="38" spans="1:17">
      <c r="A38" s="45"/>
      <c r="B38" s="120"/>
      <c r="C38" s="121"/>
      <c r="D38" s="121"/>
      <c r="E38" s="121"/>
      <c r="F38" s="121"/>
      <c r="G38" s="122"/>
      <c r="H38" s="2"/>
      <c r="I38" s="82"/>
      <c r="J38" s="85" t="str">
        <f t="shared" si="0"/>
        <v/>
      </c>
    </row>
    <row r="39" spans="1:17">
      <c r="A39" s="45"/>
      <c r="B39" s="120"/>
      <c r="C39" s="121"/>
      <c r="D39" s="121"/>
      <c r="E39" s="121"/>
      <c r="F39" s="121"/>
      <c r="G39" s="122"/>
      <c r="H39" s="2"/>
      <c r="I39" s="82"/>
      <c r="J39" s="85" t="str">
        <f t="shared" si="0"/>
        <v/>
      </c>
    </row>
    <row r="40" spans="1:17">
      <c r="A40" s="45"/>
      <c r="B40" s="134"/>
      <c r="C40" s="135"/>
      <c r="D40" s="135"/>
      <c r="E40" s="135"/>
      <c r="F40" s="135"/>
      <c r="G40" s="136"/>
      <c r="H40" s="3"/>
      <c r="I40" s="83"/>
      <c r="J40" s="86" t="str">
        <f t="shared" si="0"/>
        <v/>
      </c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>
        <f>SUM(J15:J40)</f>
        <v>0</v>
      </c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92"/>
    </row>
    <row r="43" spans="1:17">
      <c r="A43" s="45"/>
      <c r="B43" s="45"/>
      <c r="C43" s="45"/>
      <c r="D43" s="45"/>
      <c r="E43" s="45"/>
      <c r="F43" s="45"/>
      <c r="G43" s="45"/>
      <c r="H43" s="65" t="s">
        <v>236</v>
      </c>
      <c r="I43" s="62"/>
      <c r="J43" s="91"/>
    </row>
    <row r="44" spans="1:17">
      <c r="A44" s="45"/>
      <c r="B44" s="45"/>
      <c r="C44" s="45"/>
      <c r="D44" s="45"/>
      <c r="E44" s="45"/>
      <c r="F44" s="45"/>
      <c r="G44" s="45"/>
      <c r="H44" s="65" t="s">
        <v>235</v>
      </c>
      <c r="I44" s="62"/>
      <c r="J44" s="93"/>
    </row>
    <row r="45" spans="1:17" ht="17.399999999999999" customHeight="1">
      <c r="A45" s="45"/>
      <c r="B45" s="127" t="s">
        <v>3</v>
      </c>
      <c r="C45" s="127"/>
      <c r="D45" s="80"/>
      <c r="E45" s="60"/>
      <c r="F45" s="66"/>
      <c r="G45" s="66"/>
      <c r="H45" s="88" t="s">
        <v>214</v>
      </c>
      <c r="I45" s="89"/>
      <c r="J45" s="90">
        <f>SUM(total-acompte-J44)</f>
        <v>0</v>
      </c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4" t="s">
        <v>11</v>
      </c>
      <c r="C47" s="124"/>
      <c r="D47" s="124"/>
      <c r="E47" s="124"/>
      <c r="F47" s="124"/>
      <c r="G47" s="67"/>
      <c r="H47" s="68" t="s">
        <v>25</v>
      </c>
      <c r="I47" s="69"/>
      <c r="J47" s="70"/>
    </row>
    <row r="48" spans="1:17">
      <c r="A48" s="45"/>
      <c r="B48" s="124" t="s">
        <v>26</v>
      </c>
      <c r="C48" s="124"/>
      <c r="D48" s="124"/>
      <c r="E48" s="124"/>
      <c r="F48" s="124"/>
      <c r="G48" s="67"/>
      <c r="H48" s="71"/>
      <c r="I48" s="72"/>
      <c r="J48" s="73"/>
    </row>
    <row r="49" spans="1:10">
      <c r="A49" s="45"/>
      <c r="B49" s="124" t="s">
        <v>27</v>
      </c>
      <c r="C49" s="124"/>
      <c r="D49" s="124"/>
      <c r="E49" s="124"/>
      <c r="F49" s="124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40" t="s">
        <v>24</v>
      </c>
      <c r="B51" s="140"/>
      <c r="C51" s="140"/>
      <c r="D51" s="140"/>
      <c r="E51" s="140"/>
      <c r="F51" s="140"/>
      <c r="G51" s="140"/>
      <c r="H51" s="140"/>
      <c r="I51" s="140"/>
      <c r="J51" s="140"/>
    </row>
    <row r="52" spans="1:10">
      <c r="A52" s="140" t="s">
        <v>6</v>
      </c>
      <c r="B52" s="140"/>
      <c r="C52" s="140"/>
      <c r="D52" s="140"/>
      <c r="E52" s="140"/>
      <c r="F52" s="140"/>
      <c r="G52" s="140"/>
      <c r="H52" s="140"/>
      <c r="I52" s="140"/>
      <c r="J52" s="140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sheetProtection formatCells="0" formatColumns="0" formatRows="0" insertColumns="0" insertRows="0" insertHyperlinks="0" deleteColumns="0" deleteRows="0"/>
  <mergeCells count="44">
    <mergeCell ref="G3:H3"/>
    <mergeCell ref="A51:J51"/>
    <mergeCell ref="A52:J52"/>
    <mergeCell ref="I7:J7"/>
    <mergeCell ref="G7:H7"/>
    <mergeCell ref="G12:H12"/>
    <mergeCell ref="B48:F48"/>
    <mergeCell ref="B49:F49"/>
    <mergeCell ref="D12:E12"/>
    <mergeCell ref="B22:G22"/>
    <mergeCell ref="B1:E8"/>
    <mergeCell ref="B14:G14"/>
    <mergeCell ref="B15:G15"/>
    <mergeCell ref="B16:G16"/>
    <mergeCell ref="B17:G17"/>
    <mergeCell ref="B39:G39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G4:J6"/>
    <mergeCell ref="B11:D11"/>
    <mergeCell ref="B40:G40"/>
    <mergeCell ref="G11:J11"/>
    <mergeCell ref="B19:G19"/>
    <mergeCell ref="B36:G36"/>
    <mergeCell ref="B37:G37"/>
    <mergeCell ref="B38:G38"/>
    <mergeCell ref="B12:C12"/>
    <mergeCell ref="B18:G18"/>
    <mergeCell ref="B21:G21"/>
    <mergeCell ref="B29:G29"/>
    <mergeCell ref="B30:G30"/>
    <mergeCell ref="B32:G32"/>
    <mergeCell ref="B27:G27"/>
    <mergeCell ref="B28:G28"/>
  </mergeCells>
  <dataValidations count="1">
    <dataValidation type="list" allowBlank="1" showInputMessage="1" showErrorMessage="1" sqref="D45">
      <formula1>$Q$2:$Q$5</formula1>
    </dataValidation>
  </dataValidations>
  <hyperlinks>
    <hyperlink ref="Q29" r:id="rId1"/>
  </hyperlink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/>
  </sheetViews>
  <sheetFormatPr baseColWidth="10" defaultRowHeight="14.4"/>
  <cols>
    <col min="1" max="1" width="14.5546875" style="20" customWidth="1"/>
    <col min="2" max="2" width="19.88671875" style="8" customWidth="1"/>
    <col min="3" max="3" width="23.109375" style="19" customWidth="1"/>
    <col min="4" max="4" width="61.5546875" style="19" customWidth="1"/>
    <col min="5" max="5" width="11.44140625" style="19" customWidth="1"/>
    <col min="6" max="6" width="26.33203125" style="19" customWidth="1"/>
    <col min="7" max="7" width="15.33203125" style="22" customWidth="1"/>
    <col min="8" max="8" width="34.6640625" style="23" customWidth="1"/>
    <col min="9" max="9" width="40.109375" style="21" customWidth="1"/>
  </cols>
  <sheetData>
    <row r="1" spans="1:9" ht="15.6" thickTop="1" thickBot="1">
      <c r="A1" s="7" t="s">
        <v>14</v>
      </c>
      <c r="B1" s="19">
        <f>MAX(A2,A9999)</f>
        <v>100000</v>
      </c>
    </row>
    <row r="2" spans="1:9" ht="15.6" thickTop="1" thickBot="1">
      <c r="A2" s="7">
        <v>100000</v>
      </c>
      <c r="B2" s="7" t="s">
        <v>15</v>
      </c>
      <c r="C2" s="7" t="s">
        <v>16</v>
      </c>
      <c r="D2" s="7" t="s">
        <v>17</v>
      </c>
      <c r="E2" s="11" t="s">
        <v>18</v>
      </c>
      <c r="F2" s="7" t="s">
        <v>19</v>
      </c>
      <c r="G2" s="9" t="s">
        <v>20</v>
      </c>
      <c r="H2" s="10" t="s">
        <v>21</v>
      </c>
      <c r="I2" s="10" t="s">
        <v>22</v>
      </c>
    </row>
    <row r="3" spans="1:9" ht="15" thickTop="1">
      <c r="A3" s="20">
        <v>100001</v>
      </c>
      <c r="B3" s="8" t="s">
        <v>65</v>
      </c>
      <c r="C3" s="19" t="s">
        <v>66</v>
      </c>
      <c r="D3" s="19" t="s">
        <v>67</v>
      </c>
      <c r="E3" s="19" t="s">
        <v>68</v>
      </c>
      <c r="F3" s="19" t="s">
        <v>69</v>
      </c>
      <c r="G3" s="22" t="s">
        <v>82</v>
      </c>
      <c r="H3" s="24" t="s">
        <v>70</v>
      </c>
      <c r="I3" s="21" t="s">
        <v>71</v>
      </c>
    </row>
    <row r="4" spans="1:9">
      <c r="A4" s="20">
        <v>100002</v>
      </c>
      <c r="B4" s="8" t="s">
        <v>72</v>
      </c>
      <c r="C4" s="19" t="s">
        <v>73</v>
      </c>
      <c r="D4" s="19" t="s">
        <v>74</v>
      </c>
      <c r="E4" s="19" t="s">
        <v>75</v>
      </c>
      <c r="F4" s="19" t="s">
        <v>76</v>
      </c>
      <c r="G4" s="22" t="s">
        <v>78</v>
      </c>
      <c r="H4" s="24" t="s">
        <v>79</v>
      </c>
      <c r="I4" s="21" t="s">
        <v>80</v>
      </c>
    </row>
    <row r="5" spans="1:9">
      <c r="A5" s="20" t="s">
        <v>243</v>
      </c>
      <c r="B5" s="8" t="s">
        <v>65</v>
      </c>
      <c r="C5" s="19" t="s">
        <v>239</v>
      </c>
      <c r="D5" s="19" t="s">
        <v>240</v>
      </c>
      <c r="E5" s="19" t="s">
        <v>68</v>
      </c>
      <c r="F5" s="19" t="s">
        <v>69</v>
      </c>
      <c r="G5" s="22" t="s">
        <v>241</v>
      </c>
      <c r="H5" s="23" t="s">
        <v>244</v>
      </c>
      <c r="I5" s="21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X105"/>
  <sheetViews>
    <sheetView topLeftCell="DJ1" workbookViewId="0">
      <selection activeCell="A6" sqref="A6:XFD6"/>
    </sheetView>
  </sheetViews>
  <sheetFormatPr baseColWidth="10" defaultRowHeight="14.4"/>
  <cols>
    <col min="1" max="1" width="14.6640625" customWidth="1"/>
    <col min="2" max="2" width="22.88671875" customWidth="1"/>
    <col min="3" max="3" width="20.5546875" customWidth="1"/>
    <col min="4" max="4" width="52.6640625" customWidth="1"/>
    <col min="6" max="6" width="22.5546875" customWidth="1"/>
    <col min="7" max="7" width="27.10937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2" width="11.5546875" style="35"/>
    <col min="113" max="115" width="11.5546875" style="96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  <col min="120" max="121" width="11.5546875" style="106"/>
    <col min="124" max="125" width="11.5546875" style="39"/>
    <col min="126" max="126" width="11.5546875" style="106"/>
    <col min="127" max="128" width="11.5546875" style="39"/>
  </cols>
  <sheetData>
    <row r="1" spans="1:128">
      <c r="A1" s="16"/>
      <c r="C1" t="s">
        <v>29</v>
      </c>
      <c r="G1" s="30"/>
      <c r="I1" s="15"/>
      <c r="M1" s="15"/>
      <c r="Q1" s="15" t="s">
        <v>29</v>
      </c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8"/>
    </row>
    <row r="2" spans="1:128" s="12" customFormat="1">
      <c r="A2" s="27" t="s">
        <v>83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14">
        <v>8</v>
      </c>
      <c r="I2" s="152" t="s">
        <v>30</v>
      </c>
      <c r="J2" s="153"/>
      <c r="K2" s="153"/>
      <c r="L2" s="154"/>
      <c r="M2" s="152" t="s">
        <v>31</v>
      </c>
      <c r="N2" s="153"/>
      <c r="O2" s="153"/>
      <c r="P2" s="154"/>
      <c r="Q2" s="152" t="s">
        <v>32</v>
      </c>
      <c r="R2" s="153"/>
      <c r="S2" s="153"/>
      <c r="T2" s="154"/>
      <c r="U2" s="152" t="s">
        <v>33</v>
      </c>
      <c r="V2" s="153"/>
      <c r="W2" s="153"/>
      <c r="X2" s="154"/>
      <c r="Y2" s="152" t="s">
        <v>34</v>
      </c>
      <c r="Z2" s="153"/>
      <c r="AA2" s="153"/>
      <c r="AB2" s="154"/>
      <c r="AC2" s="152" t="s">
        <v>35</v>
      </c>
      <c r="AD2" s="153"/>
      <c r="AE2" s="153"/>
      <c r="AF2" s="154"/>
      <c r="AG2" s="152" t="s">
        <v>36</v>
      </c>
      <c r="AH2" s="153"/>
      <c r="AI2" s="153"/>
      <c r="AJ2" s="154"/>
      <c r="AK2" s="152" t="s">
        <v>37</v>
      </c>
      <c r="AL2" s="153"/>
      <c r="AM2" s="153"/>
      <c r="AN2" s="154"/>
      <c r="AO2" s="152" t="s">
        <v>38</v>
      </c>
      <c r="AP2" s="153"/>
      <c r="AQ2" s="153"/>
      <c r="AR2" s="154"/>
      <c r="AS2" s="152" t="s">
        <v>39</v>
      </c>
      <c r="AT2" s="153"/>
      <c r="AU2" s="153"/>
      <c r="AV2" s="154"/>
      <c r="AW2" s="152" t="s">
        <v>40</v>
      </c>
      <c r="AX2" s="153"/>
      <c r="AY2" s="153"/>
      <c r="AZ2" s="154"/>
      <c r="BA2" s="152" t="s">
        <v>41</v>
      </c>
      <c r="BB2" s="153"/>
      <c r="BC2" s="153"/>
      <c r="BD2" s="154"/>
      <c r="BE2" s="152" t="s">
        <v>42</v>
      </c>
      <c r="BF2" s="153"/>
      <c r="BG2" s="153"/>
      <c r="BH2" s="154"/>
      <c r="BI2" s="152" t="s">
        <v>43</v>
      </c>
      <c r="BJ2" s="153"/>
      <c r="BK2" s="153"/>
      <c r="BL2" s="154"/>
      <c r="BM2" s="152" t="s">
        <v>44</v>
      </c>
      <c r="BN2" s="153"/>
      <c r="BO2" s="153"/>
      <c r="BP2" s="154"/>
      <c r="BQ2" s="152" t="s">
        <v>45</v>
      </c>
      <c r="BR2" s="153"/>
      <c r="BS2" s="153"/>
      <c r="BT2" s="154"/>
      <c r="BU2" s="152" t="s">
        <v>46</v>
      </c>
      <c r="BV2" s="153"/>
      <c r="BW2" s="153"/>
      <c r="BX2" s="154"/>
      <c r="BY2" s="152" t="s">
        <v>47</v>
      </c>
      <c r="BZ2" s="153"/>
      <c r="CA2" s="153"/>
      <c r="CB2" s="154"/>
      <c r="CC2" s="152" t="s">
        <v>48</v>
      </c>
      <c r="CD2" s="153"/>
      <c r="CE2" s="153"/>
      <c r="CF2" s="154"/>
      <c r="CG2" s="152" t="s">
        <v>51</v>
      </c>
      <c r="CH2" s="153"/>
      <c r="CI2" s="153"/>
      <c r="CJ2" s="154"/>
      <c r="CK2" s="152" t="s">
        <v>52</v>
      </c>
      <c r="CL2" s="153"/>
      <c r="CM2" s="153"/>
      <c r="CN2" s="154"/>
      <c r="CO2" s="152" t="s">
        <v>53</v>
      </c>
      <c r="CP2" s="153"/>
      <c r="CQ2" s="153"/>
      <c r="CR2" s="154"/>
      <c r="CS2" s="152" t="s">
        <v>54</v>
      </c>
      <c r="CT2" s="153"/>
      <c r="CU2" s="153"/>
      <c r="CV2" s="154"/>
      <c r="CW2" s="152" t="s">
        <v>55</v>
      </c>
      <c r="CX2" s="153"/>
      <c r="CY2" s="153"/>
      <c r="CZ2" s="154"/>
      <c r="DA2" s="152" t="s">
        <v>56</v>
      </c>
      <c r="DB2" s="153"/>
      <c r="DC2" s="153"/>
      <c r="DD2" s="154"/>
      <c r="DE2" s="152" t="s">
        <v>57</v>
      </c>
      <c r="DF2" s="153"/>
      <c r="DG2" s="153"/>
      <c r="DH2" s="154"/>
      <c r="DI2" s="99"/>
      <c r="DJ2" s="100"/>
      <c r="DK2" s="100"/>
      <c r="DL2" s="43"/>
      <c r="DM2" s="40"/>
      <c r="DN2" s="42"/>
      <c r="DO2" s="97"/>
      <c r="DP2" s="107"/>
      <c r="DQ2" s="107"/>
      <c r="DT2" s="40"/>
      <c r="DU2" s="40"/>
      <c r="DV2" s="107"/>
      <c r="DW2" s="40"/>
      <c r="DX2" s="40"/>
    </row>
    <row r="3" spans="1:128" s="12" customFormat="1" ht="33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25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  <c r="DP3" s="108" t="s">
        <v>222</v>
      </c>
      <c r="DQ3" s="108" t="s">
        <v>225</v>
      </c>
      <c r="DR3" s="13" t="s">
        <v>230</v>
      </c>
      <c r="DS3" s="103" t="s">
        <v>223</v>
      </c>
      <c r="DT3" s="44" t="s">
        <v>226</v>
      </c>
      <c r="DU3" s="44" t="s">
        <v>231</v>
      </c>
      <c r="DV3" s="108" t="s">
        <v>224</v>
      </c>
      <c r="DW3" s="110" t="s">
        <v>227</v>
      </c>
      <c r="DX3" s="110" t="s">
        <v>232</v>
      </c>
    </row>
    <row r="4" spans="1:128" ht="15.6">
      <c r="A4" s="18" t="s">
        <v>205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9">
        <v>41341.036678240744</v>
      </c>
      <c r="H4">
        <v>100001</v>
      </c>
      <c r="I4" t="s">
        <v>209</v>
      </c>
      <c r="J4">
        <v>1</v>
      </c>
      <c r="K4" s="35">
        <v>2</v>
      </c>
      <c r="L4" s="35">
        <v>2</v>
      </c>
      <c r="N4">
        <v>18</v>
      </c>
      <c r="O4" s="35">
        <v>24</v>
      </c>
      <c r="P4" s="35">
        <v>432</v>
      </c>
      <c r="T4" s="35">
        <v>0</v>
      </c>
      <c r="X4" s="35">
        <v>0</v>
      </c>
      <c r="AB4" s="35">
        <v>0</v>
      </c>
      <c r="AF4" s="35">
        <v>0</v>
      </c>
      <c r="AJ4" s="35">
        <v>0</v>
      </c>
      <c r="AN4" s="35">
        <v>0</v>
      </c>
      <c r="AR4" s="35">
        <v>0</v>
      </c>
      <c r="AV4" s="35">
        <v>0</v>
      </c>
      <c r="AZ4" s="35">
        <v>0</v>
      </c>
      <c r="BD4" s="35">
        <v>0</v>
      </c>
      <c r="BH4" s="35">
        <v>0</v>
      </c>
      <c r="BL4" s="35">
        <v>0</v>
      </c>
      <c r="BP4" s="35">
        <v>0</v>
      </c>
      <c r="BT4" s="35">
        <v>0</v>
      </c>
      <c r="BX4" s="35">
        <v>0</v>
      </c>
      <c r="CB4" s="35">
        <v>0</v>
      </c>
      <c r="CF4" s="35">
        <v>0</v>
      </c>
      <c r="CJ4" s="35">
        <v>0</v>
      </c>
      <c r="CN4" s="35">
        <v>0</v>
      </c>
      <c r="CR4" s="35">
        <v>0</v>
      </c>
      <c r="CV4" s="35">
        <v>0</v>
      </c>
      <c r="CZ4" s="35">
        <v>0</v>
      </c>
      <c r="DD4" s="35">
        <v>0</v>
      </c>
      <c r="DH4" s="35">
        <v>0</v>
      </c>
      <c r="DI4" s="96">
        <v>434</v>
      </c>
      <c r="DJ4" s="96">
        <v>143</v>
      </c>
      <c r="DK4" s="96">
        <v>148</v>
      </c>
      <c r="DL4" s="39" t="s">
        <v>4</v>
      </c>
      <c r="DM4" s="39" t="s">
        <v>70</v>
      </c>
      <c r="DN4" s="41" t="s">
        <v>82</v>
      </c>
      <c r="DO4" s="96">
        <v>143</v>
      </c>
    </row>
    <row r="5" spans="1:128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41341.037476851852</v>
      </c>
      <c r="H5">
        <v>100002</v>
      </c>
      <c r="I5" t="s">
        <v>201</v>
      </c>
      <c r="J5">
        <v>1</v>
      </c>
      <c r="K5" s="35">
        <v>8</v>
      </c>
      <c r="L5" s="35">
        <v>8</v>
      </c>
      <c r="N5">
        <v>12</v>
      </c>
      <c r="O5" s="35">
        <v>31</v>
      </c>
      <c r="P5" s="35">
        <v>372</v>
      </c>
      <c r="T5" s="35">
        <v>0</v>
      </c>
      <c r="X5" s="35">
        <v>0</v>
      </c>
      <c r="AB5" s="35">
        <v>0</v>
      </c>
      <c r="AF5" s="35">
        <v>0</v>
      </c>
      <c r="AJ5" s="35">
        <v>0</v>
      </c>
      <c r="AN5" s="35">
        <v>0</v>
      </c>
      <c r="AR5" s="35">
        <v>0</v>
      </c>
      <c r="AV5" s="35">
        <v>0</v>
      </c>
      <c r="AZ5" s="35">
        <v>0</v>
      </c>
      <c r="BD5" s="35">
        <v>0</v>
      </c>
      <c r="BH5" s="35">
        <v>0</v>
      </c>
      <c r="BL5" s="35">
        <v>0</v>
      </c>
      <c r="BP5" s="35">
        <v>0</v>
      </c>
      <c r="BT5" s="35">
        <v>0</v>
      </c>
      <c r="BX5" s="35">
        <v>0</v>
      </c>
      <c r="CB5" s="35">
        <v>0</v>
      </c>
      <c r="CF5" s="35">
        <v>0</v>
      </c>
      <c r="CJ5" s="35">
        <v>0</v>
      </c>
      <c r="CN5" s="35">
        <v>0</v>
      </c>
      <c r="CR5" s="35">
        <v>0</v>
      </c>
      <c r="CV5" s="35">
        <v>0</v>
      </c>
      <c r="CZ5" s="35">
        <v>0</v>
      </c>
      <c r="DD5" s="35">
        <v>0</v>
      </c>
      <c r="DH5" s="35">
        <v>0</v>
      </c>
      <c r="DI5" s="96">
        <v>380</v>
      </c>
      <c r="DJ5" s="96">
        <v>125</v>
      </c>
      <c r="DK5" s="96">
        <v>255</v>
      </c>
      <c r="DM5" s="39" t="s">
        <v>79</v>
      </c>
      <c r="DN5" s="41" t="s">
        <v>78</v>
      </c>
    </row>
    <row r="6" spans="1:128">
      <c r="A6" t="s">
        <v>203</v>
      </c>
      <c r="B6" t="s">
        <v>65</v>
      </c>
      <c r="C6" t="s">
        <v>239</v>
      </c>
      <c r="D6" t="s">
        <v>240</v>
      </c>
      <c r="E6" t="s">
        <v>68</v>
      </c>
      <c r="F6" t="s">
        <v>69</v>
      </c>
      <c r="G6" s="29">
        <v>41341.559479166666</v>
      </c>
      <c r="H6" t="s">
        <v>243</v>
      </c>
      <c r="L6" s="35">
        <v>168</v>
      </c>
      <c r="P6" s="35">
        <v>32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96">
        <v>200</v>
      </c>
      <c r="DK6" s="96">
        <v>68</v>
      </c>
      <c r="DM6" s="39" t="s">
        <v>244</v>
      </c>
      <c r="DN6" s="41" t="s">
        <v>241</v>
      </c>
    </row>
    <row r="7" spans="1:128">
      <c r="A7" t="s">
        <v>202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9">
        <v>41341.560636574075</v>
      </c>
      <c r="H7">
        <v>100001</v>
      </c>
      <c r="I7" t="s">
        <v>209</v>
      </c>
      <c r="J7">
        <v>1</v>
      </c>
      <c r="K7" s="35">
        <v>2</v>
      </c>
      <c r="L7" s="35">
        <v>2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96">
        <v>2</v>
      </c>
      <c r="DK7" s="96">
        <v>2</v>
      </c>
      <c r="DL7" s="39" t="s">
        <v>4</v>
      </c>
      <c r="DM7" s="39" t="s">
        <v>70</v>
      </c>
      <c r="DN7" s="41" t="s">
        <v>82</v>
      </c>
    </row>
    <row r="105" spans="113:119">
      <c r="DI105" s="96">
        <v>553</v>
      </c>
      <c r="DJ105" s="96">
        <v>182</v>
      </c>
      <c r="DK105" s="96">
        <v>189</v>
      </c>
      <c r="DM105" s="39" t="s">
        <v>70</v>
      </c>
      <c r="DN105" s="41" t="s">
        <v>82</v>
      </c>
      <c r="DO105" s="96">
        <v>182</v>
      </c>
    </row>
  </sheetData>
  <mergeCells count="26">
    <mergeCell ref="CO2:CR2"/>
    <mergeCell ref="CS2:CV2"/>
    <mergeCell ref="CW2:CZ2"/>
    <mergeCell ref="DA2:DD2"/>
    <mergeCell ref="DE2:DH2"/>
    <mergeCell ref="BU2:BX2"/>
    <mergeCell ref="BY2:CB2"/>
    <mergeCell ref="CC2:CF2"/>
    <mergeCell ref="CG2:CJ2"/>
    <mergeCell ref="CK2:CN2"/>
    <mergeCell ref="BA2:BD2"/>
    <mergeCell ref="BE2:BH2"/>
    <mergeCell ref="BI2:BL2"/>
    <mergeCell ref="BM2:BP2"/>
    <mergeCell ref="BQ2:BT2"/>
    <mergeCell ref="AG2:AJ2"/>
    <mergeCell ref="AK2:AN2"/>
    <mergeCell ref="AO2:AR2"/>
    <mergeCell ref="AS2:AV2"/>
    <mergeCell ref="AW2:AZ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U7"/>
  <sheetViews>
    <sheetView workbookViewId="0">
      <selection activeCell="A8" sqref="A8:XFD8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2" width="11.5546875" style="35"/>
    <col min="113" max="115" width="11.5546875" style="96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  <col min="121" max="122" width="11.5546875" style="39"/>
    <col min="123" max="123" width="11.5546875" style="106"/>
    <col min="124" max="125" width="11.5546875" style="39"/>
  </cols>
  <sheetData>
    <row r="1" spans="1:125">
      <c r="A1" s="16"/>
      <c r="C1" t="s">
        <v>59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8"/>
    </row>
    <row r="2" spans="1:125" s="12" customFormat="1">
      <c r="A2" s="33" t="s">
        <v>13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52" t="s">
        <v>30</v>
      </c>
      <c r="J2" s="153"/>
      <c r="K2" s="153"/>
      <c r="L2" s="154"/>
      <c r="M2" s="152" t="s">
        <v>31</v>
      </c>
      <c r="N2" s="153"/>
      <c r="O2" s="153"/>
      <c r="P2" s="154"/>
      <c r="Q2" s="152" t="s">
        <v>32</v>
      </c>
      <c r="R2" s="153"/>
      <c r="S2" s="153"/>
      <c r="T2" s="154"/>
      <c r="U2" s="152" t="s">
        <v>33</v>
      </c>
      <c r="V2" s="153"/>
      <c r="W2" s="153"/>
      <c r="X2" s="154"/>
      <c r="Y2" s="152" t="s">
        <v>34</v>
      </c>
      <c r="Z2" s="153"/>
      <c r="AA2" s="153"/>
      <c r="AB2" s="154"/>
      <c r="AC2" s="152" t="s">
        <v>35</v>
      </c>
      <c r="AD2" s="153"/>
      <c r="AE2" s="153"/>
      <c r="AF2" s="154"/>
      <c r="AG2" s="152" t="s">
        <v>36</v>
      </c>
      <c r="AH2" s="153"/>
      <c r="AI2" s="153"/>
      <c r="AJ2" s="154"/>
      <c r="AK2" s="152" t="s">
        <v>37</v>
      </c>
      <c r="AL2" s="153"/>
      <c r="AM2" s="153"/>
      <c r="AN2" s="154"/>
      <c r="AO2" s="152" t="s">
        <v>38</v>
      </c>
      <c r="AP2" s="153"/>
      <c r="AQ2" s="153"/>
      <c r="AR2" s="154"/>
      <c r="AS2" s="152" t="s">
        <v>39</v>
      </c>
      <c r="AT2" s="153"/>
      <c r="AU2" s="153"/>
      <c r="AV2" s="154"/>
      <c r="AW2" s="152" t="s">
        <v>40</v>
      </c>
      <c r="AX2" s="153"/>
      <c r="AY2" s="153"/>
      <c r="AZ2" s="154"/>
      <c r="BA2" s="152" t="s">
        <v>41</v>
      </c>
      <c r="BB2" s="153"/>
      <c r="BC2" s="153"/>
      <c r="BD2" s="154"/>
      <c r="BE2" s="152" t="s">
        <v>42</v>
      </c>
      <c r="BF2" s="153"/>
      <c r="BG2" s="153"/>
      <c r="BH2" s="154"/>
      <c r="BI2" s="152" t="s">
        <v>43</v>
      </c>
      <c r="BJ2" s="153"/>
      <c r="BK2" s="153"/>
      <c r="BL2" s="154"/>
      <c r="BM2" s="152" t="s">
        <v>44</v>
      </c>
      <c r="BN2" s="153"/>
      <c r="BO2" s="153"/>
      <c r="BP2" s="154"/>
      <c r="BQ2" s="152" t="s">
        <v>45</v>
      </c>
      <c r="BR2" s="153"/>
      <c r="BS2" s="153"/>
      <c r="BT2" s="154"/>
      <c r="BU2" s="152" t="s">
        <v>46</v>
      </c>
      <c r="BV2" s="153"/>
      <c r="BW2" s="153"/>
      <c r="BX2" s="154"/>
      <c r="BY2" s="152" t="s">
        <v>47</v>
      </c>
      <c r="BZ2" s="153"/>
      <c r="CA2" s="153"/>
      <c r="CB2" s="154"/>
      <c r="CC2" s="152" t="s">
        <v>48</v>
      </c>
      <c r="CD2" s="153"/>
      <c r="CE2" s="153"/>
      <c r="CF2" s="154"/>
      <c r="CG2" s="152" t="s">
        <v>51</v>
      </c>
      <c r="CH2" s="153"/>
      <c r="CI2" s="153"/>
      <c r="CJ2" s="154"/>
      <c r="CK2" s="152" t="s">
        <v>52</v>
      </c>
      <c r="CL2" s="153"/>
      <c r="CM2" s="153"/>
      <c r="CN2" s="154"/>
      <c r="CO2" s="152" t="s">
        <v>53</v>
      </c>
      <c r="CP2" s="153"/>
      <c r="CQ2" s="153"/>
      <c r="CR2" s="154"/>
      <c r="CS2" s="152" t="s">
        <v>54</v>
      </c>
      <c r="CT2" s="153"/>
      <c r="CU2" s="153"/>
      <c r="CV2" s="154"/>
      <c r="CW2" s="152" t="s">
        <v>55</v>
      </c>
      <c r="CX2" s="153"/>
      <c r="CY2" s="153"/>
      <c r="CZ2" s="154"/>
      <c r="DA2" s="152" t="s">
        <v>56</v>
      </c>
      <c r="DB2" s="153"/>
      <c r="DC2" s="153"/>
      <c r="DD2" s="154"/>
      <c r="DE2" s="152" t="s">
        <v>57</v>
      </c>
      <c r="DF2" s="153"/>
      <c r="DG2" s="153"/>
      <c r="DH2" s="154"/>
      <c r="DI2" s="99"/>
      <c r="DJ2" s="100"/>
      <c r="DK2" s="100"/>
      <c r="DL2" s="43"/>
      <c r="DM2" s="40"/>
      <c r="DN2" s="42"/>
      <c r="DO2" s="97"/>
      <c r="DQ2" s="40"/>
      <c r="DR2" s="40"/>
      <c r="DS2" s="107"/>
      <c r="DT2" s="40"/>
      <c r="DU2" s="40"/>
    </row>
    <row r="3" spans="1:125" s="12" customFormat="1" ht="33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  <c r="DP3" s="103" t="s">
        <v>223</v>
      </c>
      <c r="DQ3" s="44" t="s">
        <v>226</v>
      </c>
      <c r="DR3" s="44" t="s">
        <v>231</v>
      </c>
      <c r="DS3" s="108" t="s">
        <v>224</v>
      </c>
      <c r="DT3" s="110" t="s">
        <v>227</v>
      </c>
      <c r="DU3" s="110" t="s">
        <v>232</v>
      </c>
    </row>
    <row r="4" spans="1:125" ht="15.6">
      <c r="A4" s="18" t="s">
        <v>205</v>
      </c>
      <c r="B4" t="s">
        <v>72</v>
      </c>
      <c r="C4" t="s">
        <v>73</v>
      </c>
      <c r="D4" t="s">
        <v>74</v>
      </c>
      <c r="E4" t="s">
        <v>75</v>
      </c>
      <c r="F4" t="s">
        <v>76</v>
      </c>
      <c r="G4" s="29">
        <v>41318</v>
      </c>
      <c r="H4" t="s">
        <v>77</v>
      </c>
      <c r="I4" t="s">
        <v>194</v>
      </c>
      <c r="J4">
        <v>8</v>
      </c>
      <c r="K4" s="35">
        <v>1</v>
      </c>
      <c r="L4" s="35">
        <v>8</v>
      </c>
      <c r="P4" s="35" t="s">
        <v>80</v>
      </c>
      <c r="T4" s="35" t="s">
        <v>80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96">
        <v>8</v>
      </c>
      <c r="DK4" s="96">
        <v>8</v>
      </c>
      <c r="DM4" s="39" t="s">
        <v>79</v>
      </c>
      <c r="DN4" s="41" t="s">
        <v>78</v>
      </c>
    </row>
    <row r="5" spans="1:125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41320</v>
      </c>
      <c r="H5" t="s">
        <v>77</v>
      </c>
      <c r="I5" t="s">
        <v>200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96">
        <v>6</v>
      </c>
      <c r="DK5" s="96">
        <v>6</v>
      </c>
      <c r="DM5" s="39" t="s">
        <v>79</v>
      </c>
      <c r="DN5" s="41" t="s">
        <v>78</v>
      </c>
    </row>
    <row r="6" spans="1:125">
      <c r="A6" t="s">
        <v>203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s="29">
        <v>41323</v>
      </c>
      <c r="H6">
        <v>100001</v>
      </c>
      <c r="I6" t="s">
        <v>209</v>
      </c>
      <c r="J6">
        <v>1</v>
      </c>
      <c r="K6" s="35">
        <v>2</v>
      </c>
      <c r="L6" s="35">
        <v>2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96">
        <v>2</v>
      </c>
      <c r="DK6" s="96">
        <v>2</v>
      </c>
      <c r="DL6" s="39" t="s">
        <v>4</v>
      </c>
      <c r="DM6" s="39" t="s">
        <v>70</v>
      </c>
      <c r="DN6" s="41" t="s">
        <v>82</v>
      </c>
    </row>
    <row r="7" spans="1:125">
      <c r="A7" t="s">
        <v>202</v>
      </c>
      <c r="B7" t="s">
        <v>65</v>
      </c>
      <c r="C7" t="s">
        <v>239</v>
      </c>
      <c r="D7" t="s">
        <v>240</v>
      </c>
      <c r="E7" t="s">
        <v>68</v>
      </c>
      <c r="F7" t="s">
        <v>69</v>
      </c>
      <c r="G7" s="29">
        <v>41341.423981481479</v>
      </c>
      <c r="H7" t="s">
        <v>243</v>
      </c>
      <c r="I7" t="s">
        <v>245</v>
      </c>
      <c r="J7">
        <v>4</v>
      </c>
      <c r="K7" s="35">
        <v>42</v>
      </c>
      <c r="L7" s="35">
        <v>168</v>
      </c>
      <c r="N7">
        <v>2</v>
      </c>
      <c r="O7" s="35">
        <v>16</v>
      </c>
      <c r="P7" s="35">
        <v>32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96">
        <v>200</v>
      </c>
      <c r="DJ7" s="96">
        <v>66</v>
      </c>
      <c r="DK7" s="96">
        <v>68</v>
      </c>
      <c r="DL7" s="39" t="s">
        <v>5</v>
      </c>
      <c r="DM7" s="39" t="s">
        <v>244</v>
      </c>
      <c r="DN7" s="41" t="s">
        <v>241</v>
      </c>
      <c r="DO7" s="96">
        <v>66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O10"/>
  <sheetViews>
    <sheetView workbookViewId="0">
      <selection activeCell="DO3" activeCellId="3" sqref="DO1:DO1048576 DO1 DO2 DO3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4.8867187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5" width="11.5546875" style="35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</cols>
  <sheetData>
    <row r="1" spans="1:119">
      <c r="A1" s="16"/>
      <c r="C1" t="s">
        <v>58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36"/>
    </row>
    <row r="2" spans="1:119" s="12" customFormat="1">
      <c r="A2" s="33" t="s">
        <v>12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52" t="s">
        <v>30</v>
      </c>
      <c r="J2" s="153"/>
      <c r="K2" s="153"/>
      <c r="L2" s="154"/>
      <c r="M2" s="152" t="s">
        <v>31</v>
      </c>
      <c r="N2" s="153"/>
      <c r="O2" s="153"/>
      <c r="P2" s="154"/>
      <c r="Q2" s="152" t="s">
        <v>32</v>
      </c>
      <c r="R2" s="153"/>
      <c r="S2" s="153"/>
      <c r="T2" s="154"/>
      <c r="U2" s="152" t="s">
        <v>33</v>
      </c>
      <c r="V2" s="153"/>
      <c r="W2" s="153"/>
      <c r="X2" s="154"/>
      <c r="Y2" s="152" t="s">
        <v>34</v>
      </c>
      <c r="Z2" s="153"/>
      <c r="AA2" s="153"/>
      <c r="AB2" s="154"/>
      <c r="AC2" s="152" t="s">
        <v>35</v>
      </c>
      <c r="AD2" s="153"/>
      <c r="AE2" s="153"/>
      <c r="AF2" s="154"/>
      <c r="AG2" s="152" t="s">
        <v>36</v>
      </c>
      <c r="AH2" s="153"/>
      <c r="AI2" s="153"/>
      <c r="AJ2" s="154"/>
      <c r="AK2" s="152" t="s">
        <v>37</v>
      </c>
      <c r="AL2" s="153"/>
      <c r="AM2" s="153"/>
      <c r="AN2" s="154"/>
      <c r="AO2" s="152" t="s">
        <v>38</v>
      </c>
      <c r="AP2" s="153"/>
      <c r="AQ2" s="153"/>
      <c r="AR2" s="154"/>
      <c r="AS2" s="152" t="s">
        <v>39</v>
      </c>
      <c r="AT2" s="153"/>
      <c r="AU2" s="153"/>
      <c r="AV2" s="154"/>
      <c r="AW2" s="152" t="s">
        <v>40</v>
      </c>
      <c r="AX2" s="153"/>
      <c r="AY2" s="153"/>
      <c r="AZ2" s="154"/>
      <c r="BA2" s="152" t="s">
        <v>41</v>
      </c>
      <c r="BB2" s="153"/>
      <c r="BC2" s="153"/>
      <c r="BD2" s="154"/>
      <c r="BE2" s="152" t="s">
        <v>42</v>
      </c>
      <c r="BF2" s="153"/>
      <c r="BG2" s="153"/>
      <c r="BH2" s="154"/>
      <c r="BI2" s="152" t="s">
        <v>43</v>
      </c>
      <c r="BJ2" s="153"/>
      <c r="BK2" s="153"/>
      <c r="BL2" s="154"/>
      <c r="BM2" s="152" t="s">
        <v>44</v>
      </c>
      <c r="BN2" s="153"/>
      <c r="BO2" s="153"/>
      <c r="BP2" s="154"/>
      <c r="BQ2" s="152" t="s">
        <v>45</v>
      </c>
      <c r="BR2" s="153"/>
      <c r="BS2" s="153"/>
      <c r="BT2" s="154"/>
      <c r="BU2" s="152" t="s">
        <v>46</v>
      </c>
      <c r="BV2" s="153"/>
      <c r="BW2" s="153"/>
      <c r="BX2" s="154"/>
      <c r="BY2" s="152" t="s">
        <v>47</v>
      </c>
      <c r="BZ2" s="153"/>
      <c r="CA2" s="153"/>
      <c r="CB2" s="154"/>
      <c r="CC2" s="152" t="s">
        <v>48</v>
      </c>
      <c r="CD2" s="153"/>
      <c r="CE2" s="153"/>
      <c r="CF2" s="154"/>
      <c r="CG2" s="152" t="s">
        <v>51</v>
      </c>
      <c r="CH2" s="153"/>
      <c r="CI2" s="153"/>
      <c r="CJ2" s="154"/>
      <c r="CK2" s="152" t="s">
        <v>52</v>
      </c>
      <c r="CL2" s="153"/>
      <c r="CM2" s="153"/>
      <c r="CN2" s="154"/>
      <c r="CO2" s="152" t="s">
        <v>53</v>
      </c>
      <c r="CP2" s="153"/>
      <c r="CQ2" s="153"/>
      <c r="CR2" s="154"/>
      <c r="CS2" s="152" t="s">
        <v>54</v>
      </c>
      <c r="CT2" s="153"/>
      <c r="CU2" s="153"/>
      <c r="CV2" s="154"/>
      <c r="CW2" s="152" t="s">
        <v>55</v>
      </c>
      <c r="CX2" s="153"/>
      <c r="CY2" s="153"/>
      <c r="CZ2" s="154"/>
      <c r="DA2" s="152" t="s">
        <v>56</v>
      </c>
      <c r="DB2" s="153"/>
      <c r="DC2" s="153"/>
      <c r="DD2" s="154"/>
      <c r="DE2" s="152" t="s">
        <v>57</v>
      </c>
      <c r="DF2" s="153"/>
      <c r="DG2" s="153"/>
      <c r="DH2" s="154"/>
      <c r="DI2" s="37"/>
      <c r="DJ2" s="38"/>
      <c r="DK2" s="38"/>
      <c r="DL2" s="43"/>
      <c r="DM2" s="40"/>
      <c r="DN2" s="42"/>
      <c r="DO2" s="97"/>
    </row>
    <row r="3" spans="1:119" s="12" customFormat="1" ht="54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</row>
    <row r="4" spans="1:119" ht="15.6">
      <c r="A4" s="18" t="s">
        <v>205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9">
        <v>41318</v>
      </c>
      <c r="H4" t="s">
        <v>81</v>
      </c>
      <c r="I4" t="s">
        <v>191</v>
      </c>
      <c r="J4">
        <v>12</v>
      </c>
      <c r="K4" s="35">
        <v>9.5</v>
      </c>
      <c r="L4" s="35">
        <v>114</v>
      </c>
      <c r="M4" t="s">
        <v>192</v>
      </c>
      <c r="N4">
        <v>3</v>
      </c>
      <c r="O4" s="35">
        <v>17</v>
      </c>
      <c r="P4" s="35">
        <v>51</v>
      </c>
      <c r="Q4" t="s">
        <v>193</v>
      </c>
      <c r="R4">
        <v>12</v>
      </c>
      <c r="S4" s="35">
        <v>26</v>
      </c>
      <c r="T4" s="35">
        <v>312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35">
        <v>477</v>
      </c>
      <c r="DJ4" s="35">
        <v>150</v>
      </c>
      <c r="DK4" s="35">
        <v>327</v>
      </c>
      <c r="DL4" s="39" t="s">
        <v>4</v>
      </c>
      <c r="DM4" s="39" t="s">
        <v>70</v>
      </c>
      <c r="DN4" s="41" t="s">
        <v>82</v>
      </c>
    </row>
    <row r="5" spans="1:119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41318</v>
      </c>
      <c r="H5" t="s">
        <v>77</v>
      </c>
      <c r="I5" t="s">
        <v>195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35">
        <v>6</v>
      </c>
      <c r="DK5" s="35">
        <v>6</v>
      </c>
      <c r="DM5" s="39" t="s">
        <v>79</v>
      </c>
      <c r="DN5" s="41" t="s">
        <v>78</v>
      </c>
    </row>
    <row r="6" spans="1:119">
      <c r="A6" t="s">
        <v>203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s="29">
        <v>41321</v>
      </c>
      <c r="H6">
        <v>100002</v>
      </c>
      <c r="I6" t="s">
        <v>201</v>
      </c>
      <c r="J6">
        <v>1</v>
      </c>
      <c r="K6" s="35">
        <v>8</v>
      </c>
      <c r="L6" s="35">
        <v>8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35">
        <v>8</v>
      </c>
      <c r="DK6" s="35">
        <v>8</v>
      </c>
      <c r="DM6" s="39" t="s">
        <v>79</v>
      </c>
      <c r="DN6" s="41" t="s">
        <v>78</v>
      </c>
    </row>
    <row r="7" spans="1:119">
      <c r="A7" t="s">
        <v>202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9">
        <v>41322</v>
      </c>
      <c r="H7">
        <v>100001</v>
      </c>
      <c r="I7" t="s">
        <v>207</v>
      </c>
      <c r="J7">
        <v>1</v>
      </c>
      <c r="K7" s="35">
        <v>3</v>
      </c>
      <c r="L7" s="35">
        <v>3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35">
        <v>3</v>
      </c>
      <c r="DK7" s="35">
        <v>3</v>
      </c>
      <c r="DM7" s="39" t="s">
        <v>70</v>
      </c>
      <c r="DN7" s="41" t="s">
        <v>82</v>
      </c>
    </row>
    <row r="8" spans="1:119">
      <c r="A8" t="s">
        <v>210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s="29">
        <v>41323</v>
      </c>
      <c r="H8">
        <v>100002</v>
      </c>
      <c r="I8" t="s">
        <v>211</v>
      </c>
      <c r="J8">
        <v>1</v>
      </c>
      <c r="K8" s="35">
        <v>1</v>
      </c>
      <c r="L8" s="35">
        <v>1</v>
      </c>
      <c r="P8" s="35" t="s">
        <v>80</v>
      </c>
      <c r="T8" s="35" t="s">
        <v>80</v>
      </c>
      <c r="X8" s="35" t="s">
        <v>80</v>
      </c>
      <c r="AB8" s="35" t="s">
        <v>80</v>
      </c>
      <c r="AF8" s="35" t="s">
        <v>80</v>
      </c>
      <c r="AJ8" s="35" t="s">
        <v>80</v>
      </c>
      <c r="AN8" s="35" t="s">
        <v>80</v>
      </c>
      <c r="AR8" s="35" t="s">
        <v>80</v>
      </c>
      <c r="AV8" s="35" t="s">
        <v>80</v>
      </c>
      <c r="AZ8" s="35" t="s">
        <v>80</v>
      </c>
      <c r="BD8" s="35" t="s">
        <v>80</v>
      </c>
      <c r="BH8" s="35" t="s">
        <v>80</v>
      </c>
      <c r="BL8" s="35" t="s">
        <v>80</v>
      </c>
      <c r="BP8" s="35" t="s">
        <v>80</v>
      </c>
      <c r="BT8" s="35" t="s">
        <v>80</v>
      </c>
      <c r="BX8" s="35" t="s">
        <v>80</v>
      </c>
      <c r="CB8" s="35" t="s">
        <v>80</v>
      </c>
      <c r="CF8" s="35" t="s">
        <v>80</v>
      </c>
      <c r="CJ8" s="35" t="s">
        <v>80</v>
      </c>
      <c r="CN8" s="35" t="s">
        <v>80</v>
      </c>
      <c r="CR8" s="35" t="s">
        <v>80</v>
      </c>
      <c r="CV8" s="35" t="s">
        <v>80</v>
      </c>
      <c r="CZ8" s="35" t="s">
        <v>80</v>
      </c>
      <c r="DD8" s="35" t="s">
        <v>80</v>
      </c>
      <c r="DH8" s="35" t="s">
        <v>80</v>
      </c>
      <c r="DI8" s="35">
        <v>1</v>
      </c>
      <c r="DK8" s="35">
        <v>1</v>
      </c>
      <c r="DM8" s="39" t="s">
        <v>79</v>
      </c>
      <c r="DN8" s="41" t="s">
        <v>78</v>
      </c>
    </row>
    <row r="9" spans="1:119">
      <c r="A9" t="s">
        <v>212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s="29">
        <v>41336</v>
      </c>
      <c r="H9">
        <v>100001</v>
      </c>
      <c r="I9" t="s">
        <v>237</v>
      </c>
      <c r="J9">
        <v>10</v>
      </c>
      <c r="K9" s="35">
        <v>12</v>
      </c>
      <c r="L9" s="35">
        <v>120</v>
      </c>
      <c r="M9" t="s">
        <v>238</v>
      </c>
      <c r="N9">
        <v>8</v>
      </c>
      <c r="O9" s="35">
        <v>5.6</v>
      </c>
      <c r="P9" s="35">
        <v>44.8</v>
      </c>
      <c r="T9" s="35" t="s">
        <v>80</v>
      </c>
      <c r="X9" s="35" t="s">
        <v>80</v>
      </c>
      <c r="AB9" s="35" t="s">
        <v>80</v>
      </c>
      <c r="AF9" s="35" t="s">
        <v>80</v>
      </c>
      <c r="AJ9" s="35" t="s">
        <v>80</v>
      </c>
      <c r="AN9" s="35" t="s">
        <v>80</v>
      </c>
      <c r="AR9" s="35" t="s">
        <v>80</v>
      </c>
      <c r="AV9" s="35" t="s">
        <v>80</v>
      </c>
      <c r="AZ9" s="35" t="s">
        <v>80</v>
      </c>
      <c r="BD9" s="35" t="s">
        <v>80</v>
      </c>
      <c r="BH9" s="35" t="s">
        <v>80</v>
      </c>
      <c r="BL9" s="35" t="s">
        <v>80</v>
      </c>
      <c r="BP9" s="35" t="s">
        <v>80</v>
      </c>
      <c r="BT9" s="35" t="s">
        <v>80</v>
      </c>
      <c r="BX9" s="35" t="s">
        <v>80</v>
      </c>
      <c r="CB9" s="35" t="s">
        <v>80</v>
      </c>
      <c r="CF9" s="35" t="s">
        <v>80</v>
      </c>
      <c r="CJ9" s="35" t="s">
        <v>80</v>
      </c>
      <c r="CN9" s="35" t="s">
        <v>80</v>
      </c>
      <c r="CR9" s="35" t="s">
        <v>80</v>
      </c>
      <c r="CV9" s="35" t="s">
        <v>80</v>
      </c>
      <c r="CZ9" s="35" t="s">
        <v>80</v>
      </c>
      <c r="DD9" s="35" t="s">
        <v>80</v>
      </c>
      <c r="DH9" s="35" t="s">
        <v>80</v>
      </c>
      <c r="DI9" s="35">
        <v>164.8</v>
      </c>
      <c r="DJ9" s="35">
        <v>54</v>
      </c>
      <c r="DK9" s="35">
        <v>56.8</v>
      </c>
      <c r="DM9" s="39" t="s">
        <v>70</v>
      </c>
      <c r="DN9" s="41" t="s">
        <v>82</v>
      </c>
      <c r="DO9" s="96">
        <v>54</v>
      </c>
    </row>
    <row r="10" spans="1:119">
      <c r="A10" t="s">
        <v>213</v>
      </c>
      <c r="B10" t="s">
        <v>65</v>
      </c>
      <c r="C10" t="s">
        <v>239</v>
      </c>
      <c r="D10" t="s">
        <v>240</v>
      </c>
      <c r="E10" t="s">
        <v>68</v>
      </c>
      <c r="F10" t="s">
        <v>69</v>
      </c>
      <c r="G10" s="29">
        <v>41339</v>
      </c>
      <c r="H10" t="s">
        <v>243</v>
      </c>
      <c r="I10" t="s">
        <v>245</v>
      </c>
      <c r="J10">
        <v>4</v>
      </c>
      <c r="K10" s="35">
        <v>42</v>
      </c>
      <c r="L10" s="35">
        <v>168</v>
      </c>
      <c r="N10">
        <v>2</v>
      </c>
      <c r="O10" s="35">
        <v>16</v>
      </c>
      <c r="P10" s="35">
        <v>32</v>
      </c>
      <c r="T10" s="35" t="s">
        <v>80</v>
      </c>
      <c r="X10" s="35" t="s">
        <v>80</v>
      </c>
      <c r="AB10" s="35" t="s">
        <v>80</v>
      </c>
      <c r="AF10" s="35" t="s">
        <v>80</v>
      </c>
      <c r="AJ10" s="35" t="s">
        <v>80</v>
      </c>
      <c r="AN10" s="35" t="s">
        <v>80</v>
      </c>
      <c r="AR10" s="35" t="s">
        <v>80</v>
      </c>
      <c r="AV10" s="35" t="s">
        <v>80</v>
      </c>
      <c r="AZ10" s="35" t="s">
        <v>80</v>
      </c>
      <c r="BD10" s="35" t="s">
        <v>80</v>
      </c>
      <c r="BH10" s="35" t="s">
        <v>80</v>
      </c>
      <c r="BL10" s="35" t="s">
        <v>80</v>
      </c>
      <c r="BP10" s="35" t="s">
        <v>80</v>
      </c>
      <c r="BT10" s="35" t="s">
        <v>80</v>
      </c>
      <c r="BX10" s="35" t="s">
        <v>80</v>
      </c>
      <c r="CB10" s="35" t="s">
        <v>80</v>
      </c>
      <c r="CF10" s="35" t="s">
        <v>80</v>
      </c>
      <c r="CJ10" s="35" t="s">
        <v>80</v>
      </c>
      <c r="CN10" s="35" t="s">
        <v>80</v>
      </c>
      <c r="CR10" s="35" t="s">
        <v>80</v>
      </c>
      <c r="CV10" s="35" t="s">
        <v>80</v>
      </c>
      <c r="CZ10" s="35" t="s">
        <v>80</v>
      </c>
      <c r="DD10" s="35" t="s">
        <v>80</v>
      </c>
      <c r="DH10" s="35" t="s">
        <v>80</v>
      </c>
      <c r="DI10" s="35">
        <v>200</v>
      </c>
      <c r="DJ10" s="35">
        <v>66</v>
      </c>
      <c r="DK10" s="35">
        <v>68</v>
      </c>
      <c r="DM10" s="39" t="s">
        <v>244</v>
      </c>
      <c r="DN10" s="41" t="s">
        <v>241</v>
      </c>
      <c r="DO10" s="96">
        <v>66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53"/>
  <sheetViews>
    <sheetView showZeros="0" workbookViewId="0">
      <selection activeCell="L40" sqref="L40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7" max="17" width="11.5546875" style="4" customWidth="1"/>
  </cols>
  <sheetData>
    <row r="1" spans="1:17" ht="18">
      <c r="A1" s="45"/>
      <c r="B1" s="147"/>
      <c r="C1" s="147"/>
      <c r="D1" s="147"/>
      <c r="E1" s="147"/>
      <c r="F1" s="45"/>
      <c r="G1" s="46"/>
      <c r="H1" s="47"/>
      <c r="I1" s="47" t="str">
        <f>IF(Q1="base_facture",Q15,IF(Q1="Base_commande",Q17,IF(Q1="Base_devis",Q16,"choisir un document")))</f>
        <v>commande n°</v>
      </c>
      <c r="J1" s="28" t="s">
        <v>210</v>
      </c>
      <c r="Q1" s="26" t="s">
        <v>59</v>
      </c>
    </row>
    <row r="2" spans="1:17">
      <c r="A2" s="45"/>
      <c r="B2" s="147"/>
      <c r="C2" s="147"/>
      <c r="D2" s="147"/>
      <c r="E2" s="147"/>
      <c r="F2" s="45"/>
      <c r="G2" s="48"/>
      <c r="H2" s="49"/>
      <c r="I2" s="49"/>
      <c r="J2" s="50"/>
    </row>
    <row r="3" spans="1:17">
      <c r="A3" s="45"/>
      <c r="B3" s="147"/>
      <c r="C3" s="147"/>
      <c r="D3" s="147"/>
      <c r="E3" s="147"/>
      <c r="F3" s="45"/>
      <c r="G3" s="155" t="s">
        <v>65</v>
      </c>
      <c r="H3" s="156"/>
      <c r="I3" s="157" t="s">
        <v>66</v>
      </c>
      <c r="J3" s="158"/>
      <c r="Q3" s="4" t="s">
        <v>4</v>
      </c>
    </row>
    <row r="4" spans="1:17">
      <c r="A4" s="45"/>
      <c r="B4" s="147"/>
      <c r="C4" s="147"/>
      <c r="D4" s="147"/>
      <c r="E4" s="147"/>
      <c r="F4" s="45"/>
      <c r="G4" s="128" t="s">
        <v>67</v>
      </c>
      <c r="H4" s="129"/>
      <c r="I4" s="129"/>
      <c r="J4" s="130"/>
      <c r="Q4" s="4" t="s">
        <v>5</v>
      </c>
    </row>
    <row r="5" spans="1:17">
      <c r="A5" s="45"/>
      <c r="B5" s="147"/>
      <c r="C5" s="147"/>
      <c r="D5" s="147"/>
      <c r="E5" s="147"/>
      <c r="F5" s="45"/>
      <c r="G5" s="128"/>
      <c r="H5" s="129"/>
      <c r="I5" s="129"/>
      <c r="J5" s="130"/>
      <c r="Q5" s="4" t="s">
        <v>85</v>
      </c>
    </row>
    <row r="6" spans="1:17">
      <c r="A6" s="45"/>
      <c r="B6" s="147"/>
      <c r="C6" s="147"/>
      <c r="D6" s="147"/>
      <c r="E6" s="147"/>
      <c r="F6" s="45"/>
      <c r="G6" s="128"/>
      <c r="H6" s="129"/>
      <c r="I6" s="129"/>
      <c r="J6" s="130"/>
    </row>
    <row r="7" spans="1:17" ht="15" thickBot="1">
      <c r="A7" s="45"/>
      <c r="B7" s="147"/>
      <c r="C7" s="147"/>
      <c r="D7" s="147"/>
      <c r="E7" s="147"/>
      <c r="F7" s="45"/>
      <c r="G7" s="143" t="s">
        <v>68</v>
      </c>
      <c r="H7" s="144"/>
      <c r="I7" s="141" t="s">
        <v>69</v>
      </c>
      <c r="J7" s="142"/>
    </row>
    <row r="8" spans="1:17" ht="15.6" thickTop="1" thickBot="1">
      <c r="A8" s="45"/>
      <c r="B8" s="147"/>
      <c r="C8" s="147"/>
      <c r="D8" s="147"/>
      <c r="E8" s="147"/>
      <c r="F8" s="45"/>
      <c r="G8" s="51"/>
      <c r="H8" s="52"/>
      <c r="I8" s="53"/>
      <c r="J8" s="54"/>
      <c r="Q8" s="56"/>
    </row>
    <row r="9" spans="1:17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7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</row>
    <row r="11" spans="1:17" ht="15" thickBot="1">
      <c r="A11" s="45"/>
      <c r="B11" s="131">
        <v>41341.677997685183</v>
      </c>
      <c r="C11" s="132"/>
      <c r="D11" s="133"/>
      <c r="E11" s="45"/>
      <c r="F11" s="55" t="s">
        <v>7</v>
      </c>
      <c r="G11" s="137" t="s">
        <v>70</v>
      </c>
      <c r="H11" s="137"/>
      <c r="I11" s="137"/>
      <c r="J11" s="137"/>
    </row>
    <row r="12" spans="1:17">
      <c r="A12" s="45"/>
      <c r="B12" s="123" t="s">
        <v>23</v>
      </c>
      <c r="C12" s="123"/>
      <c r="D12" s="146">
        <v>100001</v>
      </c>
      <c r="E12" s="146"/>
      <c r="F12" s="55" t="s">
        <v>10</v>
      </c>
      <c r="G12" s="145" t="s">
        <v>82</v>
      </c>
      <c r="H12" s="145"/>
      <c r="I12" s="79"/>
      <c r="J12" s="79"/>
    </row>
    <row r="13" spans="1:17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7">
      <c r="A14" s="45"/>
      <c r="B14" s="148" t="s">
        <v>84</v>
      </c>
      <c r="C14" s="148"/>
      <c r="D14" s="148"/>
      <c r="E14" s="148"/>
      <c r="F14" s="148"/>
      <c r="G14" s="148"/>
      <c r="H14" s="57" t="s">
        <v>0</v>
      </c>
      <c r="I14" s="58" t="s">
        <v>1</v>
      </c>
      <c r="J14" s="59" t="s">
        <v>2</v>
      </c>
    </row>
    <row r="15" spans="1:17">
      <c r="A15" s="45"/>
      <c r="B15" s="149" t="s">
        <v>237</v>
      </c>
      <c r="C15" s="150"/>
      <c r="D15" s="150"/>
      <c r="E15" s="150"/>
      <c r="F15" s="150"/>
      <c r="G15" s="151"/>
      <c r="H15" s="1">
        <v>10</v>
      </c>
      <c r="I15" s="81">
        <v>12</v>
      </c>
      <c r="J15" s="84">
        <v>120</v>
      </c>
      <c r="Q15" s="4" t="s">
        <v>8</v>
      </c>
    </row>
    <row r="16" spans="1:17">
      <c r="A16" s="45"/>
      <c r="B16" s="120" t="s">
        <v>238</v>
      </c>
      <c r="C16" s="121"/>
      <c r="D16" s="121"/>
      <c r="E16" s="121"/>
      <c r="F16" s="121"/>
      <c r="G16" s="122"/>
      <c r="H16" s="2">
        <v>8</v>
      </c>
      <c r="I16" s="82">
        <v>5.6</v>
      </c>
      <c r="J16" s="85">
        <v>44.8</v>
      </c>
      <c r="Q16" s="4" t="s">
        <v>12</v>
      </c>
    </row>
    <row r="17" spans="1:17">
      <c r="A17" s="45"/>
      <c r="B17" s="120"/>
      <c r="C17" s="121"/>
      <c r="D17" s="121"/>
      <c r="E17" s="121"/>
      <c r="F17" s="121"/>
      <c r="G17" s="122"/>
      <c r="H17" s="2"/>
      <c r="I17" s="82"/>
      <c r="J17" s="85">
        <v>0</v>
      </c>
      <c r="Q17" s="4" t="s">
        <v>13</v>
      </c>
    </row>
    <row r="18" spans="1:17">
      <c r="A18" s="45"/>
      <c r="B18" s="120"/>
      <c r="C18" s="121"/>
      <c r="D18" s="121"/>
      <c r="E18" s="121"/>
      <c r="F18" s="121"/>
      <c r="G18" s="122"/>
      <c r="H18" s="2"/>
      <c r="I18" s="82"/>
      <c r="J18" s="85">
        <v>0</v>
      </c>
    </row>
    <row r="19" spans="1:17">
      <c r="A19" s="45"/>
      <c r="B19" s="120"/>
      <c r="C19" s="121"/>
      <c r="D19" s="121"/>
      <c r="E19" s="121"/>
      <c r="F19" s="121"/>
      <c r="G19" s="122"/>
      <c r="H19" s="2"/>
      <c r="I19" s="82"/>
      <c r="J19" s="85">
        <v>0</v>
      </c>
    </row>
    <row r="20" spans="1:17">
      <c r="A20" s="45"/>
      <c r="B20" s="120"/>
      <c r="C20" s="121"/>
      <c r="D20" s="121"/>
      <c r="E20" s="121"/>
      <c r="F20" s="121"/>
      <c r="G20" s="122"/>
      <c r="H20" s="2"/>
      <c r="I20" s="82"/>
      <c r="J20" s="85">
        <v>0</v>
      </c>
    </row>
    <row r="21" spans="1:17">
      <c r="A21" s="45"/>
      <c r="B21" s="120"/>
      <c r="C21" s="121"/>
      <c r="D21" s="121"/>
      <c r="E21" s="121"/>
      <c r="F21" s="121"/>
      <c r="G21" s="122"/>
      <c r="H21" s="2"/>
      <c r="I21" s="82"/>
      <c r="J21" s="85">
        <v>0</v>
      </c>
    </row>
    <row r="22" spans="1:17">
      <c r="A22" s="45"/>
      <c r="B22" s="120"/>
      <c r="C22" s="121"/>
      <c r="D22" s="121"/>
      <c r="E22" s="121"/>
      <c r="F22" s="121"/>
      <c r="G22" s="122"/>
      <c r="H22" s="2"/>
      <c r="I22" s="82"/>
      <c r="J22" s="85">
        <v>0</v>
      </c>
    </row>
    <row r="23" spans="1:17">
      <c r="A23" s="45"/>
      <c r="B23" s="120"/>
      <c r="C23" s="121"/>
      <c r="D23" s="121"/>
      <c r="E23" s="121"/>
      <c r="F23" s="121"/>
      <c r="G23" s="122"/>
      <c r="H23" s="2"/>
      <c r="I23" s="82"/>
      <c r="J23" s="85">
        <v>0</v>
      </c>
    </row>
    <row r="24" spans="1:17">
      <c r="A24" s="45"/>
      <c r="B24" s="120"/>
      <c r="C24" s="121"/>
      <c r="D24" s="121"/>
      <c r="E24" s="121"/>
      <c r="F24" s="121"/>
      <c r="G24" s="122"/>
      <c r="H24" s="2"/>
      <c r="I24" s="82"/>
      <c r="J24" s="85">
        <v>0</v>
      </c>
    </row>
    <row r="25" spans="1:17">
      <c r="A25" s="45"/>
      <c r="B25" s="120"/>
      <c r="C25" s="121"/>
      <c r="D25" s="121"/>
      <c r="E25" s="121"/>
      <c r="F25" s="121"/>
      <c r="G25" s="122"/>
      <c r="H25" s="2"/>
      <c r="I25" s="82"/>
      <c r="J25" s="85">
        <v>0</v>
      </c>
    </row>
    <row r="26" spans="1:17">
      <c r="A26" s="45"/>
      <c r="B26" s="120"/>
      <c r="C26" s="121"/>
      <c r="D26" s="121"/>
      <c r="E26" s="121"/>
      <c r="F26" s="121"/>
      <c r="G26" s="122"/>
      <c r="H26" s="2"/>
      <c r="I26" s="82"/>
      <c r="J26" s="85">
        <v>0</v>
      </c>
    </row>
    <row r="27" spans="1:17">
      <c r="A27" s="45"/>
      <c r="B27" s="120"/>
      <c r="C27" s="121"/>
      <c r="D27" s="121"/>
      <c r="E27" s="121"/>
      <c r="F27" s="121"/>
      <c r="G27" s="122"/>
      <c r="H27" s="2"/>
      <c r="I27" s="82"/>
      <c r="J27" s="85">
        <v>0</v>
      </c>
    </row>
    <row r="28" spans="1:17" ht="15" thickBot="1">
      <c r="A28" s="45"/>
      <c r="B28" s="120"/>
      <c r="C28" s="121"/>
      <c r="D28" s="121"/>
      <c r="E28" s="121"/>
      <c r="F28" s="121"/>
      <c r="G28" s="122"/>
      <c r="H28" s="2"/>
      <c r="I28" s="82"/>
      <c r="J28" s="85">
        <v>0</v>
      </c>
      <c r="L28" s="111"/>
      <c r="M28" s="112"/>
    </row>
    <row r="29" spans="1:17" ht="15.6" thickTop="1" thickBot="1">
      <c r="A29" s="45"/>
      <c r="B29" s="120"/>
      <c r="C29" s="121"/>
      <c r="D29" s="121"/>
      <c r="E29" s="121"/>
      <c r="F29" s="121"/>
      <c r="G29" s="122"/>
      <c r="H29" s="2"/>
      <c r="I29" s="82"/>
      <c r="J29" s="85">
        <v>0</v>
      </c>
      <c r="L29" s="112" t="s">
        <v>228</v>
      </c>
      <c r="M29" s="109"/>
    </row>
    <row r="30" spans="1:17" ht="15.6" thickTop="1" thickBot="1">
      <c r="A30" s="45"/>
      <c r="B30" s="120"/>
      <c r="C30" s="121"/>
      <c r="D30" s="121"/>
      <c r="E30" s="121"/>
      <c r="F30" s="121"/>
      <c r="G30" s="122"/>
      <c r="H30" s="2"/>
      <c r="I30" s="82"/>
      <c r="J30" s="85">
        <v>0</v>
      </c>
      <c r="L30" s="112" t="s">
        <v>229</v>
      </c>
      <c r="M30" s="109"/>
    </row>
    <row r="31" spans="1:17" ht="15.6" thickTop="1" thickBot="1">
      <c r="A31" s="45"/>
      <c r="B31" s="120"/>
      <c r="C31" s="121"/>
      <c r="D31" s="121"/>
      <c r="E31" s="121"/>
      <c r="F31" s="121"/>
      <c r="G31" s="122"/>
      <c r="H31" s="2"/>
      <c r="I31" s="82"/>
      <c r="J31" s="85">
        <v>0</v>
      </c>
      <c r="L31" s="111"/>
      <c r="M31" s="112" t="s">
        <v>233</v>
      </c>
    </row>
    <row r="32" spans="1:17" ht="15.6" thickTop="1" thickBot="1">
      <c r="A32" s="45"/>
      <c r="B32" s="120"/>
      <c r="C32" s="121"/>
      <c r="D32" s="121"/>
      <c r="E32" s="121"/>
      <c r="F32" s="121"/>
      <c r="G32" s="122"/>
      <c r="H32" s="2"/>
      <c r="I32" s="82"/>
      <c r="J32" s="85">
        <v>0</v>
      </c>
      <c r="L32" s="112" t="s">
        <v>228</v>
      </c>
      <c r="M32" s="109"/>
    </row>
    <row r="33" spans="1:17" ht="15.6" thickTop="1" thickBot="1">
      <c r="A33" s="45"/>
      <c r="B33" s="120"/>
      <c r="C33" s="121"/>
      <c r="D33" s="121"/>
      <c r="E33" s="121"/>
      <c r="F33" s="121"/>
      <c r="G33" s="122"/>
      <c r="H33" s="2"/>
      <c r="I33" s="82"/>
      <c r="J33" s="85">
        <v>0</v>
      </c>
      <c r="L33" s="112" t="s">
        <v>229</v>
      </c>
      <c r="M33" s="109"/>
    </row>
    <row r="34" spans="1:17" ht="15.6" thickTop="1" thickBot="1">
      <c r="A34" s="45"/>
      <c r="B34" s="120"/>
      <c r="C34" s="121"/>
      <c r="D34" s="121"/>
      <c r="E34" s="121"/>
      <c r="F34" s="121"/>
      <c r="G34" s="122"/>
      <c r="H34" s="2"/>
      <c r="I34" s="82"/>
      <c r="J34" s="85">
        <v>0</v>
      </c>
      <c r="L34" s="111"/>
      <c r="M34" s="112" t="s">
        <v>220</v>
      </c>
      <c r="Q34" s="115"/>
    </row>
    <row r="35" spans="1:17" ht="15.6" thickTop="1" thickBot="1">
      <c r="A35" s="45"/>
      <c r="B35" s="120"/>
      <c r="C35" s="121"/>
      <c r="D35" s="121"/>
      <c r="E35" s="121"/>
      <c r="F35" s="121"/>
      <c r="G35" s="122"/>
      <c r="H35" s="2"/>
      <c r="I35" s="82"/>
      <c r="J35" s="85">
        <v>0</v>
      </c>
      <c r="L35" s="112" t="s">
        <v>228</v>
      </c>
      <c r="M35" s="109"/>
      <c r="Q35" s="115"/>
    </row>
    <row r="36" spans="1:17" ht="15.6" thickTop="1" thickBot="1">
      <c r="A36" s="45"/>
      <c r="B36" s="120"/>
      <c r="C36" s="121"/>
      <c r="D36" s="121"/>
      <c r="E36" s="121"/>
      <c r="F36" s="121"/>
      <c r="G36" s="122"/>
      <c r="H36" s="2"/>
      <c r="I36" s="82"/>
      <c r="J36" s="85">
        <v>0</v>
      </c>
      <c r="L36" s="112" t="s">
        <v>229</v>
      </c>
      <c r="M36" s="109"/>
    </row>
    <row r="37" spans="1:17" ht="15" thickTop="1">
      <c r="A37" s="45"/>
      <c r="B37" s="120"/>
      <c r="C37" s="121"/>
      <c r="D37" s="121"/>
      <c r="E37" s="121"/>
      <c r="F37" s="121"/>
      <c r="G37" s="122"/>
      <c r="H37" s="2"/>
      <c r="I37" s="82"/>
      <c r="J37" s="85">
        <v>0</v>
      </c>
    </row>
    <row r="38" spans="1:17">
      <c r="A38" s="45"/>
      <c r="B38" s="120"/>
      <c r="C38" s="121"/>
      <c r="D38" s="121"/>
      <c r="E38" s="121"/>
      <c r="F38" s="121"/>
      <c r="G38" s="122"/>
      <c r="H38" s="2"/>
      <c r="I38" s="82"/>
      <c r="J38" s="85">
        <v>0</v>
      </c>
    </row>
    <row r="39" spans="1:17">
      <c r="A39" s="45"/>
      <c r="B39" s="120"/>
      <c r="C39" s="121"/>
      <c r="D39" s="121"/>
      <c r="E39" s="121"/>
      <c r="F39" s="121"/>
      <c r="G39" s="122"/>
      <c r="H39" s="2"/>
      <c r="I39" s="82"/>
      <c r="J39" s="85">
        <v>0</v>
      </c>
    </row>
    <row r="40" spans="1:17">
      <c r="A40" s="45"/>
      <c r="B40" s="134"/>
      <c r="C40" s="135"/>
      <c r="D40" s="135"/>
      <c r="E40" s="135"/>
      <c r="F40" s="135"/>
      <c r="G40" s="136"/>
      <c r="H40" s="3"/>
      <c r="I40" s="83"/>
      <c r="J40" s="86">
        <v>0</v>
      </c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>
        <v>164.8</v>
      </c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64"/>
    </row>
    <row r="43" spans="1:17">
      <c r="A43" s="45"/>
      <c r="B43" s="45"/>
      <c r="C43" s="45"/>
      <c r="D43" s="45"/>
      <c r="E43" s="45"/>
      <c r="F43" s="45"/>
      <c r="G43" s="45"/>
      <c r="H43" s="94" t="s">
        <v>234</v>
      </c>
      <c r="I43" s="95"/>
      <c r="J43" s="91">
        <v>54</v>
      </c>
    </row>
    <row r="44" spans="1:17">
      <c r="A44" s="45"/>
      <c r="B44" s="45"/>
      <c r="C44" s="45"/>
      <c r="D44" s="45"/>
      <c r="E44" s="45"/>
      <c r="F44" s="45"/>
      <c r="G44" s="45"/>
      <c r="H44" s="94" t="s">
        <v>233</v>
      </c>
      <c r="I44" s="95"/>
      <c r="J44" s="93"/>
    </row>
    <row r="45" spans="1:17">
      <c r="A45" s="45"/>
      <c r="B45" s="127" t="s">
        <v>3</v>
      </c>
      <c r="C45" s="127"/>
      <c r="D45" s="80"/>
      <c r="E45" s="60"/>
      <c r="F45" s="66"/>
      <c r="G45" s="66"/>
      <c r="H45" s="88" t="s">
        <v>214</v>
      </c>
      <c r="I45" s="89"/>
      <c r="J45" s="90">
        <v>110.8</v>
      </c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4" t="s">
        <v>11</v>
      </c>
      <c r="C47" s="124"/>
      <c r="D47" s="124"/>
      <c r="E47" s="124"/>
      <c r="F47" s="124"/>
      <c r="G47" s="78"/>
      <c r="H47" s="68" t="s">
        <v>25</v>
      </c>
      <c r="I47" s="69"/>
      <c r="J47" s="70"/>
    </row>
    <row r="48" spans="1:17">
      <c r="A48" s="45"/>
      <c r="B48" s="124" t="s">
        <v>26</v>
      </c>
      <c r="C48" s="124"/>
      <c r="D48" s="124"/>
      <c r="E48" s="124"/>
      <c r="F48" s="124"/>
      <c r="G48" s="78"/>
      <c r="H48" s="71"/>
      <c r="I48" s="72"/>
      <c r="J48" s="73"/>
    </row>
    <row r="49" spans="1:10">
      <c r="A49" s="45"/>
      <c r="B49" s="124" t="s">
        <v>27</v>
      </c>
      <c r="C49" s="124"/>
      <c r="D49" s="124"/>
      <c r="E49" s="124"/>
      <c r="F49" s="124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40" t="s">
        <v>24</v>
      </c>
      <c r="B51" s="140"/>
      <c r="C51" s="140"/>
      <c r="D51" s="140"/>
      <c r="E51" s="140"/>
      <c r="F51" s="140"/>
      <c r="G51" s="140"/>
      <c r="H51" s="140"/>
      <c r="I51" s="140"/>
      <c r="J51" s="140"/>
    </row>
    <row r="52" spans="1:10">
      <c r="A52" s="140" t="s">
        <v>6</v>
      </c>
      <c r="B52" s="140"/>
      <c r="C52" s="140"/>
      <c r="D52" s="140"/>
      <c r="E52" s="140"/>
      <c r="F52" s="140"/>
      <c r="G52" s="140"/>
      <c r="H52" s="140"/>
      <c r="I52" s="140"/>
      <c r="J52" s="140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mergeCells count="44"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A51:J51"/>
    <mergeCell ref="A52:J52"/>
    <mergeCell ref="B39:G39"/>
    <mergeCell ref="B40:G40"/>
    <mergeCell ref="B45:C45"/>
    <mergeCell ref="B47:F47"/>
    <mergeCell ref="B48:F48"/>
    <mergeCell ref="B49:F49"/>
  </mergeCells>
  <dataValidations count="1">
    <dataValidation type="list" allowBlank="1" showInputMessage="1" showErrorMessage="1" sqref="D45">
      <formula1>$Q$2:$Q$5</formula1>
    </dataValidation>
  </dataValidations>
  <pageMargins left="0.31496062992125984" right="0.31496062992125984" top="0.3543307086614173" bottom="0.3543307086614173" header="0.31496062992125984" footer="0.31496062992125984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4"/>
  <sheetViews>
    <sheetView tabSelected="1" workbookViewId="0">
      <selection activeCell="K7" sqref="K7"/>
    </sheetView>
  </sheetViews>
  <sheetFormatPr baseColWidth="10" defaultRowHeight="14.4"/>
  <cols>
    <col min="1" max="1" width="19.44140625" style="8" customWidth="1"/>
    <col min="2" max="2" width="20.6640625" style="8" customWidth="1"/>
    <col min="3" max="3" width="21.77734375" style="114" customWidth="1"/>
    <col min="4" max="4" width="38.21875" style="8" customWidth="1"/>
    <col min="5" max="5" width="13.5546875" style="15" customWidth="1"/>
    <col min="6" max="6" width="12.33203125" style="15" customWidth="1"/>
    <col min="7" max="7" width="13" style="8" customWidth="1"/>
  </cols>
  <sheetData>
    <row r="1" spans="1:7" ht="15" customHeight="1" thickTop="1">
      <c r="A1" s="159" t="s">
        <v>221</v>
      </c>
      <c r="B1" s="160"/>
      <c r="C1" s="160"/>
      <c r="D1" s="160"/>
      <c r="E1" s="160"/>
      <c r="F1" s="160"/>
      <c r="G1" s="161"/>
    </row>
    <row r="2" spans="1:7" ht="15" customHeight="1" thickBot="1">
      <c r="A2" s="162"/>
      <c r="B2" s="163"/>
      <c r="C2" s="163"/>
      <c r="D2" s="163"/>
      <c r="E2" s="163"/>
      <c r="F2" s="163"/>
      <c r="G2" s="164"/>
    </row>
    <row r="3" spans="1:7" ht="33" customHeight="1" thickTop="1" thickBot="1">
      <c r="A3" s="104" t="s">
        <v>216</v>
      </c>
      <c r="B3" s="104" t="s">
        <v>217</v>
      </c>
      <c r="C3" s="113" t="s">
        <v>218</v>
      </c>
      <c r="D3" s="104" t="s">
        <v>219</v>
      </c>
      <c r="E3" s="105" t="s">
        <v>234</v>
      </c>
      <c r="F3" s="105" t="s">
        <v>233</v>
      </c>
      <c r="G3" s="104" t="s">
        <v>220</v>
      </c>
    </row>
    <row r="4" spans="1:7" ht="15" thickTop="1"/>
  </sheetData>
  <mergeCells count="1">
    <mergeCell ref="A1:G2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CZ2"/>
  <sheetViews>
    <sheetView workbookViewId="0">
      <selection activeCell="A2" sqref="A2"/>
    </sheetView>
  </sheetViews>
  <sheetFormatPr baseColWidth="10" defaultRowHeight="14.4"/>
  <cols>
    <col min="1" max="1" width="13.6640625" customWidth="1"/>
  </cols>
  <sheetData>
    <row r="1" spans="1:104">
      <c r="A1" s="12" t="s">
        <v>86</v>
      </c>
      <c r="B1" s="12" t="s">
        <v>87</v>
      </c>
      <c r="C1" s="12" t="s">
        <v>88</v>
      </c>
      <c r="D1" s="12" t="s">
        <v>89</v>
      </c>
      <c r="E1" s="12" t="s">
        <v>90</v>
      </c>
      <c r="F1" s="12" t="s">
        <v>91</v>
      </c>
      <c r="G1" s="12" t="s">
        <v>92</v>
      </c>
      <c r="H1" s="12" t="s">
        <v>93</v>
      </c>
      <c r="I1" s="12" t="s">
        <v>94</v>
      </c>
      <c r="J1" s="12" t="s">
        <v>95</v>
      </c>
      <c r="K1" s="12" t="s">
        <v>96</v>
      </c>
      <c r="L1" s="12" t="s">
        <v>97</v>
      </c>
      <c r="M1" s="12" t="s">
        <v>98</v>
      </c>
      <c r="N1" s="12" t="s">
        <v>99</v>
      </c>
      <c r="O1" s="12" t="s">
        <v>100</v>
      </c>
      <c r="P1" s="12" t="s">
        <v>101</v>
      </c>
      <c r="Q1" s="12" t="s">
        <v>102</v>
      </c>
      <c r="R1" s="12" t="s">
        <v>103</v>
      </c>
      <c r="S1" s="12" t="s">
        <v>104</v>
      </c>
      <c r="T1" s="12" t="s">
        <v>105</v>
      </c>
      <c r="U1" s="12" t="s">
        <v>106</v>
      </c>
      <c r="V1" s="12" t="s">
        <v>107</v>
      </c>
      <c r="W1" s="12" t="s">
        <v>108</v>
      </c>
      <c r="X1" s="12" t="s">
        <v>109</v>
      </c>
      <c r="Y1" s="12" t="s">
        <v>110</v>
      </c>
      <c r="Z1" s="12" t="s">
        <v>111</v>
      </c>
      <c r="AA1" s="12" t="s">
        <v>112</v>
      </c>
      <c r="AB1" s="12" t="s">
        <v>113</v>
      </c>
      <c r="AC1" s="12" t="s">
        <v>114</v>
      </c>
      <c r="AD1" s="12" t="s">
        <v>115</v>
      </c>
      <c r="AE1" s="12" t="s">
        <v>116</v>
      </c>
      <c r="AF1" s="12" t="s">
        <v>117</v>
      </c>
      <c r="AG1" s="12" t="s">
        <v>118</v>
      </c>
      <c r="AH1" s="12" t="s">
        <v>119</v>
      </c>
      <c r="AI1" s="12" t="s">
        <v>120</v>
      </c>
      <c r="AJ1" s="12" t="s">
        <v>121</v>
      </c>
      <c r="AK1" s="12" t="s">
        <v>122</v>
      </c>
      <c r="AL1" s="12" t="s">
        <v>123</v>
      </c>
      <c r="AM1" s="12" t="s">
        <v>124</v>
      </c>
      <c r="AN1" s="12" t="s">
        <v>125</v>
      </c>
      <c r="AO1" s="12" t="s">
        <v>126</v>
      </c>
      <c r="AP1" s="12" t="s">
        <v>127</v>
      </c>
      <c r="AQ1" s="12" t="s">
        <v>128</v>
      </c>
      <c r="AR1" s="12" t="s">
        <v>129</v>
      </c>
      <c r="AS1" s="12" t="s">
        <v>130</v>
      </c>
      <c r="AT1" s="12" t="s">
        <v>131</v>
      </c>
      <c r="AU1" s="12" t="s">
        <v>132</v>
      </c>
      <c r="AV1" s="12" t="s">
        <v>133</v>
      </c>
      <c r="AW1" s="12" t="s">
        <v>134</v>
      </c>
      <c r="AX1" s="12" t="s">
        <v>135</v>
      </c>
      <c r="AY1" s="12" t="s">
        <v>136</v>
      </c>
      <c r="AZ1" s="12" t="s">
        <v>137</v>
      </c>
      <c r="BA1" s="12" t="s">
        <v>138</v>
      </c>
      <c r="BB1" s="12" t="s">
        <v>139</v>
      </c>
      <c r="BC1" s="12" t="s">
        <v>140</v>
      </c>
      <c r="BD1" s="12" t="s">
        <v>141</v>
      </c>
      <c r="BE1" s="12" t="s">
        <v>142</v>
      </c>
      <c r="BF1" s="12" t="s">
        <v>143</v>
      </c>
      <c r="BG1" s="12" t="s">
        <v>144</v>
      </c>
      <c r="BH1" s="12" t="s">
        <v>145</v>
      </c>
      <c r="BI1" s="12" t="s">
        <v>146</v>
      </c>
      <c r="BJ1" s="12" t="s">
        <v>147</v>
      </c>
      <c r="BK1" s="12" t="s">
        <v>148</v>
      </c>
      <c r="BL1" s="12" t="s">
        <v>149</v>
      </c>
      <c r="BM1" s="12" t="s">
        <v>150</v>
      </c>
      <c r="BN1" s="12" t="s">
        <v>151</v>
      </c>
      <c r="BO1" s="12" t="s">
        <v>152</v>
      </c>
      <c r="BP1" s="12" t="s">
        <v>153</v>
      </c>
      <c r="BQ1" s="12" t="s">
        <v>154</v>
      </c>
      <c r="BR1" s="12" t="s">
        <v>155</v>
      </c>
      <c r="BS1" s="12" t="s">
        <v>156</v>
      </c>
      <c r="BT1" s="12" t="s">
        <v>157</v>
      </c>
      <c r="BU1" s="12" t="s">
        <v>158</v>
      </c>
      <c r="BV1" s="12" t="s">
        <v>159</v>
      </c>
      <c r="BW1" s="12" t="s">
        <v>160</v>
      </c>
      <c r="BX1" s="12" t="s">
        <v>161</v>
      </c>
      <c r="BY1" s="12" t="s">
        <v>162</v>
      </c>
      <c r="BZ1" s="12" t="s">
        <v>163</v>
      </c>
      <c r="CA1" s="12" t="s">
        <v>164</v>
      </c>
      <c r="CB1" s="12" t="s">
        <v>165</v>
      </c>
      <c r="CC1" s="12" t="s">
        <v>166</v>
      </c>
      <c r="CD1" s="12" t="s">
        <v>167</v>
      </c>
      <c r="CE1" s="12" t="s">
        <v>168</v>
      </c>
      <c r="CF1" s="12" t="s">
        <v>169</v>
      </c>
      <c r="CG1" s="12" t="s">
        <v>170</v>
      </c>
      <c r="CH1" s="12" t="s">
        <v>171</v>
      </c>
      <c r="CI1" s="12" t="s">
        <v>172</v>
      </c>
      <c r="CJ1" s="12" t="s">
        <v>173</v>
      </c>
      <c r="CK1" s="12" t="s">
        <v>174</v>
      </c>
      <c r="CL1" s="12" t="s">
        <v>175</v>
      </c>
      <c r="CM1" s="12" t="s">
        <v>176</v>
      </c>
      <c r="CN1" s="12" t="s">
        <v>177</v>
      </c>
      <c r="CO1" s="12" t="s">
        <v>178</v>
      </c>
      <c r="CP1" s="12" t="s">
        <v>179</v>
      </c>
      <c r="CQ1" s="12" t="s">
        <v>180</v>
      </c>
      <c r="CR1" s="12" t="s">
        <v>181</v>
      </c>
      <c r="CS1" s="12" t="s">
        <v>182</v>
      </c>
      <c r="CT1" s="12" t="s">
        <v>183</v>
      </c>
      <c r="CU1" s="12" t="s">
        <v>184</v>
      </c>
      <c r="CV1" s="12" t="s">
        <v>185</v>
      </c>
      <c r="CW1" s="12" t="s">
        <v>186</v>
      </c>
      <c r="CX1" s="12" t="s">
        <v>187</v>
      </c>
      <c r="CY1" s="12" t="s">
        <v>188</v>
      </c>
      <c r="CZ1" s="12" t="s">
        <v>189</v>
      </c>
    </row>
    <row r="2" spans="1:104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32</vt:i4>
      </vt:variant>
    </vt:vector>
  </HeadingPairs>
  <TitlesOfParts>
    <vt:vector size="40" baseType="lpstr">
      <vt:lpstr>facture</vt:lpstr>
      <vt:lpstr>liste_clients</vt:lpstr>
      <vt:lpstr>base_facture</vt:lpstr>
      <vt:lpstr>base_commande</vt:lpstr>
      <vt:lpstr>base_devis</vt:lpstr>
      <vt:lpstr>recup</vt:lpstr>
      <vt:lpstr>reglement</vt:lpstr>
      <vt:lpstr>Feuil1</vt:lpstr>
      <vt:lpstr>acompte</vt:lpstr>
      <vt:lpstr>adresse</vt:lpstr>
      <vt:lpstr>client</vt:lpstr>
      <vt:lpstr>code_postal</vt:lpstr>
      <vt:lpstr>date</vt:lpstr>
      <vt:lpstr>mail</vt:lpstr>
      <vt:lpstr>n_client</vt:lpstr>
      <vt:lpstr>net_a_payer</vt:lpstr>
      <vt:lpstr>nom</vt:lpstr>
      <vt:lpstr>prenom</vt:lpstr>
      <vt:lpstr>R_acompte</vt:lpstr>
      <vt:lpstr>R_adresse</vt:lpstr>
      <vt:lpstr>R_code_postal</vt:lpstr>
      <vt:lpstr>R_date</vt:lpstr>
      <vt:lpstr>R_mail</vt:lpstr>
      <vt:lpstr>R_net_a_payer</vt:lpstr>
      <vt:lpstr>R_nom</vt:lpstr>
      <vt:lpstr>R_num</vt:lpstr>
      <vt:lpstr>R_prenom</vt:lpstr>
      <vt:lpstr>R_reglement</vt:lpstr>
      <vt:lpstr>R_telephone</vt:lpstr>
      <vt:lpstr>R_tiers1</vt:lpstr>
      <vt:lpstr>R_total</vt:lpstr>
      <vt:lpstr>R_ville</vt:lpstr>
      <vt:lpstr>reglement</vt:lpstr>
      <vt:lpstr>telephone</vt:lpstr>
      <vt:lpstr>tiers</vt:lpstr>
      <vt:lpstr>tiers1</vt:lpstr>
      <vt:lpstr>total</vt:lpstr>
      <vt:lpstr>ville</vt:lpstr>
      <vt:lpstr>facture!Zone_d_impression</vt:lpstr>
      <vt:lpstr>recup!Zone_d_impression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2013-03-09T12:48:56Z</cp:lastPrinted>
  <dcterms:created xsi:type="dcterms:W3CDTF">2013-02-02T14:29:54Z</dcterms:created>
  <dcterms:modified xsi:type="dcterms:W3CDTF">2013-03-10T11:32:26Z</dcterms:modified>
</cp:coreProperties>
</file>