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204" windowWidth="22116" windowHeight="11256" activeTab="1"/>
  </bookViews>
  <sheets>
    <sheet name="Stock" sheetId="1" r:id="rId1"/>
    <sheet name="Commande" sheetId="4" r:id="rId2"/>
  </sheets>
  <definedNames>
    <definedName name="_xlnm.Print_Area" localSheetId="1">Commande!$B$2:$O$33</definedName>
    <definedName name="_xlnm.Print_Area" localSheetId="0">Stock!$B$2:$U$69</definedName>
  </definedNames>
  <calcPr calcId="145621"/>
</workbook>
</file>

<file path=xl/calcChain.xml><?xml version="1.0" encoding="utf-8"?>
<calcChain xmlns="http://schemas.openxmlformats.org/spreadsheetml/2006/main">
  <c r="M20" i="4" l="1"/>
  <c r="M19" i="4"/>
  <c r="M18" i="4"/>
  <c r="M17" i="4"/>
  <c r="M16" i="4"/>
  <c r="M15" i="4"/>
  <c r="M14" i="4"/>
  <c r="M13" i="4"/>
  <c r="M12" i="4"/>
  <c r="M11" i="4"/>
  <c r="M10" i="4"/>
  <c r="M21" i="4" l="1"/>
  <c r="M23" i="4" l="1"/>
  <c r="J37" i="1"/>
  <c r="H37" i="1"/>
  <c r="F37" i="1"/>
  <c r="I8" i="1"/>
  <c r="I10" i="1"/>
  <c r="I16" i="1"/>
  <c r="I23" i="1"/>
  <c r="I24" i="1"/>
  <c r="I26" i="1"/>
  <c r="I28" i="1"/>
  <c r="I32" i="1"/>
  <c r="I33" i="1"/>
  <c r="I34" i="1"/>
  <c r="H40" i="1" l="1"/>
  <c r="H41" i="1" s="1"/>
  <c r="H42" i="1" s="1"/>
  <c r="L35" i="1"/>
  <c r="P6" i="1" s="1"/>
  <c r="H15" i="1"/>
  <c r="I15" i="1" s="1"/>
  <c r="D6" i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Q69" i="1"/>
  <c r="I69" i="1"/>
  <c r="U68" i="1"/>
  <c r="Q68" i="1"/>
  <c r="M68" i="1"/>
  <c r="I68" i="1"/>
  <c r="U67" i="1"/>
  <c r="Q67" i="1"/>
  <c r="I67" i="1"/>
  <c r="U66" i="1"/>
  <c r="Q66" i="1"/>
  <c r="M66" i="1"/>
  <c r="I66" i="1"/>
  <c r="U65" i="1"/>
  <c r="Q65" i="1"/>
  <c r="M65" i="1"/>
  <c r="I65" i="1"/>
  <c r="Q64" i="1"/>
  <c r="I64" i="1"/>
  <c r="U63" i="1"/>
  <c r="Q63" i="1"/>
  <c r="M63" i="1"/>
  <c r="I63" i="1"/>
  <c r="U62" i="1"/>
  <c r="Q62" i="1"/>
  <c r="M62" i="1"/>
  <c r="I62" i="1"/>
  <c r="U61" i="1"/>
  <c r="M61" i="1"/>
  <c r="I61" i="1"/>
  <c r="U60" i="1"/>
  <c r="Q60" i="1"/>
  <c r="M60" i="1"/>
  <c r="I60" i="1"/>
  <c r="U58" i="1"/>
  <c r="Q58" i="1"/>
  <c r="M58" i="1"/>
  <c r="I58" i="1"/>
  <c r="U57" i="1"/>
  <c r="M57" i="1"/>
  <c r="I57" i="1"/>
  <c r="U56" i="1"/>
  <c r="Q56" i="1"/>
  <c r="M56" i="1"/>
  <c r="I56" i="1"/>
  <c r="U55" i="1"/>
  <c r="Q55" i="1"/>
  <c r="M55" i="1"/>
  <c r="I55" i="1"/>
  <c r="Q54" i="1"/>
  <c r="M54" i="1"/>
  <c r="U53" i="1"/>
  <c r="Q53" i="1"/>
  <c r="M53" i="1"/>
  <c r="I53" i="1"/>
  <c r="U52" i="1"/>
  <c r="Q52" i="1"/>
  <c r="M52" i="1"/>
  <c r="I52" i="1"/>
  <c r="U51" i="1"/>
  <c r="Q51" i="1"/>
  <c r="M51" i="1"/>
  <c r="I51" i="1"/>
  <c r="U50" i="1"/>
  <c r="Q50" i="1"/>
  <c r="M50" i="1"/>
  <c r="I50" i="1"/>
  <c r="U49" i="1"/>
  <c r="M49" i="1"/>
  <c r="U48" i="1"/>
  <c r="Q48" i="1"/>
  <c r="M48" i="1"/>
  <c r="I48" i="1"/>
  <c r="U47" i="1"/>
  <c r="Q47" i="1"/>
  <c r="M47" i="1"/>
  <c r="I47" i="1"/>
  <c r="U46" i="1"/>
  <c r="Q46" i="1"/>
  <c r="M46" i="1"/>
  <c r="I46" i="1"/>
  <c r="U45" i="1"/>
  <c r="Q45" i="1"/>
  <c r="M45" i="1"/>
  <c r="U44" i="1"/>
  <c r="M44" i="1"/>
  <c r="U43" i="1"/>
  <c r="Q43" i="1"/>
  <c r="M43" i="1"/>
  <c r="I43" i="1"/>
  <c r="U42" i="1"/>
  <c r="Q42" i="1"/>
  <c r="M42" i="1"/>
  <c r="U41" i="1"/>
  <c r="Q41" i="1"/>
  <c r="M41" i="1"/>
  <c r="I41" i="1"/>
  <c r="U40" i="1"/>
  <c r="Q40" i="1"/>
  <c r="M40" i="1"/>
  <c r="I40" i="1"/>
  <c r="E68" i="1"/>
  <c r="E67" i="1"/>
  <c r="U33" i="1"/>
  <c r="U32" i="1"/>
  <c r="E65" i="1"/>
  <c r="E64" i="1"/>
  <c r="E63" i="1"/>
  <c r="U29" i="1"/>
  <c r="E61" i="1"/>
  <c r="U27" i="1"/>
  <c r="E60" i="1"/>
  <c r="Q26" i="1"/>
  <c r="U25" i="1"/>
  <c r="E58" i="1"/>
  <c r="U24" i="1"/>
  <c r="E57" i="1"/>
  <c r="U23" i="1"/>
  <c r="U22" i="1"/>
  <c r="U21" i="1"/>
  <c r="U20" i="1"/>
  <c r="E53" i="1"/>
  <c r="U19" i="1"/>
  <c r="Q19" i="1"/>
  <c r="U18" i="1"/>
  <c r="E51" i="1"/>
  <c r="U17" i="1"/>
  <c r="U16" i="1"/>
  <c r="E49" i="1"/>
  <c r="U15" i="1"/>
  <c r="U14" i="1"/>
  <c r="U13" i="1"/>
  <c r="U11" i="1"/>
  <c r="E44" i="1"/>
  <c r="U10" i="1"/>
  <c r="U9" i="1"/>
  <c r="Q9" i="1"/>
  <c r="E41" i="1"/>
  <c r="U6" i="1"/>
  <c r="M7" i="1"/>
  <c r="M8" i="1"/>
  <c r="M11" i="1"/>
  <c r="M12" i="1"/>
  <c r="M13" i="1"/>
  <c r="M14" i="1"/>
  <c r="M17" i="1"/>
  <c r="M18" i="1"/>
  <c r="M26" i="1"/>
  <c r="M27" i="1"/>
  <c r="M29" i="1"/>
  <c r="M31" i="1"/>
  <c r="M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6" i="1"/>
  <c r="E28" i="1"/>
  <c r="E6" i="1"/>
  <c r="B7" i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N6" i="1" s="1"/>
  <c r="M35" i="1" l="1"/>
  <c r="H43" i="1"/>
  <c r="H44" i="1" s="1"/>
  <c r="I42" i="1"/>
  <c r="D30" i="1"/>
  <c r="E29" i="1"/>
  <c r="Q6" i="1"/>
  <c r="P7" i="1"/>
  <c r="H16" i="1"/>
  <c r="H17" i="1" s="1"/>
  <c r="E25" i="1"/>
  <c r="E27" i="1"/>
  <c r="N7" i="1"/>
  <c r="H18" i="1" l="1"/>
  <c r="I17" i="1"/>
  <c r="P8" i="1"/>
  <c r="Q7" i="1"/>
  <c r="H45" i="1"/>
  <c r="I44" i="1"/>
  <c r="D31" i="1"/>
  <c r="E30" i="1"/>
  <c r="N8" i="1"/>
  <c r="H19" i="1" l="1"/>
  <c r="I18" i="1"/>
  <c r="P9" i="1"/>
  <c r="P10" i="1" s="1"/>
  <c r="Q8" i="1"/>
  <c r="D32" i="1"/>
  <c r="E31" i="1"/>
  <c r="H46" i="1"/>
  <c r="H47" i="1" s="1"/>
  <c r="H48" i="1" s="1"/>
  <c r="H49" i="1" s="1"/>
  <c r="I45" i="1"/>
  <c r="N9" i="1"/>
  <c r="H20" i="1" l="1"/>
  <c r="I19" i="1"/>
  <c r="D33" i="1"/>
  <c r="E32" i="1"/>
  <c r="H50" i="1"/>
  <c r="H51" i="1" s="1"/>
  <c r="H52" i="1" s="1"/>
  <c r="H53" i="1" s="1"/>
  <c r="H54" i="1" s="1"/>
  <c r="I49" i="1"/>
  <c r="P11" i="1"/>
  <c r="Q10" i="1"/>
  <c r="N10" i="1"/>
  <c r="H21" i="1" l="1"/>
  <c r="I20" i="1"/>
  <c r="H55" i="1"/>
  <c r="H56" i="1" s="1"/>
  <c r="H57" i="1" s="1"/>
  <c r="H58" i="1" s="1"/>
  <c r="H59" i="1" s="1"/>
  <c r="I54" i="1"/>
  <c r="D34" i="1"/>
  <c r="E33" i="1"/>
  <c r="P12" i="1"/>
  <c r="Q11" i="1"/>
  <c r="N11" i="1"/>
  <c r="H22" i="1" l="1"/>
  <c r="I21" i="1"/>
  <c r="P13" i="1"/>
  <c r="Q12" i="1"/>
  <c r="H60" i="1"/>
  <c r="H61" i="1" s="1"/>
  <c r="H62" i="1" s="1"/>
  <c r="H63" i="1" s="1"/>
  <c r="H64" i="1" s="1"/>
  <c r="H65" i="1" s="1"/>
  <c r="H66" i="1" s="1"/>
  <c r="H67" i="1" s="1"/>
  <c r="H68" i="1" s="1"/>
  <c r="H69" i="1" s="1"/>
  <c r="L40" i="1" s="1"/>
  <c r="L41" i="1" s="1"/>
  <c r="L42" i="1" s="1"/>
  <c r="L43" i="1" s="1"/>
  <c r="L44" i="1" s="1"/>
  <c r="L45" i="1" s="1"/>
  <c r="L46" i="1" s="1"/>
  <c r="L47" i="1" s="1"/>
  <c r="L48" i="1" s="1"/>
  <c r="L49" i="1" s="1"/>
  <c r="L50" i="1" s="1"/>
  <c r="L51" i="1" s="1"/>
  <c r="L52" i="1" s="1"/>
  <c r="L53" i="1" s="1"/>
  <c r="L54" i="1" s="1"/>
  <c r="L55" i="1" s="1"/>
  <c r="L56" i="1" s="1"/>
  <c r="L57" i="1" s="1"/>
  <c r="L58" i="1" s="1"/>
  <c r="L59" i="1" s="1"/>
  <c r="I59" i="1"/>
  <c r="D35" i="1"/>
  <c r="E34" i="1"/>
  <c r="N12" i="1"/>
  <c r="H23" i="1" l="1"/>
  <c r="H24" i="1" s="1"/>
  <c r="H25" i="1" s="1"/>
  <c r="I22" i="1"/>
  <c r="P14" i="1"/>
  <c r="Q13" i="1"/>
  <c r="H6" i="1"/>
  <c r="E35" i="1"/>
  <c r="L60" i="1"/>
  <c r="L61" i="1" s="1"/>
  <c r="L62" i="1" s="1"/>
  <c r="L63" i="1" s="1"/>
  <c r="L64" i="1" s="1"/>
  <c r="M59" i="1"/>
  <c r="N13" i="1"/>
  <c r="H7" i="1" l="1"/>
  <c r="I6" i="1"/>
  <c r="H26" i="1"/>
  <c r="H27" i="1" s="1"/>
  <c r="I25" i="1"/>
  <c r="L65" i="1"/>
  <c r="L66" i="1" s="1"/>
  <c r="L67" i="1" s="1"/>
  <c r="M64" i="1"/>
  <c r="P15" i="1"/>
  <c r="Q14" i="1"/>
  <c r="N14" i="1"/>
  <c r="H28" i="1" l="1"/>
  <c r="H29" i="1" s="1"/>
  <c r="I27" i="1"/>
  <c r="H8" i="1"/>
  <c r="H9" i="1" s="1"/>
  <c r="I7" i="1"/>
  <c r="P16" i="1"/>
  <c r="Q15" i="1"/>
  <c r="L68" i="1"/>
  <c r="L69" i="1" s="1"/>
  <c r="M67" i="1"/>
  <c r="N15" i="1"/>
  <c r="H10" i="1" l="1"/>
  <c r="H11" i="1" s="1"/>
  <c r="I9" i="1"/>
  <c r="H30" i="1"/>
  <c r="I29" i="1"/>
  <c r="M69" i="1"/>
  <c r="P40" i="1"/>
  <c r="P41" i="1" s="1"/>
  <c r="P42" i="1" s="1"/>
  <c r="P43" i="1" s="1"/>
  <c r="P44" i="1" s="1"/>
  <c r="P17" i="1"/>
  <c r="Q16" i="1"/>
  <c r="N16" i="1"/>
  <c r="H31" i="1" l="1"/>
  <c r="I30" i="1"/>
  <c r="H12" i="1"/>
  <c r="I11" i="1"/>
  <c r="P45" i="1"/>
  <c r="P46" i="1" s="1"/>
  <c r="P47" i="1" s="1"/>
  <c r="P48" i="1" s="1"/>
  <c r="P49" i="1" s="1"/>
  <c r="Q44" i="1"/>
  <c r="P18" i="1"/>
  <c r="Q17" i="1"/>
  <c r="N17" i="1"/>
  <c r="H32" i="1" l="1"/>
  <c r="H33" i="1" s="1"/>
  <c r="H34" i="1" s="1"/>
  <c r="H35" i="1" s="1"/>
  <c r="I31" i="1"/>
  <c r="H13" i="1"/>
  <c r="I12" i="1"/>
  <c r="P19" i="1"/>
  <c r="P20" i="1" s="1"/>
  <c r="Q18" i="1"/>
  <c r="P50" i="1"/>
  <c r="P51" i="1" s="1"/>
  <c r="P52" i="1" s="1"/>
  <c r="P53" i="1" s="1"/>
  <c r="P54" i="1" s="1"/>
  <c r="P55" i="1" s="1"/>
  <c r="P56" i="1" s="1"/>
  <c r="P57" i="1" s="1"/>
  <c r="Q49" i="1"/>
  <c r="N18" i="1"/>
  <c r="H14" i="1" l="1"/>
  <c r="I14" i="1" s="1"/>
  <c r="I13" i="1"/>
  <c r="L6" i="1"/>
  <c r="L7" i="1" s="1"/>
  <c r="L8" i="1" s="1"/>
  <c r="L9" i="1" s="1"/>
  <c r="I35" i="1"/>
  <c r="P21" i="1"/>
  <c r="Q20" i="1"/>
  <c r="P58" i="1"/>
  <c r="P59" i="1" s="1"/>
  <c r="Q57" i="1"/>
  <c r="N19" i="1"/>
  <c r="M9" i="1" l="1"/>
  <c r="L10" i="1"/>
  <c r="P60" i="1"/>
  <c r="P61" i="1" s="1"/>
  <c r="Q59" i="1"/>
  <c r="P22" i="1"/>
  <c r="Q21" i="1"/>
  <c r="N20" i="1"/>
  <c r="M10" i="1" l="1"/>
  <c r="L11" i="1"/>
  <c r="L12" i="1" s="1"/>
  <c r="L13" i="1" s="1"/>
  <c r="L14" i="1" s="1"/>
  <c r="L15" i="1" s="1"/>
  <c r="P23" i="1"/>
  <c r="Q22" i="1"/>
  <c r="P62" i="1"/>
  <c r="P63" i="1" s="1"/>
  <c r="P64" i="1" s="1"/>
  <c r="P65" i="1" s="1"/>
  <c r="P66" i="1" s="1"/>
  <c r="P67" i="1" s="1"/>
  <c r="P68" i="1" s="1"/>
  <c r="P69" i="1" s="1"/>
  <c r="T40" i="1" s="1"/>
  <c r="T41" i="1" s="1"/>
  <c r="T42" i="1" s="1"/>
  <c r="T43" i="1" s="1"/>
  <c r="T44" i="1" s="1"/>
  <c r="T45" i="1" s="1"/>
  <c r="T46" i="1" s="1"/>
  <c r="T47" i="1" s="1"/>
  <c r="T48" i="1" s="1"/>
  <c r="T49" i="1" s="1"/>
  <c r="T50" i="1" s="1"/>
  <c r="T51" i="1" s="1"/>
  <c r="T52" i="1" s="1"/>
  <c r="T53" i="1" s="1"/>
  <c r="T54" i="1" s="1"/>
  <c r="Q61" i="1"/>
  <c r="N21" i="1"/>
  <c r="L16" i="1" l="1"/>
  <c r="M15" i="1"/>
  <c r="P24" i="1"/>
  <c r="Q23" i="1"/>
  <c r="T55" i="1"/>
  <c r="T56" i="1" s="1"/>
  <c r="T57" i="1" s="1"/>
  <c r="T58" i="1" s="1"/>
  <c r="T59" i="1" s="1"/>
  <c r="U54" i="1"/>
  <c r="N22" i="1"/>
  <c r="L17" i="1" l="1"/>
  <c r="L18" i="1" s="1"/>
  <c r="L19" i="1" s="1"/>
  <c r="M16" i="1"/>
  <c r="T60" i="1"/>
  <c r="T61" i="1" s="1"/>
  <c r="T62" i="1" s="1"/>
  <c r="T63" i="1" s="1"/>
  <c r="T64" i="1" s="1"/>
  <c r="U59" i="1"/>
  <c r="P25" i="1"/>
  <c r="Q24" i="1"/>
  <c r="N23" i="1"/>
  <c r="M19" i="1" l="1"/>
  <c r="L20" i="1"/>
  <c r="P26" i="1"/>
  <c r="P27" i="1" s="1"/>
  <c r="Q25" i="1"/>
  <c r="T65" i="1"/>
  <c r="T66" i="1" s="1"/>
  <c r="T67" i="1" s="1"/>
  <c r="T68" i="1" s="1"/>
  <c r="T69" i="1" s="1"/>
  <c r="U64" i="1"/>
  <c r="N24" i="1"/>
  <c r="M20" i="1" l="1"/>
  <c r="L21" i="1"/>
  <c r="U69" i="1"/>
  <c r="P28" i="1"/>
  <c r="Q27" i="1"/>
  <c r="N25" i="1"/>
  <c r="L22" i="1" l="1"/>
  <c r="M21" i="1"/>
  <c r="P29" i="1"/>
  <c r="Q28" i="1"/>
  <c r="N26" i="1"/>
  <c r="M22" i="1" l="1"/>
  <c r="L23" i="1"/>
  <c r="P30" i="1"/>
  <c r="Q29" i="1"/>
  <c r="N27" i="1"/>
  <c r="L24" i="1" l="1"/>
  <c r="M23" i="1"/>
  <c r="P31" i="1"/>
  <c r="Q30" i="1"/>
  <c r="N28" i="1"/>
  <c r="L25" i="1" l="1"/>
  <c r="M24" i="1"/>
  <c r="P32" i="1"/>
  <c r="Q31" i="1"/>
  <c r="N29" i="1"/>
  <c r="L26" i="1" l="1"/>
  <c r="L27" i="1" s="1"/>
  <c r="L28" i="1" s="1"/>
  <c r="M25" i="1"/>
  <c r="P33" i="1"/>
  <c r="Q32" i="1"/>
  <c r="N30" i="1"/>
  <c r="L29" i="1" l="1"/>
  <c r="L30" i="1" s="1"/>
  <c r="M28" i="1"/>
  <c r="P34" i="1"/>
  <c r="Q33" i="1"/>
  <c r="N31" i="1"/>
  <c r="L31" i="1" l="1"/>
  <c r="L32" i="1" s="1"/>
  <c r="M30" i="1"/>
  <c r="P35" i="1"/>
  <c r="Q34" i="1"/>
  <c r="N32" i="1"/>
  <c r="L33" i="1" l="1"/>
  <c r="M32" i="1"/>
  <c r="Q35" i="1"/>
  <c r="T6" i="1"/>
  <c r="T7" i="1" s="1"/>
  <c r="N33" i="1"/>
  <c r="L34" i="1" l="1"/>
  <c r="M34" i="1" s="1"/>
  <c r="M33" i="1"/>
  <c r="T8" i="1"/>
  <c r="U7" i="1"/>
  <c r="N34" i="1"/>
  <c r="T9" i="1" l="1"/>
  <c r="T10" i="1" s="1"/>
  <c r="T11" i="1" s="1"/>
  <c r="T12" i="1" s="1"/>
  <c r="U8" i="1"/>
  <c r="N35" i="1"/>
  <c r="T13" i="1" l="1"/>
  <c r="T14" i="1" s="1"/>
  <c r="T15" i="1" s="1"/>
  <c r="T16" i="1" s="1"/>
  <c r="T17" i="1" s="1"/>
  <c r="T18" i="1" s="1"/>
  <c r="T19" i="1" s="1"/>
  <c r="T20" i="1" s="1"/>
  <c r="T21" i="1" s="1"/>
  <c r="T22" i="1" s="1"/>
  <c r="T23" i="1" s="1"/>
  <c r="T24" i="1" s="1"/>
  <c r="T25" i="1" s="1"/>
  <c r="T26" i="1" s="1"/>
  <c r="U12" i="1"/>
  <c r="R6" i="1"/>
  <c r="T27" i="1" l="1"/>
  <c r="T28" i="1" s="1"/>
  <c r="U26" i="1"/>
  <c r="R7" i="1"/>
  <c r="T29" i="1" l="1"/>
  <c r="T30" i="1" s="1"/>
  <c r="U28" i="1"/>
  <c r="R8" i="1"/>
  <c r="T31" i="1" l="1"/>
  <c r="U30" i="1"/>
  <c r="R9" i="1"/>
  <c r="T32" i="1" l="1"/>
  <c r="T33" i="1" s="1"/>
  <c r="T34" i="1" s="1"/>
  <c r="U31" i="1"/>
  <c r="R10" i="1"/>
  <c r="T35" i="1" l="1"/>
  <c r="U34" i="1"/>
  <c r="R11" i="1"/>
  <c r="U35" i="1" l="1"/>
  <c r="D40" i="1"/>
  <c r="R12" i="1"/>
  <c r="D41" i="1" l="1"/>
  <c r="D42" i="1" s="1"/>
  <c r="E40" i="1"/>
  <c r="R13" i="1"/>
  <c r="D43" i="1" l="1"/>
  <c r="E42" i="1"/>
  <c r="R14" i="1"/>
  <c r="D44" i="1" l="1"/>
  <c r="D45" i="1" s="1"/>
  <c r="E43" i="1"/>
  <c r="R15" i="1"/>
  <c r="D46" i="1" l="1"/>
  <c r="E45" i="1"/>
  <c r="R16" i="1"/>
  <c r="D47" i="1" l="1"/>
  <c r="E46" i="1"/>
  <c r="R17" i="1"/>
  <c r="D48" i="1" l="1"/>
  <c r="E47" i="1"/>
  <c r="R18" i="1"/>
  <c r="D49" i="1" l="1"/>
  <c r="D50" i="1" s="1"/>
  <c r="E48" i="1"/>
  <c r="R19" i="1"/>
  <c r="D51" i="1" l="1"/>
  <c r="D52" i="1" s="1"/>
  <c r="E50" i="1"/>
  <c r="R20" i="1"/>
  <c r="D53" i="1" l="1"/>
  <c r="D54" i="1" s="1"/>
  <c r="E52" i="1"/>
  <c r="R21" i="1"/>
  <c r="D55" i="1" l="1"/>
  <c r="E54" i="1"/>
  <c r="R22" i="1"/>
  <c r="D56" i="1" l="1"/>
  <c r="E55" i="1"/>
  <c r="R23" i="1"/>
  <c r="D57" i="1" l="1"/>
  <c r="D58" i="1" s="1"/>
  <c r="D59" i="1" s="1"/>
  <c r="E56" i="1"/>
  <c r="R24" i="1"/>
  <c r="D60" i="1" l="1"/>
  <c r="D61" i="1" s="1"/>
  <c r="D62" i="1" s="1"/>
  <c r="E59" i="1"/>
  <c r="R25" i="1"/>
  <c r="D63" i="1" l="1"/>
  <c r="D64" i="1" s="1"/>
  <c r="D65" i="1" s="1"/>
  <c r="D66" i="1" s="1"/>
  <c r="E62" i="1"/>
  <c r="R26" i="1"/>
  <c r="D67" i="1" l="1"/>
  <c r="D68" i="1" s="1"/>
  <c r="D69" i="1" s="1"/>
  <c r="E69" i="1" s="1"/>
  <c r="E66" i="1"/>
  <c r="R27" i="1"/>
  <c r="R28" i="1" l="1"/>
  <c r="R29" i="1" l="1"/>
  <c r="R30" i="1" l="1"/>
  <c r="R31" i="1" l="1"/>
  <c r="R32" i="1" l="1"/>
  <c r="R33" i="1" l="1"/>
  <c r="R34" i="1" l="1"/>
  <c r="R35" i="1" l="1"/>
  <c r="B40" i="1" l="1"/>
  <c r="B41" i="1" l="1"/>
  <c r="B42" i="1" l="1"/>
  <c r="B43" i="1" l="1"/>
  <c r="B44" i="1" l="1"/>
  <c r="B45" i="1" l="1"/>
  <c r="B46" i="1" l="1"/>
  <c r="B47" i="1" l="1"/>
  <c r="B48" i="1" l="1"/>
  <c r="B49" i="1" l="1"/>
  <c r="B50" i="1" l="1"/>
  <c r="B51" i="1" l="1"/>
  <c r="B52" i="1" l="1"/>
  <c r="B53" i="1" l="1"/>
  <c r="B54" i="1" l="1"/>
  <c r="B55" i="1" l="1"/>
  <c r="B56" i="1" l="1"/>
  <c r="B57" i="1" l="1"/>
  <c r="B58" i="1" l="1"/>
  <c r="B59" i="1" l="1"/>
  <c r="B60" i="1" l="1"/>
  <c r="B61" i="1" l="1"/>
  <c r="B62" i="1" l="1"/>
  <c r="B63" i="1" l="1"/>
  <c r="B64" i="1" l="1"/>
  <c r="B65" i="1" l="1"/>
  <c r="B66" i="1" l="1"/>
  <c r="B67" i="1" l="1"/>
  <c r="B68" i="1" l="1"/>
  <c r="B69" i="1" l="1"/>
  <c r="F40" i="1" l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F63" i="1" s="1"/>
  <c r="F64" i="1" s="1"/>
  <c r="F65" i="1" s="1"/>
  <c r="F66" i="1" s="1"/>
  <c r="F67" i="1" s="1"/>
  <c r="F68" i="1" s="1"/>
  <c r="F6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J58" i="1" s="1"/>
  <c r="J59" i="1" s="1"/>
  <c r="J60" i="1" s="1"/>
  <c r="J61" i="1" s="1"/>
  <c r="J62" i="1" s="1"/>
  <c r="J63" i="1" s="1"/>
  <c r="J64" i="1" s="1"/>
  <c r="J65" i="1" s="1"/>
  <c r="J66" i="1" s="1"/>
  <c r="J67" i="1" s="1"/>
  <c r="J68" i="1" s="1"/>
  <c r="J69" i="1" s="1"/>
  <c r="N40" i="1" s="1"/>
  <c r="N41" i="1" s="1"/>
  <c r="N42" i="1" s="1"/>
  <c r="N43" i="1" s="1"/>
  <c r="N44" i="1" s="1"/>
  <c r="N45" i="1" s="1"/>
  <c r="N46" i="1" s="1"/>
  <c r="N47" i="1" s="1"/>
  <c r="N48" i="1" s="1"/>
  <c r="N49" i="1" s="1"/>
  <c r="N50" i="1" s="1"/>
  <c r="N51" i="1" s="1"/>
  <c r="N52" i="1" s="1"/>
  <c r="N53" i="1" s="1"/>
  <c r="N54" i="1" s="1"/>
  <c r="N55" i="1" s="1"/>
  <c r="N56" i="1" s="1"/>
  <c r="N57" i="1" s="1"/>
  <c r="N58" i="1" s="1"/>
  <c r="N59" i="1" s="1"/>
  <c r="N60" i="1" s="1"/>
  <c r="N61" i="1" s="1"/>
  <c r="N62" i="1" s="1"/>
  <c r="N63" i="1" s="1"/>
  <c r="N64" i="1" s="1"/>
  <c r="N65" i="1" s="1"/>
  <c r="N66" i="1" s="1"/>
  <c r="N67" i="1" s="1"/>
  <c r="N68" i="1" s="1"/>
  <c r="N69" i="1" s="1"/>
  <c r="R40" i="1" s="1"/>
  <c r="R41" i="1" s="1"/>
  <c r="R42" i="1" s="1"/>
  <c r="R43" i="1" s="1"/>
  <c r="R44" i="1" s="1"/>
  <c r="R45" i="1" s="1"/>
  <c r="R46" i="1" s="1"/>
  <c r="R47" i="1" s="1"/>
  <c r="R48" i="1" s="1"/>
  <c r="R49" i="1" s="1"/>
  <c r="R50" i="1" s="1"/>
  <c r="R51" i="1" s="1"/>
  <c r="R52" i="1" s="1"/>
  <c r="R53" i="1" s="1"/>
  <c r="R54" i="1" s="1"/>
  <c r="R55" i="1" s="1"/>
  <c r="R56" i="1" s="1"/>
  <c r="R57" i="1" s="1"/>
  <c r="R58" i="1" s="1"/>
  <c r="R59" i="1" s="1"/>
  <c r="R60" i="1" s="1"/>
  <c r="R61" i="1" s="1"/>
  <c r="R62" i="1" s="1"/>
  <c r="R63" i="1" s="1"/>
  <c r="R64" i="1" s="1"/>
  <c r="R65" i="1" s="1"/>
  <c r="R66" i="1" s="1"/>
  <c r="R67" i="1" s="1"/>
  <c r="R68" i="1" s="1"/>
  <c r="R69" i="1" s="1"/>
</calcChain>
</file>

<file path=xl/sharedStrings.xml><?xml version="1.0" encoding="utf-8"?>
<sst xmlns="http://schemas.openxmlformats.org/spreadsheetml/2006/main" count="89" uniqueCount="45">
  <si>
    <t>Ø Piges</t>
  </si>
  <si>
    <t>Stock</t>
  </si>
  <si>
    <t>Prix U</t>
  </si>
  <si>
    <t>Prix T</t>
  </si>
  <si>
    <t>Prix des piges OPULE (classe 1) :</t>
  </si>
  <si>
    <t>0,50 à 0,99 mm</t>
  </si>
  <si>
    <t>≥ 1,00 mm</t>
  </si>
  <si>
    <t>&lt; 0,50 mm</t>
  </si>
  <si>
    <t>STOCK MINI ATTEINT</t>
  </si>
  <si>
    <t>Fournisseur :</t>
  </si>
  <si>
    <t>Commande n°</t>
  </si>
  <si>
    <t>Date :</t>
  </si>
  <si>
    <t>Affaire suivie par :</t>
  </si>
  <si>
    <t>Quantité</t>
  </si>
  <si>
    <t>Désignation</t>
  </si>
  <si>
    <t>Affectation</t>
  </si>
  <si>
    <t>PU. HT</t>
  </si>
  <si>
    <t>PT. HT</t>
  </si>
  <si>
    <t>Délai</t>
  </si>
  <si>
    <t>Frais de port pour l'ensemble de la commande</t>
  </si>
  <si>
    <t>Total hors taxe :</t>
  </si>
  <si>
    <t>Commentaires :</t>
  </si>
  <si>
    <r>
      <t xml:space="preserve">Veuillez ACCUSER RECEPTION  de la présente commande et nous indiquer tout changement de prix éventuel </t>
    </r>
    <r>
      <rPr>
        <b/>
        <u/>
        <sz val="11"/>
        <color theme="1"/>
        <rFont val="Times New Roman"/>
        <family val="1"/>
      </rPr>
      <t>avant</t>
    </r>
    <r>
      <rPr>
        <b/>
        <sz val="11"/>
        <color theme="1"/>
        <rFont val="Times New Roman"/>
        <family val="1"/>
      </rPr>
      <t xml:space="preserve"> livraison.</t>
    </r>
  </si>
  <si>
    <r>
      <rPr>
        <u/>
        <sz val="12"/>
        <color theme="1"/>
        <rFont val="Times New Roman"/>
        <family val="1"/>
      </rPr>
      <t>A livrer :</t>
    </r>
    <r>
      <rPr>
        <sz val="12"/>
        <color theme="1"/>
        <rFont val="Times New Roman"/>
        <family val="1"/>
      </rPr>
      <t xml:space="preserve"> </t>
    </r>
    <r>
      <rPr>
        <strike/>
        <sz val="12"/>
        <color theme="1"/>
        <rFont val="Times New Roman"/>
        <family val="1"/>
      </rPr>
      <t>FRANCO – PORT AVANCE – PRIS PAR NOS SOINS –</t>
    </r>
  </si>
  <si>
    <t xml:space="preserve"> PORT DU</t>
  </si>
  <si>
    <t>Visa Direction</t>
  </si>
  <si>
    <t>Visa Qualité</t>
  </si>
  <si>
    <r>
      <rPr>
        <u/>
        <sz val="12"/>
        <color theme="1"/>
        <rFont val="Times New Roman"/>
        <family val="1"/>
      </rPr>
      <t>Emballage :</t>
    </r>
    <r>
      <rPr>
        <sz val="12"/>
        <color theme="1"/>
        <rFont val="Times New Roman"/>
        <family val="1"/>
      </rPr>
      <t xml:space="preserve">   INCLUS   –   </t>
    </r>
    <r>
      <rPr>
        <strike/>
        <sz val="12"/>
        <color theme="1"/>
        <rFont val="Times New Roman"/>
        <family val="1"/>
      </rPr>
      <t>EN SUS</t>
    </r>
  </si>
  <si>
    <r>
      <rPr>
        <u/>
        <sz val="12"/>
        <color theme="1"/>
        <rFont val="Times New Roman"/>
        <family val="1"/>
      </rPr>
      <t>Prix :</t>
    </r>
    <r>
      <rPr>
        <sz val="12"/>
        <color theme="1"/>
        <rFont val="Times New Roman"/>
        <family val="1"/>
      </rPr>
      <t xml:space="preserve"> </t>
    </r>
    <r>
      <rPr>
        <b/>
        <sz val="12"/>
        <color theme="1"/>
        <rFont val="Times New Roman"/>
        <family val="1"/>
      </rPr>
      <t>Ferme et non révisable</t>
    </r>
  </si>
  <si>
    <r>
      <t>Conditions de paiement :</t>
    </r>
    <r>
      <rPr>
        <sz val="12"/>
        <color theme="1"/>
        <rFont val="Times New Roman"/>
        <family val="1"/>
      </rPr>
      <t xml:space="preserve"> 45 jours fin de mois</t>
    </r>
  </si>
  <si>
    <t>De</t>
  </si>
  <si>
    <t>A</t>
  </si>
  <si>
    <t>Stock mini</t>
  </si>
  <si>
    <t>piges</t>
  </si>
  <si>
    <t>0.31 - 0.33 - 0.43 - 0.45</t>
  </si>
  <si>
    <t>0.38 - 0.48 - 0.49</t>
  </si>
  <si>
    <t>0.30 - 0.32 - 0.34 - 0.37 - 0.39 - 0.46 - 0.47</t>
  </si>
  <si>
    <t>0.76 - 0.77 - 0.78 - 0.79 - 0.82 - 0.83</t>
  </si>
  <si>
    <t>0.51 - 0.58 - 0.59 - 0.61 - 0.63 - 0.67 à 0.69 - 0.71 à 0.73 - 0.75 - 0.85 à 0.89 - 0.91</t>
  </si>
  <si>
    <t>0.92 - 0.94 - 0.96</t>
  </si>
  <si>
    <t>1.04 - 1.14 - 1.21 - 1.31 - 1.34 à 1.36 - 1.38 à 1.50 - 1.52 - 1.54 - 1.57 - 1.58 - 1.62</t>
  </si>
  <si>
    <t>1.65 - 1.70 - 1.72 - 1.74 - 1.78 - 1.79</t>
  </si>
  <si>
    <t>0.62 - 0.66 - 0.80 - 0.81 - 0.84 - 0.90 - 0.93 - 0.95 - 0.97</t>
  </si>
  <si>
    <t>1.02 - 1.06 - 1.15 - 1.19 - 1.22 - 1.25 - 1.27 à 1.30 - 1.32 - 1.33 - 1.37 - 1.51 - 1.56</t>
  </si>
  <si>
    <t>1.61 - 1.64 - 1.66 à 1.69 - 1.71 - 1.75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</si>
</sst>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F800]dddd\,\ mmmm\ dd\,\ yyyy"/>
  </numFmts>
  <fonts count="1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</font>
    <font>
      <b/>
      <sz val="12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sz val="18"/>
      <color theme="1"/>
      <name val="Times New Roman"/>
      <family val="1"/>
    </font>
    <font>
      <b/>
      <u/>
      <sz val="12"/>
      <color theme="1"/>
      <name val="Times New Roman"/>
      <family val="1"/>
    </font>
    <font>
      <b/>
      <sz val="11"/>
      <color theme="1"/>
      <name val="Times New Roman"/>
      <family val="1"/>
    </font>
    <font>
      <b/>
      <u/>
      <sz val="11"/>
      <color theme="1"/>
      <name val="Times New Roman"/>
      <family val="1"/>
    </font>
    <font>
      <u/>
      <sz val="12"/>
      <color theme="1"/>
      <name val="Times New Roman"/>
      <family val="1"/>
    </font>
    <font>
      <strike/>
      <sz val="12"/>
      <color theme="1"/>
      <name val="Times New Roman"/>
      <family val="1"/>
    </font>
    <font>
      <b/>
      <sz val="14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3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 diagonalUp="1"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 style="thin">
        <color auto="1"/>
      </diagonal>
    </border>
    <border diagonalUp="1">
      <left style="medium">
        <color auto="1"/>
      </left>
      <right/>
      <top style="medium">
        <color auto="1"/>
      </top>
      <bottom style="medium">
        <color auto="1"/>
      </bottom>
      <diagonal style="thin">
        <color auto="1"/>
      </diagonal>
    </border>
    <border diagonalUp="1">
      <left/>
      <right style="medium">
        <color auto="1"/>
      </right>
      <top style="medium">
        <color auto="1"/>
      </top>
      <bottom style="medium">
        <color auto="1"/>
      </bottom>
      <diagonal style="thin">
        <color auto="1"/>
      </diagonal>
    </border>
    <border diagonalUp="1">
      <left/>
      <right/>
      <top style="medium">
        <color auto="1"/>
      </top>
      <bottom style="medium">
        <color auto="1"/>
      </bottom>
      <diagonal style="thin">
        <color auto="1"/>
      </diagonal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</borders>
  <cellStyleXfs count="1">
    <xf numFmtId="0" fontId="0" fillId="0" borderId="0"/>
  </cellStyleXfs>
  <cellXfs count="139">
    <xf numFmtId="0" fontId="0" fillId="0" borderId="0" xfId="0"/>
    <xf numFmtId="2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right" vertical="center"/>
    </xf>
    <xf numFmtId="164" fontId="1" fillId="0" borderId="9" xfId="0" applyNumberFormat="1" applyFont="1" applyBorder="1" applyAlignment="1">
      <alignment horizontal="right" vertical="center"/>
    </xf>
    <xf numFmtId="164" fontId="1" fillId="0" borderId="3" xfId="0" applyNumberFormat="1" applyFont="1" applyBorder="1" applyAlignment="1">
      <alignment horizontal="right" vertical="center"/>
    </xf>
    <xf numFmtId="164" fontId="1" fillId="0" borderId="6" xfId="0" applyNumberFormat="1" applyFont="1" applyBorder="1" applyAlignment="1">
      <alignment horizontal="right" vertical="center"/>
    </xf>
    <xf numFmtId="2" fontId="2" fillId="2" borderId="11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164" fontId="2" fillId="2" borderId="12" xfId="0" applyNumberFormat="1" applyFont="1" applyFill="1" applyBorder="1" applyAlignment="1">
      <alignment horizontal="center" vertical="center"/>
    </xf>
    <xf numFmtId="164" fontId="2" fillId="2" borderId="13" xfId="0" applyNumberFormat="1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>
      <alignment horizontal="center" vertical="center"/>
    </xf>
    <xf numFmtId="2" fontId="2" fillId="2" borderId="2" xfId="0" applyNumberFormat="1" applyFont="1" applyFill="1" applyBorder="1" applyAlignment="1">
      <alignment horizontal="center" vertical="center"/>
    </xf>
    <xf numFmtId="2" fontId="2" fillId="2" borderId="5" xfId="0" applyNumberFormat="1" applyFont="1" applyFill="1" applyBorder="1" applyAlignment="1">
      <alignment horizontal="center" vertical="center"/>
    </xf>
    <xf numFmtId="164" fontId="5" fillId="0" borderId="0" xfId="0" applyNumberFormat="1" applyFont="1" applyAlignment="1">
      <alignment vertical="center"/>
    </xf>
    <xf numFmtId="164" fontId="2" fillId="0" borderId="0" xfId="0" applyNumberFormat="1" applyFont="1" applyAlignment="1">
      <alignment horizontal="right" vertical="center"/>
    </xf>
    <xf numFmtId="164" fontId="2" fillId="0" borderId="10" xfId="0" applyNumberFormat="1" applyFont="1" applyBorder="1" applyAlignment="1">
      <alignment horizontal="right" vertical="center"/>
    </xf>
    <xf numFmtId="164" fontId="2" fillId="0" borderId="4" xfId="0" applyNumberFormat="1" applyFont="1" applyBorder="1" applyAlignment="1">
      <alignment horizontal="right" vertical="center"/>
    </xf>
    <xf numFmtId="164" fontId="2" fillId="0" borderId="7" xfId="0" applyNumberFormat="1" applyFont="1" applyBorder="1" applyAlignment="1">
      <alignment horizontal="right" vertical="center"/>
    </xf>
    <xf numFmtId="0" fontId="1" fillId="0" borderId="9" xfId="0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6" xfId="0" applyFont="1" applyBorder="1" applyAlignment="1" applyProtection="1">
      <alignment horizontal="center" vertical="center"/>
      <protection locked="0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23" xfId="0" applyFont="1" applyBorder="1" applyAlignment="1">
      <alignment horizontal="center" vertical="center"/>
    </xf>
    <xf numFmtId="0" fontId="10" fillId="0" borderId="0" xfId="0" applyFont="1" applyBorder="1" applyAlignment="1">
      <alignment horizontal="left" vertical="center"/>
    </xf>
    <xf numFmtId="0" fontId="12" fillId="0" borderId="19" xfId="0" applyFont="1" applyBorder="1" applyAlignment="1">
      <alignment horizontal="right" vertical="center"/>
    </xf>
    <xf numFmtId="0" fontId="12" fillId="0" borderId="22" xfId="0" applyFont="1" applyBorder="1" applyAlignment="1">
      <alignment horizontal="right" vertical="center"/>
    </xf>
    <xf numFmtId="0" fontId="12" fillId="0" borderId="24" xfId="0" applyFont="1" applyBorder="1" applyAlignment="1">
      <alignment horizontal="right" vertical="center"/>
    </xf>
    <xf numFmtId="0" fontId="10" fillId="0" borderId="1" xfId="0" applyFont="1" applyBorder="1" applyAlignment="1">
      <alignment horizontal="center" vertical="center"/>
    </xf>
    <xf numFmtId="0" fontId="10" fillId="0" borderId="1" xfId="0" applyFont="1" applyBorder="1" applyAlignment="1" applyProtection="1">
      <alignment horizontal="center" vertical="center"/>
      <protection locked="0"/>
    </xf>
    <xf numFmtId="164" fontId="10" fillId="0" borderId="1" xfId="0" applyNumberFormat="1" applyFont="1" applyBorder="1" applyAlignment="1">
      <alignment horizontal="right" vertical="center"/>
    </xf>
    <xf numFmtId="0" fontId="10" fillId="0" borderId="27" xfId="0" applyFont="1" applyBorder="1" applyAlignment="1" applyProtection="1">
      <alignment horizontal="center" vertical="center"/>
    </xf>
    <xf numFmtId="164" fontId="10" fillId="0" borderId="1" xfId="0" applyNumberFormat="1" applyFont="1" applyBorder="1" applyAlignment="1" applyProtection="1">
      <alignment horizontal="right" vertical="center"/>
      <protection locked="0"/>
    </xf>
    <xf numFmtId="164" fontId="10" fillId="0" borderId="16" xfId="0" applyNumberFormat="1" applyFont="1" applyBorder="1" applyAlignment="1">
      <alignment vertical="center"/>
    </xf>
    <xf numFmtId="164" fontId="10" fillId="0" borderId="0" xfId="0" applyNumberFormat="1" applyFont="1" applyBorder="1" applyAlignment="1">
      <alignment vertical="center"/>
    </xf>
    <xf numFmtId="0" fontId="9" fillId="0" borderId="23" xfId="0" applyFont="1" applyBorder="1" applyAlignment="1">
      <alignment vertical="center"/>
    </xf>
    <xf numFmtId="0" fontId="10" fillId="0" borderId="22" xfId="0" applyFont="1" applyBorder="1" applyAlignment="1">
      <alignment vertical="center"/>
    </xf>
    <xf numFmtId="0" fontId="10" fillId="0" borderId="0" xfId="0" applyFont="1" applyBorder="1" applyAlignment="1">
      <alignment vertical="center"/>
    </xf>
    <xf numFmtId="0" fontId="10" fillId="0" borderId="23" xfId="0" applyFont="1" applyBorder="1" applyAlignment="1">
      <alignment vertical="center"/>
    </xf>
    <xf numFmtId="0" fontId="10" fillId="0" borderId="24" xfId="0" applyFont="1" applyBorder="1" applyAlignment="1">
      <alignment horizontal="center" vertical="center"/>
    </xf>
    <xf numFmtId="0" fontId="10" fillId="0" borderId="26" xfId="0" applyFont="1" applyBorder="1" applyAlignment="1">
      <alignment horizontal="center" vertical="center"/>
    </xf>
    <xf numFmtId="0" fontId="10" fillId="0" borderId="24" xfId="0" applyFont="1" applyBorder="1" applyAlignment="1">
      <alignment vertical="center"/>
    </xf>
    <xf numFmtId="0" fontId="10" fillId="0" borderId="25" xfId="0" applyFont="1" applyBorder="1" applyAlignment="1">
      <alignment vertical="center"/>
    </xf>
    <xf numFmtId="0" fontId="10" fillId="0" borderId="26" xfId="0" applyFont="1" applyBorder="1" applyAlignment="1">
      <alignment vertical="center"/>
    </xf>
    <xf numFmtId="0" fontId="10" fillId="0" borderId="25" xfId="0" applyFont="1" applyBorder="1" applyAlignment="1">
      <alignment horizontal="center" vertical="center"/>
    </xf>
    <xf numFmtId="2" fontId="5" fillId="0" borderId="0" xfId="0" applyNumberFormat="1" applyFont="1" applyAlignment="1">
      <alignment vertical="center"/>
    </xf>
    <xf numFmtId="2" fontId="1" fillId="0" borderId="0" xfId="0" applyNumberFormat="1" applyFont="1" applyAlignment="1">
      <alignment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right" vertical="center"/>
    </xf>
    <xf numFmtId="2" fontId="1" fillId="0" borderId="2" xfId="0" applyNumberFormat="1" applyFont="1" applyBorder="1" applyAlignment="1">
      <alignment horizontal="center" vertical="center"/>
    </xf>
    <xf numFmtId="2" fontId="1" fillId="0" borderId="3" xfId="0" applyNumberFormat="1" applyFont="1" applyBorder="1" applyAlignment="1">
      <alignment horizontal="center" vertical="center"/>
    </xf>
    <xf numFmtId="2" fontId="1" fillId="0" borderId="5" xfId="0" applyNumberFormat="1" applyFont="1" applyBorder="1" applyAlignment="1">
      <alignment horizontal="center" vertical="center"/>
    </xf>
    <xf numFmtId="2" fontId="1" fillId="0" borderId="6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2" fontId="1" fillId="0" borderId="9" xfId="0" applyNumberFormat="1" applyFont="1" applyBorder="1" applyAlignment="1">
      <alignment horizontal="center" vertical="center"/>
    </xf>
    <xf numFmtId="2" fontId="2" fillId="2" borderId="12" xfId="0" applyNumberFormat="1" applyFont="1" applyFill="1" applyBorder="1" applyAlignment="1">
      <alignment horizontal="center" vertical="center"/>
    </xf>
    <xf numFmtId="0" fontId="1" fillId="0" borderId="24" xfId="0" applyFont="1" applyBorder="1" applyAlignment="1">
      <alignment horizontal="right" vertical="center"/>
    </xf>
    <xf numFmtId="0" fontId="1" fillId="0" borderId="31" xfId="0" applyFont="1" applyBorder="1" applyAlignment="1">
      <alignment horizontal="right" vertical="center"/>
    </xf>
    <xf numFmtId="0" fontId="1" fillId="0" borderId="32" xfId="0" applyFont="1" applyBorder="1" applyAlignment="1">
      <alignment horizontal="right" vertical="center"/>
    </xf>
    <xf numFmtId="0" fontId="1" fillId="0" borderId="33" xfId="0" applyFont="1" applyBorder="1" applyAlignment="1">
      <alignment horizontal="left" vertical="center"/>
    </xf>
    <xf numFmtId="0" fontId="1" fillId="0" borderId="34" xfId="0" applyFont="1" applyBorder="1" applyAlignment="1">
      <alignment horizontal="left" vertical="center"/>
    </xf>
    <xf numFmtId="0" fontId="1" fillId="0" borderId="35" xfId="0" applyFont="1" applyBorder="1" applyAlignment="1">
      <alignment horizontal="left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2" fontId="1" fillId="0" borderId="15" xfId="0" applyNumberFormat="1" applyFont="1" applyBorder="1" applyAlignment="1">
      <alignment horizontal="left" vertical="center"/>
    </xf>
    <xf numFmtId="2" fontId="1" fillId="0" borderId="14" xfId="0" applyNumberFormat="1" applyFont="1" applyBorder="1" applyAlignment="1">
      <alignment horizontal="left" vertical="center"/>
    </xf>
    <xf numFmtId="164" fontId="1" fillId="0" borderId="1" xfId="0" applyNumberFormat="1" applyFont="1" applyBorder="1" applyAlignment="1">
      <alignment horizontal="center" vertical="center"/>
    </xf>
    <xf numFmtId="2" fontId="4" fillId="3" borderId="15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/>
    </xf>
    <xf numFmtId="2" fontId="4" fillId="3" borderId="16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 applyProtection="1">
      <alignment horizontal="center" vertical="center"/>
      <protection locked="0"/>
    </xf>
    <xf numFmtId="0" fontId="11" fillId="0" borderId="0" xfId="0" applyFont="1" applyBorder="1" applyAlignment="1">
      <alignment horizontal="left" vertical="top" wrapText="1"/>
    </xf>
    <xf numFmtId="0" fontId="11" fillId="0" borderId="0" xfId="0" applyFont="1" applyBorder="1" applyAlignment="1">
      <alignment horizontal="left" vertical="top"/>
    </xf>
    <xf numFmtId="0" fontId="12" fillId="0" borderId="20" xfId="0" applyFont="1" applyBorder="1" applyAlignment="1" applyProtection="1">
      <alignment horizontal="center" vertical="center"/>
      <protection locked="0"/>
    </xf>
    <xf numFmtId="0" fontId="12" fillId="0" borderId="21" xfId="0" applyFont="1" applyBorder="1" applyAlignment="1" applyProtection="1">
      <alignment horizontal="center" vertical="center"/>
      <protection locked="0"/>
    </xf>
    <xf numFmtId="0" fontId="17" fillId="0" borderId="19" xfId="0" applyFont="1" applyBorder="1" applyAlignment="1" applyProtection="1">
      <alignment horizontal="center" vertical="center"/>
      <protection locked="0"/>
    </xf>
    <xf numFmtId="0" fontId="17" fillId="0" borderId="20" xfId="0" applyFont="1" applyBorder="1" applyAlignment="1" applyProtection="1">
      <alignment horizontal="center" vertical="center"/>
      <protection locked="0"/>
    </xf>
    <xf numFmtId="0" fontId="17" fillId="0" borderId="21" xfId="0" applyFont="1" applyBorder="1" applyAlignment="1" applyProtection="1">
      <alignment horizontal="center" vertical="center"/>
      <protection locked="0"/>
    </xf>
    <xf numFmtId="0" fontId="9" fillId="0" borderId="23" xfId="0" applyFont="1" applyBorder="1" applyAlignment="1">
      <alignment horizontal="center" vertical="center" wrapText="1"/>
    </xf>
    <xf numFmtId="14" fontId="10" fillId="0" borderId="0" xfId="0" applyNumberFormat="1" applyFont="1" applyBorder="1" applyAlignment="1" applyProtection="1">
      <alignment horizontal="center" vertical="center"/>
      <protection locked="0"/>
    </xf>
    <xf numFmtId="14" fontId="10" fillId="0" borderId="23" xfId="0" applyNumberFormat="1" applyFont="1" applyBorder="1" applyAlignment="1" applyProtection="1">
      <alignment horizontal="center" vertical="center"/>
      <protection locked="0"/>
    </xf>
    <xf numFmtId="0" fontId="10" fillId="0" borderId="22" xfId="0" applyFont="1" applyBorder="1" applyAlignment="1" applyProtection="1">
      <alignment horizontal="center" vertical="center"/>
      <protection locked="0"/>
    </xf>
    <xf numFmtId="0" fontId="10" fillId="0" borderId="0" xfId="0" applyFont="1" applyBorder="1" applyAlignment="1" applyProtection="1">
      <alignment horizontal="center" vertical="center"/>
      <protection locked="0"/>
    </xf>
    <xf numFmtId="0" fontId="10" fillId="0" borderId="23" xfId="0" applyFont="1" applyBorder="1" applyAlignment="1" applyProtection="1">
      <alignment horizontal="center" vertical="center"/>
      <protection locked="0"/>
    </xf>
    <xf numFmtId="0" fontId="10" fillId="0" borderId="25" xfId="0" applyFont="1" applyBorder="1" applyAlignment="1" applyProtection="1">
      <alignment horizontal="center" vertical="center"/>
      <protection locked="0"/>
    </xf>
    <xf numFmtId="0" fontId="10" fillId="0" borderId="26" xfId="0" applyFont="1" applyBorder="1" applyAlignment="1" applyProtection="1">
      <alignment horizontal="center" vertical="center"/>
      <protection locked="0"/>
    </xf>
    <xf numFmtId="0" fontId="10" fillId="0" borderId="24" xfId="0" applyFont="1" applyBorder="1" applyAlignment="1" applyProtection="1">
      <alignment horizontal="center" vertical="center"/>
      <protection locked="0"/>
    </xf>
    <xf numFmtId="0" fontId="10" fillId="0" borderId="15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10" fillId="0" borderId="15" xfId="0" applyFont="1" applyBorder="1" applyAlignment="1" applyProtection="1">
      <alignment horizontal="left" vertical="center"/>
      <protection locked="0"/>
    </xf>
    <xf numFmtId="0" fontId="10" fillId="0" borderId="14" xfId="0" applyFont="1" applyBorder="1" applyAlignment="1" applyProtection="1">
      <alignment horizontal="left" vertical="center"/>
      <protection locked="0"/>
    </xf>
    <xf numFmtId="0" fontId="10" fillId="0" borderId="16" xfId="0" applyFont="1" applyBorder="1" applyAlignment="1" applyProtection="1">
      <alignment horizontal="left" vertical="center"/>
      <protection locked="0"/>
    </xf>
    <xf numFmtId="0" fontId="10" fillId="0" borderId="15" xfId="0" applyFont="1" applyBorder="1" applyAlignment="1" applyProtection="1">
      <alignment horizontal="center" vertical="center"/>
      <protection locked="0"/>
    </xf>
    <xf numFmtId="0" fontId="10" fillId="0" borderId="16" xfId="0" applyFont="1" applyBorder="1" applyAlignment="1" applyProtection="1">
      <alignment horizontal="center" vertical="center"/>
      <protection locked="0"/>
    </xf>
    <xf numFmtId="164" fontId="10" fillId="0" borderId="15" xfId="0" applyNumberFormat="1" applyFont="1" applyBorder="1" applyAlignment="1" applyProtection="1">
      <alignment horizontal="right" vertical="center"/>
      <protection locked="0"/>
    </xf>
    <xf numFmtId="164" fontId="10" fillId="0" borderId="14" xfId="0" applyNumberFormat="1" applyFont="1" applyBorder="1" applyAlignment="1" applyProtection="1">
      <alignment horizontal="right" vertical="center"/>
      <protection locked="0"/>
    </xf>
    <xf numFmtId="164" fontId="10" fillId="0" borderId="16" xfId="0" applyNumberFormat="1" applyFont="1" applyBorder="1" applyAlignment="1" applyProtection="1">
      <alignment horizontal="right" vertical="center"/>
      <protection locked="0"/>
    </xf>
    <xf numFmtId="0" fontId="13" fillId="0" borderId="0" xfId="0" applyFont="1" applyAlignment="1">
      <alignment horizontal="left" vertical="center" wrapText="1"/>
    </xf>
    <xf numFmtId="0" fontId="10" fillId="0" borderId="15" xfId="0" applyFont="1" applyBorder="1" applyAlignment="1" applyProtection="1">
      <alignment horizontal="center" vertical="center"/>
    </xf>
    <xf numFmtId="0" fontId="10" fillId="0" borderId="14" xfId="0" applyFont="1" applyBorder="1" applyAlignment="1" applyProtection="1">
      <alignment horizontal="center" vertical="center"/>
    </xf>
    <xf numFmtId="0" fontId="10" fillId="0" borderId="16" xfId="0" applyFont="1" applyBorder="1" applyAlignment="1" applyProtection="1">
      <alignment horizontal="center" vertical="center"/>
    </xf>
    <xf numFmtId="0" fontId="10" fillId="0" borderId="28" xfId="0" applyFont="1" applyBorder="1" applyAlignment="1" applyProtection="1">
      <alignment horizontal="center" vertical="center"/>
    </xf>
    <xf numFmtId="0" fontId="10" fillId="0" borderId="29" xfId="0" applyFont="1" applyBorder="1" applyAlignment="1" applyProtection="1">
      <alignment horizontal="center" vertical="center"/>
    </xf>
    <xf numFmtId="164" fontId="10" fillId="0" borderId="28" xfId="0" applyNumberFormat="1" applyFont="1" applyBorder="1" applyAlignment="1" applyProtection="1">
      <alignment horizontal="right" vertical="center"/>
    </xf>
    <xf numFmtId="164" fontId="10" fillId="0" borderId="30" xfId="0" applyNumberFormat="1" applyFont="1" applyBorder="1" applyAlignment="1" applyProtection="1">
      <alignment horizontal="right" vertical="center"/>
    </xf>
    <xf numFmtId="164" fontId="10" fillId="0" borderId="29" xfId="0" applyNumberFormat="1" applyFont="1" applyBorder="1" applyAlignment="1" applyProtection="1">
      <alignment horizontal="right" vertical="center"/>
    </xf>
    <xf numFmtId="0" fontId="9" fillId="0" borderId="0" xfId="0" applyFont="1" applyBorder="1" applyAlignment="1">
      <alignment horizontal="left" vertical="center"/>
    </xf>
    <xf numFmtId="0" fontId="10" fillId="0" borderId="19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 wrapText="1"/>
    </xf>
    <xf numFmtId="0" fontId="10" fillId="0" borderId="22" xfId="0" applyFont="1" applyBorder="1" applyAlignment="1">
      <alignment horizontal="center" vertical="center"/>
    </xf>
    <xf numFmtId="0" fontId="10" fillId="0" borderId="23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/>
    </xf>
    <xf numFmtId="0" fontId="10" fillId="0" borderId="26" xfId="0" applyFont="1" applyBorder="1" applyAlignment="1">
      <alignment horizontal="center" vertical="center"/>
    </xf>
    <xf numFmtId="0" fontId="9" fillId="0" borderId="23" xfId="0" applyFont="1" applyBorder="1" applyAlignment="1">
      <alignment horizontal="left" vertical="center"/>
    </xf>
    <xf numFmtId="0" fontId="15" fillId="0" borderId="0" xfId="0" applyFont="1" applyBorder="1" applyAlignment="1">
      <alignment horizontal="left" vertical="center"/>
    </xf>
    <xf numFmtId="164" fontId="8" fillId="0" borderId="17" xfId="0" applyNumberFormat="1" applyFont="1" applyBorder="1" applyAlignment="1">
      <alignment vertical="center"/>
    </xf>
    <xf numFmtId="164" fontId="8" fillId="0" borderId="0" xfId="0" applyNumberFormat="1" applyFont="1" applyAlignment="1">
      <alignment vertical="center"/>
    </xf>
    <xf numFmtId="164" fontId="7" fillId="0" borderId="0" xfId="0" applyNumberFormat="1" applyFont="1" applyAlignment="1">
      <alignment vertical="center"/>
    </xf>
    <xf numFmtId="164" fontId="6" fillId="0" borderId="0" xfId="0" applyNumberFormat="1" applyFont="1" applyAlignment="1">
      <alignment vertical="center"/>
    </xf>
    <xf numFmtId="164" fontId="8" fillId="0" borderId="0" xfId="0" applyNumberFormat="1" applyFont="1" applyBorder="1" applyAlignment="1">
      <alignment vertical="center"/>
    </xf>
    <xf numFmtId="165" fontId="8" fillId="0" borderId="0" xfId="0" applyNumberFormat="1" applyFont="1" applyAlignment="1" applyProtection="1">
      <alignment vertical="center"/>
      <protection locked="0"/>
    </xf>
    <xf numFmtId="164" fontId="8" fillId="0" borderId="36" xfId="0" applyNumberFormat="1" applyFont="1" applyBorder="1" applyAlignment="1">
      <alignment vertical="center"/>
    </xf>
    <xf numFmtId="164" fontId="8" fillId="0" borderId="18" xfId="0" applyNumberFormat="1" applyFont="1" applyBorder="1" applyAlignment="1">
      <alignment vertical="center"/>
    </xf>
    <xf numFmtId="164" fontId="7" fillId="0" borderId="18" xfId="0" applyNumberFormat="1" applyFont="1" applyBorder="1" applyAlignment="1">
      <alignment vertical="center"/>
    </xf>
    <xf numFmtId="164" fontId="6" fillId="0" borderId="18" xfId="0" applyNumberFormat="1" applyFont="1" applyBorder="1" applyAlignment="1">
      <alignment vertical="center"/>
    </xf>
    <xf numFmtId="165" fontId="8" fillId="0" borderId="0" xfId="0" applyNumberFormat="1" applyFont="1" applyAlignment="1">
      <alignment vertical="center"/>
    </xf>
  </cellXfs>
  <cellStyles count="1">
    <cellStyle name="Normal" xfId="0" builtinId="0"/>
  </cellStyles>
  <dxfs count="4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94593</xdr:colOff>
      <xdr:row>28</xdr:row>
      <xdr:rowOff>194441</xdr:rowOff>
    </xdr:from>
    <xdr:to>
      <xdr:col>4</xdr:col>
      <xdr:colOff>446689</xdr:colOff>
      <xdr:row>30</xdr:row>
      <xdr:rowOff>17929</xdr:rowOff>
    </xdr:to>
    <xdr:sp macro="" textlink="">
      <xdr:nvSpPr>
        <xdr:cNvPr id="3" name="Ellipse 2"/>
        <xdr:cNvSpPr/>
      </xdr:nvSpPr>
      <xdr:spPr>
        <a:xfrm>
          <a:off x="4171293" y="6511421"/>
          <a:ext cx="748336" cy="219728"/>
        </a:xfrm>
        <a:prstGeom prst="ellipse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3100551</xdr:colOff>
      <xdr:row>27</xdr:row>
      <xdr:rowOff>178677</xdr:rowOff>
    </xdr:from>
    <xdr:to>
      <xdr:col>5</xdr:col>
      <xdr:colOff>793531</xdr:colOff>
      <xdr:row>29</xdr:row>
      <xdr:rowOff>33696</xdr:rowOff>
    </xdr:to>
    <xdr:sp macro="" textlink="">
      <xdr:nvSpPr>
        <xdr:cNvPr id="4" name="Ellipse 3"/>
        <xdr:cNvSpPr/>
      </xdr:nvSpPr>
      <xdr:spPr>
        <a:xfrm>
          <a:off x="7573491" y="6297537"/>
          <a:ext cx="809560" cy="251259"/>
        </a:xfrm>
        <a:prstGeom prst="ellipse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Z69"/>
  <sheetViews>
    <sheetView zoomScale="85" zoomScaleNormal="85" zoomScaleSheetLayoutView="40" workbookViewId="0">
      <selection activeCell="A4" sqref="A4"/>
    </sheetView>
  </sheetViews>
  <sheetFormatPr baseColWidth="10" defaultRowHeight="15" customHeight="1" x14ac:dyDescent="0.3"/>
  <cols>
    <col min="1" max="1" width="3" style="2" customWidth="1"/>
    <col min="2" max="2" width="7.77734375" style="1" customWidth="1"/>
    <col min="3" max="3" width="7.77734375" style="2" customWidth="1"/>
    <col min="4" max="4" width="8.77734375" style="4" customWidth="1"/>
    <col min="5" max="5" width="10.77734375" style="17" customWidth="1"/>
    <col min="6" max="7" width="7.77734375" style="2" customWidth="1"/>
    <col min="8" max="8" width="8.77734375" style="4" customWidth="1"/>
    <col min="9" max="9" width="10.77734375" style="17" customWidth="1"/>
    <col min="10" max="11" width="7.77734375" style="2" customWidth="1"/>
    <col min="12" max="12" width="8.77734375" style="4" customWidth="1"/>
    <col min="13" max="13" width="10.77734375" style="17" customWidth="1"/>
    <col min="14" max="15" width="7.77734375" style="2" customWidth="1"/>
    <col min="16" max="16" width="8.77734375" style="2" customWidth="1"/>
    <col min="17" max="17" width="10.77734375" style="3" customWidth="1"/>
    <col min="18" max="19" width="7.77734375" style="2" customWidth="1"/>
    <col min="20" max="20" width="8.77734375" style="2" customWidth="1"/>
    <col min="21" max="21" width="10.77734375" style="3" customWidth="1"/>
    <col min="22" max="22" width="7.77734375" style="2" customWidth="1"/>
    <col min="23" max="24" width="6.77734375" style="1" customWidth="1"/>
    <col min="25" max="25" width="3.77734375" style="56" customWidth="1"/>
    <col min="26" max="26" width="6.77734375" style="55" customWidth="1"/>
    <col min="27" max="16384" width="11.5546875" style="2"/>
  </cols>
  <sheetData>
    <row r="1" spans="2:26" ht="15" customHeight="1" thickBot="1" x14ac:dyDescent="0.35"/>
    <row r="2" spans="2:26" ht="15" customHeight="1" thickBot="1" x14ac:dyDescent="0.35">
      <c r="B2" s="75" t="s">
        <v>8</v>
      </c>
      <c r="C2" s="76"/>
      <c r="D2" s="76"/>
      <c r="E2" s="77"/>
      <c r="F2" s="78" t="s">
        <v>7</v>
      </c>
      <c r="G2" s="78"/>
      <c r="H2" s="74" t="s">
        <v>5</v>
      </c>
      <c r="I2" s="74"/>
      <c r="J2" s="79" t="s">
        <v>6</v>
      </c>
      <c r="K2" s="78"/>
      <c r="L2" s="128"/>
      <c r="M2" s="129"/>
      <c r="N2" s="129"/>
      <c r="O2" s="129"/>
      <c r="P2" s="129"/>
      <c r="Q2" s="130"/>
      <c r="R2" s="130"/>
      <c r="S2" s="130"/>
      <c r="T2" s="131"/>
      <c r="U2" s="131"/>
      <c r="V2" s="16"/>
      <c r="W2" s="53"/>
      <c r="X2" s="54"/>
    </row>
    <row r="3" spans="2:26" ht="15" customHeight="1" thickBot="1" x14ac:dyDescent="0.35">
      <c r="B3" s="72" t="s">
        <v>4</v>
      </c>
      <c r="C3" s="73"/>
      <c r="D3" s="73"/>
      <c r="E3" s="73"/>
      <c r="F3" s="80">
        <v>17</v>
      </c>
      <c r="G3" s="80"/>
      <c r="H3" s="80">
        <v>13.1</v>
      </c>
      <c r="I3" s="80"/>
      <c r="J3" s="80">
        <v>11.1</v>
      </c>
      <c r="K3" s="80"/>
      <c r="L3" s="128"/>
      <c r="M3" s="132"/>
      <c r="N3" s="133"/>
      <c r="O3" s="133"/>
      <c r="P3" s="133"/>
      <c r="Q3" s="130"/>
      <c r="R3" s="130"/>
      <c r="S3" s="130"/>
      <c r="T3" s="131"/>
      <c r="U3" s="131"/>
      <c r="V3" s="16"/>
      <c r="W3" s="53"/>
      <c r="X3" s="54"/>
    </row>
    <row r="4" spans="2:26" ht="15" customHeight="1" thickBot="1" x14ac:dyDescent="0.35"/>
    <row r="5" spans="2:26" s="3" customFormat="1" ht="18" customHeight="1" thickBot="1" x14ac:dyDescent="0.35">
      <c r="B5" s="8" t="s">
        <v>0</v>
      </c>
      <c r="C5" s="9" t="s">
        <v>1</v>
      </c>
      <c r="D5" s="10" t="s">
        <v>2</v>
      </c>
      <c r="E5" s="11" t="s">
        <v>3</v>
      </c>
      <c r="F5" s="8" t="s">
        <v>0</v>
      </c>
      <c r="G5" s="9" t="s">
        <v>1</v>
      </c>
      <c r="H5" s="10" t="s">
        <v>2</v>
      </c>
      <c r="I5" s="11" t="s">
        <v>3</v>
      </c>
      <c r="J5" s="8" t="s">
        <v>0</v>
      </c>
      <c r="K5" s="9" t="s">
        <v>1</v>
      </c>
      <c r="L5" s="10" t="s">
        <v>2</v>
      </c>
      <c r="M5" s="11" t="s">
        <v>3</v>
      </c>
      <c r="N5" s="8" t="s">
        <v>0</v>
      </c>
      <c r="O5" s="9" t="s">
        <v>1</v>
      </c>
      <c r="P5" s="10" t="s">
        <v>2</v>
      </c>
      <c r="Q5" s="11" t="s">
        <v>3</v>
      </c>
      <c r="R5" s="8" t="s">
        <v>0</v>
      </c>
      <c r="S5" s="9" t="s">
        <v>1</v>
      </c>
      <c r="T5" s="10" t="s">
        <v>2</v>
      </c>
      <c r="U5" s="11" t="s">
        <v>3</v>
      </c>
      <c r="W5" s="8" t="s">
        <v>30</v>
      </c>
      <c r="X5" s="63" t="s">
        <v>31</v>
      </c>
      <c r="Y5" s="70" t="s">
        <v>32</v>
      </c>
      <c r="Z5" s="71"/>
    </row>
    <row r="6" spans="2:26" ht="15" customHeight="1" x14ac:dyDescent="0.3">
      <c r="B6" s="12">
        <v>0.11</v>
      </c>
      <c r="C6" s="21">
        <v>0</v>
      </c>
      <c r="D6" s="5">
        <f>F3</f>
        <v>17</v>
      </c>
      <c r="E6" s="18" t="str">
        <f t="shared" ref="E6:E35" si="0">IF(C6=0,"",D6*C6)</f>
        <v/>
      </c>
      <c r="F6" s="12">
        <f>B35+0.01</f>
        <v>0.41000000000000025</v>
      </c>
      <c r="G6" s="21">
        <v>4</v>
      </c>
      <c r="H6" s="5">
        <f>D35</f>
        <v>17</v>
      </c>
      <c r="I6" s="18">
        <f>IF(G6=0,"",H6*G6)</f>
        <v>68</v>
      </c>
      <c r="J6" s="12">
        <f>F35+0.01</f>
        <v>0.71000000000000052</v>
      </c>
      <c r="K6" s="21">
        <v>0</v>
      </c>
      <c r="L6" s="5">
        <f>H35</f>
        <v>13.1</v>
      </c>
      <c r="M6" s="18" t="str">
        <f>IF(K6=0,"",L6*K6)</f>
        <v/>
      </c>
      <c r="N6" s="12">
        <f>J35+0.01</f>
        <v>1.0100000000000007</v>
      </c>
      <c r="O6" s="21">
        <v>4</v>
      </c>
      <c r="P6" s="5">
        <f>L35</f>
        <v>11.1</v>
      </c>
      <c r="Q6" s="18">
        <f>IF(O6=0,"",P6*O6)</f>
        <v>44.4</v>
      </c>
      <c r="R6" s="12">
        <f>N35+0.01</f>
        <v>1.3100000000000009</v>
      </c>
      <c r="S6" s="21">
        <v>0</v>
      </c>
      <c r="T6" s="5">
        <f>P35</f>
        <v>11.1</v>
      </c>
      <c r="U6" s="18" t="str">
        <f t="shared" ref="U6:U35" si="1">IF(S6=0,"",T6*S6)</f>
        <v/>
      </c>
      <c r="W6" s="61">
        <v>0.3</v>
      </c>
      <c r="X6" s="62">
        <v>0.5</v>
      </c>
      <c r="Y6" s="64">
        <v>3</v>
      </c>
      <c r="Z6" s="67" t="s">
        <v>33</v>
      </c>
    </row>
    <row r="7" spans="2:26" ht="15" customHeight="1" x14ac:dyDescent="0.3">
      <c r="B7" s="13">
        <f>B6+0.01</f>
        <v>0.12</v>
      </c>
      <c r="C7" s="22">
        <v>0</v>
      </c>
      <c r="D7" s="6">
        <f>D6</f>
        <v>17</v>
      </c>
      <c r="E7" s="19" t="str">
        <f t="shared" si="0"/>
        <v/>
      </c>
      <c r="F7" s="13">
        <f>F6+0.01</f>
        <v>0.42000000000000026</v>
      </c>
      <c r="G7" s="22">
        <v>4</v>
      </c>
      <c r="H7" s="5">
        <f>H6</f>
        <v>17</v>
      </c>
      <c r="I7" s="19">
        <f t="shared" ref="I7:I35" si="2">IF(G7=0,"",H7*G7)</f>
        <v>68</v>
      </c>
      <c r="J7" s="13">
        <f>J6+0.01</f>
        <v>0.72000000000000053</v>
      </c>
      <c r="K7" s="22">
        <v>0</v>
      </c>
      <c r="L7" s="5">
        <f>L6</f>
        <v>13.1</v>
      </c>
      <c r="M7" s="19" t="str">
        <f t="shared" ref="M7:M35" si="3">IF(K7=0,"",L7*K7)</f>
        <v/>
      </c>
      <c r="N7" s="13">
        <f>N6+0.01</f>
        <v>1.0200000000000007</v>
      </c>
      <c r="O7" s="22">
        <v>1</v>
      </c>
      <c r="P7" s="6">
        <f>P6</f>
        <v>11.1</v>
      </c>
      <c r="Q7" s="19">
        <f t="shared" ref="Q7:Q35" si="4">IF(O7=0,"",P7*O7)</f>
        <v>11.1</v>
      </c>
      <c r="R7" s="13">
        <f t="shared" ref="R7:R35" si="5">R6+0.01</f>
        <v>1.320000000000001</v>
      </c>
      <c r="S7" s="22">
        <v>1</v>
      </c>
      <c r="T7" s="6">
        <f t="shared" ref="T7:T35" si="6">T6</f>
        <v>11.1</v>
      </c>
      <c r="U7" s="19">
        <f t="shared" si="1"/>
        <v>11.1</v>
      </c>
      <c r="W7" s="57">
        <v>0.51</v>
      </c>
      <c r="X7" s="58">
        <v>0.74</v>
      </c>
      <c r="Y7" s="65">
        <v>2</v>
      </c>
      <c r="Z7" s="68" t="s">
        <v>33</v>
      </c>
    </row>
    <row r="8" spans="2:26" ht="15" customHeight="1" x14ac:dyDescent="0.3">
      <c r="B8" s="13">
        <f t="shared" ref="B8:B35" si="7">B7+0.01</f>
        <v>0.13</v>
      </c>
      <c r="C8" s="22">
        <v>0</v>
      </c>
      <c r="D8" s="6">
        <f t="shared" ref="D8:D35" si="8">D7</f>
        <v>17</v>
      </c>
      <c r="E8" s="19" t="str">
        <f t="shared" si="0"/>
        <v/>
      </c>
      <c r="F8" s="13">
        <f t="shared" ref="F8:F35" si="9">F7+0.01</f>
        <v>0.43000000000000027</v>
      </c>
      <c r="G8" s="22">
        <v>0</v>
      </c>
      <c r="H8" s="5">
        <f>H7</f>
        <v>17</v>
      </c>
      <c r="I8" s="19" t="str">
        <f t="shared" si="2"/>
        <v/>
      </c>
      <c r="J8" s="13">
        <f t="shared" ref="J8:J35" si="10">J7+0.01</f>
        <v>0.73000000000000054</v>
      </c>
      <c r="K8" s="22">
        <v>0</v>
      </c>
      <c r="L8" s="5">
        <f t="shared" ref="L8:L34" si="11">L7</f>
        <v>13.1</v>
      </c>
      <c r="M8" s="19" t="str">
        <f t="shared" si="3"/>
        <v/>
      </c>
      <c r="N8" s="13">
        <f t="shared" ref="N8:N35" si="12">N7+0.01</f>
        <v>1.0300000000000007</v>
      </c>
      <c r="O8" s="22">
        <v>3</v>
      </c>
      <c r="P8" s="6">
        <f t="shared" ref="P8:P35" si="13">P7</f>
        <v>11.1</v>
      </c>
      <c r="Q8" s="19">
        <f t="shared" si="4"/>
        <v>33.299999999999997</v>
      </c>
      <c r="R8" s="13">
        <f t="shared" si="5"/>
        <v>1.330000000000001</v>
      </c>
      <c r="S8" s="22">
        <v>1</v>
      </c>
      <c r="T8" s="6">
        <f t="shared" si="6"/>
        <v>11.1</v>
      </c>
      <c r="U8" s="19">
        <f t="shared" si="1"/>
        <v>11.1</v>
      </c>
      <c r="W8" s="57">
        <v>0.75</v>
      </c>
      <c r="X8" s="58">
        <v>0.9</v>
      </c>
      <c r="Y8" s="65">
        <v>3</v>
      </c>
      <c r="Z8" s="68" t="s">
        <v>33</v>
      </c>
    </row>
    <row r="9" spans="2:26" ht="15" customHeight="1" thickBot="1" x14ac:dyDescent="0.35">
      <c r="B9" s="13">
        <f t="shared" si="7"/>
        <v>0.14000000000000001</v>
      </c>
      <c r="C9" s="22">
        <v>0</v>
      </c>
      <c r="D9" s="6">
        <f t="shared" si="8"/>
        <v>17</v>
      </c>
      <c r="E9" s="19" t="str">
        <f t="shared" si="0"/>
        <v/>
      </c>
      <c r="F9" s="13">
        <f t="shared" si="9"/>
        <v>0.44000000000000028</v>
      </c>
      <c r="G9" s="22">
        <v>6</v>
      </c>
      <c r="H9" s="5">
        <f t="shared" ref="H9:H35" si="14">H8</f>
        <v>17</v>
      </c>
      <c r="I9" s="19">
        <f t="shared" si="2"/>
        <v>102</v>
      </c>
      <c r="J9" s="13">
        <f t="shared" si="10"/>
        <v>0.74000000000000055</v>
      </c>
      <c r="K9" s="22">
        <v>2</v>
      </c>
      <c r="L9" s="5">
        <f t="shared" si="11"/>
        <v>13.1</v>
      </c>
      <c r="M9" s="19">
        <f t="shared" si="3"/>
        <v>26.2</v>
      </c>
      <c r="N9" s="13">
        <f t="shared" si="12"/>
        <v>1.0400000000000007</v>
      </c>
      <c r="O9" s="22">
        <v>0</v>
      </c>
      <c r="P9" s="6">
        <f t="shared" si="13"/>
        <v>11.1</v>
      </c>
      <c r="Q9" s="19" t="str">
        <f t="shared" si="4"/>
        <v/>
      </c>
      <c r="R9" s="13">
        <f t="shared" si="5"/>
        <v>1.340000000000001</v>
      </c>
      <c r="S9" s="22">
        <v>0</v>
      </c>
      <c r="T9" s="6">
        <f t="shared" si="6"/>
        <v>11.1</v>
      </c>
      <c r="U9" s="19" t="str">
        <f t="shared" si="1"/>
        <v/>
      </c>
      <c r="W9" s="59">
        <v>0.91</v>
      </c>
      <c r="X9" s="60">
        <v>1.8</v>
      </c>
      <c r="Y9" s="66">
        <v>2</v>
      </c>
      <c r="Z9" s="69" t="s">
        <v>33</v>
      </c>
    </row>
    <row r="10" spans="2:26" ht="15" customHeight="1" x14ac:dyDescent="0.3">
      <c r="B10" s="13">
        <f t="shared" si="7"/>
        <v>0.15000000000000002</v>
      </c>
      <c r="C10" s="22">
        <v>0</v>
      </c>
      <c r="D10" s="6">
        <f t="shared" si="8"/>
        <v>17</v>
      </c>
      <c r="E10" s="19" t="str">
        <f t="shared" si="0"/>
        <v/>
      </c>
      <c r="F10" s="13">
        <f t="shared" si="9"/>
        <v>0.45000000000000029</v>
      </c>
      <c r="G10" s="22">
        <v>0</v>
      </c>
      <c r="H10" s="5">
        <f t="shared" si="14"/>
        <v>17</v>
      </c>
      <c r="I10" s="19" t="str">
        <f t="shared" si="2"/>
        <v/>
      </c>
      <c r="J10" s="13">
        <f t="shared" si="10"/>
        <v>0.75000000000000056</v>
      </c>
      <c r="K10" s="22">
        <v>1</v>
      </c>
      <c r="L10" s="5">
        <f t="shared" si="11"/>
        <v>13.1</v>
      </c>
      <c r="M10" s="19">
        <f t="shared" si="3"/>
        <v>13.1</v>
      </c>
      <c r="N10" s="13">
        <f t="shared" si="12"/>
        <v>1.0500000000000007</v>
      </c>
      <c r="O10" s="22">
        <v>3</v>
      </c>
      <c r="P10" s="6">
        <f t="shared" si="13"/>
        <v>11.1</v>
      </c>
      <c r="Q10" s="19">
        <f t="shared" si="4"/>
        <v>33.299999999999997</v>
      </c>
      <c r="R10" s="13">
        <f t="shared" si="5"/>
        <v>1.350000000000001</v>
      </c>
      <c r="S10" s="22">
        <v>0</v>
      </c>
      <c r="T10" s="6">
        <f t="shared" si="6"/>
        <v>11.1</v>
      </c>
      <c r="U10" s="19" t="str">
        <f t="shared" si="1"/>
        <v/>
      </c>
    </row>
    <row r="11" spans="2:26" ht="15" customHeight="1" x14ac:dyDescent="0.3">
      <c r="B11" s="13">
        <f t="shared" si="7"/>
        <v>0.16000000000000003</v>
      </c>
      <c r="C11" s="22">
        <v>0</v>
      </c>
      <c r="D11" s="6">
        <f t="shared" si="8"/>
        <v>17</v>
      </c>
      <c r="E11" s="19" t="str">
        <f t="shared" si="0"/>
        <v/>
      </c>
      <c r="F11" s="13">
        <f t="shared" si="9"/>
        <v>0.4600000000000003</v>
      </c>
      <c r="G11" s="22">
        <v>2</v>
      </c>
      <c r="H11" s="5">
        <f t="shared" si="14"/>
        <v>17</v>
      </c>
      <c r="I11" s="19">
        <f t="shared" si="2"/>
        <v>34</v>
      </c>
      <c r="J11" s="13">
        <f t="shared" si="10"/>
        <v>0.76000000000000056</v>
      </c>
      <c r="K11" s="22">
        <v>0</v>
      </c>
      <c r="L11" s="5">
        <f t="shared" si="11"/>
        <v>13.1</v>
      </c>
      <c r="M11" s="19" t="str">
        <f t="shared" si="3"/>
        <v/>
      </c>
      <c r="N11" s="13">
        <f t="shared" si="12"/>
        <v>1.0600000000000007</v>
      </c>
      <c r="O11" s="22">
        <v>1</v>
      </c>
      <c r="P11" s="6">
        <f t="shared" si="13"/>
        <v>11.1</v>
      </c>
      <c r="Q11" s="19">
        <f t="shared" si="4"/>
        <v>11.1</v>
      </c>
      <c r="R11" s="13">
        <f t="shared" si="5"/>
        <v>1.360000000000001</v>
      </c>
      <c r="S11" s="22">
        <v>0</v>
      </c>
      <c r="T11" s="6">
        <f t="shared" si="6"/>
        <v>11.1</v>
      </c>
      <c r="U11" s="19" t="str">
        <f t="shared" si="1"/>
        <v/>
      </c>
    </row>
    <row r="12" spans="2:26" ht="15" customHeight="1" x14ac:dyDescent="0.3">
      <c r="B12" s="13">
        <f t="shared" si="7"/>
        <v>0.17000000000000004</v>
      </c>
      <c r="C12" s="22">
        <v>0</v>
      </c>
      <c r="D12" s="6">
        <f t="shared" si="8"/>
        <v>17</v>
      </c>
      <c r="E12" s="19" t="str">
        <f t="shared" si="0"/>
        <v/>
      </c>
      <c r="F12" s="13">
        <f t="shared" si="9"/>
        <v>0.47000000000000031</v>
      </c>
      <c r="G12" s="22">
        <v>2</v>
      </c>
      <c r="H12" s="5">
        <f t="shared" si="14"/>
        <v>17</v>
      </c>
      <c r="I12" s="19">
        <f t="shared" si="2"/>
        <v>34</v>
      </c>
      <c r="J12" s="13">
        <f t="shared" si="10"/>
        <v>0.77000000000000057</v>
      </c>
      <c r="K12" s="22">
        <v>0</v>
      </c>
      <c r="L12" s="5">
        <f t="shared" si="11"/>
        <v>13.1</v>
      </c>
      <c r="M12" s="19" t="str">
        <f t="shared" si="3"/>
        <v/>
      </c>
      <c r="N12" s="13">
        <f t="shared" si="12"/>
        <v>1.0700000000000007</v>
      </c>
      <c r="O12" s="22">
        <v>5</v>
      </c>
      <c r="P12" s="6">
        <f t="shared" si="13"/>
        <v>11.1</v>
      </c>
      <c r="Q12" s="19">
        <f t="shared" si="4"/>
        <v>55.5</v>
      </c>
      <c r="R12" s="13">
        <f t="shared" si="5"/>
        <v>1.370000000000001</v>
      </c>
      <c r="S12" s="22">
        <v>1</v>
      </c>
      <c r="T12" s="6">
        <f t="shared" si="6"/>
        <v>11.1</v>
      </c>
      <c r="U12" s="19">
        <f t="shared" si="1"/>
        <v>11.1</v>
      </c>
    </row>
    <row r="13" spans="2:26" ht="15" customHeight="1" x14ac:dyDescent="0.3">
      <c r="B13" s="13">
        <f t="shared" si="7"/>
        <v>0.18000000000000005</v>
      </c>
      <c r="C13" s="22">
        <v>0</v>
      </c>
      <c r="D13" s="6">
        <f t="shared" si="8"/>
        <v>17</v>
      </c>
      <c r="E13" s="19" t="str">
        <f t="shared" si="0"/>
        <v/>
      </c>
      <c r="F13" s="13">
        <f t="shared" si="9"/>
        <v>0.48000000000000032</v>
      </c>
      <c r="G13" s="22">
        <v>1</v>
      </c>
      <c r="H13" s="5">
        <f t="shared" si="14"/>
        <v>17</v>
      </c>
      <c r="I13" s="19">
        <f t="shared" si="2"/>
        <v>17</v>
      </c>
      <c r="J13" s="13">
        <f t="shared" si="10"/>
        <v>0.78000000000000058</v>
      </c>
      <c r="K13" s="22">
        <v>0</v>
      </c>
      <c r="L13" s="5">
        <f t="shared" si="11"/>
        <v>13.1</v>
      </c>
      <c r="M13" s="19" t="str">
        <f t="shared" si="3"/>
        <v/>
      </c>
      <c r="N13" s="13">
        <f t="shared" si="12"/>
        <v>1.0800000000000007</v>
      </c>
      <c r="O13" s="22">
        <v>3</v>
      </c>
      <c r="P13" s="6">
        <f t="shared" si="13"/>
        <v>11.1</v>
      </c>
      <c r="Q13" s="19">
        <f t="shared" si="4"/>
        <v>33.299999999999997</v>
      </c>
      <c r="R13" s="13">
        <f t="shared" si="5"/>
        <v>1.380000000000001</v>
      </c>
      <c r="S13" s="22">
        <v>0</v>
      </c>
      <c r="T13" s="6">
        <f t="shared" si="6"/>
        <v>11.1</v>
      </c>
      <c r="U13" s="19" t="str">
        <f t="shared" si="1"/>
        <v/>
      </c>
    </row>
    <row r="14" spans="2:26" ht="15" customHeight="1" x14ac:dyDescent="0.3">
      <c r="B14" s="13">
        <f t="shared" si="7"/>
        <v>0.19000000000000006</v>
      </c>
      <c r="C14" s="22">
        <v>0</v>
      </c>
      <c r="D14" s="6">
        <f t="shared" si="8"/>
        <v>17</v>
      </c>
      <c r="E14" s="19" t="str">
        <f t="shared" si="0"/>
        <v/>
      </c>
      <c r="F14" s="13">
        <f t="shared" si="9"/>
        <v>0.49000000000000032</v>
      </c>
      <c r="G14" s="22">
        <v>1</v>
      </c>
      <c r="H14" s="5">
        <f t="shared" si="14"/>
        <v>17</v>
      </c>
      <c r="I14" s="19">
        <f t="shared" si="2"/>
        <v>17</v>
      </c>
      <c r="J14" s="13">
        <f t="shared" si="10"/>
        <v>0.79000000000000059</v>
      </c>
      <c r="K14" s="22">
        <v>0</v>
      </c>
      <c r="L14" s="5">
        <f t="shared" si="11"/>
        <v>13.1</v>
      </c>
      <c r="M14" s="19" t="str">
        <f t="shared" si="3"/>
        <v/>
      </c>
      <c r="N14" s="13">
        <f t="shared" si="12"/>
        <v>1.0900000000000007</v>
      </c>
      <c r="O14" s="22">
        <v>4</v>
      </c>
      <c r="P14" s="6">
        <f t="shared" si="13"/>
        <v>11.1</v>
      </c>
      <c r="Q14" s="19">
        <f t="shared" si="4"/>
        <v>44.4</v>
      </c>
      <c r="R14" s="13">
        <f t="shared" si="5"/>
        <v>1.390000000000001</v>
      </c>
      <c r="S14" s="22">
        <v>0</v>
      </c>
      <c r="T14" s="6">
        <f t="shared" si="6"/>
        <v>11.1</v>
      </c>
      <c r="U14" s="19" t="str">
        <f t="shared" si="1"/>
        <v/>
      </c>
    </row>
    <row r="15" spans="2:26" ht="15" customHeight="1" x14ac:dyDescent="0.3">
      <c r="B15" s="14">
        <f t="shared" si="7"/>
        <v>0.20000000000000007</v>
      </c>
      <c r="C15" s="22">
        <v>0</v>
      </c>
      <c r="D15" s="6">
        <f t="shared" si="8"/>
        <v>17</v>
      </c>
      <c r="E15" s="19" t="str">
        <f t="shared" si="0"/>
        <v/>
      </c>
      <c r="F15" s="14">
        <f t="shared" si="9"/>
        <v>0.50000000000000033</v>
      </c>
      <c r="G15" s="22">
        <v>5</v>
      </c>
      <c r="H15" s="5">
        <f>H3</f>
        <v>13.1</v>
      </c>
      <c r="I15" s="19">
        <f t="shared" si="2"/>
        <v>65.5</v>
      </c>
      <c r="J15" s="14">
        <f t="shared" si="10"/>
        <v>0.8000000000000006</v>
      </c>
      <c r="K15" s="22">
        <v>2</v>
      </c>
      <c r="L15" s="5">
        <f t="shared" si="11"/>
        <v>13.1</v>
      </c>
      <c r="M15" s="19">
        <f t="shared" si="3"/>
        <v>26.2</v>
      </c>
      <c r="N15" s="14">
        <f t="shared" si="12"/>
        <v>1.1000000000000008</v>
      </c>
      <c r="O15" s="22">
        <v>3</v>
      </c>
      <c r="P15" s="6">
        <f t="shared" si="13"/>
        <v>11.1</v>
      </c>
      <c r="Q15" s="19">
        <f t="shared" si="4"/>
        <v>33.299999999999997</v>
      </c>
      <c r="R15" s="14">
        <f t="shared" si="5"/>
        <v>1.400000000000001</v>
      </c>
      <c r="S15" s="22">
        <v>0</v>
      </c>
      <c r="T15" s="6">
        <f t="shared" si="6"/>
        <v>11.1</v>
      </c>
      <c r="U15" s="19" t="str">
        <f t="shared" si="1"/>
        <v/>
      </c>
    </row>
    <row r="16" spans="2:26" ht="15" customHeight="1" x14ac:dyDescent="0.3">
      <c r="B16" s="13">
        <f t="shared" si="7"/>
        <v>0.21000000000000008</v>
      </c>
      <c r="C16" s="22">
        <v>0</v>
      </c>
      <c r="D16" s="6">
        <f t="shared" si="8"/>
        <v>17</v>
      </c>
      <c r="E16" s="19" t="str">
        <f t="shared" si="0"/>
        <v/>
      </c>
      <c r="F16" s="13">
        <f t="shared" si="9"/>
        <v>0.51000000000000034</v>
      </c>
      <c r="G16" s="22">
        <v>0</v>
      </c>
      <c r="H16" s="5">
        <f t="shared" si="14"/>
        <v>13.1</v>
      </c>
      <c r="I16" s="19" t="str">
        <f t="shared" si="2"/>
        <v/>
      </c>
      <c r="J16" s="13">
        <f t="shared" si="10"/>
        <v>0.81000000000000061</v>
      </c>
      <c r="K16" s="22">
        <v>2</v>
      </c>
      <c r="L16" s="5">
        <f t="shared" si="11"/>
        <v>13.1</v>
      </c>
      <c r="M16" s="19">
        <f t="shared" si="3"/>
        <v>26.2</v>
      </c>
      <c r="N16" s="13">
        <f t="shared" si="12"/>
        <v>1.1100000000000008</v>
      </c>
      <c r="O16" s="22">
        <v>2</v>
      </c>
      <c r="P16" s="6">
        <f t="shared" si="13"/>
        <v>11.1</v>
      </c>
      <c r="Q16" s="19">
        <f t="shared" si="4"/>
        <v>22.2</v>
      </c>
      <c r="R16" s="13">
        <f t="shared" si="5"/>
        <v>1.410000000000001</v>
      </c>
      <c r="S16" s="22">
        <v>0</v>
      </c>
      <c r="T16" s="6">
        <f t="shared" si="6"/>
        <v>11.1</v>
      </c>
      <c r="U16" s="19" t="str">
        <f t="shared" si="1"/>
        <v/>
      </c>
    </row>
    <row r="17" spans="2:21" ht="15" customHeight="1" x14ac:dyDescent="0.3">
      <c r="B17" s="13">
        <f t="shared" si="7"/>
        <v>0.22000000000000008</v>
      </c>
      <c r="C17" s="22">
        <v>0</v>
      </c>
      <c r="D17" s="6">
        <f t="shared" si="8"/>
        <v>17</v>
      </c>
      <c r="E17" s="19" t="str">
        <f t="shared" si="0"/>
        <v/>
      </c>
      <c r="F17" s="13">
        <f t="shared" si="9"/>
        <v>0.52000000000000035</v>
      </c>
      <c r="G17" s="22">
        <v>4</v>
      </c>
      <c r="H17" s="5">
        <f t="shared" si="14"/>
        <v>13.1</v>
      </c>
      <c r="I17" s="19">
        <f t="shared" si="2"/>
        <v>52.4</v>
      </c>
      <c r="J17" s="13">
        <f t="shared" si="10"/>
        <v>0.82000000000000062</v>
      </c>
      <c r="K17" s="22">
        <v>0</v>
      </c>
      <c r="L17" s="5">
        <f t="shared" si="11"/>
        <v>13.1</v>
      </c>
      <c r="M17" s="19" t="str">
        <f t="shared" si="3"/>
        <v/>
      </c>
      <c r="N17" s="13">
        <f t="shared" si="12"/>
        <v>1.1200000000000008</v>
      </c>
      <c r="O17" s="22">
        <v>2</v>
      </c>
      <c r="P17" s="6">
        <f t="shared" si="13"/>
        <v>11.1</v>
      </c>
      <c r="Q17" s="19">
        <f t="shared" si="4"/>
        <v>22.2</v>
      </c>
      <c r="R17" s="13">
        <f t="shared" si="5"/>
        <v>1.420000000000001</v>
      </c>
      <c r="S17" s="22">
        <v>0</v>
      </c>
      <c r="T17" s="6">
        <f t="shared" si="6"/>
        <v>11.1</v>
      </c>
      <c r="U17" s="19" t="str">
        <f t="shared" si="1"/>
        <v/>
      </c>
    </row>
    <row r="18" spans="2:21" ht="15" customHeight="1" x14ac:dyDescent="0.3">
      <c r="B18" s="13">
        <f t="shared" si="7"/>
        <v>0.23000000000000009</v>
      </c>
      <c r="C18" s="22">
        <v>0</v>
      </c>
      <c r="D18" s="6">
        <f t="shared" si="8"/>
        <v>17</v>
      </c>
      <c r="E18" s="19" t="str">
        <f t="shared" si="0"/>
        <v/>
      </c>
      <c r="F18" s="13">
        <f t="shared" si="9"/>
        <v>0.53000000000000036</v>
      </c>
      <c r="G18" s="22">
        <v>3</v>
      </c>
      <c r="H18" s="5">
        <f t="shared" si="14"/>
        <v>13.1</v>
      </c>
      <c r="I18" s="19">
        <f t="shared" si="2"/>
        <v>39.299999999999997</v>
      </c>
      <c r="J18" s="13">
        <f t="shared" si="10"/>
        <v>0.83000000000000063</v>
      </c>
      <c r="K18" s="22">
        <v>0</v>
      </c>
      <c r="L18" s="5">
        <f t="shared" si="11"/>
        <v>13.1</v>
      </c>
      <c r="M18" s="19" t="str">
        <f t="shared" si="3"/>
        <v/>
      </c>
      <c r="N18" s="13">
        <f t="shared" si="12"/>
        <v>1.1300000000000008</v>
      </c>
      <c r="O18" s="22">
        <v>3</v>
      </c>
      <c r="P18" s="6">
        <f t="shared" si="13"/>
        <v>11.1</v>
      </c>
      <c r="Q18" s="19">
        <f t="shared" si="4"/>
        <v>33.299999999999997</v>
      </c>
      <c r="R18" s="13">
        <f t="shared" si="5"/>
        <v>1.430000000000001</v>
      </c>
      <c r="S18" s="22">
        <v>0</v>
      </c>
      <c r="T18" s="6">
        <f t="shared" si="6"/>
        <v>11.1</v>
      </c>
      <c r="U18" s="19" t="str">
        <f t="shared" si="1"/>
        <v/>
      </c>
    </row>
    <row r="19" spans="2:21" ht="15" customHeight="1" x14ac:dyDescent="0.3">
      <c r="B19" s="13">
        <f t="shared" si="7"/>
        <v>0.2400000000000001</v>
      </c>
      <c r="C19" s="22">
        <v>0</v>
      </c>
      <c r="D19" s="6">
        <f t="shared" si="8"/>
        <v>17</v>
      </c>
      <c r="E19" s="19" t="str">
        <f t="shared" si="0"/>
        <v/>
      </c>
      <c r="F19" s="13">
        <f t="shared" si="9"/>
        <v>0.54000000000000037</v>
      </c>
      <c r="G19" s="22">
        <v>3</v>
      </c>
      <c r="H19" s="5">
        <f t="shared" si="14"/>
        <v>13.1</v>
      </c>
      <c r="I19" s="19">
        <f t="shared" si="2"/>
        <v>39.299999999999997</v>
      </c>
      <c r="J19" s="13">
        <f t="shared" si="10"/>
        <v>0.84000000000000064</v>
      </c>
      <c r="K19" s="22">
        <v>2</v>
      </c>
      <c r="L19" s="5">
        <f t="shared" si="11"/>
        <v>13.1</v>
      </c>
      <c r="M19" s="19">
        <f t="shared" si="3"/>
        <v>26.2</v>
      </c>
      <c r="N19" s="13">
        <f t="shared" si="12"/>
        <v>1.1400000000000008</v>
      </c>
      <c r="O19" s="22">
        <v>0</v>
      </c>
      <c r="P19" s="6">
        <f t="shared" si="13"/>
        <v>11.1</v>
      </c>
      <c r="Q19" s="19" t="str">
        <f t="shared" si="4"/>
        <v/>
      </c>
      <c r="R19" s="13">
        <f t="shared" si="5"/>
        <v>1.4400000000000011</v>
      </c>
      <c r="S19" s="22">
        <v>0</v>
      </c>
      <c r="T19" s="6">
        <f t="shared" si="6"/>
        <v>11.1</v>
      </c>
      <c r="U19" s="19" t="str">
        <f t="shared" si="1"/>
        <v/>
      </c>
    </row>
    <row r="20" spans="2:21" ht="15" customHeight="1" x14ac:dyDescent="0.3">
      <c r="B20" s="13">
        <f t="shared" si="7"/>
        <v>0.25000000000000011</v>
      </c>
      <c r="C20" s="22">
        <v>0</v>
      </c>
      <c r="D20" s="6">
        <f t="shared" si="8"/>
        <v>17</v>
      </c>
      <c r="E20" s="19" t="str">
        <f t="shared" si="0"/>
        <v/>
      </c>
      <c r="F20" s="13">
        <f t="shared" si="9"/>
        <v>0.55000000000000038</v>
      </c>
      <c r="G20" s="22">
        <v>2</v>
      </c>
      <c r="H20" s="5">
        <f t="shared" si="14"/>
        <v>13.1</v>
      </c>
      <c r="I20" s="19">
        <f t="shared" si="2"/>
        <v>26.2</v>
      </c>
      <c r="J20" s="13">
        <f t="shared" si="10"/>
        <v>0.85000000000000064</v>
      </c>
      <c r="K20" s="22">
        <v>1</v>
      </c>
      <c r="L20" s="5">
        <f t="shared" si="11"/>
        <v>13.1</v>
      </c>
      <c r="M20" s="19">
        <f t="shared" si="3"/>
        <v>13.1</v>
      </c>
      <c r="N20" s="13">
        <f t="shared" si="12"/>
        <v>1.1500000000000008</v>
      </c>
      <c r="O20" s="22">
        <v>1</v>
      </c>
      <c r="P20" s="6">
        <f t="shared" si="13"/>
        <v>11.1</v>
      </c>
      <c r="Q20" s="19">
        <f t="shared" si="4"/>
        <v>11.1</v>
      </c>
      <c r="R20" s="13">
        <f t="shared" si="5"/>
        <v>1.4500000000000011</v>
      </c>
      <c r="S20" s="22">
        <v>0</v>
      </c>
      <c r="T20" s="6">
        <f t="shared" si="6"/>
        <v>11.1</v>
      </c>
      <c r="U20" s="19" t="str">
        <f t="shared" si="1"/>
        <v/>
      </c>
    </row>
    <row r="21" spans="2:21" ht="15" customHeight="1" x14ac:dyDescent="0.3">
      <c r="B21" s="13">
        <f t="shared" si="7"/>
        <v>0.26000000000000012</v>
      </c>
      <c r="C21" s="22">
        <v>0</v>
      </c>
      <c r="D21" s="6">
        <f t="shared" si="8"/>
        <v>17</v>
      </c>
      <c r="E21" s="19" t="str">
        <f t="shared" si="0"/>
        <v/>
      </c>
      <c r="F21" s="13">
        <f t="shared" si="9"/>
        <v>0.56000000000000039</v>
      </c>
      <c r="G21" s="22">
        <v>2</v>
      </c>
      <c r="H21" s="5">
        <f t="shared" si="14"/>
        <v>13.1</v>
      </c>
      <c r="I21" s="19">
        <f t="shared" si="2"/>
        <v>26.2</v>
      </c>
      <c r="J21" s="13">
        <f t="shared" si="10"/>
        <v>0.86000000000000065</v>
      </c>
      <c r="K21" s="22">
        <v>1</v>
      </c>
      <c r="L21" s="5">
        <f t="shared" si="11"/>
        <v>13.1</v>
      </c>
      <c r="M21" s="19">
        <f t="shared" si="3"/>
        <v>13.1</v>
      </c>
      <c r="N21" s="13">
        <f t="shared" si="12"/>
        <v>1.1600000000000008</v>
      </c>
      <c r="O21" s="22">
        <v>2</v>
      </c>
      <c r="P21" s="6">
        <f t="shared" si="13"/>
        <v>11.1</v>
      </c>
      <c r="Q21" s="19">
        <f t="shared" si="4"/>
        <v>22.2</v>
      </c>
      <c r="R21" s="13">
        <f t="shared" si="5"/>
        <v>1.4600000000000011</v>
      </c>
      <c r="S21" s="22">
        <v>0</v>
      </c>
      <c r="T21" s="6">
        <f t="shared" si="6"/>
        <v>11.1</v>
      </c>
      <c r="U21" s="19" t="str">
        <f t="shared" si="1"/>
        <v/>
      </c>
    </row>
    <row r="22" spans="2:21" ht="15" customHeight="1" x14ac:dyDescent="0.3">
      <c r="B22" s="13">
        <f t="shared" si="7"/>
        <v>0.27000000000000013</v>
      </c>
      <c r="C22" s="22">
        <v>0</v>
      </c>
      <c r="D22" s="6">
        <f t="shared" si="8"/>
        <v>17</v>
      </c>
      <c r="E22" s="19" t="str">
        <f t="shared" si="0"/>
        <v/>
      </c>
      <c r="F22" s="13">
        <f t="shared" si="9"/>
        <v>0.5700000000000004</v>
      </c>
      <c r="G22" s="22">
        <v>2</v>
      </c>
      <c r="H22" s="5">
        <f t="shared" si="14"/>
        <v>13.1</v>
      </c>
      <c r="I22" s="19">
        <f t="shared" si="2"/>
        <v>26.2</v>
      </c>
      <c r="J22" s="13">
        <f t="shared" si="10"/>
        <v>0.87000000000000066</v>
      </c>
      <c r="K22" s="22">
        <v>1</v>
      </c>
      <c r="L22" s="5">
        <f t="shared" si="11"/>
        <v>13.1</v>
      </c>
      <c r="M22" s="19">
        <f t="shared" si="3"/>
        <v>13.1</v>
      </c>
      <c r="N22" s="13">
        <f t="shared" si="12"/>
        <v>1.1700000000000008</v>
      </c>
      <c r="O22" s="22">
        <v>4</v>
      </c>
      <c r="P22" s="6">
        <f t="shared" si="13"/>
        <v>11.1</v>
      </c>
      <c r="Q22" s="19">
        <f t="shared" si="4"/>
        <v>44.4</v>
      </c>
      <c r="R22" s="13">
        <f t="shared" si="5"/>
        <v>1.4700000000000011</v>
      </c>
      <c r="S22" s="22">
        <v>0</v>
      </c>
      <c r="T22" s="6">
        <f t="shared" si="6"/>
        <v>11.1</v>
      </c>
      <c r="U22" s="19" t="str">
        <f t="shared" si="1"/>
        <v/>
      </c>
    </row>
    <row r="23" spans="2:21" ht="15" customHeight="1" x14ac:dyDescent="0.3">
      <c r="B23" s="13">
        <f t="shared" si="7"/>
        <v>0.28000000000000014</v>
      </c>
      <c r="C23" s="22">
        <v>0</v>
      </c>
      <c r="D23" s="6">
        <f t="shared" si="8"/>
        <v>17</v>
      </c>
      <c r="E23" s="19" t="str">
        <f t="shared" si="0"/>
        <v/>
      </c>
      <c r="F23" s="13">
        <f t="shared" si="9"/>
        <v>0.5800000000000004</v>
      </c>
      <c r="G23" s="22">
        <v>0</v>
      </c>
      <c r="H23" s="5">
        <f t="shared" si="14"/>
        <v>13.1</v>
      </c>
      <c r="I23" s="19" t="str">
        <f t="shared" si="2"/>
        <v/>
      </c>
      <c r="J23" s="13">
        <f t="shared" si="10"/>
        <v>0.88000000000000067</v>
      </c>
      <c r="K23" s="22">
        <v>1</v>
      </c>
      <c r="L23" s="5">
        <f t="shared" si="11"/>
        <v>13.1</v>
      </c>
      <c r="M23" s="19">
        <f t="shared" si="3"/>
        <v>13.1</v>
      </c>
      <c r="N23" s="13">
        <f t="shared" si="12"/>
        <v>1.1800000000000008</v>
      </c>
      <c r="O23" s="22">
        <v>3</v>
      </c>
      <c r="P23" s="6">
        <f t="shared" si="13"/>
        <v>11.1</v>
      </c>
      <c r="Q23" s="19">
        <f t="shared" si="4"/>
        <v>33.299999999999997</v>
      </c>
      <c r="R23" s="13">
        <f t="shared" si="5"/>
        <v>1.4800000000000011</v>
      </c>
      <c r="S23" s="22">
        <v>0</v>
      </c>
      <c r="T23" s="6">
        <f t="shared" si="6"/>
        <v>11.1</v>
      </c>
      <c r="U23" s="19" t="str">
        <f t="shared" si="1"/>
        <v/>
      </c>
    </row>
    <row r="24" spans="2:21" ht="15" customHeight="1" x14ac:dyDescent="0.3">
      <c r="B24" s="13">
        <f t="shared" si="7"/>
        <v>0.29000000000000015</v>
      </c>
      <c r="C24" s="22">
        <v>0</v>
      </c>
      <c r="D24" s="6">
        <f t="shared" si="8"/>
        <v>17</v>
      </c>
      <c r="E24" s="19" t="str">
        <f t="shared" si="0"/>
        <v/>
      </c>
      <c r="F24" s="13">
        <f t="shared" si="9"/>
        <v>0.59000000000000041</v>
      </c>
      <c r="G24" s="22">
        <v>0</v>
      </c>
      <c r="H24" s="5">
        <f t="shared" si="14"/>
        <v>13.1</v>
      </c>
      <c r="I24" s="19" t="str">
        <f t="shared" si="2"/>
        <v/>
      </c>
      <c r="J24" s="13">
        <f t="shared" si="10"/>
        <v>0.89000000000000068</v>
      </c>
      <c r="K24" s="22">
        <v>1</v>
      </c>
      <c r="L24" s="5">
        <f t="shared" si="11"/>
        <v>13.1</v>
      </c>
      <c r="M24" s="19">
        <f t="shared" si="3"/>
        <v>13.1</v>
      </c>
      <c r="N24" s="13">
        <f t="shared" si="12"/>
        <v>1.1900000000000008</v>
      </c>
      <c r="O24" s="22">
        <v>1</v>
      </c>
      <c r="P24" s="6">
        <f t="shared" si="13"/>
        <v>11.1</v>
      </c>
      <c r="Q24" s="19">
        <f t="shared" si="4"/>
        <v>11.1</v>
      </c>
      <c r="R24" s="13">
        <f t="shared" si="5"/>
        <v>1.4900000000000011</v>
      </c>
      <c r="S24" s="22">
        <v>0</v>
      </c>
      <c r="T24" s="6">
        <f t="shared" si="6"/>
        <v>11.1</v>
      </c>
      <c r="U24" s="19" t="str">
        <f t="shared" si="1"/>
        <v/>
      </c>
    </row>
    <row r="25" spans="2:21" ht="15" customHeight="1" x14ac:dyDescent="0.3">
      <c r="B25" s="14">
        <f t="shared" si="7"/>
        <v>0.30000000000000016</v>
      </c>
      <c r="C25" s="22">
        <v>2</v>
      </c>
      <c r="D25" s="6">
        <f t="shared" si="8"/>
        <v>17</v>
      </c>
      <c r="E25" s="19">
        <f t="shared" si="0"/>
        <v>34</v>
      </c>
      <c r="F25" s="14">
        <f t="shared" si="9"/>
        <v>0.60000000000000042</v>
      </c>
      <c r="G25" s="22">
        <v>2</v>
      </c>
      <c r="H25" s="5">
        <f t="shared" si="14"/>
        <v>13.1</v>
      </c>
      <c r="I25" s="19">
        <f t="shared" si="2"/>
        <v>26.2</v>
      </c>
      <c r="J25" s="14">
        <f t="shared" si="10"/>
        <v>0.90000000000000069</v>
      </c>
      <c r="K25" s="22">
        <v>2</v>
      </c>
      <c r="L25" s="5">
        <f t="shared" si="11"/>
        <v>13.1</v>
      </c>
      <c r="M25" s="19">
        <f t="shared" si="3"/>
        <v>26.2</v>
      </c>
      <c r="N25" s="14">
        <f t="shared" si="12"/>
        <v>1.2000000000000008</v>
      </c>
      <c r="O25" s="22">
        <v>3</v>
      </c>
      <c r="P25" s="6">
        <f t="shared" si="13"/>
        <v>11.1</v>
      </c>
      <c r="Q25" s="19">
        <f t="shared" si="4"/>
        <v>33.299999999999997</v>
      </c>
      <c r="R25" s="14">
        <f t="shared" si="5"/>
        <v>1.5000000000000011</v>
      </c>
      <c r="S25" s="22">
        <v>0</v>
      </c>
      <c r="T25" s="6">
        <f t="shared" si="6"/>
        <v>11.1</v>
      </c>
      <c r="U25" s="19" t="str">
        <f t="shared" si="1"/>
        <v/>
      </c>
    </row>
    <row r="26" spans="2:21" ht="15" customHeight="1" x14ac:dyDescent="0.3">
      <c r="B26" s="13">
        <f t="shared" si="7"/>
        <v>0.31000000000000016</v>
      </c>
      <c r="C26" s="22">
        <v>0</v>
      </c>
      <c r="D26" s="6">
        <f t="shared" si="8"/>
        <v>17</v>
      </c>
      <c r="E26" s="19" t="str">
        <f t="shared" si="0"/>
        <v/>
      </c>
      <c r="F26" s="13">
        <f t="shared" si="9"/>
        <v>0.61000000000000043</v>
      </c>
      <c r="G26" s="22">
        <v>0</v>
      </c>
      <c r="H26" s="5">
        <f t="shared" si="14"/>
        <v>13.1</v>
      </c>
      <c r="I26" s="19" t="str">
        <f t="shared" si="2"/>
        <v/>
      </c>
      <c r="J26" s="13">
        <f t="shared" si="10"/>
        <v>0.9100000000000007</v>
      </c>
      <c r="K26" s="22">
        <v>0</v>
      </c>
      <c r="L26" s="5">
        <f t="shared" si="11"/>
        <v>13.1</v>
      </c>
      <c r="M26" s="19" t="str">
        <f t="shared" si="3"/>
        <v/>
      </c>
      <c r="N26" s="13">
        <f t="shared" si="12"/>
        <v>1.2100000000000009</v>
      </c>
      <c r="O26" s="22">
        <v>0</v>
      </c>
      <c r="P26" s="6">
        <f t="shared" si="13"/>
        <v>11.1</v>
      </c>
      <c r="Q26" s="19" t="str">
        <f t="shared" si="4"/>
        <v/>
      </c>
      <c r="R26" s="13">
        <f t="shared" si="5"/>
        <v>1.5100000000000011</v>
      </c>
      <c r="S26" s="22">
        <v>1</v>
      </c>
      <c r="T26" s="6">
        <f t="shared" si="6"/>
        <v>11.1</v>
      </c>
      <c r="U26" s="19">
        <f t="shared" si="1"/>
        <v>11.1</v>
      </c>
    </row>
    <row r="27" spans="2:21" ht="15" customHeight="1" x14ac:dyDescent="0.3">
      <c r="B27" s="13">
        <f t="shared" si="7"/>
        <v>0.32000000000000017</v>
      </c>
      <c r="C27" s="22">
        <v>2</v>
      </c>
      <c r="D27" s="6">
        <f t="shared" si="8"/>
        <v>17</v>
      </c>
      <c r="E27" s="19">
        <f t="shared" si="0"/>
        <v>34</v>
      </c>
      <c r="F27" s="13">
        <f t="shared" si="9"/>
        <v>0.62000000000000044</v>
      </c>
      <c r="G27" s="22">
        <v>1</v>
      </c>
      <c r="H27" s="5">
        <f t="shared" si="14"/>
        <v>13.1</v>
      </c>
      <c r="I27" s="19">
        <f t="shared" si="2"/>
        <v>13.1</v>
      </c>
      <c r="J27" s="13">
        <f t="shared" si="10"/>
        <v>0.92000000000000071</v>
      </c>
      <c r="K27" s="22">
        <v>0</v>
      </c>
      <c r="L27" s="5">
        <f t="shared" si="11"/>
        <v>13.1</v>
      </c>
      <c r="M27" s="19" t="str">
        <f t="shared" si="3"/>
        <v/>
      </c>
      <c r="N27" s="13">
        <f t="shared" si="12"/>
        <v>1.2200000000000009</v>
      </c>
      <c r="O27" s="22">
        <v>1</v>
      </c>
      <c r="P27" s="6">
        <f t="shared" si="13"/>
        <v>11.1</v>
      </c>
      <c r="Q27" s="19">
        <f t="shared" si="4"/>
        <v>11.1</v>
      </c>
      <c r="R27" s="13">
        <f t="shared" si="5"/>
        <v>1.5200000000000011</v>
      </c>
      <c r="S27" s="22">
        <v>0</v>
      </c>
      <c r="T27" s="6">
        <f t="shared" si="6"/>
        <v>11.1</v>
      </c>
      <c r="U27" s="19" t="str">
        <f t="shared" si="1"/>
        <v/>
      </c>
    </row>
    <row r="28" spans="2:21" ht="15" customHeight="1" x14ac:dyDescent="0.3">
      <c r="B28" s="13">
        <f t="shared" si="7"/>
        <v>0.33000000000000018</v>
      </c>
      <c r="C28" s="22">
        <v>0</v>
      </c>
      <c r="D28" s="6">
        <f t="shared" si="8"/>
        <v>17</v>
      </c>
      <c r="E28" s="19" t="str">
        <f t="shared" si="0"/>
        <v/>
      </c>
      <c r="F28" s="13">
        <f t="shared" si="9"/>
        <v>0.63000000000000045</v>
      </c>
      <c r="G28" s="22">
        <v>0</v>
      </c>
      <c r="H28" s="5">
        <f t="shared" si="14"/>
        <v>13.1</v>
      </c>
      <c r="I28" s="19" t="str">
        <f t="shared" si="2"/>
        <v/>
      </c>
      <c r="J28" s="13">
        <f t="shared" si="10"/>
        <v>0.93000000000000071</v>
      </c>
      <c r="K28" s="22">
        <v>1</v>
      </c>
      <c r="L28" s="5">
        <f t="shared" si="11"/>
        <v>13.1</v>
      </c>
      <c r="M28" s="19">
        <f t="shared" si="3"/>
        <v>13.1</v>
      </c>
      <c r="N28" s="13">
        <f t="shared" si="12"/>
        <v>1.2300000000000009</v>
      </c>
      <c r="O28" s="22">
        <v>6</v>
      </c>
      <c r="P28" s="6">
        <f t="shared" si="13"/>
        <v>11.1</v>
      </c>
      <c r="Q28" s="19">
        <f t="shared" si="4"/>
        <v>66.599999999999994</v>
      </c>
      <c r="R28" s="13">
        <f t="shared" si="5"/>
        <v>1.5300000000000011</v>
      </c>
      <c r="S28" s="22">
        <v>2</v>
      </c>
      <c r="T28" s="6">
        <f t="shared" si="6"/>
        <v>11.1</v>
      </c>
      <c r="U28" s="19">
        <f t="shared" si="1"/>
        <v>22.2</v>
      </c>
    </row>
    <row r="29" spans="2:21" ht="15" customHeight="1" x14ac:dyDescent="0.3">
      <c r="B29" s="13">
        <f t="shared" si="7"/>
        <v>0.34000000000000019</v>
      </c>
      <c r="C29" s="22">
        <v>2</v>
      </c>
      <c r="D29" s="6">
        <f t="shared" si="8"/>
        <v>17</v>
      </c>
      <c r="E29" s="19">
        <f t="shared" si="0"/>
        <v>34</v>
      </c>
      <c r="F29" s="13">
        <f t="shared" si="9"/>
        <v>0.64000000000000046</v>
      </c>
      <c r="G29" s="22">
        <v>2</v>
      </c>
      <c r="H29" s="5">
        <f t="shared" si="14"/>
        <v>13.1</v>
      </c>
      <c r="I29" s="19">
        <f t="shared" si="2"/>
        <v>26.2</v>
      </c>
      <c r="J29" s="13">
        <f t="shared" si="10"/>
        <v>0.94000000000000072</v>
      </c>
      <c r="K29" s="22">
        <v>0</v>
      </c>
      <c r="L29" s="5">
        <f t="shared" si="11"/>
        <v>13.1</v>
      </c>
      <c r="M29" s="19" t="str">
        <f t="shared" si="3"/>
        <v/>
      </c>
      <c r="N29" s="13">
        <f t="shared" si="12"/>
        <v>1.2400000000000009</v>
      </c>
      <c r="O29" s="22">
        <v>1</v>
      </c>
      <c r="P29" s="6">
        <f t="shared" si="13"/>
        <v>11.1</v>
      </c>
      <c r="Q29" s="19">
        <f t="shared" si="4"/>
        <v>11.1</v>
      </c>
      <c r="R29" s="13">
        <f t="shared" si="5"/>
        <v>1.5400000000000011</v>
      </c>
      <c r="S29" s="22">
        <v>0</v>
      </c>
      <c r="T29" s="6">
        <f t="shared" si="6"/>
        <v>11.1</v>
      </c>
      <c r="U29" s="19" t="str">
        <f t="shared" si="1"/>
        <v/>
      </c>
    </row>
    <row r="30" spans="2:21" ht="15" customHeight="1" x14ac:dyDescent="0.3">
      <c r="B30" s="13">
        <f t="shared" si="7"/>
        <v>0.3500000000000002</v>
      </c>
      <c r="C30" s="22">
        <v>10</v>
      </c>
      <c r="D30" s="6">
        <f t="shared" si="8"/>
        <v>17</v>
      </c>
      <c r="E30" s="19">
        <f t="shared" si="0"/>
        <v>170</v>
      </c>
      <c r="F30" s="13">
        <f t="shared" si="9"/>
        <v>0.65000000000000047</v>
      </c>
      <c r="G30" s="22">
        <v>3</v>
      </c>
      <c r="H30" s="5">
        <f t="shared" si="14"/>
        <v>13.1</v>
      </c>
      <c r="I30" s="19">
        <f t="shared" si="2"/>
        <v>39.299999999999997</v>
      </c>
      <c r="J30" s="13">
        <f t="shared" si="10"/>
        <v>0.95000000000000073</v>
      </c>
      <c r="K30" s="22">
        <v>1</v>
      </c>
      <c r="L30" s="5">
        <f t="shared" si="11"/>
        <v>13.1</v>
      </c>
      <c r="M30" s="19">
        <f t="shared" si="3"/>
        <v>13.1</v>
      </c>
      <c r="N30" s="13">
        <f t="shared" si="12"/>
        <v>1.2500000000000009</v>
      </c>
      <c r="O30" s="22">
        <v>1</v>
      </c>
      <c r="P30" s="6">
        <f t="shared" si="13"/>
        <v>11.1</v>
      </c>
      <c r="Q30" s="19">
        <f t="shared" si="4"/>
        <v>11.1</v>
      </c>
      <c r="R30" s="13">
        <f t="shared" si="5"/>
        <v>1.5500000000000012</v>
      </c>
      <c r="S30" s="22">
        <v>2</v>
      </c>
      <c r="T30" s="6">
        <f t="shared" si="6"/>
        <v>11.1</v>
      </c>
      <c r="U30" s="19">
        <f t="shared" si="1"/>
        <v>22.2</v>
      </c>
    </row>
    <row r="31" spans="2:21" ht="15" customHeight="1" x14ac:dyDescent="0.3">
      <c r="B31" s="13">
        <f t="shared" si="7"/>
        <v>0.36000000000000021</v>
      </c>
      <c r="C31" s="22">
        <v>5</v>
      </c>
      <c r="D31" s="6">
        <f t="shared" si="8"/>
        <v>17</v>
      </c>
      <c r="E31" s="19">
        <f t="shared" si="0"/>
        <v>85</v>
      </c>
      <c r="F31" s="13">
        <f t="shared" si="9"/>
        <v>0.66000000000000048</v>
      </c>
      <c r="G31" s="22">
        <v>1</v>
      </c>
      <c r="H31" s="5">
        <f t="shared" si="14"/>
        <v>13.1</v>
      </c>
      <c r="I31" s="19">
        <f t="shared" si="2"/>
        <v>13.1</v>
      </c>
      <c r="J31" s="13">
        <f t="shared" si="10"/>
        <v>0.96000000000000074</v>
      </c>
      <c r="K31" s="22">
        <v>0</v>
      </c>
      <c r="L31" s="5">
        <f t="shared" si="11"/>
        <v>13.1</v>
      </c>
      <c r="M31" s="19" t="str">
        <f t="shared" si="3"/>
        <v/>
      </c>
      <c r="N31" s="13">
        <f t="shared" si="12"/>
        <v>1.2600000000000009</v>
      </c>
      <c r="O31" s="22">
        <v>3</v>
      </c>
      <c r="P31" s="6">
        <f t="shared" si="13"/>
        <v>11.1</v>
      </c>
      <c r="Q31" s="19">
        <f t="shared" si="4"/>
        <v>33.299999999999997</v>
      </c>
      <c r="R31" s="13">
        <f t="shared" si="5"/>
        <v>1.5600000000000012</v>
      </c>
      <c r="S31" s="22">
        <v>1</v>
      </c>
      <c r="T31" s="6">
        <f t="shared" si="6"/>
        <v>11.1</v>
      </c>
      <c r="U31" s="19">
        <f t="shared" si="1"/>
        <v>11.1</v>
      </c>
    </row>
    <row r="32" spans="2:21" ht="15" customHeight="1" x14ac:dyDescent="0.3">
      <c r="B32" s="13">
        <f t="shared" si="7"/>
        <v>0.37000000000000022</v>
      </c>
      <c r="C32" s="22">
        <v>2</v>
      </c>
      <c r="D32" s="6">
        <f t="shared" si="8"/>
        <v>17</v>
      </c>
      <c r="E32" s="19">
        <f t="shared" si="0"/>
        <v>34</v>
      </c>
      <c r="F32" s="13">
        <f t="shared" si="9"/>
        <v>0.67000000000000048</v>
      </c>
      <c r="G32" s="22">
        <v>0</v>
      </c>
      <c r="H32" s="5">
        <f t="shared" si="14"/>
        <v>13.1</v>
      </c>
      <c r="I32" s="19" t="str">
        <f t="shared" si="2"/>
        <v/>
      </c>
      <c r="J32" s="13">
        <f t="shared" si="10"/>
        <v>0.97000000000000075</v>
      </c>
      <c r="K32" s="22">
        <v>1</v>
      </c>
      <c r="L32" s="5">
        <f t="shared" si="11"/>
        <v>13.1</v>
      </c>
      <c r="M32" s="19">
        <f t="shared" si="3"/>
        <v>13.1</v>
      </c>
      <c r="N32" s="13">
        <f t="shared" si="12"/>
        <v>1.2700000000000009</v>
      </c>
      <c r="O32" s="22">
        <v>1</v>
      </c>
      <c r="P32" s="6">
        <f t="shared" si="13"/>
        <v>11.1</v>
      </c>
      <c r="Q32" s="19">
        <f t="shared" si="4"/>
        <v>11.1</v>
      </c>
      <c r="R32" s="13">
        <f t="shared" si="5"/>
        <v>1.5700000000000012</v>
      </c>
      <c r="S32" s="22">
        <v>0</v>
      </c>
      <c r="T32" s="6">
        <f t="shared" si="6"/>
        <v>11.1</v>
      </c>
      <c r="U32" s="19" t="str">
        <f t="shared" si="1"/>
        <v/>
      </c>
    </row>
    <row r="33" spans="2:21" ht="15" customHeight="1" x14ac:dyDescent="0.3">
      <c r="B33" s="13">
        <f t="shared" si="7"/>
        <v>0.38000000000000023</v>
      </c>
      <c r="C33" s="22">
        <v>1</v>
      </c>
      <c r="D33" s="6">
        <f t="shared" si="8"/>
        <v>17</v>
      </c>
      <c r="E33" s="19">
        <f t="shared" si="0"/>
        <v>17</v>
      </c>
      <c r="F33" s="13">
        <f t="shared" si="9"/>
        <v>0.68000000000000049</v>
      </c>
      <c r="G33" s="22">
        <v>0</v>
      </c>
      <c r="H33" s="5">
        <f t="shared" si="14"/>
        <v>13.1</v>
      </c>
      <c r="I33" s="19" t="str">
        <f t="shared" si="2"/>
        <v/>
      </c>
      <c r="J33" s="13">
        <f t="shared" si="10"/>
        <v>0.98000000000000076</v>
      </c>
      <c r="K33" s="22">
        <v>3</v>
      </c>
      <c r="L33" s="5">
        <f t="shared" si="11"/>
        <v>13.1</v>
      </c>
      <c r="M33" s="19">
        <f t="shared" si="3"/>
        <v>39.299999999999997</v>
      </c>
      <c r="N33" s="13">
        <f t="shared" si="12"/>
        <v>1.2800000000000009</v>
      </c>
      <c r="O33" s="22">
        <v>1</v>
      </c>
      <c r="P33" s="6">
        <f t="shared" si="13"/>
        <v>11.1</v>
      </c>
      <c r="Q33" s="19">
        <f t="shared" si="4"/>
        <v>11.1</v>
      </c>
      <c r="R33" s="13">
        <f t="shared" si="5"/>
        <v>1.5800000000000012</v>
      </c>
      <c r="S33" s="22">
        <v>0</v>
      </c>
      <c r="T33" s="6">
        <f t="shared" si="6"/>
        <v>11.1</v>
      </c>
      <c r="U33" s="19" t="str">
        <f t="shared" si="1"/>
        <v/>
      </c>
    </row>
    <row r="34" spans="2:21" ht="15" customHeight="1" x14ac:dyDescent="0.3">
      <c r="B34" s="13">
        <f t="shared" si="7"/>
        <v>0.39000000000000024</v>
      </c>
      <c r="C34" s="22">
        <v>2</v>
      </c>
      <c r="D34" s="6">
        <f t="shared" si="8"/>
        <v>17</v>
      </c>
      <c r="E34" s="19">
        <f t="shared" si="0"/>
        <v>34</v>
      </c>
      <c r="F34" s="13">
        <f t="shared" si="9"/>
        <v>0.6900000000000005</v>
      </c>
      <c r="G34" s="22">
        <v>0</v>
      </c>
      <c r="H34" s="5">
        <f t="shared" si="14"/>
        <v>13.1</v>
      </c>
      <c r="I34" s="19" t="str">
        <f t="shared" si="2"/>
        <v/>
      </c>
      <c r="J34" s="13">
        <f t="shared" si="10"/>
        <v>0.99000000000000077</v>
      </c>
      <c r="K34" s="22">
        <v>2</v>
      </c>
      <c r="L34" s="5">
        <f t="shared" si="11"/>
        <v>13.1</v>
      </c>
      <c r="M34" s="19">
        <f t="shared" si="3"/>
        <v>26.2</v>
      </c>
      <c r="N34" s="13">
        <f t="shared" si="12"/>
        <v>1.2900000000000009</v>
      </c>
      <c r="O34" s="22">
        <v>1</v>
      </c>
      <c r="P34" s="6">
        <f t="shared" si="13"/>
        <v>11.1</v>
      </c>
      <c r="Q34" s="19">
        <f t="shared" si="4"/>
        <v>11.1</v>
      </c>
      <c r="R34" s="13">
        <f t="shared" si="5"/>
        <v>1.5900000000000012</v>
      </c>
      <c r="S34" s="22">
        <v>2</v>
      </c>
      <c r="T34" s="6">
        <f t="shared" si="6"/>
        <v>11.1</v>
      </c>
      <c r="U34" s="19">
        <f t="shared" si="1"/>
        <v>22.2</v>
      </c>
    </row>
    <row r="35" spans="2:21" ht="15" customHeight="1" thickBot="1" x14ac:dyDescent="0.35">
      <c r="B35" s="15">
        <f t="shared" si="7"/>
        <v>0.40000000000000024</v>
      </c>
      <c r="C35" s="23">
        <v>6</v>
      </c>
      <c r="D35" s="7">
        <f t="shared" si="8"/>
        <v>17</v>
      </c>
      <c r="E35" s="20">
        <f t="shared" si="0"/>
        <v>102</v>
      </c>
      <c r="F35" s="15">
        <f t="shared" si="9"/>
        <v>0.70000000000000051</v>
      </c>
      <c r="G35" s="23">
        <v>3</v>
      </c>
      <c r="H35" s="7">
        <f t="shared" si="14"/>
        <v>13.1</v>
      </c>
      <c r="I35" s="20">
        <f t="shared" si="2"/>
        <v>39.299999999999997</v>
      </c>
      <c r="J35" s="15">
        <f t="shared" si="10"/>
        <v>1.0000000000000007</v>
      </c>
      <c r="K35" s="23">
        <v>3</v>
      </c>
      <c r="L35" s="7">
        <f>J3</f>
        <v>11.1</v>
      </c>
      <c r="M35" s="20">
        <f t="shared" si="3"/>
        <v>33.299999999999997</v>
      </c>
      <c r="N35" s="15">
        <f t="shared" si="12"/>
        <v>1.3000000000000009</v>
      </c>
      <c r="O35" s="23">
        <v>1</v>
      </c>
      <c r="P35" s="7">
        <f t="shared" si="13"/>
        <v>11.1</v>
      </c>
      <c r="Q35" s="20">
        <f t="shared" si="4"/>
        <v>11.1</v>
      </c>
      <c r="R35" s="15">
        <f t="shared" si="5"/>
        <v>1.6000000000000012</v>
      </c>
      <c r="S35" s="23">
        <v>3</v>
      </c>
      <c r="T35" s="7">
        <f t="shared" si="6"/>
        <v>11.1</v>
      </c>
      <c r="U35" s="20">
        <f t="shared" si="1"/>
        <v>33.299999999999997</v>
      </c>
    </row>
    <row r="36" spans="2:21" ht="15" customHeight="1" thickBot="1" x14ac:dyDescent="0.35">
      <c r="B36" s="75" t="s">
        <v>8</v>
      </c>
      <c r="C36" s="76"/>
      <c r="D36" s="76"/>
      <c r="E36" s="77"/>
      <c r="F36" s="78" t="s">
        <v>7</v>
      </c>
      <c r="G36" s="78"/>
      <c r="H36" s="74" t="s">
        <v>5</v>
      </c>
      <c r="I36" s="74"/>
      <c r="J36" s="79" t="s">
        <v>6</v>
      </c>
      <c r="K36" s="78"/>
      <c r="L36" s="134"/>
      <c r="M36" s="135"/>
      <c r="N36" s="135"/>
      <c r="O36" s="135"/>
      <c r="P36" s="135"/>
      <c r="Q36" s="136"/>
      <c r="R36" s="136"/>
      <c r="S36" s="136"/>
      <c r="T36" s="137"/>
      <c r="U36" s="137"/>
    </row>
    <row r="37" spans="2:21" ht="15" customHeight="1" thickBot="1" x14ac:dyDescent="0.35">
      <c r="B37" s="72" t="s">
        <v>4</v>
      </c>
      <c r="C37" s="73"/>
      <c r="D37" s="73"/>
      <c r="E37" s="73"/>
      <c r="F37" s="74">
        <f>F3</f>
        <v>17</v>
      </c>
      <c r="G37" s="74"/>
      <c r="H37" s="74">
        <f>H3</f>
        <v>13.1</v>
      </c>
      <c r="I37" s="74"/>
      <c r="J37" s="74">
        <f>J3</f>
        <v>11.1</v>
      </c>
      <c r="K37" s="74"/>
      <c r="L37" s="128"/>
      <c r="M37" s="132"/>
      <c r="N37" s="138"/>
      <c r="O37" s="138"/>
      <c r="P37" s="138"/>
      <c r="Q37" s="130"/>
      <c r="R37" s="130"/>
      <c r="S37" s="130"/>
      <c r="T37" s="131"/>
      <c r="U37" s="131"/>
    </row>
    <row r="38" spans="2:21" ht="15" customHeight="1" thickBot="1" x14ac:dyDescent="0.35"/>
    <row r="39" spans="2:21" ht="15" customHeight="1" thickBot="1" x14ac:dyDescent="0.35">
      <c r="B39" s="8" t="s">
        <v>0</v>
      </c>
      <c r="C39" s="9" t="s">
        <v>1</v>
      </c>
      <c r="D39" s="10" t="s">
        <v>2</v>
      </c>
      <c r="E39" s="11" t="s">
        <v>3</v>
      </c>
      <c r="F39" s="8" t="s">
        <v>0</v>
      </c>
      <c r="G39" s="9" t="s">
        <v>1</v>
      </c>
      <c r="H39" s="10" t="s">
        <v>2</v>
      </c>
      <c r="I39" s="11" t="s">
        <v>3</v>
      </c>
      <c r="J39" s="8" t="s">
        <v>0</v>
      </c>
      <c r="K39" s="9" t="s">
        <v>1</v>
      </c>
      <c r="L39" s="10" t="s">
        <v>2</v>
      </c>
      <c r="M39" s="11" t="s">
        <v>3</v>
      </c>
      <c r="N39" s="8" t="s">
        <v>0</v>
      </c>
      <c r="O39" s="9" t="s">
        <v>1</v>
      </c>
      <c r="P39" s="10" t="s">
        <v>2</v>
      </c>
      <c r="Q39" s="11" t="s">
        <v>3</v>
      </c>
      <c r="R39" s="8" t="s">
        <v>0</v>
      </c>
      <c r="S39" s="9" t="s">
        <v>1</v>
      </c>
      <c r="T39" s="10" t="s">
        <v>2</v>
      </c>
      <c r="U39" s="11" t="s">
        <v>3</v>
      </c>
    </row>
    <row r="40" spans="2:21" ht="15" customHeight="1" x14ac:dyDescent="0.3">
      <c r="B40" s="12">
        <f>R35+0.01</f>
        <v>1.6100000000000012</v>
      </c>
      <c r="C40" s="21">
        <v>1</v>
      </c>
      <c r="D40" s="5">
        <f>T35</f>
        <v>11.1</v>
      </c>
      <c r="E40" s="18">
        <f t="shared" ref="E40:E69" si="15">IF(C40=0,"",D40*C40)</f>
        <v>11.1</v>
      </c>
      <c r="F40" s="12">
        <f>B69+0.01</f>
        <v>1.9100000000000015</v>
      </c>
      <c r="G40" s="21">
        <v>1</v>
      </c>
      <c r="H40" s="5">
        <f>J3</f>
        <v>11.1</v>
      </c>
      <c r="I40" s="18">
        <f t="shared" ref="I40:I69" si="16">IF(G40=0,"",H40*G40)</f>
        <v>11.1</v>
      </c>
      <c r="J40" s="12">
        <f>F69+0.01</f>
        <v>2.2099999999999969</v>
      </c>
      <c r="K40" s="21">
        <v>0</v>
      </c>
      <c r="L40" s="5">
        <f>H69</f>
        <v>11.1</v>
      </c>
      <c r="M40" s="18" t="str">
        <f>IF(K40=0,"",L40*K40)</f>
        <v/>
      </c>
      <c r="N40" s="12">
        <f>J69+0.01</f>
        <v>2.5099999999999905</v>
      </c>
      <c r="O40" s="21">
        <v>0</v>
      </c>
      <c r="P40" s="5">
        <f>L69</f>
        <v>11.1</v>
      </c>
      <c r="Q40" s="18" t="str">
        <f t="shared" ref="Q40:Q69" si="17">IF(O40=0,"",P40*O40)</f>
        <v/>
      </c>
      <c r="R40" s="12">
        <f>N69+0.01</f>
        <v>2.8099999999999841</v>
      </c>
      <c r="S40" s="21">
        <v>0</v>
      </c>
      <c r="T40" s="5">
        <f>P69</f>
        <v>11.1</v>
      </c>
      <c r="U40" s="18" t="str">
        <f t="shared" ref="U40:U69" si="18">IF(S40=0,"",T40*S40)</f>
        <v/>
      </c>
    </row>
    <row r="41" spans="2:21" ht="15" customHeight="1" x14ac:dyDescent="0.3">
      <c r="B41" s="13">
        <f t="shared" ref="B41:B69" si="19">B40+0.01</f>
        <v>1.6200000000000012</v>
      </c>
      <c r="C41" s="22">
        <v>0</v>
      </c>
      <c r="D41" s="6">
        <f t="shared" ref="D41:D69" si="20">D40</f>
        <v>11.1</v>
      </c>
      <c r="E41" s="19" t="str">
        <f t="shared" si="15"/>
        <v/>
      </c>
      <c r="F41" s="13">
        <f>F40+0.01</f>
        <v>1.9200000000000015</v>
      </c>
      <c r="G41" s="22">
        <v>0</v>
      </c>
      <c r="H41" s="6">
        <f>H40</f>
        <v>11.1</v>
      </c>
      <c r="I41" s="19" t="str">
        <f t="shared" si="16"/>
        <v/>
      </c>
      <c r="J41" s="13">
        <f>J40+0.01</f>
        <v>2.2199999999999966</v>
      </c>
      <c r="K41" s="22">
        <v>0</v>
      </c>
      <c r="L41" s="6">
        <f>L40</f>
        <v>11.1</v>
      </c>
      <c r="M41" s="19" t="str">
        <f t="shared" ref="M41:M69" si="21">IF(K41=0,"",L41*K41)</f>
        <v/>
      </c>
      <c r="N41" s="13">
        <f t="shared" ref="N41:N69" si="22">N40+0.01</f>
        <v>2.5199999999999902</v>
      </c>
      <c r="O41" s="22">
        <v>0</v>
      </c>
      <c r="P41" s="6">
        <f t="shared" ref="P41:P69" si="23">P40</f>
        <v>11.1</v>
      </c>
      <c r="Q41" s="19" t="str">
        <f t="shared" si="17"/>
        <v/>
      </c>
      <c r="R41" s="13">
        <f t="shared" ref="R41:R69" si="24">R40+0.01</f>
        <v>2.8199999999999839</v>
      </c>
      <c r="S41" s="22">
        <v>0</v>
      </c>
      <c r="T41" s="6">
        <f t="shared" ref="T41:T69" si="25">T40</f>
        <v>11.1</v>
      </c>
      <c r="U41" s="19" t="str">
        <f t="shared" si="18"/>
        <v/>
      </c>
    </row>
    <row r="42" spans="2:21" ht="15" customHeight="1" x14ac:dyDescent="0.3">
      <c r="B42" s="13">
        <f t="shared" si="19"/>
        <v>1.6300000000000012</v>
      </c>
      <c r="C42" s="22">
        <v>4</v>
      </c>
      <c r="D42" s="6">
        <f t="shared" si="20"/>
        <v>11.1</v>
      </c>
      <c r="E42" s="19">
        <f t="shared" si="15"/>
        <v>44.4</v>
      </c>
      <c r="F42" s="13">
        <f t="shared" ref="F42:F69" si="26">F41+0.01</f>
        <v>1.9300000000000015</v>
      </c>
      <c r="G42" s="22">
        <v>1</v>
      </c>
      <c r="H42" s="6">
        <f t="shared" ref="H42:H69" si="27">H41</f>
        <v>11.1</v>
      </c>
      <c r="I42" s="19">
        <f t="shared" si="16"/>
        <v>11.1</v>
      </c>
      <c r="J42" s="13">
        <f t="shared" ref="J42:J69" si="28">J41+0.01</f>
        <v>2.2299999999999964</v>
      </c>
      <c r="K42" s="22">
        <v>0</v>
      </c>
      <c r="L42" s="6">
        <f t="shared" ref="L42:L69" si="29">L41</f>
        <v>11.1</v>
      </c>
      <c r="M42" s="19" t="str">
        <f t="shared" si="21"/>
        <v/>
      </c>
      <c r="N42" s="13">
        <f t="shared" si="22"/>
        <v>2.52999999999999</v>
      </c>
      <c r="O42" s="22">
        <v>0</v>
      </c>
      <c r="P42" s="6">
        <f t="shared" si="23"/>
        <v>11.1</v>
      </c>
      <c r="Q42" s="19" t="str">
        <f t="shared" si="17"/>
        <v/>
      </c>
      <c r="R42" s="13">
        <f t="shared" si="24"/>
        <v>2.8299999999999836</v>
      </c>
      <c r="S42" s="22">
        <v>0</v>
      </c>
      <c r="T42" s="6">
        <f t="shared" si="25"/>
        <v>11.1</v>
      </c>
      <c r="U42" s="19" t="str">
        <f t="shared" si="18"/>
        <v/>
      </c>
    </row>
    <row r="43" spans="2:21" ht="15" customHeight="1" x14ac:dyDescent="0.3">
      <c r="B43" s="13">
        <f t="shared" si="19"/>
        <v>1.6400000000000012</v>
      </c>
      <c r="C43" s="22">
        <v>1</v>
      </c>
      <c r="D43" s="6">
        <f t="shared" si="20"/>
        <v>11.1</v>
      </c>
      <c r="E43" s="19">
        <f t="shared" si="15"/>
        <v>11.1</v>
      </c>
      <c r="F43" s="13">
        <f t="shared" si="26"/>
        <v>1.9400000000000015</v>
      </c>
      <c r="G43" s="22">
        <v>0</v>
      </c>
      <c r="H43" s="6">
        <f t="shared" si="27"/>
        <v>11.1</v>
      </c>
      <c r="I43" s="19" t="str">
        <f t="shared" si="16"/>
        <v/>
      </c>
      <c r="J43" s="13">
        <f t="shared" si="28"/>
        <v>2.2399999999999962</v>
      </c>
      <c r="K43" s="22">
        <v>0</v>
      </c>
      <c r="L43" s="6">
        <f t="shared" si="29"/>
        <v>11.1</v>
      </c>
      <c r="M43" s="19" t="str">
        <f t="shared" si="21"/>
        <v/>
      </c>
      <c r="N43" s="13">
        <f t="shared" si="22"/>
        <v>2.5399999999999898</v>
      </c>
      <c r="O43" s="22">
        <v>0</v>
      </c>
      <c r="P43" s="6">
        <f t="shared" si="23"/>
        <v>11.1</v>
      </c>
      <c r="Q43" s="19" t="str">
        <f t="shared" si="17"/>
        <v/>
      </c>
      <c r="R43" s="13">
        <f t="shared" si="24"/>
        <v>2.8399999999999834</v>
      </c>
      <c r="S43" s="22">
        <v>0</v>
      </c>
      <c r="T43" s="6">
        <f t="shared" si="25"/>
        <v>11.1</v>
      </c>
      <c r="U43" s="19" t="str">
        <f t="shared" si="18"/>
        <v/>
      </c>
    </row>
    <row r="44" spans="2:21" ht="15" customHeight="1" x14ac:dyDescent="0.3">
      <c r="B44" s="13">
        <f t="shared" si="19"/>
        <v>1.6500000000000012</v>
      </c>
      <c r="C44" s="22">
        <v>0</v>
      </c>
      <c r="D44" s="6">
        <f t="shared" si="20"/>
        <v>11.1</v>
      </c>
      <c r="E44" s="19" t="str">
        <f t="shared" si="15"/>
        <v/>
      </c>
      <c r="F44" s="13">
        <f t="shared" si="26"/>
        <v>1.9500000000000015</v>
      </c>
      <c r="G44" s="22">
        <v>1</v>
      </c>
      <c r="H44" s="6">
        <f t="shared" si="27"/>
        <v>11.1</v>
      </c>
      <c r="I44" s="19">
        <f t="shared" si="16"/>
        <v>11.1</v>
      </c>
      <c r="J44" s="13">
        <f t="shared" si="28"/>
        <v>2.249999999999996</v>
      </c>
      <c r="K44" s="22">
        <v>0</v>
      </c>
      <c r="L44" s="6">
        <f t="shared" si="29"/>
        <v>11.1</v>
      </c>
      <c r="M44" s="19" t="str">
        <f t="shared" si="21"/>
        <v/>
      </c>
      <c r="N44" s="13">
        <f t="shared" si="22"/>
        <v>2.5499999999999896</v>
      </c>
      <c r="O44" s="22">
        <v>3</v>
      </c>
      <c r="P44" s="6">
        <f t="shared" si="23"/>
        <v>11.1</v>
      </c>
      <c r="Q44" s="19">
        <f t="shared" si="17"/>
        <v>33.299999999999997</v>
      </c>
      <c r="R44" s="13">
        <f t="shared" si="24"/>
        <v>2.8499999999999832</v>
      </c>
      <c r="S44" s="22">
        <v>0</v>
      </c>
      <c r="T44" s="6">
        <f t="shared" si="25"/>
        <v>11.1</v>
      </c>
      <c r="U44" s="19" t="str">
        <f t="shared" si="18"/>
        <v/>
      </c>
    </row>
    <row r="45" spans="2:21" ht="15" customHeight="1" x14ac:dyDescent="0.3">
      <c r="B45" s="13">
        <f t="shared" si="19"/>
        <v>1.6600000000000013</v>
      </c>
      <c r="C45" s="22">
        <v>1</v>
      </c>
      <c r="D45" s="6">
        <f t="shared" si="20"/>
        <v>11.1</v>
      </c>
      <c r="E45" s="19">
        <f t="shared" si="15"/>
        <v>11.1</v>
      </c>
      <c r="F45" s="13">
        <f t="shared" si="26"/>
        <v>1.9600000000000015</v>
      </c>
      <c r="G45" s="22">
        <v>1</v>
      </c>
      <c r="H45" s="6">
        <f t="shared" si="27"/>
        <v>11.1</v>
      </c>
      <c r="I45" s="19">
        <f t="shared" si="16"/>
        <v>11.1</v>
      </c>
      <c r="J45" s="13">
        <f t="shared" si="28"/>
        <v>2.2599999999999958</v>
      </c>
      <c r="K45" s="22">
        <v>0</v>
      </c>
      <c r="L45" s="6">
        <f t="shared" si="29"/>
        <v>11.1</v>
      </c>
      <c r="M45" s="19" t="str">
        <f t="shared" si="21"/>
        <v/>
      </c>
      <c r="N45" s="13">
        <f t="shared" si="22"/>
        <v>2.5599999999999894</v>
      </c>
      <c r="O45" s="22">
        <v>0</v>
      </c>
      <c r="P45" s="6">
        <f t="shared" si="23"/>
        <v>11.1</v>
      </c>
      <c r="Q45" s="19" t="str">
        <f t="shared" si="17"/>
        <v/>
      </c>
      <c r="R45" s="13">
        <f t="shared" si="24"/>
        <v>2.859999999999983</v>
      </c>
      <c r="S45" s="22">
        <v>0</v>
      </c>
      <c r="T45" s="6">
        <f t="shared" si="25"/>
        <v>11.1</v>
      </c>
      <c r="U45" s="19" t="str">
        <f t="shared" si="18"/>
        <v/>
      </c>
    </row>
    <row r="46" spans="2:21" ht="15" customHeight="1" x14ac:dyDescent="0.3">
      <c r="B46" s="13">
        <f t="shared" si="19"/>
        <v>1.6700000000000013</v>
      </c>
      <c r="C46" s="22">
        <v>1</v>
      </c>
      <c r="D46" s="6">
        <f t="shared" si="20"/>
        <v>11.1</v>
      </c>
      <c r="E46" s="19">
        <f t="shared" si="15"/>
        <v>11.1</v>
      </c>
      <c r="F46" s="13">
        <f t="shared" si="26"/>
        <v>1.9700000000000015</v>
      </c>
      <c r="G46" s="22">
        <v>0</v>
      </c>
      <c r="H46" s="6">
        <f t="shared" si="27"/>
        <v>11.1</v>
      </c>
      <c r="I46" s="19" t="str">
        <f t="shared" si="16"/>
        <v/>
      </c>
      <c r="J46" s="13">
        <f t="shared" si="28"/>
        <v>2.2699999999999956</v>
      </c>
      <c r="K46" s="22">
        <v>0</v>
      </c>
      <c r="L46" s="6">
        <f t="shared" si="29"/>
        <v>11.1</v>
      </c>
      <c r="M46" s="19" t="str">
        <f t="shared" si="21"/>
        <v/>
      </c>
      <c r="N46" s="13">
        <f t="shared" si="22"/>
        <v>2.5699999999999892</v>
      </c>
      <c r="O46" s="22">
        <v>0</v>
      </c>
      <c r="P46" s="6">
        <f t="shared" si="23"/>
        <v>11.1</v>
      </c>
      <c r="Q46" s="19" t="str">
        <f t="shared" si="17"/>
        <v/>
      </c>
      <c r="R46" s="13">
        <f t="shared" si="24"/>
        <v>2.8699999999999828</v>
      </c>
      <c r="S46" s="22">
        <v>0</v>
      </c>
      <c r="T46" s="6">
        <f t="shared" si="25"/>
        <v>11.1</v>
      </c>
      <c r="U46" s="19" t="str">
        <f t="shared" si="18"/>
        <v/>
      </c>
    </row>
    <row r="47" spans="2:21" ht="15" customHeight="1" x14ac:dyDescent="0.3">
      <c r="B47" s="13">
        <f t="shared" si="19"/>
        <v>1.6800000000000013</v>
      </c>
      <c r="C47" s="22">
        <v>1</v>
      </c>
      <c r="D47" s="6">
        <f t="shared" si="20"/>
        <v>11.1</v>
      </c>
      <c r="E47" s="19">
        <f t="shared" si="15"/>
        <v>11.1</v>
      </c>
      <c r="F47" s="13">
        <f t="shared" si="26"/>
        <v>1.9800000000000015</v>
      </c>
      <c r="G47" s="22">
        <v>0</v>
      </c>
      <c r="H47" s="6">
        <f t="shared" si="27"/>
        <v>11.1</v>
      </c>
      <c r="I47" s="19" t="str">
        <f t="shared" si="16"/>
        <v/>
      </c>
      <c r="J47" s="13">
        <f t="shared" si="28"/>
        <v>2.2799999999999954</v>
      </c>
      <c r="K47" s="22">
        <v>0</v>
      </c>
      <c r="L47" s="6">
        <f t="shared" si="29"/>
        <v>11.1</v>
      </c>
      <c r="M47" s="19" t="str">
        <f t="shared" si="21"/>
        <v/>
      </c>
      <c r="N47" s="13">
        <f t="shared" si="22"/>
        <v>2.579999999999989</v>
      </c>
      <c r="O47" s="22">
        <v>0</v>
      </c>
      <c r="P47" s="6">
        <f t="shared" si="23"/>
        <v>11.1</v>
      </c>
      <c r="Q47" s="19" t="str">
        <f t="shared" si="17"/>
        <v/>
      </c>
      <c r="R47" s="13">
        <f t="shared" si="24"/>
        <v>2.8799999999999826</v>
      </c>
      <c r="S47" s="22">
        <v>0</v>
      </c>
      <c r="T47" s="6">
        <f t="shared" si="25"/>
        <v>11.1</v>
      </c>
      <c r="U47" s="19" t="str">
        <f t="shared" si="18"/>
        <v/>
      </c>
    </row>
    <row r="48" spans="2:21" ht="15" customHeight="1" x14ac:dyDescent="0.3">
      <c r="B48" s="13">
        <f t="shared" si="19"/>
        <v>1.6900000000000013</v>
      </c>
      <c r="C48" s="22">
        <v>1</v>
      </c>
      <c r="D48" s="6">
        <f t="shared" si="20"/>
        <v>11.1</v>
      </c>
      <c r="E48" s="19">
        <f t="shared" si="15"/>
        <v>11.1</v>
      </c>
      <c r="F48" s="13">
        <f t="shared" si="26"/>
        <v>1.9900000000000015</v>
      </c>
      <c r="G48" s="22">
        <v>0</v>
      </c>
      <c r="H48" s="6">
        <f t="shared" si="27"/>
        <v>11.1</v>
      </c>
      <c r="I48" s="19" t="str">
        <f t="shared" si="16"/>
        <v/>
      </c>
      <c r="J48" s="13">
        <f t="shared" si="28"/>
        <v>2.2899999999999952</v>
      </c>
      <c r="K48" s="22">
        <v>0</v>
      </c>
      <c r="L48" s="6">
        <f t="shared" si="29"/>
        <v>11.1</v>
      </c>
      <c r="M48" s="19" t="str">
        <f t="shared" si="21"/>
        <v/>
      </c>
      <c r="N48" s="13">
        <f t="shared" si="22"/>
        <v>2.5899999999999888</v>
      </c>
      <c r="O48" s="22">
        <v>0</v>
      </c>
      <c r="P48" s="6">
        <f t="shared" si="23"/>
        <v>11.1</v>
      </c>
      <c r="Q48" s="19" t="str">
        <f t="shared" si="17"/>
        <v/>
      </c>
      <c r="R48" s="13">
        <f t="shared" si="24"/>
        <v>2.8899999999999824</v>
      </c>
      <c r="S48" s="22">
        <v>0</v>
      </c>
      <c r="T48" s="6">
        <f t="shared" si="25"/>
        <v>11.1</v>
      </c>
      <c r="U48" s="19" t="str">
        <f t="shared" si="18"/>
        <v/>
      </c>
    </row>
    <row r="49" spans="2:21" ht="15" customHeight="1" x14ac:dyDescent="0.3">
      <c r="B49" s="14">
        <f t="shared" si="19"/>
        <v>1.7000000000000013</v>
      </c>
      <c r="C49" s="22">
        <v>0</v>
      </c>
      <c r="D49" s="6">
        <f t="shared" si="20"/>
        <v>11.1</v>
      </c>
      <c r="E49" s="19" t="str">
        <f t="shared" si="15"/>
        <v/>
      </c>
      <c r="F49" s="14">
        <f t="shared" si="26"/>
        <v>2.0000000000000013</v>
      </c>
      <c r="G49" s="22">
        <v>1</v>
      </c>
      <c r="H49" s="6">
        <f t="shared" si="27"/>
        <v>11.1</v>
      </c>
      <c r="I49" s="19">
        <f t="shared" si="16"/>
        <v>11.1</v>
      </c>
      <c r="J49" s="14">
        <f t="shared" si="28"/>
        <v>2.2999999999999949</v>
      </c>
      <c r="K49" s="22">
        <v>0</v>
      </c>
      <c r="L49" s="6">
        <f t="shared" si="29"/>
        <v>11.1</v>
      </c>
      <c r="M49" s="19" t="str">
        <f t="shared" si="21"/>
        <v/>
      </c>
      <c r="N49" s="14">
        <f t="shared" si="22"/>
        <v>2.5999999999999885</v>
      </c>
      <c r="O49" s="22">
        <v>1</v>
      </c>
      <c r="P49" s="6">
        <f t="shared" si="23"/>
        <v>11.1</v>
      </c>
      <c r="Q49" s="19">
        <f t="shared" si="17"/>
        <v>11.1</v>
      </c>
      <c r="R49" s="14">
        <f t="shared" si="24"/>
        <v>2.8999999999999821</v>
      </c>
      <c r="S49" s="22">
        <v>0</v>
      </c>
      <c r="T49" s="6">
        <f t="shared" si="25"/>
        <v>11.1</v>
      </c>
      <c r="U49" s="19" t="str">
        <f t="shared" si="18"/>
        <v/>
      </c>
    </row>
    <row r="50" spans="2:21" ht="15" customHeight="1" x14ac:dyDescent="0.3">
      <c r="B50" s="13">
        <f t="shared" si="19"/>
        <v>1.7100000000000013</v>
      </c>
      <c r="C50" s="22">
        <v>1</v>
      </c>
      <c r="D50" s="6">
        <f t="shared" si="20"/>
        <v>11.1</v>
      </c>
      <c r="E50" s="19">
        <f t="shared" si="15"/>
        <v>11.1</v>
      </c>
      <c r="F50" s="13">
        <f t="shared" si="26"/>
        <v>2.0100000000000011</v>
      </c>
      <c r="G50" s="22">
        <v>0</v>
      </c>
      <c r="H50" s="6">
        <f t="shared" si="27"/>
        <v>11.1</v>
      </c>
      <c r="I50" s="19" t="str">
        <f t="shared" si="16"/>
        <v/>
      </c>
      <c r="J50" s="13">
        <f t="shared" si="28"/>
        <v>2.3099999999999947</v>
      </c>
      <c r="K50" s="22">
        <v>0</v>
      </c>
      <c r="L50" s="6">
        <f t="shared" si="29"/>
        <v>11.1</v>
      </c>
      <c r="M50" s="19" t="str">
        <f t="shared" si="21"/>
        <v/>
      </c>
      <c r="N50" s="13">
        <f t="shared" si="22"/>
        <v>2.6099999999999883</v>
      </c>
      <c r="O50" s="22">
        <v>0</v>
      </c>
      <c r="P50" s="6">
        <f t="shared" si="23"/>
        <v>11.1</v>
      </c>
      <c r="Q50" s="19" t="str">
        <f t="shared" si="17"/>
        <v/>
      </c>
      <c r="R50" s="13">
        <f t="shared" si="24"/>
        <v>2.9099999999999819</v>
      </c>
      <c r="S50" s="22">
        <v>0</v>
      </c>
      <c r="T50" s="6">
        <f t="shared" si="25"/>
        <v>11.1</v>
      </c>
      <c r="U50" s="19" t="str">
        <f t="shared" si="18"/>
        <v/>
      </c>
    </row>
    <row r="51" spans="2:21" ht="15" customHeight="1" x14ac:dyDescent="0.3">
      <c r="B51" s="13">
        <f t="shared" si="19"/>
        <v>1.7200000000000013</v>
      </c>
      <c r="C51" s="22">
        <v>0</v>
      </c>
      <c r="D51" s="6">
        <f t="shared" si="20"/>
        <v>11.1</v>
      </c>
      <c r="E51" s="19" t="str">
        <f t="shared" si="15"/>
        <v/>
      </c>
      <c r="F51" s="13">
        <f t="shared" si="26"/>
        <v>2.0200000000000009</v>
      </c>
      <c r="G51" s="22">
        <v>0</v>
      </c>
      <c r="H51" s="6">
        <f t="shared" si="27"/>
        <v>11.1</v>
      </c>
      <c r="I51" s="19" t="str">
        <f t="shared" si="16"/>
        <v/>
      </c>
      <c r="J51" s="13">
        <f t="shared" si="28"/>
        <v>2.3199999999999945</v>
      </c>
      <c r="K51" s="22">
        <v>0</v>
      </c>
      <c r="L51" s="6">
        <f t="shared" si="29"/>
        <v>11.1</v>
      </c>
      <c r="M51" s="19" t="str">
        <f t="shared" si="21"/>
        <v/>
      </c>
      <c r="N51" s="13">
        <f t="shared" si="22"/>
        <v>2.6199999999999881</v>
      </c>
      <c r="O51" s="22">
        <v>0</v>
      </c>
      <c r="P51" s="6">
        <f t="shared" si="23"/>
        <v>11.1</v>
      </c>
      <c r="Q51" s="19" t="str">
        <f t="shared" si="17"/>
        <v/>
      </c>
      <c r="R51" s="13">
        <f t="shared" si="24"/>
        <v>2.9199999999999817</v>
      </c>
      <c r="S51" s="22">
        <v>0</v>
      </c>
      <c r="T51" s="6">
        <f t="shared" si="25"/>
        <v>11.1</v>
      </c>
      <c r="U51" s="19" t="str">
        <f t="shared" si="18"/>
        <v/>
      </c>
    </row>
    <row r="52" spans="2:21" ht="15" customHeight="1" x14ac:dyDescent="0.3">
      <c r="B52" s="13">
        <f t="shared" si="19"/>
        <v>1.7300000000000013</v>
      </c>
      <c r="C52" s="22">
        <v>3</v>
      </c>
      <c r="D52" s="6">
        <f t="shared" si="20"/>
        <v>11.1</v>
      </c>
      <c r="E52" s="19">
        <f t="shared" si="15"/>
        <v>33.299999999999997</v>
      </c>
      <c r="F52" s="13">
        <f t="shared" si="26"/>
        <v>2.0300000000000007</v>
      </c>
      <c r="G52" s="22">
        <v>0</v>
      </c>
      <c r="H52" s="6">
        <f t="shared" si="27"/>
        <v>11.1</v>
      </c>
      <c r="I52" s="19" t="str">
        <f t="shared" si="16"/>
        <v/>
      </c>
      <c r="J52" s="13">
        <f t="shared" si="28"/>
        <v>2.3299999999999943</v>
      </c>
      <c r="K52" s="22">
        <v>0</v>
      </c>
      <c r="L52" s="6">
        <f t="shared" si="29"/>
        <v>11.1</v>
      </c>
      <c r="M52" s="19" t="str">
        <f t="shared" si="21"/>
        <v/>
      </c>
      <c r="N52" s="13">
        <f t="shared" si="22"/>
        <v>2.6299999999999879</v>
      </c>
      <c r="O52" s="22">
        <v>0</v>
      </c>
      <c r="P52" s="6">
        <f t="shared" si="23"/>
        <v>11.1</v>
      </c>
      <c r="Q52" s="19" t="str">
        <f t="shared" si="17"/>
        <v/>
      </c>
      <c r="R52" s="13">
        <f t="shared" si="24"/>
        <v>2.9299999999999815</v>
      </c>
      <c r="S52" s="22">
        <v>0</v>
      </c>
      <c r="T52" s="6">
        <f t="shared" si="25"/>
        <v>11.1</v>
      </c>
      <c r="U52" s="19" t="str">
        <f t="shared" si="18"/>
        <v/>
      </c>
    </row>
    <row r="53" spans="2:21" ht="15" customHeight="1" x14ac:dyDescent="0.3">
      <c r="B53" s="13">
        <f t="shared" si="19"/>
        <v>1.7400000000000013</v>
      </c>
      <c r="C53" s="22">
        <v>0</v>
      </c>
      <c r="D53" s="6">
        <f t="shared" si="20"/>
        <v>11.1</v>
      </c>
      <c r="E53" s="19" t="str">
        <f t="shared" si="15"/>
        <v/>
      </c>
      <c r="F53" s="13">
        <f t="shared" si="26"/>
        <v>2.0400000000000005</v>
      </c>
      <c r="G53" s="22">
        <v>0</v>
      </c>
      <c r="H53" s="6">
        <f t="shared" si="27"/>
        <v>11.1</v>
      </c>
      <c r="I53" s="19" t="str">
        <f t="shared" si="16"/>
        <v/>
      </c>
      <c r="J53" s="13">
        <f t="shared" si="28"/>
        <v>2.3399999999999941</v>
      </c>
      <c r="K53" s="22">
        <v>0</v>
      </c>
      <c r="L53" s="6">
        <f t="shared" si="29"/>
        <v>11.1</v>
      </c>
      <c r="M53" s="19" t="str">
        <f t="shared" si="21"/>
        <v/>
      </c>
      <c r="N53" s="13">
        <f t="shared" si="22"/>
        <v>2.6399999999999877</v>
      </c>
      <c r="O53" s="22">
        <v>0</v>
      </c>
      <c r="P53" s="6">
        <f t="shared" si="23"/>
        <v>11.1</v>
      </c>
      <c r="Q53" s="19" t="str">
        <f t="shared" si="17"/>
        <v/>
      </c>
      <c r="R53" s="13">
        <f t="shared" si="24"/>
        <v>2.9399999999999813</v>
      </c>
      <c r="S53" s="22">
        <v>0</v>
      </c>
      <c r="T53" s="6">
        <f t="shared" si="25"/>
        <v>11.1</v>
      </c>
      <c r="U53" s="19" t="str">
        <f t="shared" si="18"/>
        <v/>
      </c>
    </row>
    <row r="54" spans="2:21" ht="15" customHeight="1" x14ac:dyDescent="0.3">
      <c r="B54" s="13">
        <f t="shared" si="19"/>
        <v>1.7500000000000013</v>
      </c>
      <c r="C54" s="22">
        <v>1</v>
      </c>
      <c r="D54" s="6">
        <f t="shared" si="20"/>
        <v>11.1</v>
      </c>
      <c r="E54" s="19">
        <f t="shared" si="15"/>
        <v>11.1</v>
      </c>
      <c r="F54" s="13">
        <f t="shared" si="26"/>
        <v>2.0500000000000003</v>
      </c>
      <c r="G54" s="22">
        <v>1</v>
      </c>
      <c r="H54" s="6">
        <f t="shared" si="27"/>
        <v>11.1</v>
      </c>
      <c r="I54" s="19">
        <f t="shared" si="16"/>
        <v>11.1</v>
      </c>
      <c r="J54" s="13">
        <f t="shared" si="28"/>
        <v>2.3499999999999939</v>
      </c>
      <c r="K54" s="22">
        <v>0</v>
      </c>
      <c r="L54" s="6">
        <f t="shared" si="29"/>
        <v>11.1</v>
      </c>
      <c r="M54" s="19" t="str">
        <f t="shared" si="21"/>
        <v/>
      </c>
      <c r="N54" s="13">
        <f t="shared" si="22"/>
        <v>2.6499999999999875</v>
      </c>
      <c r="O54" s="22">
        <v>0</v>
      </c>
      <c r="P54" s="6">
        <f t="shared" si="23"/>
        <v>11.1</v>
      </c>
      <c r="Q54" s="19" t="str">
        <f t="shared" si="17"/>
        <v/>
      </c>
      <c r="R54" s="13">
        <f t="shared" si="24"/>
        <v>2.9499999999999811</v>
      </c>
      <c r="S54" s="22">
        <v>1</v>
      </c>
      <c r="T54" s="6">
        <f t="shared" si="25"/>
        <v>11.1</v>
      </c>
      <c r="U54" s="19">
        <f t="shared" si="18"/>
        <v>11.1</v>
      </c>
    </row>
    <row r="55" spans="2:21" ht="15" customHeight="1" x14ac:dyDescent="0.3">
      <c r="B55" s="13">
        <f t="shared" si="19"/>
        <v>1.7600000000000013</v>
      </c>
      <c r="C55" s="22">
        <v>3</v>
      </c>
      <c r="D55" s="6">
        <f t="shared" si="20"/>
        <v>11.1</v>
      </c>
      <c r="E55" s="19">
        <f t="shared" si="15"/>
        <v>33.299999999999997</v>
      </c>
      <c r="F55" s="13">
        <f t="shared" si="26"/>
        <v>2.06</v>
      </c>
      <c r="G55" s="22">
        <v>0</v>
      </c>
      <c r="H55" s="6">
        <f t="shared" si="27"/>
        <v>11.1</v>
      </c>
      <c r="I55" s="19" t="str">
        <f t="shared" si="16"/>
        <v/>
      </c>
      <c r="J55" s="13">
        <f t="shared" si="28"/>
        <v>2.3599999999999937</v>
      </c>
      <c r="K55" s="22">
        <v>0</v>
      </c>
      <c r="L55" s="6">
        <f t="shared" si="29"/>
        <v>11.1</v>
      </c>
      <c r="M55" s="19" t="str">
        <f t="shared" si="21"/>
        <v/>
      </c>
      <c r="N55" s="13">
        <f t="shared" si="22"/>
        <v>2.6599999999999873</v>
      </c>
      <c r="O55" s="22">
        <v>0</v>
      </c>
      <c r="P55" s="6">
        <f t="shared" si="23"/>
        <v>11.1</v>
      </c>
      <c r="Q55" s="19" t="str">
        <f t="shared" si="17"/>
        <v/>
      </c>
      <c r="R55" s="13">
        <f t="shared" si="24"/>
        <v>2.9599999999999809</v>
      </c>
      <c r="S55" s="22">
        <v>0</v>
      </c>
      <c r="T55" s="6">
        <f t="shared" si="25"/>
        <v>11.1</v>
      </c>
      <c r="U55" s="19" t="str">
        <f t="shared" si="18"/>
        <v/>
      </c>
    </row>
    <row r="56" spans="2:21" ht="15" customHeight="1" x14ac:dyDescent="0.3">
      <c r="B56" s="13">
        <f t="shared" si="19"/>
        <v>1.7700000000000014</v>
      </c>
      <c r="C56" s="22">
        <v>3</v>
      </c>
      <c r="D56" s="6">
        <f t="shared" si="20"/>
        <v>11.1</v>
      </c>
      <c r="E56" s="19">
        <f t="shared" si="15"/>
        <v>33.299999999999997</v>
      </c>
      <c r="F56" s="13">
        <f t="shared" si="26"/>
        <v>2.0699999999999998</v>
      </c>
      <c r="G56" s="22">
        <v>0</v>
      </c>
      <c r="H56" s="6">
        <f t="shared" si="27"/>
        <v>11.1</v>
      </c>
      <c r="I56" s="19" t="str">
        <f t="shared" si="16"/>
        <v/>
      </c>
      <c r="J56" s="13">
        <f t="shared" si="28"/>
        <v>2.3699999999999934</v>
      </c>
      <c r="K56" s="22">
        <v>0</v>
      </c>
      <c r="L56" s="6">
        <f t="shared" si="29"/>
        <v>11.1</v>
      </c>
      <c r="M56" s="19" t="str">
        <f t="shared" si="21"/>
        <v/>
      </c>
      <c r="N56" s="13">
        <f t="shared" si="22"/>
        <v>2.6699999999999871</v>
      </c>
      <c r="O56" s="22">
        <v>0</v>
      </c>
      <c r="P56" s="6">
        <f t="shared" si="23"/>
        <v>11.1</v>
      </c>
      <c r="Q56" s="19" t="str">
        <f t="shared" si="17"/>
        <v/>
      </c>
      <c r="R56" s="13">
        <f t="shared" si="24"/>
        <v>2.9699999999999807</v>
      </c>
      <c r="S56" s="22">
        <v>0</v>
      </c>
      <c r="T56" s="6">
        <f t="shared" si="25"/>
        <v>11.1</v>
      </c>
      <c r="U56" s="19" t="str">
        <f t="shared" si="18"/>
        <v/>
      </c>
    </row>
    <row r="57" spans="2:21" ht="15" customHeight="1" x14ac:dyDescent="0.3">
      <c r="B57" s="13">
        <f t="shared" si="19"/>
        <v>1.7800000000000014</v>
      </c>
      <c r="C57" s="22">
        <v>0</v>
      </c>
      <c r="D57" s="6">
        <f t="shared" si="20"/>
        <v>11.1</v>
      </c>
      <c r="E57" s="19" t="str">
        <f t="shared" si="15"/>
        <v/>
      </c>
      <c r="F57" s="13">
        <f t="shared" si="26"/>
        <v>2.0799999999999996</v>
      </c>
      <c r="G57" s="22">
        <v>0</v>
      </c>
      <c r="H57" s="6">
        <f t="shared" si="27"/>
        <v>11.1</v>
      </c>
      <c r="I57" s="19" t="str">
        <f t="shared" si="16"/>
        <v/>
      </c>
      <c r="J57" s="13">
        <f t="shared" si="28"/>
        <v>2.3799999999999932</v>
      </c>
      <c r="K57" s="22">
        <v>0</v>
      </c>
      <c r="L57" s="6">
        <f t="shared" si="29"/>
        <v>11.1</v>
      </c>
      <c r="M57" s="19" t="str">
        <f t="shared" si="21"/>
        <v/>
      </c>
      <c r="N57" s="13">
        <f t="shared" si="22"/>
        <v>2.6799999999999868</v>
      </c>
      <c r="O57" s="22">
        <v>1</v>
      </c>
      <c r="P57" s="6">
        <f t="shared" si="23"/>
        <v>11.1</v>
      </c>
      <c r="Q57" s="19">
        <f t="shared" si="17"/>
        <v>11.1</v>
      </c>
      <c r="R57" s="13">
        <f t="shared" si="24"/>
        <v>2.9799999999999804</v>
      </c>
      <c r="S57" s="22">
        <v>0</v>
      </c>
      <c r="T57" s="6">
        <f t="shared" si="25"/>
        <v>11.1</v>
      </c>
      <c r="U57" s="19" t="str">
        <f t="shared" si="18"/>
        <v/>
      </c>
    </row>
    <row r="58" spans="2:21" ht="15" customHeight="1" x14ac:dyDescent="0.3">
      <c r="B58" s="13">
        <f t="shared" si="19"/>
        <v>1.7900000000000014</v>
      </c>
      <c r="C58" s="22">
        <v>0</v>
      </c>
      <c r="D58" s="6">
        <f t="shared" si="20"/>
        <v>11.1</v>
      </c>
      <c r="E58" s="19" t="str">
        <f t="shared" si="15"/>
        <v/>
      </c>
      <c r="F58" s="13">
        <f t="shared" si="26"/>
        <v>2.0899999999999994</v>
      </c>
      <c r="G58" s="22">
        <v>0</v>
      </c>
      <c r="H58" s="6">
        <f t="shared" si="27"/>
        <v>11.1</v>
      </c>
      <c r="I58" s="19" t="str">
        <f t="shared" si="16"/>
        <v/>
      </c>
      <c r="J58" s="13">
        <f t="shared" si="28"/>
        <v>2.389999999999993</v>
      </c>
      <c r="K58" s="22">
        <v>0</v>
      </c>
      <c r="L58" s="6">
        <f t="shared" si="29"/>
        <v>11.1</v>
      </c>
      <c r="M58" s="19" t="str">
        <f t="shared" si="21"/>
        <v/>
      </c>
      <c r="N58" s="13">
        <f t="shared" si="22"/>
        <v>2.6899999999999866</v>
      </c>
      <c r="O58" s="22">
        <v>0</v>
      </c>
      <c r="P58" s="6">
        <f t="shared" si="23"/>
        <v>11.1</v>
      </c>
      <c r="Q58" s="19" t="str">
        <f t="shared" si="17"/>
        <v/>
      </c>
      <c r="R58" s="13">
        <f t="shared" si="24"/>
        <v>2.9899999999999802</v>
      </c>
      <c r="S58" s="22">
        <v>0</v>
      </c>
      <c r="T58" s="6">
        <f t="shared" si="25"/>
        <v>11.1</v>
      </c>
      <c r="U58" s="19" t="str">
        <f t="shared" si="18"/>
        <v/>
      </c>
    </row>
    <row r="59" spans="2:21" ht="15" customHeight="1" x14ac:dyDescent="0.3">
      <c r="B59" s="14">
        <f t="shared" si="19"/>
        <v>1.8000000000000014</v>
      </c>
      <c r="C59" s="22">
        <v>6</v>
      </c>
      <c r="D59" s="6">
        <f t="shared" si="20"/>
        <v>11.1</v>
      </c>
      <c r="E59" s="19">
        <f t="shared" si="15"/>
        <v>66.599999999999994</v>
      </c>
      <c r="F59" s="14">
        <f t="shared" si="26"/>
        <v>2.0999999999999992</v>
      </c>
      <c r="G59" s="22">
        <v>1</v>
      </c>
      <c r="H59" s="6">
        <f t="shared" si="27"/>
        <v>11.1</v>
      </c>
      <c r="I59" s="19">
        <f t="shared" si="16"/>
        <v>11.1</v>
      </c>
      <c r="J59" s="14">
        <f t="shared" si="28"/>
        <v>2.3999999999999928</v>
      </c>
      <c r="K59" s="22">
        <v>3</v>
      </c>
      <c r="L59" s="6">
        <f t="shared" si="29"/>
        <v>11.1</v>
      </c>
      <c r="M59" s="19">
        <f t="shared" si="21"/>
        <v>33.299999999999997</v>
      </c>
      <c r="N59" s="14">
        <f t="shared" si="22"/>
        <v>2.6999999999999864</v>
      </c>
      <c r="O59" s="22">
        <v>1</v>
      </c>
      <c r="P59" s="6">
        <f t="shared" si="23"/>
        <v>11.1</v>
      </c>
      <c r="Q59" s="19">
        <f t="shared" si="17"/>
        <v>11.1</v>
      </c>
      <c r="R59" s="14">
        <f t="shared" si="24"/>
        <v>2.99999999999998</v>
      </c>
      <c r="S59" s="22">
        <v>2</v>
      </c>
      <c r="T59" s="6">
        <f t="shared" si="25"/>
        <v>11.1</v>
      </c>
      <c r="U59" s="19">
        <f t="shared" si="18"/>
        <v>22.2</v>
      </c>
    </row>
    <row r="60" spans="2:21" ht="15" customHeight="1" x14ac:dyDescent="0.3">
      <c r="B60" s="13">
        <f t="shared" si="19"/>
        <v>1.8100000000000014</v>
      </c>
      <c r="C60" s="22">
        <v>0</v>
      </c>
      <c r="D60" s="6">
        <f t="shared" si="20"/>
        <v>11.1</v>
      </c>
      <c r="E60" s="19" t="str">
        <f t="shared" si="15"/>
        <v/>
      </c>
      <c r="F60" s="13">
        <f t="shared" si="26"/>
        <v>2.109999999999999</v>
      </c>
      <c r="G60" s="22">
        <v>0</v>
      </c>
      <c r="H60" s="6">
        <f t="shared" si="27"/>
        <v>11.1</v>
      </c>
      <c r="I60" s="19" t="str">
        <f t="shared" si="16"/>
        <v/>
      </c>
      <c r="J60" s="13">
        <f t="shared" si="28"/>
        <v>2.4099999999999926</v>
      </c>
      <c r="K60" s="22">
        <v>0</v>
      </c>
      <c r="L60" s="6">
        <f t="shared" si="29"/>
        <v>11.1</v>
      </c>
      <c r="M60" s="19" t="str">
        <f t="shared" si="21"/>
        <v/>
      </c>
      <c r="N60" s="13">
        <f t="shared" si="22"/>
        <v>2.7099999999999862</v>
      </c>
      <c r="O60" s="22">
        <v>0</v>
      </c>
      <c r="P60" s="6">
        <f t="shared" si="23"/>
        <v>11.1</v>
      </c>
      <c r="Q60" s="19" t="str">
        <f t="shared" si="17"/>
        <v/>
      </c>
      <c r="R60" s="13">
        <f t="shared" si="24"/>
        <v>3.0099999999999798</v>
      </c>
      <c r="S60" s="22">
        <v>0</v>
      </c>
      <c r="T60" s="6">
        <f t="shared" si="25"/>
        <v>11.1</v>
      </c>
      <c r="U60" s="19" t="str">
        <f t="shared" si="18"/>
        <v/>
      </c>
    </row>
    <row r="61" spans="2:21" ht="15" customHeight="1" x14ac:dyDescent="0.3">
      <c r="B61" s="13">
        <f t="shared" si="19"/>
        <v>1.8200000000000014</v>
      </c>
      <c r="C61" s="22">
        <v>0</v>
      </c>
      <c r="D61" s="6">
        <f t="shared" si="20"/>
        <v>11.1</v>
      </c>
      <c r="E61" s="19" t="str">
        <f t="shared" si="15"/>
        <v/>
      </c>
      <c r="F61" s="13">
        <f t="shared" si="26"/>
        <v>2.1199999999999988</v>
      </c>
      <c r="G61" s="22">
        <v>0</v>
      </c>
      <c r="H61" s="6">
        <f t="shared" si="27"/>
        <v>11.1</v>
      </c>
      <c r="I61" s="19" t="str">
        <f t="shared" si="16"/>
        <v/>
      </c>
      <c r="J61" s="13">
        <f t="shared" si="28"/>
        <v>2.4199999999999924</v>
      </c>
      <c r="K61" s="22">
        <v>0</v>
      </c>
      <c r="L61" s="6">
        <f t="shared" si="29"/>
        <v>11.1</v>
      </c>
      <c r="M61" s="19" t="str">
        <f t="shared" si="21"/>
        <v/>
      </c>
      <c r="N61" s="13">
        <f t="shared" si="22"/>
        <v>2.719999999999986</v>
      </c>
      <c r="O61" s="22">
        <v>1</v>
      </c>
      <c r="P61" s="6">
        <f t="shared" si="23"/>
        <v>11.1</v>
      </c>
      <c r="Q61" s="19">
        <f t="shared" si="17"/>
        <v>11.1</v>
      </c>
      <c r="R61" s="13">
        <f t="shared" si="24"/>
        <v>3.0199999999999796</v>
      </c>
      <c r="S61" s="22">
        <v>0</v>
      </c>
      <c r="T61" s="6">
        <f t="shared" si="25"/>
        <v>11.1</v>
      </c>
      <c r="U61" s="19" t="str">
        <f t="shared" si="18"/>
        <v/>
      </c>
    </row>
    <row r="62" spans="2:21" ht="15" customHeight="1" x14ac:dyDescent="0.3">
      <c r="B62" s="13">
        <f t="shared" si="19"/>
        <v>1.8300000000000014</v>
      </c>
      <c r="C62" s="22">
        <v>3</v>
      </c>
      <c r="D62" s="6">
        <f t="shared" si="20"/>
        <v>11.1</v>
      </c>
      <c r="E62" s="19">
        <f t="shared" si="15"/>
        <v>33.299999999999997</v>
      </c>
      <c r="F62" s="13">
        <f t="shared" si="26"/>
        <v>2.1299999999999986</v>
      </c>
      <c r="G62" s="22">
        <v>0</v>
      </c>
      <c r="H62" s="6">
        <f t="shared" si="27"/>
        <v>11.1</v>
      </c>
      <c r="I62" s="19" t="str">
        <f t="shared" si="16"/>
        <v/>
      </c>
      <c r="J62" s="13">
        <f t="shared" si="28"/>
        <v>2.4299999999999922</v>
      </c>
      <c r="K62" s="22">
        <v>0</v>
      </c>
      <c r="L62" s="6">
        <f t="shared" si="29"/>
        <v>11.1</v>
      </c>
      <c r="M62" s="19" t="str">
        <f t="shared" si="21"/>
        <v/>
      </c>
      <c r="N62" s="13">
        <f t="shared" si="22"/>
        <v>2.7299999999999858</v>
      </c>
      <c r="O62" s="22">
        <v>0</v>
      </c>
      <c r="P62" s="6">
        <f t="shared" si="23"/>
        <v>11.1</v>
      </c>
      <c r="Q62" s="19" t="str">
        <f t="shared" si="17"/>
        <v/>
      </c>
      <c r="R62" s="13">
        <f t="shared" si="24"/>
        <v>3.0299999999999794</v>
      </c>
      <c r="S62" s="22">
        <v>0</v>
      </c>
      <c r="T62" s="6">
        <f t="shared" si="25"/>
        <v>11.1</v>
      </c>
      <c r="U62" s="19" t="str">
        <f t="shared" si="18"/>
        <v/>
      </c>
    </row>
    <row r="63" spans="2:21" ht="15" customHeight="1" x14ac:dyDescent="0.3">
      <c r="B63" s="13">
        <f t="shared" si="19"/>
        <v>1.8400000000000014</v>
      </c>
      <c r="C63" s="22">
        <v>0</v>
      </c>
      <c r="D63" s="6">
        <f t="shared" si="20"/>
        <v>11.1</v>
      </c>
      <c r="E63" s="19" t="str">
        <f t="shared" si="15"/>
        <v/>
      </c>
      <c r="F63" s="13">
        <f t="shared" si="26"/>
        <v>2.1399999999999983</v>
      </c>
      <c r="G63" s="22">
        <v>0</v>
      </c>
      <c r="H63" s="6">
        <f t="shared" si="27"/>
        <v>11.1</v>
      </c>
      <c r="I63" s="19" t="str">
        <f t="shared" si="16"/>
        <v/>
      </c>
      <c r="J63" s="13">
        <f t="shared" si="28"/>
        <v>2.439999999999992</v>
      </c>
      <c r="K63" s="22">
        <v>0</v>
      </c>
      <c r="L63" s="6">
        <f t="shared" si="29"/>
        <v>11.1</v>
      </c>
      <c r="M63" s="19" t="str">
        <f t="shared" si="21"/>
        <v/>
      </c>
      <c r="N63" s="13">
        <f t="shared" si="22"/>
        <v>2.7399999999999856</v>
      </c>
      <c r="O63" s="22">
        <v>0</v>
      </c>
      <c r="P63" s="6">
        <f t="shared" si="23"/>
        <v>11.1</v>
      </c>
      <c r="Q63" s="19" t="str">
        <f t="shared" si="17"/>
        <v/>
      </c>
      <c r="R63" s="13">
        <f t="shared" si="24"/>
        <v>3.0399999999999792</v>
      </c>
      <c r="S63" s="22">
        <v>0</v>
      </c>
      <c r="T63" s="6">
        <f t="shared" si="25"/>
        <v>11.1</v>
      </c>
      <c r="U63" s="19" t="str">
        <f t="shared" si="18"/>
        <v/>
      </c>
    </row>
    <row r="64" spans="2:21" ht="15" customHeight="1" x14ac:dyDescent="0.3">
      <c r="B64" s="13">
        <f t="shared" si="19"/>
        <v>1.8500000000000014</v>
      </c>
      <c r="C64" s="22">
        <v>0</v>
      </c>
      <c r="D64" s="6">
        <f t="shared" si="20"/>
        <v>11.1</v>
      </c>
      <c r="E64" s="19" t="str">
        <f t="shared" si="15"/>
        <v/>
      </c>
      <c r="F64" s="13">
        <f t="shared" si="26"/>
        <v>2.1499999999999981</v>
      </c>
      <c r="G64" s="22">
        <v>0</v>
      </c>
      <c r="H64" s="6">
        <f t="shared" si="27"/>
        <v>11.1</v>
      </c>
      <c r="I64" s="19" t="str">
        <f t="shared" si="16"/>
        <v/>
      </c>
      <c r="J64" s="13">
        <f t="shared" si="28"/>
        <v>2.4499999999999917</v>
      </c>
      <c r="K64" s="22">
        <v>2</v>
      </c>
      <c r="L64" s="6">
        <f t="shared" si="29"/>
        <v>11.1</v>
      </c>
      <c r="M64" s="19">
        <f t="shared" si="21"/>
        <v>22.2</v>
      </c>
      <c r="N64" s="13">
        <f t="shared" si="22"/>
        <v>2.7499999999999853</v>
      </c>
      <c r="O64" s="22">
        <v>0</v>
      </c>
      <c r="P64" s="6">
        <f t="shared" si="23"/>
        <v>11.1</v>
      </c>
      <c r="Q64" s="19" t="str">
        <f t="shared" si="17"/>
        <v/>
      </c>
      <c r="R64" s="13">
        <f t="shared" si="24"/>
        <v>3.049999999999979</v>
      </c>
      <c r="S64" s="22">
        <v>1</v>
      </c>
      <c r="T64" s="6">
        <f t="shared" si="25"/>
        <v>11.1</v>
      </c>
      <c r="U64" s="19">
        <f t="shared" si="18"/>
        <v>11.1</v>
      </c>
    </row>
    <row r="65" spans="2:21" ht="15" customHeight="1" x14ac:dyDescent="0.3">
      <c r="B65" s="13">
        <f t="shared" si="19"/>
        <v>1.8600000000000014</v>
      </c>
      <c r="C65" s="22">
        <v>0</v>
      </c>
      <c r="D65" s="6">
        <f t="shared" si="20"/>
        <v>11.1</v>
      </c>
      <c r="E65" s="19" t="str">
        <f t="shared" si="15"/>
        <v/>
      </c>
      <c r="F65" s="13">
        <f t="shared" si="26"/>
        <v>2.1599999999999979</v>
      </c>
      <c r="G65" s="22">
        <v>0</v>
      </c>
      <c r="H65" s="6">
        <f t="shared" si="27"/>
        <v>11.1</v>
      </c>
      <c r="I65" s="19" t="str">
        <f t="shared" si="16"/>
        <v/>
      </c>
      <c r="J65" s="13">
        <f t="shared" si="28"/>
        <v>2.4599999999999915</v>
      </c>
      <c r="K65" s="22">
        <v>0</v>
      </c>
      <c r="L65" s="6">
        <f t="shared" si="29"/>
        <v>11.1</v>
      </c>
      <c r="M65" s="19" t="str">
        <f t="shared" si="21"/>
        <v/>
      </c>
      <c r="N65" s="13">
        <f t="shared" si="22"/>
        <v>2.7599999999999851</v>
      </c>
      <c r="O65" s="22">
        <v>0</v>
      </c>
      <c r="P65" s="6">
        <f t="shared" si="23"/>
        <v>11.1</v>
      </c>
      <c r="Q65" s="19" t="str">
        <f t="shared" si="17"/>
        <v/>
      </c>
      <c r="R65" s="13">
        <f t="shared" si="24"/>
        <v>3.0599999999999787</v>
      </c>
      <c r="S65" s="22">
        <v>0</v>
      </c>
      <c r="T65" s="6">
        <f t="shared" si="25"/>
        <v>11.1</v>
      </c>
      <c r="U65" s="19" t="str">
        <f t="shared" si="18"/>
        <v/>
      </c>
    </row>
    <row r="66" spans="2:21" ht="15" customHeight="1" x14ac:dyDescent="0.3">
      <c r="B66" s="13">
        <f t="shared" si="19"/>
        <v>1.8700000000000014</v>
      </c>
      <c r="C66" s="22">
        <v>3</v>
      </c>
      <c r="D66" s="6">
        <f t="shared" si="20"/>
        <v>11.1</v>
      </c>
      <c r="E66" s="19">
        <f t="shared" si="15"/>
        <v>33.299999999999997</v>
      </c>
      <c r="F66" s="13">
        <f t="shared" si="26"/>
        <v>2.1699999999999977</v>
      </c>
      <c r="G66" s="22">
        <v>0</v>
      </c>
      <c r="H66" s="6">
        <f t="shared" si="27"/>
        <v>11.1</v>
      </c>
      <c r="I66" s="19" t="str">
        <f t="shared" si="16"/>
        <v/>
      </c>
      <c r="J66" s="13">
        <f t="shared" si="28"/>
        <v>2.4699999999999913</v>
      </c>
      <c r="K66" s="22">
        <v>0</v>
      </c>
      <c r="L66" s="6">
        <f t="shared" si="29"/>
        <v>11.1</v>
      </c>
      <c r="M66" s="19" t="str">
        <f t="shared" si="21"/>
        <v/>
      </c>
      <c r="N66" s="13">
        <f t="shared" si="22"/>
        <v>2.7699999999999849</v>
      </c>
      <c r="O66" s="22">
        <v>0</v>
      </c>
      <c r="P66" s="6">
        <f t="shared" si="23"/>
        <v>11.1</v>
      </c>
      <c r="Q66" s="19" t="str">
        <f t="shared" si="17"/>
        <v/>
      </c>
      <c r="R66" s="13">
        <f t="shared" si="24"/>
        <v>3.0699999999999785</v>
      </c>
      <c r="S66" s="22">
        <v>0</v>
      </c>
      <c r="T66" s="6">
        <f t="shared" si="25"/>
        <v>11.1</v>
      </c>
      <c r="U66" s="19" t="str">
        <f t="shared" si="18"/>
        <v/>
      </c>
    </row>
    <row r="67" spans="2:21" ht="15" customHeight="1" x14ac:dyDescent="0.3">
      <c r="B67" s="13">
        <f t="shared" si="19"/>
        <v>1.8800000000000014</v>
      </c>
      <c r="C67" s="22">
        <v>0</v>
      </c>
      <c r="D67" s="6">
        <f t="shared" si="20"/>
        <v>11.1</v>
      </c>
      <c r="E67" s="19" t="str">
        <f t="shared" si="15"/>
        <v/>
      </c>
      <c r="F67" s="13">
        <f t="shared" si="26"/>
        <v>2.1799999999999975</v>
      </c>
      <c r="G67" s="22">
        <v>0</v>
      </c>
      <c r="H67" s="6">
        <f t="shared" si="27"/>
        <v>11.1</v>
      </c>
      <c r="I67" s="19" t="str">
        <f t="shared" si="16"/>
        <v/>
      </c>
      <c r="J67" s="13">
        <f t="shared" si="28"/>
        <v>2.4799999999999911</v>
      </c>
      <c r="K67" s="22">
        <v>1</v>
      </c>
      <c r="L67" s="6">
        <f t="shared" si="29"/>
        <v>11.1</v>
      </c>
      <c r="M67" s="19">
        <f t="shared" si="21"/>
        <v>11.1</v>
      </c>
      <c r="N67" s="13">
        <f t="shared" si="22"/>
        <v>2.7799999999999847</v>
      </c>
      <c r="O67" s="22">
        <v>0</v>
      </c>
      <c r="P67" s="6">
        <f t="shared" si="23"/>
        <v>11.1</v>
      </c>
      <c r="Q67" s="19" t="str">
        <f t="shared" si="17"/>
        <v/>
      </c>
      <c r="R67" s="13">
        <f t="shared" si="24"/>
        <v>3.0799999999999783</v>
      </c>
      <c r="S67" s="22">
        <v>0</v>
      </c>
      <c r="T67" s="6">
        <f t="shared" si="25"/>
        <v>11.1</v>
      </c>
      <c r="U67" s="19" t="str">
        <f t="shared" si="18"/>
        <v/>
      </c>
    </row>
    <row r="68" spans="2:21" ht="15" customHeight="1" x14ac:dyDescent="0.3">
      <c r="B68" s="13">
        <f t="shared" si="19"/>
        <v>1.8900000000000015</v>
      </c>
      <c r="C68" s="22">
        <v>0</v>
      </c>
      <c r="D68" s="6">
        <f t="shared" si="20"/>
        <v>11.1</v>
      </c>
      <c r="E68" s="19" t="str">
        <f t="shared" si="15"/>
        <v/>
      </c>
      <c r="F68" s="13">
        <f t="shared" si="26"/>
        <v>2.1899999999999973</v>
      </c>
      <c r="G68" s="22">
        <v>0</v>
      </c>
      <c r="H68" s="6">
        <f t="shared" si="27"/>
        <v>11.1</v>
      </c>
      <c r="I68" s="19" t="str">
        <f t="shared" si="16"/>
        <v/>
      </c>
      <c r="J68" s="13">
        <f t="shared" si="28"/>
        <v>2.4899999999999909</v>
      </c>
      <c r="K68" s="22">
        <v>0</v>
      </c>
      <c r="L68" s="6">
        <f t="shared" si="29"/>
        <v>11.1</v>
      </c>
      <c r="M68" s="19" t="str">
        <f t="shared" si="21"/>
        <v/>
      </c>
      <c r="N68" s="13">
        <f t="shared" si="22"/>
        <v>2.7899999999999845</v>
      </c>
      <c r="O68" s="22">
        <v>0</v>
      </c>
      <c r="P68" s="6">
        <f t="shared" si="23"/>
        <v>11.1</v>
      </c>
      <c r="Q68" s="19" t="str">
        <f t="shared" si="17"/>
        <v/>
      </c>
      <c r="R68" s="13">
        <f t="shared" si="24"/>
        <v>3.0899999999999781</v>
      </c>
      <c r="S68" s="22">
        <v>0</v>
      </c>
      <c r="T68" s="6">
        <f t="shared" si="25"/>
        <v>11.1</v>
      </c>
      <c r="U68" s="19" t="str">
        <f t="shared" si="18"/>
        <v/>
      </c>
    </row>
    <row r="69" spans="2:21" ht="15" customHeight="1" thickBot="1" x14ac:dyDescent="0.35">
      <c r="B69" s="15">
        <f t="shared" si="19"/>
        <v>1.9000000000000015</v>
      </c>
      <c r="C69" s="23">
        <v>3</v>
      </c>
      <c r="D69" s="7">
        <f t="shared" si="20"/>
        <v>11.1</v>
      </c>
      <c r="E69" s="20">
        <f t="shared" si="15"/>
        <v>33.299999999999997</v>
      </c>
      <c r="F69" s="15">
        <f t="shared" si="26"/>
        <v>2.1999999999999971</v>
      </c>
      <c r="G69" s="23">
        <v>0</v>
      </c>
      <c r="H69" s="7">
        <f t="shared" si="27"/>
        <v>11.1</v>
      </c>
      <c r="I69" s="20" t="str">
        <f t="shared" si="16"/>
        <v/>
      </c>
      <c r="J69" s="15">
        <f t="shared" si="28"/>
        <v>2.4999999999999907</v>
      </c>
      <c r="K69" s="23">
        <v>2</v>
      </c>
      <c r="L69" s="7">
        <f t="shared" si="29"/>
        <v>11.1</v>
      </c>
      <c r="M69" s="20">
        <f t="shared" si="21"/>
        <v>22.2</v>
      </c>
      <c r="N69" s="15">
        <f t="shared" si="22"/>
        <v>2.7999999999999843</v>
      </c>
      <c r="O69" s="23">
        <v>0</v>
      </c>
      <c r="P69" s="7">
        <f t="shared" si="23"/>
        <v>11.1</v>
      </c>
      <c r="Q69" s="20" t="str">
        <f t="shared" si="17"/>
        <v/>
      </c>
      <c r="R69" s="15">
        <f t="shared" si="24"/>
        <v>3.0999999999999779</v>
      </c>
      <c r="S69" s="23">
        <v>2</v>
      </c>
      <c r="T69" s="7">
        <f t="shared" si="25"/>
        <v>11.1</v>
      </c>
      <c r="U69" s="20">
        <f t="shared" si="18"/>
        <v>22.2</v>
      </c>
    </row>
  </sheetData>
  <sheetProtection selectLockedCells="1"/>
  <mergeCells count="17">
    <mergeCell ref="J2:K2"/>
    <mergeCell ref="J3:K3"/>
    <mergeCell ref="B2:E2"/>
    <mergeCell ref="B3:E3"/>
    <mergeCell ref="F2:G2"/>
    <mergeCell ref="F3:G3"/>
    <mergeCell ref="H2:I2"/>
    <mergeCell ref="H3:I3"/>
    <mergeCell ref="B37:E37"/>
    <mergeCell ref="F37:G37"/>
    <mergeCell ref="H37:I37"/>
    <mergeCell ref="J37:K37"/>
    <mergeCell ref="B36:E36"/>
    <mergeCell ref="F36:G36"/>
    <mergeCell ref="H36:I36"/>
    <mergeCell ref="J36:K36"/>
    <mergeCell ref="Y5:Z5"/>
  </mergeCells>
  <conditionalFormatting sqref="E13 C1:C1048576 G1:G1048576 K1:K1048576 O1:O1048576 S1:S1048576">
    <cfRule type="cellIs" dxfId="3" priority="4" operator="greaterThan">
      <formula>0</formula>
    </cfRule>
  </conditionalFormatting>
  <conditionalFormatting sqref="C25:C35 G6:G15">
    <cfRule type="cellIs" dxfId="2" priority="3" operator="lessThan">
      <formula>3</formula>
    </cfRule>
  </conditionalFormatting>
  <conditionalFormatting sqref="K10:K25">
    <cfRule type="cellIs" dxfId="1" priority="2" operator="lessThan">
      <formula>3</formula>
    </cfRule>
  </conditionalFormatting>
  <conditionalFormatting sqref="G16:G35 K6:K9 K26:K35 O6:O35 S6:S35 C40:C59">
    <cfRule type="cellIs" dxfId="0" priority="1" operator="lessThan">
      <formula>2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4" fitToWidth="0" fitToHeight="0" orientation="landscape" r:id="rId1"/>
  <headerFooter>
    <oddFooter>Page &amp;P de &amp;N</oddFooter>
  </headerFooter>
  <rowBreaks count="1" manualBreakCount="1">
    <brk id="35" max="16383" man="1"/>
  </rowBreaks>
  <ignoredErrors>
    <ignoredError sqref="H15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36"/>
  <sheetViews>
    <sheetView tabSelected="1" zoomScale="85" zoomScaleNormal="85" workbookViewId="0">
      <selection activeCell="D4" sqref="D4"/>
    </sheetView>
  </sheetViews>
  <sheetFormatPr baseColWidth="10" defaultRowHeight="15.6" x14ac:dyDescent="0.3"/>
  <cols>
    <col min="1" max="1" width="49" style="24" customWidth="1"/>
    <col min="2" max="2" width="0.88671875" style="25" customWidth="1"/>
    <col min="3" max="3" width="9.5546875" style="25" customWidth="1"/>
    <col min="4" max="4" width="5.77734375" style="25" customWidth="1"/>
    <col min="5" max="5" width="45.44140625" style="25" customWidth="1"/>
    <col min="6" max="6" width="20.88671875" style="25" customWidth="1"/>
    <col min="7" max="7" width="7.44140625" style="25" customWidth="1"/>
    <col min="8" max="8" width="10.6640625" style="25" customWidth="1"/>
    <col min="9" max="9" width="5.109375" style="25" customWidth="1"/>
    <col min="10" max="11" width="2.44140625" style="25" customWidth="1"/>
    <col min="12" max="12" width="7.88671875" style="25" customWidth="1"/>
    <col min="13" max="13" width="16.5546875" style="25" customWidth="1"/>
    <col min="14" max="14" width="10.77734375" style="25" customWidth="1"/>
    <col min="15" max="15" width="0.88671875" style="25" customWidth="1"/>
    <col min="16" max="16" width="43.5546875" style="25" customWidth="1"/>
    <col min="17" max="16384" width="11.5546875" style="25"/>
  </cols>
  <sheetData>
    <row r="1" spans="1:15" ht="6.6" customHeight="1" x14ac:dyDescent="0.3"/>
    <row r="2" spans="1:15" ht="4.8" customHeight="1" x14ac:dyDescent="0.3">
      <c r="B2" s="26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8"/>
    </row>
    <row r="3" spans="1:15" ht="9" customHeight="1" x14ac:dyDescent="0.3">
      <c r="B3" s="29"/>
      <c r="C3" s="30"/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1"/>
    </row>
    <row r="4" spans="1:15" ht="15" customHeight="1" x14ac:dyDescent="0.3">
      <c r="B4" s="29"/>
      <c r="C4" s="30"/>
      <c r="D4" s="30"/>
      <c r="E4" s="81"/>
      <c r="F4" s="30"/>
      <c r="G4" s="30"/>
      <c r="H4" s="30"/>
      <c r="I4" s="30"/>
      <c r="J4" s="30"/>
      <c r="K4" s="30"/>
      <c r="L4" s="32" t="s">
        <v>9</v>
      </c>
      <c r="M4" s="30"/>
      <c r="N4" s="30"/>
      <c r="O4" s="31"/>
    </row>
    <row r="5" spans="1:15" ht="24" customHeight="1" x14ac:dyDescent="0.3">
      <c r="B5" s="29"/>
      <c r="C5" s="30"/>
      <c r="D5" s="30"/>
      <c r="E5" s="82"/>
      <c r="F5" s="33" t="s">
        <v>10</v>
      </c>
      <c r="G5" s="83"/>
      <c r="H5" s="83"/>
      <c r="I5" s="83"/>
      <c r="J5" s="84"/>
      <c r="K5" s="30"/>
      <c r="L5" s="85"/>
      <c r="M5" s="86"/>
      <c r="N5" s="87"/>
      <c r="O5" s="31"/>
    </row>
    <row r="6" spans="1:15" ht="24" customHeight="1" x14ac:dyDescent="0.3">
      <c r="A6" s="88"/>
      <c r="B6" s="29"/>
      <c r="C6" s="30"/>
      <c r="D6" s="30"/>
      <c r="E6" s="82"/>
      <c r="F6" s="34" t="s">
        <v>11</v>
      </c>
      <c r="G6" s="89">
        <v>41312</v>
      </c>
      <c r="H6" s="89"/>
      <c r="I6" s="89"/>
      <c r="J6" s="90"/>
      <c r="K6" s="30"/>
      <c r="L6" s="91"/>
      <c r="M6" s="92"/>
      <c r="N6" s="93"/>
      <c r="O6" s="31"/>
    </row>
    <row r="7" spans="1:15" ht="24" customHeight="1" x14ac:dyDescent="0.3">
      <c r="A7" s="88"/>
      <c r="B7" s="29"/>
      <c r="C7" s="30"/>
      <c r="D7" s="30"/>
      <c r="E7" s="82"/>
      <c r="F7" s="35" t="s">
        <v>12</v>
      </c>
      <c r="G7" s="94"/>
      <c r="H7" s="94"/>
      <c r="I7" s="94"/>
      <c r="J7" s="95"/>
      <c r="K7" s="30"/>
      <c r="L7" s="96"/>
      <c r="M7" s="94"/>
      <c r="N7" s="95"/>
      <c r="O7" s="31"/>
    </row>
    <row r="8" spans="1:15" ht="9" customHeight="1" thickBot="1" x14ac:dyDescent="0.35">
      <c r="A8" s="88"/>
      <c r="B8" s="29"/>
      <c r="C8" s="30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1"/>
    </row>
    <row r="9" spans="1:15" ht="28.2" customHeight="1" thickBot="1" x14ac:dyDescent="0.35">
      <c r="A9" s="88"/>
      <c r="B9" s="29"/>
      <c r="C9" s="36" t="s">
        <v>13</v>
      </c>
      <c r="D9" s="97" t="s">
        <v>14</v>
      </c>
      <c r="E9" s="98"/>
      <c r="F9" s="98"/>
      <c r="G9" s="99"/>
      <c r="H9" s="97" t="s">
        <v>15</v>
      </c>
      <c r="I9" s="99"/>
      <c r="J9" s="97" t="s">
        <v>16</v>
      </c>
      <c r="K9" s="98"/>
      <c r="L9" s="99"/>
      <c r="M9" s="36" t="s">
        <v>17</v>
      </c>
      <c r="N9" s="36" t="s">
        <v>18</v>
      </c>
      <c r="O9" s="31"/>
    </row>
    <row r="10" spans="1:15" ht="19.8" customHeight="1" thickBot="1" x14ac:dyDescent="0.35">
      <c r="B10" s="29"/>
      <c r="C10" s="37">
        <v>3</v>
      </c>
      <c r="D10" s="100" t="s">
        <v>34</v>
      </c>
      <c r="E10" s="101"/>
      <c r="F10" s="101"/>
      <c r="G10" s="102"/>
      <c r="H10" s="103"/>
      <c r="I10" s="104"/>
      <c r="J10" s="105">
        <v>17</v>
      </c>
      <c r="K10" s="106"/>
      <c r="L10" s="107"/>
      <c r="M10" s="38">
        <f>IF(J10=0,"",(J10*C10)*4)</f>
        <v>204</v>
      </c>
      <c r="N10" s="37"/>
      <c r="O10" s="31"/>
    </row>
    <row r="11" spans="1:15" ht="19.8" customHeight="1" thickBot="1" x14ac:dyDescent="0.35">
      <c r="B11" s="29"/>
      <c r="C11" s="37">
        <v>2</v>
      </c>
      <c r="D11" s="100" t="s">
        <v>35</v>
      </c>
      <c r="E11" s="101"/>
      <c r="F11" s="101"/>
      <c r="G11" s="102"/>
      <c r="H11" s="103"/>
      <c r="I11" s="104"/>
      <c r="J11" s="105">
        <v>17</v>
      </c>
      <c r="K11" s="106"/>
      <c r="L11" s="107"/>
      <c r="M11" s="38">
        <f>IF(J11=0,"",(J11*C11)*3)</f>
        <v>102</v>
      </c>
      <c r="N11" s="37"/>
      <c r="O11" s="31"/>
    </row>
    <row r="12" spans="1:15" ht="19.8" customHeight="1" thickBot="1" x14ac:dyDescent="0.35">
      <c r="B12" s="29"/>
      <c r="C12" s="37">
        <v>1</v>
      </c>
      <c r="D12" s="100" t="s">
        <v>36</v>
      </c>
      <c r="E12" s="101"/>
      <c r="F12" s="101"/>
      <c r="G12" s="102"/>
      <c r="H12" s="103"/>
      <c r="I12" s="104"/>
      <c r="J12" s="105">
        <v>17</v>
      </c>
      <c r="K12" s="106"/>
      <c r="L12" s="107"/>
      <c r="M12" s="38">
        <f>IF(J12=0,"",(J12*C12)*7)</f>
        <v>119</v>
      </c>
      <c r="N12" s="37"/>
      <c r="O12" s="31"/>
    </row>
    <row r="13" spans="1:15" ht="19.8" customHeight="1" thickBot="1" x14ac:dyDescent="0.35">
      <c r="B13" s="29"/>
      <c r="C13" s="37">
        <v>1</v>
      </c>
      <c r="D13" s="100" t="s">
        <v>42</v>
      </c>
      <c r="E13" s="101"/>
      <c r="F13" s="101"/>
      <c r="G13" s="102"/>
      <c r="H13" s="103"/>
      <c r="I13" s="104"/>
      <c r="J13" s="105">
        <v>13.1</v>
      </c>
      <c r="K13" s="106"/>
      <c r="L13" s="107"/>
      <c r="M13" s="38">
        <f>IF(J13=0,"",(J13*C13)*9)</f>
        <v>117.89999999999999</v>
      </c>
      <c r="N13" s="37"/>
      <c r="O13" s="31"/>
    </row>
    <row r="14" spans="1:15" ht="19.8" customHeight="1" thickBot="1" x14ac:dyDescent="0.35">
      <c r="B14" s="29"/>
      <c r="C14" s="37">
        <v>2</v>
      </c>
      <c r="D14" s="100" t="s">
        <v>38</v>
      </c>
      <c r="E14" s="101"/>
      <c r="F14" s="101"/>
      <c r="G14" s="102"/>
      <c r="H14" s="103"/>
      <c r="I14" s="104"/>
      <c r="J14" s="105">
        <v>13.1</v>
      </c>
      <c r="K14" s="106"/>
      <c r="L14" s="107"/>
      <c r="M14" s="38">
        <f>IF(J14=0,"",(J14*C14)*18)</f>
        <v>471.59999999999997</v>
      </c>
      <c r="N14" s="37"/>
      <c r="O14" s="31"/>
    </row>
    <row r="15" spans="1:15" ht="19.8" customHeight="1" thickBot="1" x14ac:dyDescent="0.35">
      <c r="B15" s="29"/>
      <c r="C15" s="37">
        <v>2</v>
      </c>
      <c r="D15" s="100" t="s">
        <v>39</v>
      </c>
      <c r="E15" s="101"/>
      <c r="F15" s="101"/>
      <c r="G15" s="102"/>
      <c r="H15" s="103"/>
      <c r="I15" s="104"/>
      <c r="J15" s="105">
        <v>13.1</v>
      </c>
      <c r="K15" s="106"/>
      <c r="L15" s="107"/>
      <c r="M15" s="38">
        <f>IF(J15=0,"",(J15*C15)*3)</f>
        <v>78.599999999999994</v>
      </c>
      <c r="N15" s="37"/>
      <c r="O15" s="31"/>
    </row>
    <row r="16" spans="1:15" ht="19.8" customHeight="1" thickBot="1" x14ac:dyDescent="0.35">
      <c r="B16" s="29"/>
      <c r="C16" s="37">
        <v>3</v>
      </c>
      <c r="D16" s="100" t="s">
        <v>37</v>
      </c>
      <c r="E16" s="101"/>
      <c r="F16" s="101"/>
      <c r="G16" s="102"/>
      <c r="H16" s="103"/>
      <c r="I16" s="104"/>
      <c r="J16" s="105">
        <v>13.1</v>
      </c>
      <c r="K16" s="106"/>
      <c r="L16" s="107"/>
      <c r="M16" s="38">
        <f>IF(J16=0,"",(J16*C16)*6)</f>
        <v>235.79999999999998</v>
      </c>
      <c r="N16" s="37"/>
      <c r="O16" s="31"/>
    </row>
    <row r="17" spans="2:15" ht="19.8" customHeight="1" thickBot="1" x14ac:dyDescent="0.35">
      <c r="B17" s="29"/>
      <c r="C17" s="37">
        <v>1</v>
      </c>
      <c r="D17" s="100" t="s">
        <v>43</v>
      </c>
      <c r="E17" s="101"/>
      <c r="F17" s="101"/>
      <c r="G17" s="102"/>
      <c r="H17" s="103"/>
      <c r="I17" s="104"/>
      <c r="J17" s="105">
        <v>11.1</v>
      </c>
      <c r="K17" s="106"/>
      <c r="L17" s="107"/>
      <c r="M17" s="38">
        <f>IF(J17=0,"",(J17*C17)*15)</f>
        <v>166.5</v>
      </c>
      <c r="N17" s="37"/>
      <c r="O17" s="31"/>
    </row>
    <row r="18" spans="2:15" ht="19.8" customHeight="1" thickBot="1" x14ac:dyDescent="0.35">
      <c r="B18" s="29"/>
      <c r="C18" s="37">
        <v>1</v>
      </c>
      <c r="D18" s="100" t="s">
        <v>44</v>
      </c>
      <c r="E18" s="101"/>
      <c r="F18" s="101"/>
      <c r="G18" s="102"/>
      <c r="H18" s="103"/>
      <c r="I18" s="104"/>
      <c r="J18" s="105">
        <v>11.1</v>
      </c>
      <c r="K18" s="106"/>
      <c r="L18" s="107"/>
      <c r="M18" s="38">
        <f>IF(J18=0,"",(J18*C18)*8)</f>
        <v>88.8</v>
      </c>
      <c r="N18" s="37"/>
      <c r="O18" s="31"/>
    </row>
    <row r="19" spans="2:15" ht="19.8" customHeight="1" thickBot="1" x14ac:dyDescent="0.35">
      <c r="B19" s="29"/>
      <c r="C19" s="37">
        <v>2</v>
      </c>
      <c r="D19" s="100" t="s">
        <v>40</v>
      </c>
      <c r="E19" s="101"/>
      <c r="F19" s="101"/>
      <c r="G19" s="102"/>
      <c r="H19" s="103"/>
      <c r="I19" s="104"/>
      <c r="J19" s="105">
        <v>11.1</v>
      </c>
      <c r="K19" s="106"/>
      <c r="L19" s="107"/>
      <c r="M19" s="38">
        <f>IF(J19=0,"",(J19*C19)*15)</f>
        <v>333</v>
      </c>
      <c r="N19" s="37"/>
      <c r="O19" s="31"/>
    </row>
    <row r="20" spans="2:15" ht="19.8" customHeight="1" thickBot="1" x14ac:dyDescent="0.35">
      <c r="B20" s="29"/>
      <c r="C20" s="37">
        <v>2</v>
      </c>
      <c r="D20" s="100" t="s">
        <v>41</v>
      </c>
      <c r="E20" s="101"/>
      <c r="F20" s="101"/>
      <c r="G20" s="102"/>
      <c r="H20" s="103"/>
      <c r="I20" s="104"/>
      <c r="J20" s="105">
        <v>11.1</v>
      </c>
      <c r="K20" s="106"/>
      <c r="L20" s="107"/>
      <c r="M20" s="38">
        <f>IF(J20=0,"",(J20*C20)*6)</f>
        <v>133.19999999999999</v>
      </c>
      <c r="N20" s="37"/>
      <c r="O20" s="31"/>
    </row>
    <row r="21" spans="2:15" ht="19.8" customHeight="1" thickBot="1" x14ac:dyDescent="0.35">
      <c r="B21" s="29"/>
      <c r="C21" s="37"/>
      <c r="D21" s="100"/>
      <c r="E21" s="101"/>
      <c r="F21" s="101"/>
      <c r="G21" s="102"/>
      <c r="H21" s="103"/>
      <c r="I21" s="104"/>
      <c r="J21" s="105"/>
      <c r="K21" s="106"/>
      <c r="L21" s="107"/>
      <c r="M21" s="38" t="str">
        <f t="shared" ref="M21" si="0">IF(J21=0,"",J21*C21)</f>
        <v/>
      </c>
      <c r="N21" s="37"/>
      <c r="O21" s="31"/>
    </row>
    <row r="22" spans="2:15" ht="19.8" customHeight="1" thickBot="1" x14ac:dyDescent="0.35">
      <c r="B22" s="29"/>
      <c r="C22" s="39"/>
      <c r="D22" s="109" t="s">
        <v>19</v>
      </c>
      <c r="E22" s="110"/>
      <c r="F22" s="110"/>
      <c r="G22" s="111"/>
      <c r="H22" s="112"/>
      <c r="I22" s="113"/>
      <c r="J22" s="114"/>
      <c r="K22" s="115"/>
      <c r="L22" s="116"/>
      <c r="M22" s="40">
        <v>12</v>
      </c>
      <c r="N22" s="39"/>
      <c r="O22" s="31"/>
    </row>
    <row r="23" spans="2:15" ht="17.399999999999999" customHeight="1" thickBot="1" x14ac:dyDescent="0.35">
      <c r="B23" s="29"/>
      <c r="C23" s="30"/>
      <c r="D23" s="30"/>
      <c r="E23" s="30"/>
      <c r="F23" s="30"/>
      <c r="G23" s="30"/>
      <c r="H23" s="97" t="s">
        <v>20</v>
      </c>
      <c r="I23" s="98"/>
      <c r="J23" s="98"/>
      <c r="K23" s="98"/>
      <c r="L23" s="98"/>
      <c r="M23" s="41">
        <f>IF(SUM(M10:M21)=0,"",SUM(M10:M22))</f>
        <v>2062.3999999999996</v>
      </c>
      <c r="N23" s="30"/>
      <c r="O23" s="31"/>
    </row>
    <row r="24" spans="2:15" ht="15.6" customHeight="1" x14ac:dyDescent="0.3">
      <c r="B24" s="29"/>
      <c r="C24" s="32" t="s">
        <v>21</v>
      </c>
      <c r="D24" s="30"/>
      <c r="E24" s="30"/>
      <c r="F24" s="30"/>
      <c r="G24" s="30"/>
      <c r="H24" s="30"/>
      <c r="I24" s="30"/>
      <c r="J24" s="30"/>
      <c r="K24" s="30"/>
      <c r="L24" s="30"/>
      <c r="M24" s="42"/>
      <c r="N24" s="30"/>
      <c r="O24" s="31"/>
    </row>
    <row r="25" spans="2:15" ht="15.6" customHeight="1" x14ac:dyDescent="0.3">
      <c r="B25" s="29"/>
      <c r="C25" s="92"/>
      <c r="D25" s="92"/>
      <c r="E25" s="92"/>
      <c r="F25" s="92"/>
      <c r="G25" s="92"/>
      <c r="H25" s="92"/>
      <c r="I25" s="92"/>
      <c r="J25" s="92"/>
      <c r="K25" s="92"/>
      <c r="L25" s="92"/>
      <c r="M25" s="92"/>
      <c r="N25" s="92"/>
      <c r="O25" s="31"/>
    </row>
    <row r="26" spans="2:15" ht="15.6" customHeight="1" x14ac:dyDescent="0.3">
      <c r="B26" s="29"/>
      <c r="C26" s="92"/>
      <c r="D26" s="92"/>
      <c r="E26" s="92"/>
      <c r="F26" s="92"/>
      <c r="G26" s="92"/>
      <c r="H26" s="92"/>
      <c r="I26" s="92"/>
      <c r="J26" s="92"/>
      <c r="K26" s="92"/>
      <c r="L26" s="92"/>
      <c r="M26" s="92"/>
      <c r="N26" s="92"/>
      <c r="O26" s="31"/>
    </row>
    <row r="27" spans="2:15" x14ac:dyDescent="0.3">
      <c r="B27" s="29"/>
      <c r="C27" s="108" t="s">
        <v>22</v>
      </c>
      <c r="D27" s="108"/>
      <c r="E27" s="108"/>
      <c r="F27" s="108"/>
      <c r="G27" s="30"/>
      <c r="H27" s="30"/>
      <c r="I27" s="30"/>
      <c r="J27" s="30"/>
      <c r="K27" s="30"/>
      <c r="L27" s="30"/>
      <c r="M27" s="30"/>
      <c r="N27" s="30"/>
      <c r="O27" s="31"/>
    </row>
    <row r="28" spans="2:15" x14ac:dyDescent="0.3">
      <c r="B28" s="29"/>
      <c r="C28" s="108"/>
      <c r="D28" s="108"/>
      <c r="E28" s="108"/>
      <c r="F28" s="108"/>
      <c r="G28" s="30"/>
      <c r="H28" s="30"/>
      <c r="I28" s="30"/>
      <c r="J28" s="30"/>
      <c r="K28" s="30"/>
      <c r="L28" s="30"/>
      <c r="M28" s="30"/>
      <c r="N28" s="30"/>
      <c r="O28" s="31"/>
    </row>
    <row r="29" spans="2:15" ht="16.05" customHeight="1" x14ac:dyDescent="0.3">
      <c r="B29" s="29"/>
      <c r="C29" s="117" t="s">
        <v>23</v>
      </c>
      <c r="D29" s="117"/>
      <c r="E29" s="117"/>
      <c r="F29" s="43" t="s">
        <v>24</v>
      </c>
      <c r="G29" s="118" t="s">
        <v>25</v>
      </c>
      <c r="H29" s="119"/>
      <c r="I29" s="118" t="s">
        <v>26</v>
      </c>
      <c r="J29" s="120"/>
      <c r="K29" s="120"/>
      <c r="L29" s="119"/>
      <c r="M29" s="121"/>
      <c r="N29" s="119"/>
      <c r="O29" s="31"/>
    </row>
    <row r="30" spans="2:15" ht="16.05" customHeight="1" x14ac:dyDescent="0.3">
      <c r="B30" s="29"/>
      <c r="C30" s="117" t="s">
        <v>27</v>
      </c>
      <c r="D30" s="117"/>
      <c r="E30" s="117"/>
      <c r="F30" s="126"/>
      <c r="G30" s="29"/>
      <c r="H30" s="31"/>
      <c r="I30" s="44"/>
      <c r="J30" s="45"/>
      <c r="K30" s="45"/>
      <c r="L30" s="46"/>
      <c r="M30" s="122"/>
      <c r="N30" s="123"/>
      <c r="O30" s="31"/>
    </row>
    <row r="31" spans="2:15" ht="16.05" customHeight="1" x14ac:dyDescent="0.3">
      <c r="B31" s="29"/>
      <c r="C31" s="117" t="s">
        <v>28</v>
      </c>
      <c r="D31" s="117"/>
      <c r="E31" s="117"/>
      <c r="F31" s="126"/>
      <c r="G31" s="29"/>
      <c r="H31" s="31"/>
      <c r="I31" s="44"/>
      <c r="J31" s="45"/>
      <c r="K31" s="45"/>
      <c r="L31" s="46"/>
      <c r="M31" s="122"/>
      <c r="N31" s="123"/>
      <c r="O31" s="31"/>
    </row>
    <row r="32" spans="2:15" ht="16.05" customHeight="1" x14ac:dyDescent="0.3">
      <c r="B32" s="29"/>
      <c r="C32" s="127" t="s">
        <v>29</v>
      </c>
      <c r="D32" s="117"/>
      <c r="E32" s="117"/>
      <c r="F32" s="126"/>
      <c r="G32" s="47"/>
      <c r="H32" s="48"/>
      <c r="I32" s="49"/>
      <c r="J32" s="50"/>
      <c r="K32" s="50"/>
      <c r="L32" s="51"/>
      <c r="M32" s="124"/>
      <c r="N32" s="125"/>
      <c r="O32" s="31"/>
    </row>
    <row r="33" spans="2:15" ht="4.8" customHeight="1" x14ac:dyDescent="0.3">
      <c r="B33" s="47"/>
      <c r="C33" s="52"/>
      <c r="D33" s="52"/>
      <c r="E33" s="52"/>
      <c r="F33" s="52"/>
      <c r="G33" s="52"/>
      <c r="H33" s="52"/>
      <c r="I33" s="52"/>
      <c r="J33" s="52"/>
      <c r="K33" s="52"/>
      <c r="L33" s="52"/>
      <c r="M33" s="52"/>
      <c r="N33" s="52"/>
      <c r="O33" s="48"/>
    </row>
    <row r="34" spans="2:15" x14ac:dyDescent="0.3">
      <c r="B34" s="27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</row>
    <row r="35" spans="2:15" x14ac:dyDescent="0.3">
      <c r="B35" s="30"/>
      <c r="C35" s="30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2:15" x14ac:dyDescent="0.3">
      <c r="B36" s="30"/>
      <c r="C36" s="30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30"/>
      <c r="O36" s="30"/>
    </row>
  </sheetData>
  <sheetProtection selectLockedCells="1"/>
  <mergeCells count="60">
    <mergeCell ref="C29:E29"/>
    <mergeCell ref="G29:H29"/>
    <mergeCell ref="I29:L29"/>
    <mergeCell ref="M29:N32"/>
    <mergeCell ref="C30:F30"/>
    <mergeCell ref="C31:F31"/>
    <mergeCell ref="C32:F32"/>
    <mergeCell ref="C27:F28"/>
    <mergeCell ref="D20:G20"/>
    <mergeCell ref="H20:I20"/>
    <mergeCell ref="J20:L20"/>
    <mergeCell ref="D21:G21"/>
    <mergeCell ref="H21:I21"/>
    <mergeCell ref="J21:L21"/>
    <mergeCell ref="D22:G22"/>
    <mergeCell ref="H22:I22"/>
    <mergeCell ref="J22:L22"/>
    <mergeCell ref="H23:L23"/>
    <mergeCell ref="C25:N26"/>
    <mergeCell ref="D18:G18"/>
    <mergeCell ref="H18:I18"/>
    <mergeCell ref="J18:L18"/>
    <mergeCell ref="D19:G19"/>
    <mergeCell ref="H19:I19"/>
    <mergeCell ref="J19:L19"/>
    <mergeCell ref="D16:G16"/>
    <mergeCell ref="H16:I16"/>
    <mergeCell ref="J16:L16"/>
    <mergeCell ref="D17:G17"/>
    <mergeCell ref="H17:I17"/>
    <mergeCell ref="J17:L17"/>
    <mergeCell ref="D14:G14"/>
    <mergeCell ref="H14:I14"/>
    <mergeCell ref="J14:L14"/>
    <mergeCell ref="D15:G15"/>
    <mergeCell ref="H15:I15"/>
    <mergeCell ref="J15:L15"/>
    <mergeCell ref="D12:G12"/>
    <mergeCell ref="H12:I12"/>
    <mergeCell ref="J12:L12"/>
    <mergeCell ref="D13:G13"/>
    <mergeCell ref="H13:I13"/>
    <mergeCell ref="J13:L13"/>
    <mergeCell ref="D10:G10"/>
    <mergeCell ref="H10:I10"/>
    <mergeCell ref="J10:L10"/>
    <mergeCell ref="D11:G11"/>
    <mergeCell ref="H11:I11"/>
    <mergeCell ref="J11:L11"/>
    <mergeCell ref="E4:E7"/>
    <mergeCell ref="G5:J5"/>
    <mergeCell ref="L5:N5"/>
    <mergeCell ref="A6:A9"/>
    <mergeCell ref="G6:J6"/>
    <mergeCell ref="L6:N6"/>
    <mergeCell ref="G7:J7"/>
    <mergeCell ref="L7:N7"/>
    <mergeCell ref="D9:G9"/>
    <mergeCell ref="H9:I9"/>
    <mergeCell ref="J9:L9"/>
  </mergeCells>
  <printOptions horizontalCentered="1" verticalCentered="1"/>
  <pageMargins left="0.39370078740157483" right="0.39370078740157483" top="0.39370078740157483" bottom="0.39370078740157483" header="0" footer="0"/>
  <pageSetup paperSize="9" scale="94" orientation="landscape" r:id="rId1"/>
  <headerFooter>
    <oddFooter>&amp;R&amp;"Times New Roman,Gras"&amp;9ATK.DOC 15&amp;"-,Normal"&amp;11 &amp;"Times New Roman,Normal"&amp;9du 05/02/2013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Stock</vt:lpstr>
      <vt:lpstr>Commande</vt:lpstr>
      <vt:lpstr>Commande!Zone_d_impression</vt:lpstr>
      <vt:lpstr>Stock!Zone_d_impression</vt:lpstr>
    </vt:vector>
  </TitlesOfParts>
  <Company>ATECA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David</dc:creator>
  <cp:lastModifiedBy>Laurent David</cp:lastModifiedBy>
  <cp:lastPrinted>2013-02-08T07:28:10Z</cp:lastPrinted>
  <dcterms:created xsi:type="dcterms:W3CDTF">2013-02-04T12:18:14Z</dcterms:created>
  <dcterms:modified xsi:type="dcterms:W3CDTF">2013-02-08T08:44:50Z</dcterms:modified>
</cp:coreProperties>
</file>