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18735" windowHeight="11445" activeTab="1"/>
  </bookViews>
  <sheets>
    <sheet name="programation" sheetId="1" r:id="rId1"/>
    <sheet name="Feuil2" sheetId="2" r:id="rId2"/>
    <sheet name="Feuil3" sheetId="3" r:id="rId3"/>
  </sheets>
  <definedNames>
    <definedName name="a_effacer" comment="cellules a effacer pour un nouveau calcul">Feuil2!$P$3:$Q$4,Feuil2!$A$3:$O$3</definedName>
    <definedName name="att_gua_ambu">programation!$C$5</definedName>
    <definedName name="att_gua_vsl">programation!$D$5</definedName>
    <definedName name="civ_gua">programation!$E$5</definedName>
    <definedName name="forf_aglo">programation!#REF!</definedName>
    <definedName name="forf_aglo_ambu">programation!$C$1</definedName>
    <definedName name="forf_aglo_vsl">programation!$C$3</definedName>
    <definedName name="forf_ambu">programation!#REF!</definedName>
    <definedName name="forf_ambu_gua">programation!$A$5</definedName>
    <definedName name="forf_dep_ambu">programation!$D$1</definedName>
    <definedName name="forf_dep_vsl">programation!$D$3</definedName>
    <definedName name="forf_gua_vsl">programation!$B$5</definedName>
    <definedName name="forf_rp">programation!#REF!</definedName>
    <definedName name="forf_rp_ambu">programation!$B$1</definedName>
    <definedName name="forf_rp_vsl">programation!$B$3</definedName>
    <definedName name="forfait">programation!$B$10:$B$14</definedName>
    <definedName name="forfait_rp">programation!#REF!</definedName>
    <definedName name="oui_non">programation!$C$10:$C$11</definedName>
    <definedName name="prix_km_ambu">programation!$A$1</definedName>
    <definedName name="prix_km_vsl">programation!$A$3</definedName>
    <definedName name="RP">programation!$B$10:$B$14</definedName>
    <definedName name="sup_aero">programation!#REF!</definedName>
    <definedName name="sup_aero_ambu">programation!$A$2</definedName>
    <definedName name="sup_aero_vsl">programation!$A$4</definedName>
    <definedName name="sup_nuit">programation!#REF!</definedName>
    <definedName name="sup_nuit_ambu">programation!$C$2</definedName>
    <definedName name="sup_nuit_vsl">programation!$B$4</definedName>
    <definedName name="sup_prema">programation!$B$2</definedName>
    <definedName name="sup_we">programation!#REF!</definedName>
    <definedName name="sup_we_ambu">programation!$D$2</definedName>
    <definedName name="sup_we_vsl">programation!$C$4</definedName>
    <definedName name="type">programation!#REF!</definedName>
    <definedName name="type_de_transport">programation!$A$10:$A$11</definedName>
    <definedName name="type_forfait">programation!$B$10:$B$12</definedName>
    <definedName name="type_transport">programation!#REF!</definedName>
  </definedNames>
  <calcPr calcId="125725"/>
</workbook>
</file>

<file path=xl/calcChain.xml><?xml version="1.0" encoding="utf-8"?>
<calcChain xmlns="http://schemas.openxmlformats.org/spreadsheetml/2006/main">
  <c r="I4" i="2"/>
  <c r="J4" s="1"/>
  <c r="O4"/>
  <c r="N4"/>
  <c r="M4"/>
  <c r="L4" l="1"/>
  <c r="R4" s="1"/>
</calcChain>
</file>

<file path=xl/sharedStrings.xml><?xml version="1.0" encoding="utf-8"?>
<sst xmlns="http://schemas.openxmlformats.org/spreadsheetml/2006/main" count="37" uniqueCount="32">
  <si>
    <t>date</t>
  </si>
  <si>
    <t>nom</t>
  </si>
  <si>
    <t>ambu/vsl</t>
  </si>
  <si>
    <t>lieu arr</t>
  </si>
  <si>
    <t>H. arr</t>
  </si>
  <si>
    <t>forfait</t>
  </si>
  <si>
    <t>km</t>
  </si>
  <si>
    <t>autre</t>
  </si>
  <si>
    <t>Ambu</t>
  </si>
  <si>
    <t>VSL</t>
  </si>
  <si>
    <t>attente</t>
  </si>
  <si>
    <t>RP</t>
  </si>
  <si>
    <t>aglo</t>
  </si>
  <si>
    <t>dep</t>
  </si>
  <si>
    <t>total</t>
  </si>
  <si>
    <t>oui</t>
  </si>
  <si>
    <t>non</t>
  </si>
  <si>
    <t>H.départ</t>
  </si>
  <si>
    <t>nuit</t>
  </si>
  <si>
    <t>W.E.</t>
  </si>
  <si>
    <t>préma</t>
  </si>
  <si>
    <t>supplément</t>
  </si>
  <si>
    <t>réf.</t>
  </si>
  <si>
    <t>lieu départ</t>
  </si>
  <si>
    <t>aéroport</t>
  </si>
  <si>
    <t>EA</t>
  </si>
  <si>
    <t>Gua</t>
  </si>
  <si>
    <t>dupont</t>
  </si>
  <si>
    <t>15h00</t>
  </si>
  <si>
    <t>paris 14e</t>
  </si>
  <si>
    <t xml:space="preserve">orly </t>
  </si>
  <si>
    <t>15h30</t>
  </si>
</sst>
</file>

<file path=xl/styles.xml><?xml version="1.0" encoding="utf-8"?>
<styleSheet xmlns="http://schemas.openxmlformats.org/spreadsheetml/2006/main">
  <numFmts count="4">
    <numFmt numFmtId="164" formatCode="#,##0.00\ &quot;€&quot;;[Red]#,##0.00\ &quot;€&quot;"/>
    <numFmt numFmtId="165" formatCode="#,##0.00;[Red]#,##0.00"/>
    <numFmt numFmtId="166" formatCode="#,##0.00\ &quot;€&quot;"/>
    <numFmt numFmtId="167" formatCode="h:mm;@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11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67" fontId="0" fillId="0" borderId="0" xfId="0" applyNumberFormat="1"/>
    <xf numFmtId="167" fontId="0" fillId="0" borderId="1" xfId="0" applyNumberFormat="1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6" fontId="0" fillId="0" borderId="1" xfId="0" applyNumberFormat="1" applyBorder="1" applyAlignment="1">
      <alignment horizontal="right"/>
    </xf>
    <xf numFmtId="166" fontId="0" fillId="3" borderId="1" xfId="0" applyNumberFormat="1" applyFill="1" applyBorder="1" applyAlignment="1">
      <alignment horizontal="right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166" fontId="0" fillId="3" borderId="3" xfId="0" applyNumberForma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166" fontId="1" fillId="2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workbookViewId="0">
      <selection activeCell="E13" sqref="E13"/>
    </sheetView>
  </sheetViews>
  <sheetFormatPr baseColWidth="10" defaultRowHeight="15"/>
  <sheetData>
    <row r="1" spans="1:5">
      <c r="A1" s="1">
        <v>2.15</v>
      </c>
      <c r="B1" s="1">
        <v>63.81</v>
      </c>
      <c r="C1" s="1">
        <v>57.37</v>
      </c>
      <c r="D1" s="1">
        <v>51.3</v>
      </c>
    </row>
    <row r="2" spans="1:5">
      <c r="A2" s="1">
        <v>21.67</v>
      </c>
      <c r="B2" s="1">
        <v>10.83</v>
      </c>
      <c r="C2" s="2">
        <v>0.75</v>
      </c>
      <c r="D2" s="2">
        <v>0.5</v>
      </c>
    </row>
    <row r="3" spans="1:5">
      <c r="A3" s="1">
        <v>0.83</v>
      </c>
      <c r="B3" s="1">
        <v>14.84</v>
      </c>
      <c r="C3" s="1">
        <v>12.9</v>
      </c>
      <c r="D3" s="1">
        <v>12.9</v>
      </c>
    </row>
    <row r="4" spans="1:5">
      <c r="A4" s="1">
        <v>19.07</v>
      </c>
      <c r="B4" s="2">
        <v>0.5</v>
      </c>
      <c r="C4" s="2">
        <v>0.25</v>
      </c>
      <c r="D4" s="2"/>
    </row>
    <row r="5" spans="1:5">
      <c r="A5" s="1">
        <v>295</v>
      </c>
      <c r="B5" s="1">
        <v>68</v>
      </c>
      <c r="C5">
        <v>1.3333299999999999</v>
      </c>
      <c r="D5">
        <v>0.66666000000000003</v>
      </c>
      <c r="E5">
        <v>80</v>
      </c>
    </row>
    <row r="6" spans="1:5">
      <c r="A6" s="1">
        <v>158</v>
      </c>
    </row>
    <row r="10" spans="1:5">
      <c r="A10" t="s">
        <v>8</v>
      </c>
      <c r="B10" t="s">
        <v>11</v>
      </c>
      <c r="C10" t="s">
        <v>15</v>
      </c>
    </row>
    <row r="11" spans="1:5">
      <c r="A11" t="s">
        <v>9</v>
      </c>
      <c r="B11" t="s">
        <v>12</v>
      </c>
      <c r="C11" t="s">
        <v>16</v>
      </c>
    </row>
    <row r="12" spans="1:5">
      <c r="B12" t="s">
        <v>13</v>
      </c>
    </row>
    <row r="13" spans="1:5">
      <c r="B13" t="s">
        <v>25</v>
      </c>
    </row>
    <row r="14" spans="1:5">
      <c r="B14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0"/>
  <sheetViews>
    <sheetView tabSelected="1" workbookViewId="0">
      <selection activeCell="N8" sqref="N8"/>
    </sheetView>
  </sheetViews>
  <sheetFormatPr baseColWidth="10" defaultRowHeight="15"/>
  <cols>
    <col min="1" max="1" width="11.42578125" style="10"/>
    <col min="4" max="4" width="13.28515625" customWidth="1"/>
    <col min="6" max="6" width="7.7109375" style="8" customWidth="1"/>
    <col min="8" max="9" width="7.7109375" customWidth="1"/>
    <col min="10" max="10" width="9.28515625" customWidth="1"/>
    <col min="12" max="13" width="9.28515625" customWidth="1"/>
    <col min="14" max="14" width="7.7109375" customWidth="1"/>
    <col min="15" max="15" width="9.28515625" customWidth="1"/>
  </cols>
  <sheetData>
    <row r="1" spans="1:18" ht="15.75" thickBot="1">
      <c r="L1" s="17" t="s">
        <v>21</v>
      </c>
      <c r="M1" s="17"/>
      <c r="N1" s="17"/>
      <c r="O1" s="17"/>
      <c r="P1" s="17"/>
      <c r="Q1" s="17"/>
    </row>
    <row r="2" spans="1:18">
      <c r="A2" s="13" t="s">
        <v>0</v>
      </c>
      <c r="B2" s="14" t="s">
        <v>2</v>
      </c>
      <c r="C2" s="14" t="s">
        <v>1</v>
      </c>
      <c r="D2" s="14" t="s">
        <v>22</v>
      </c>
      <c r="E2" s="14" t="s">
        <v>23</v>
      </c>
      <c r="F2" s="15" t="s">
        <v>17</v>
      </c>
      <c r="G2" s="14" t="s">
        <v>3</v>
      </c>
      <c r="H2" s="14" t="s">
        <v>4</v>
      </c>
      <c r="I2" s="14" t="s">
        <v>5</v>
      </c>
      <c r="J2" s="14" t="s">
        <v>6</v>
      </c>
      <c r="K2" s="14" t="s">
        <v>10</v>
      </c>
      <c r="L2" s="16" t="s">
        <v>18</v>
      </c>
      <c r="M2" s="16" t="s">
        <v>19</v>
      </c>
      <c r="N2" s="16" t="s">
        <v>24</v>
      </c>
      <c r="O2" s="16" t="s">
        <v>20</v>
      </c>
      <c r="P2" s="16" t="s">
        <v>7</v>
      </c>
      <c r="Q2" s="20" t="s">
        <v>7</v>
      </c>
      <c r="R2" s="23" t="s">
        <v>14</v>
      </c>
    </row>
    <row r="3" spans="1:18" ht="15.75" thickBot="1">
      <c r="A3" s="11">
        <v>41428</v>
      </c>
      <c r="B3" s="6" t="s">
        <v>8</v>
      </c>
      <c r="C3" s="6" t="s">
        <v>27</v>
      </c>
      <c r="D3" s="6">
        <v>123456</v>
      </c>
      <c r="E3" s="6" t="s">
        <v>29</v>
      </c>
      <c r="F3" s="9" t="s">
        <v>28</v>
      </c>
      <c r="G3" s="6" t="s">
        <v>30</v>
      </c>
      <c r="H3" s="7" t="s">
        <v>31</v>
      </c>
      <c r="I3" s="6" t="s">
        <v>11</v>
      </c>
      <c r="J3" s="7">
        <v>12</v>
      </c>
      <c r="K3" s="6"/>
      <c r="L3" s="12" t="s">
        <v>16</v>
      </c>
      <c r="M3" s="12"/>
      <c r="N3" s="12" t="s">
        <v>15</v>
      </c>
      <c r="O3" s="12"/>
      <c r="P3" s="12"/>
      <c r="Q3" s="21"/>
      <c r="R3" s="24"/>
    </row>
    <row r="4" spans="1:18" ht="15.75" thickBot="1">
      <c r="A4" s="11"/>
      <c r="B4" s="6"/>
      <c r="C4" s="6"/>
      <c r="D4" s="6"/>
      <c r="E4" s="6"/>
      <c r="F4" s="9"/>
      <c r="G4" s="6"/>
      <c r="H4" s="6"/>
      <c r="I4" s="18">
        <f>IF(AND(B3="ambu",I3="rp"),forf_rp_ambu,IF(AND(B3="ambu",I3="aglo"),forf_aglo_ambu,IF(AND(B3="ambu",I3="dep"),forf_dep_ambu,IF(AND(B3="vsl",I3="RP"),forf_rp_vsl,IF(AND(B3="VSL",I3="aglo"),forf_aglo_vsl,IF(AND(B3="VSL",I3="dep"),forf_dep_vsl,IF(AND(B3="ambu",I3="Gua"),forf_ambu_gua,"autre")))))))</f>
        <v>63.81</v>
      </c>
      <c r="J4" s="18">
        <f>IF(AND(J3&gt;4,I4=forf_aglo_ambu),(J3-4)*prix_km_ambu,IF(AND(J3&lt;=4,I4=forf_aglo_ambu),0,IF(AND(J3&gt;4,I4=forf_dep_ambu),(J3-4)*prix_km_ambu,IF(AND(J3&lt;=4,I4=forf_dep_ambu),0,IF(I4=forf_rp_ambu,J3*prix_km_ambu,IF(AND(J3&gt;3,I4=forf_aglo_vsl),(J3-3)*prix_km_vsl,IF(AND(J3&lt;=3,I4=forf_aglo_vsl),0,IF(I4=forf_rp_vsl,J3*prix_km_vsl))))))))</f>
        <v>25.799999999999997</v>
      </c>
      <c r="K4" s="18"/>
      <c r="L4" s="19">
        <f>IF(AND(L3="oui",B3="ambu"),sup_nuit_ambu*(I4+J4),IF(AND(L3="oui",B3="vsl"),sup_nuit_vsl*(I4+J4),0))</f>
        <v>0</v>
      </c>
      <c r="M4" s="19">
        <f>IF(AND(M3="oui",B3="ambu"),sup_we_ambu_ambu*(I4+J4),IF(AND(M3="oui",B3="vsl"),sup_we_vsl*(I4+J4),0))</f>
        <v>0</v>
      </c>
      <c r="N4" s="19">
        <f>IF(AND(B3="ambu",N3="oui"),sup_aero_ambu,IF(AND(B3="vsl",N3="oui"),sup_aero_vsl,0))</f>
        <v>21.67</v>
      </c>
      <c r="O4" s="19">
        <f>IF(AND(B3="ambu",O3="oui"),sup_prema,0)</f>
        <v>0</v>
      </c>
      <c r="P4" s="19"/>
      <c r="Q4" s="22"/>
      <c r="R4" s="25">
        <f>SUM(I4:Q4)</f>
        <v>111.28</v>
      </c>
    </row>
    <row r="5" spans="1:18" ht="15" customHeight="1"/>
    <row r="6" spans="1:18" ht="15" customHeight="1">
      <c r="A6"/>
      <c r="F6"/>
    </row>
    <row r="7" spans="1:18">
      <c r="I7" s="4"/>
      <c r="J7" s="3"/>
      <c r="K7" s="4"/>
      <c r="L7" s="4"/>
      <c r="M7" s="4"/>
      <c r="N7" s="4"/>
      <c r="O7" s="4"/>
      <c r="P7" s="4"/>
      <c r="Q7" s="4"/>
      <c r="R7" s="4"/>
    </row>
    <row r="10" spans="1:18">
      <c r="E10" s="5"/>
    </row>
  </sheetData>
  <mergeCells count="1">
    <mergeCell ref="L1:Q1"/>
  </mergeCells>
  <dataValidations count="5">
    <dataValidation type="list" allowBlank="1" showInputMessage="1" showErrorMessage="1" error="pour vadider mettre &quot;x&quot;_x000a_sinon ignorer la case" sqref="N3">
      <formula1>"oui,non"</formula1>
    </dataValidation>
    <dataValidation type="list" allowBlank="1" showInputMessage="1" showErrorMessage="1" error="_x000a_" sqref="O3:P3">
      <formula1>"oui,non"</formula1>
    </dataValidation>
    <dataValidation type="list" allowBlank="1" showInputMessage="1" showErrorMessage="1" sqref="B3">
      <formula1>type_de_transport</formula1>
    </dataValidation>
    <dataValidation type="list" allowBlank="1" showInputMessage="1" showErrorMessage="1" sqref="L3:M3">
      <formula1>"oui,non"</formula1>
    </dataValidation>
    <dataValidation type="list" allowBlank="1" showInputMessage="1" showErrorMessage="1" sqref="I3">
      <formula1>forfait</formula1>
    </dataValidation>
  </dataValidations>
  <pageMargins left="0.7" right="0.7" top="0.75" bottom="0.75" header="0.3" footer="0.3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</vt:i4>
      </vt:variant>
    </vt:vector>
  </HeadingPairs>
  <TitlesOfParts>
    <vt:vector size="29" baseType="lpstr">
      <vt:lpstr>programation</vt:lpstr>
      <vt:lpstr>Feuil2</vt:lpstr>
      <vt:lpstr>Feuil3</vt:lpstr>
      <vt:lpstr>a_effacer</vt:lpstr>
      <vt:lpstr>att_gua_ambu</vt:lpstr>
      <vt:lpstr>att_gua_vsl</vt:lpstr>
      <vt:lpstr>civ_gua</vt:lpstr>
      <vt:lpstr>forf_aglo_ambu</vt:lpstr>
      <vt:lpstr>forf_aglo_vsl</vt:lpstr>
      <vt:lpstr>forf_ambu_gua</vt:lpstr>
      <vt:lpstr>forf_dep_ambu</vt:lpstr>
      <vt:lpstr>forf_dep_vsl</vt:lpstr>
      <vt:lpstr>forf_gua_vsl</vt:lpstr>
      <vt:lpstr>forf_rp_ambu</vt:lpstr>
      <vt:lpstr>forf_rp_vsl</vt:lpstr>
      <vt:lpstr>forfait</vt:lpstr>
      <vt:lpstr>oui_non</vt:lpstr>
      <vt:lpstr>prix_km_ambu</vt:lpstr>
      <vt:lpstr>prix_km_vsl</vt:lpstr>
      <vt:lpstr>RP</vt:lpstr>
      <vt:lpstr>sup_aero_ambu</vt:lpstr>
      <vt:lpstr>sup_aero_vsl</vt:lpstr>
      <vt:lpstr>sup_nuit_ambu</vt:lpstr>
      <vt:lpstr>sup_nuit_vsl</vt:lpstr>
      <vt:lpstr>sup_prema</vt:lpstr>
      <vt:lpstr>sup_we_ambu</vt:lpstr>
      <vt:lpstr>sup_we_vsl</vt:lpstr>
      <vt:lpstr>type_de_transport</vt:lpstr>
      <vt:lpstr>type_forfait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</dc:creator>
  <cp:lastModifiedBy>FO</cp:lastModifiedBy>
  <cp:lastPrinted>2010-05-15T20:02:55Z</cp:lastPrinted>
  <dcterms:created xsi:type="dcterms:W3CDTF">2010-05-09T17:52:17Z</dcterms:created>
  <dcterms:modified xsi:type="dcterms:W3CDTF">2013-06-02T11:48:52Z</dcterms:modified>
</cp:coreProperties>
</file>