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525" windowWidth="20115" windowHeight="7065" activeTab="1"/>
  </bookViews>
  <sheets>
    <sheet name="infos" sheetId="2" r:id="rId1"/>
    <sheet name="liste_matchs" sheetId="5" r:id="rId2"/>
    <sheet name="class" sheetId="6" state="hidden" r:id="rId3"/>
    <sheet name="clas poule1" sheetId="7" r:id="rId4"/>
    <sheet name="clas poule2" sheetId="8" r:id="rId5"/>
    <sheet name="clas poule3" sheetId="9" r:id="rId6"/>
    <sheet name="clas poule4" sheetId="10" r:id="rId7"/>
    <sheet name="clas poule5" sheetId="11" r:id="rId8"/>
    <sheet name="mattab" sheetId="3" r:id="rId9"/>
  </sheets>
  <calcPr calcId="145621"/>
</workbook>
</file>

<file path=xl/calcChain.xml><?xml version="1.0" encoding="utf-8"?>
<calcChain xmlns="http://schemas.openxmlformats.org/spreadsheetml/2006/main">
  <c r="A7" i="5" l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/>
  <c r="A52" i="5"/>
  <c r="A53" i="5"/>
  <c r="A54" i="5"/>
  <c r="A6" i="5"/>
  <c r="D9" i="5"/>
  <c r="E9" i="5"/>
  <c r="H9" i="5"/>
  <c r="D14" i="5"/>
  <c r="E14" i="5"/>
  <c r="H14" i="5"/>
  <c r="D19" i="5"/>
  <c r="E19" i="5"/>
  <c r="H19" i="5"/>
  <c r="D24" i="5"/>
  <c r="E24" i="5"/>
  <c r="H24" i="5"/>
  <c r="D29" i="5"/>
  <c r="E29" i="5"/>
  <c r="H29" i="5"/>
  <c r="D34" i="5"/>
  <c r="E34" i="5"/>
  <c r="H34" i="5"/>
  <c r="D38" i="5"/>
  <c r="E38" i="5"/>
  <c r="H38" i="5"/>
  <c r="D42" i="5"/>
  <c r="E42" i="5"/>
  <c r="H42" i="5"/>
  <c r="D46" i="5"/>
  <c r="E46" i="5"/>
  <c r="H46" i="5"/>
  <c r="D50" i="5"/>
  <c r="E50" i="5"/>
  <c r="H50" i="5"/>
  <c r="D8" i="5"/>
  <c r="E8" i="5"/>
  <c r="H8" i="5"/>
  <c r="D13" i="5"/>
  <c r="E13" i="5"/>
  <c r="H13" i="5"/>
  <c r="D18" i="5"/>
  <c r="E18" i="5"/>
  <c r="H18" i="5"/>
  <c r="D23" i="5"/>
  <c r="E23" i="5"/>
  <c r="H23" i="5"/>
  <c r="D28" i="5"/>
  <c r="E28" i="5"/>
  <c r="H28" i="5"/>
  <c r="D33" i="5"/>
  <c r="E33" i="5"/>
  <c r="H33" i="5"/>
  <c r="D37" i="5"/>
  <c r="E37" i="5"/>
  <c r="H37" i="5"/>
  <c r="D41" i="5"/>
  <c r="E41" i="5"/>
  <c r="H41" i="5"/>
  <c r="D45" i="5"/>
  <c r="E45" i="5"/>
  <c r="H45" i="5"/>
  <c r="D49" i="5"/>
  <c r="E49" i="5"/>
  <c r="H49" i="5"/>
  <c r="D7" i="5"/>
  <c r="E7" i="5"/>
  <c r="H7" i="5"/>
  <c r="D12" i="5"/>
  <c r="E12" i="5"/>
  <c r="H12" i="5"/>
  <c r="D17" i="5"/>
  <c r="E17" i="5"/>
  <c r="H17" i="5"/>
  <c r="D22" i="5"/>
  <c r="E22" i="5"/>
  <c r="H22" i="5"/>
  <c r="D27" i="5"/>
  <c r="E27" i="5"/>
  <c r="H27" i="5"/>
  <c r="D32" i="5"/>
  <c r="E32" i="5"/>
  <c r="H32" i="5"/>
  <c r="D36" i="5"/>
  <c r="E36" i="5"/>
  <c r="H36" i="5"/>
  <c r="D40" i="5"/>
  <c r="E40" i="5"/>
  <c r="H40" i="5"/>
  <c r="D44" i="5"/>
  <c r="E44" i="5"/>
  <c r="H44" i="5"/>
  <c r="D48" i="5"/>
  <c r="E48" i="5"/>
  <c r="H48" i="5"/>
  <c r="D6" i="5"/>
  <c r="E6" i="5"/>
  <c r="H6" i="5"/>
  <c r="D11" i="5"/>
  <c r="E11" i="5"/>
  <c r="H11" i="5"/>
  <c r="D16" i="5"/>
  <c r="E16" i="5"/>
  <c r="H16" i="5"/>
  <c r="D21" i="5"/>
  <c r="E21" i="5"/>
  <c r="H21" i="5"/>
  <c r="D26" i="5"/>
  <c r="E26" i="5"/>
  <c r="H26" i="5"/>
  <c r="D31" i="5"/>
  <c r="E31" i="5"/>
  <c r="H31" i="5"/>
  <c r="D35" i="5"/>
  <c r="E35" i="5"/>
  <c r="H35" i="5"/>
  <c r="D39" i="5"/>
  <c r="E39" i="5"/>
  <c r="H39" i="5"/>
  <c r="D43" i="5"/>
  <c r="E43" i="5"/>
  <c r="H43" i="5"/>
  <c r="D47" i="5"/>
  <c r="E47" i="5"/>
  <c r="H47" i="5"/>
  <c r="D5" i="5"/>
  <c r="E5" i="5"/>
  <c r="H5" i="5"/>
  <c r="D10" i="5"/>
  <c r="E10" i="5"/>
  <c r="H10" i="5"/>
  <c r="D15" i="5"/>
  <c r="E15" i="5"/>
  <c r="H15" i="5"/>
  <c r="D20" i="5"/>
  <c r="E20" i="5"/>
  <c r="H20" i="5"/>
  <c r="D25" i="5"/>
  <c r="E25" i="5"/>
  <c r="H25" i="5"/>
  <c r="D30" i="5"/>
  <c r="E30" i="5"/>
  <c r="H30" i="5"/>
  <c r="C50" i="5"/>
  <c r="C46" i="5"/>
  <c r="C42" i="5"/>
  <c r="C38" i="5"/>
  <c r="C34" i="5"/>
  <c r="C29" i="5"/>
  <c r="C24" i="5"/>
  <c r="C19" i="5"/>
  <c r="C14" i="5"/>
  <c r="C9" i="5"/>
  <c r="C49" i="5"/>
  <c r="C45" i="5"/>
  <c r="C41" i="5"/>
  <c r="C37" i="5"/>
  <c r="C33" i="5"/>
  <c r="C28" i="5"/>
  <c r="C23" i="5"/>
  <c r="C18" i="5"/>
  <c r="C13" i="5"/>
  <c r="C8" i="5"/>
  <c r="C48" i="5"/>
  <c r="C44" i="5"/>
  <c r="C40" i="5"/>
  <c r="C36" i="5"/>
  <c r="C32" i="5"/>
  <c r="C27" i="5"/>
  <c r="C22" i="5"/>
  <c r="C17" i="5"/>
  <c r="C12" i="5"/>
  <c r="C7" i="5"/>
  <c r="C47" i="5"/>
  <c r="C43" i="5"/>
  <c r="C39" i="5"/>
  <c r="C35" i="5"/>
  <c r="C31" i="5"/>
  <c r="C26" i="5"/>
  <c r="C21" i="5"/>
  <c r="C16" i="5"/>
  <c r="C11" i="5"/>
  <c r="C6" i="5"/>
  <c r="C30" i="5"/>
  <c r="C25" i="5"/>
  <c r="C20" i="5"/>
  <c r="C15" i="5"/>
  <c r="C10" i="5"/>
  <c r="C5" i="5"/>
  <c r="P51" i="5" l="1"/>
  <c r="Q51" i="5"/>
  <c r="L50" i="5"/>
  <c r="M50" i="5"/>
  <c r="N50" i="5"/>
  <c r="O50" i="5"/>
  <c r="P50" i="5"/>
  <c r="Q50" i="5"/>
  <c r="L49" i="5"/>
  <c r="M49" i="5"/>
  <c r="N49" i="5"/>
  <c r="O49" i="5"/>
  <c r="P49" i="5"/>
  <c r="Q49" i="5"/>
  <c r="L48" i="5"/>
  <c r="M48" i="5"/>
  <c r="N48" i="5"/>
  <c r="O48" i="5"/>
  <c r="P48" i="5"/>
  <c r="Q48" i="5"/>
  <c r="L47" i="5"/>
  <c r="M47" i="5"/>
  <c r="N47" i="5"/>
  <c r="O47" i="5"/>
  <c r="P47" i="5"/>
  <c r="Q47" i="5"/>
  <c r="L46" i="5"/>
  <c r="M46" i="5"/>
  <c r="N46" i="5"/>
  <c r="O46" i="5"/>
  <c r="P46" i="5"/>
  <c r="Q46" i="5"/>
  <c r="L45" i="5"/>
  <c r="M45" i="5"/>
  <c r="N45" i="5"/>
  <c r="O45" i="5"/>
  <c r="P45" i="5"/>
  <c r="Q45" i="5"/>
  <c r="L44" i="5"/>
  <c r="M44" i="5"/>
  <c r="N44" i="5"/>
  <c r="O44" i="5"/>
  <c r="P44" i="5"/>
  <c r="Q44" i="5"/>
  <c r="L43" i="5"/>
  <c r="M43" i="5"/>
  <c r="N43" i="5"/>
  <c r="O43" i="5"/>
  <c r="P43" i="5"/>
  <c r="Q43" i="5"/>
  <c r="L42" i="5"/>
  <c r="M42" i="5"/>
  <c r="N42" i="5"/>
  <c r="O42" i="5"/>
  <c r="P42" i="5"/>
  <c r="Q42" i="5"/>
  <c r="L41" i="5"/>
  <c r="M41" i="5"/>
  <c r="N41" i="5"/>
  <c r="O41" i="5"/>
  <c r="P41" i="5"/>
  <c r="Q41" i="5"/>
  <c r="L40" i="5"/>
  <c r="M40" i="5"/>
  <c r="N40" i="5"/>
  <c r="O40" i="5"/>
  <c r="P40" i="5"/>
  <c r="Q40" i="5"/>
  <c r="L39" i="5"/>
  <c r="M39" i="5"/>
  <c r="N39" i="5"/>
  <c r="O39" i="5"/>
  <c r="P39" i="5"/>
  <c r="Q39" i="5"/>
  <c r="L38" i="5"/>
  <c r="M38" i="5"/>
  <c r="N38" i="5"/>
  <c r="O38" i="5"/>
  <c r="P38" i="5"/>
  <c r="Q38" i="5"/>
  <c r="L37" i="5"/>
  <c r="M37" i="5"/>
  <c r="N37" i="5"/>
  <c r="O37" i="5"/>
  <c r="P37" i="5"/>
  <c r="Q37" i="5"/>
  <c r="L36" i="5"/>
  <c r="M36" i="5"/>
  <c r="N36" i="5"/>
  <c r="O36" i="5"/>
  <c r="P36" i="5"/>
  <c r="Q36" i="5"/>
  <c r="L35" i="5"/>
  <c r="M35" i="5"/>
  <c r="N35" i="5"/>
  <c r="O35" i="5"/>
  <c r="P35" i="5"/>
  <c r="Q35" i="5"/>
  <c r="L34" i="5"/>
  <c r="M34" i="5"/>
  <c r="N34" i="5"/>
  <c r="O34" i="5"/>
  <c r="P34" i="5"/>
  <c r="Q34" i="5"/>
  <c r="L33" i="5"/>
  <c r="M33" i="5"/>
  <c r="N33" i="5"/>
  <c r="O33" i="5"/>
  <c r="P33" i="5"/>
  <c r="Q33" i="5"/>
  <c r="L32" i="5"/>
  <c r="M32" i="5"/>
  <c r="N32" i="5"/>
  <c r="O32" i="5"/>
  <c r="P32" i="5"/>
  <c r="Q32" i="5"/>
  <c r="L31" i="5"/>
  <c r="M31" i="5"/>
  <c r="N31" i="5"/>
  <c r="O31" i="5"/>
  <c r="P31" i="5"/>
  <c r="Q31" i="5"/>
  <c r="L30" i="5"/>
  <c r="M30" i="5"/>
  <c r="N30" i="5"/>
  <c r="O30" i="5"/>
  <c r="P30" i="5"/>
  <c r="Q30" i="5"/>
  <c r="L29" i="5"/>
  <c r="M29" i="5"/>
  <c r="N29" i="5"/>
  <c r="O29" i="5"/>
  <c r="P29" i="5"/>
  <c r="Q29" i="5"/>
  <c r="L28" i="5"/>
  <c r="M28" i="5"/>
  <c r="N28" i="5"/>
  <c r="O28" i="5"/>
  <c r="P28" i="5"/>
  <c r="Q28" i="5"/>
  <c r="L27" i="5"/>
  <c r="M27" i="5"/>
  <c r="N27" i="5"/>
  <c r="O27" i="5"/>
  <c r="P27" i="5"/>
  <c r="Q27" i="5"/>
  <c r="L26" i="5"/>
  <c r="M26" i="5"/>
  <c r="N26" i="5"/>
  <c r="O26" i="5"/>
  <c r="P26" i="5"/>
  <c r="Q26" i="5"/>
  <c r="L25" i="5"/>
  <c r="M25" i="5"/>
  <c r="N25" i="5"/>
  <c r="O25" i="5"/>
  <c r="P25" i="5"/>
  <c r="Q25" i="5"/>
  <c r="L24" i="5"/>
  <c r="M24" i="5"/>
  <c r="N24" i="5"/>
  <c r="O24" i="5"/>
  <c r="P24" i="5"/>
  <c r="Q24" i="5"/>
  <c r="L23" i="5"/>
  <c r="M23" i="5"/>
  <c r="N23" i="5"/>
  <c r="O23" i="5"/>
  <c r="P23" i="5"/>
  <c r="Q23" i="5"/>
  <c r="L22" i="5"/>
  <c r="M22" i="5"/>
  <c r="N22" i="5"/>
  <c r="O22" i="5"/>
  <c r="P22" i="5"/>
  <c r="Q22" i="5"/>
  <c r="L21" i="5"/>
  <c r="M21" i="5"/>
  <c r="N21" i="5"/>
  <c r="O21" i="5"/>
  <c r="P21" i="5"/>
  <c r="Q21" i="5"/>
  <c r="L20" i="5"/>
  <c r="M20" i="5"/>
  <c r="N20" i="5"/>
  <c r="O20" i="5"/>
  <c r="P20" i="5"/>
  <c r="Q20" i="5"/>
  <c r="L19" i="5"/>
  <c r="M19" i="5"/>
  <c r="N19" i="5"/>
  <c r="O19" i="5"/>
  <c r="P19" i="5"/>
  <c r="Q19" i="5"/>
  <c r="L18" i="5"/>
  <c r="M18" i="5"/>
  <c r="N18" i="5"/>
  <c r="O18" i="5"/>
  <c r="P18" i="5"/>
  <c r="Q18" i="5"/>
  <c r="L17" i="5"/>
  <c r="M17" i="5"/>
  <c r="N17" i="5"/>
  <c r="O17" i="5"/>
  <c r="P17" i="5"/>
  <c r="Q17" i="5"/>
  <c r="L16" i="5"/>
  <c r="M16" i="5"/>
  <c r="N16" i="5"/>
  <c r="O16" i="5"/>
  <c r="P16" i="5"/>
  <c r="Q16" i="5"/>
  <c r="L15" i="5"/>
  <c r="M15" i="5"/>
  <c r="N15" i="5"/>
  <c r="O15" i="5"/>
  <c r="P15" i="5"/>
  <c r="Q15" i="5"/>
  <c r="L14" i="5"/>
  <c r="M14" i="5"/>
  <c r="N14" i="5"/>
  <c r="O14" i="5"/>
  <c r="P14" i="5"/>
  <c r="Q14" i="5"/>
  <c r="L13" i="5"/>
  <c r="M13" i="5"/>
  <c r="N13" i="5"/>
  <c r="O13" i="5"/>
  <c r="P13" i="5"/>
  <c r="Q13" i="5"/>
  <c r="L12" i="5"/>
  <c r="M12" i="5"/>
  <c r="N12" i="5"/>
  <c r="O12" i="5"/>
  <c r="P12" i="5"/>
  <c r="Q12" i="5"/>
  <c r="L11" i="5"/>
  <c r="M11" i="5"/>
  <c r="N11" i="5"/>
  <c r="O11" i="5"/>
  <c r="P11" i="5"/>
  <c r="Q11" i="5"/>
  <c r="K15" i="6" l="1"/>
  <c r="K16" i="6"/>
  <c r="K17" i="6"/>
  <c r="M17" i="6" s="1"/>
  <c r="K18" i="6"/>
  <c r="M18" i="6" s="1"/>
  <c r="K19" i="6"/>
  <c r="M19" i="6" s="1"/>
  <c r="R5" i="6"/>
  <c r="R6" i="6"/>
  <c r="R7" i="6"/>
  <c r="T7" i="6" s="1"/>
  <c r="R8" i="6"/>
  <c r="T8" i="6" s="1"/>
  <c r="R9" i="6"/>
  <c r="T9" i="6" s="1"/>
  <c r="P2" i="6"/>
  <c r="A1" i="11" s="1"/>
  <c r="I12" i="6"/>
  <c r="A1" i="10" s="1"/>
  <c r="I2" i="6"/>
  <c r="A1" i="9" s="1"/>
  <c r="K5" i="6"/>
  <c r="K6" i="6"/>
  <c r="K7" i="6"/>
  <c r="M7" i="6" s="1"/>
  <c r="K8" i="6"/>
  <c r="M8" i="6" s="1"/>
  <c r="K9" i="6"/>
  <c r="M9" i="6" s="1"/>
  <c r="D15" i="6" l="1"/>
  <c r="D16" i="6"/>
  <c r="D17" i="6"/>
  <c r="F17" i="6" s="1"/>
  <c r="D18" i="6"/>
  <c r="F18" i="6" s="1"/>
  <c r="D19" i="6"/>
  <c r="F19" i="6" s="1"/>
  <c r="B12" i="6"/>
  <c r="Q6" i="5"/>
  <c r="Q7" i="5"/>
  <c r="M6" i="6" s="1"/>
  <c r="Q8" i="5"/>
  <c r="M16" i="6" s="1"/>
  <c r="Q9" i="5"/>
  <c r="T6" i="6" s="1"/>
  <c r="Q10" i="5"/>
  <c r="P6" i="5"/>
  <c r="P7" i="5"/>
  <c r="M5" i="6" s="1"/>
  <c r="P8" i="5"/>
  <c r="M15" i="6" s="1"/>
  <c r="P9" i="5"/>
  <c r="T5" i="6" s="1"/>
  <c r="P10" i="5"/>
  <c r="Q5" i="5"/>
  <c r="P5" i="5"/>
  <c r="B2" i="6"/>
  <c r="M8" i="5"/>
  <c r="M10" i="5"/>
  <c r="D5" i="6"/>
  <c r="D7" i="6"/>
  <c r="D9" i="6"/>
  <c r="F9" i="6" s="1"/>
  <c r="D8" i="6"/>
  <c r="F8" i="6" s="1"/>
  <c r="D6" i="6"/>
  <c r="O6" i="5"/>
  <c r="O7" i="5"/>
  <c r="O9" i="5"/>
  <c r="N6" i="5"/>
  <c r="N7" i="5"/>
  <c r="N9" i="5"/>
  <c r="O5" i="5"/>
  <c r="N5" i="5"/>
  <c r="L8" i="5"/>
  <c r="L10" i="5"/>
  <c r="A2" i="5"/>
  <c r="BD37" i="2"/>
  <c r="BD36" i="2"/>
  <c r="BD35" i="2"/>
  <c r="BD34" i="2"/>
  <c r="BD33" i="2"/>
  <c r="BD32" i="2"/>
  <c r="BD31" i="2"/>
  <c r="BD30" i="2"/>
  <c r="BD29" i="2"/>
  <c r="BD28" i="2"/>
  <c r="AV37" i="2"/>
  <c r="AV36" i="2"/>
  <c r="AV35" i="2"/>
  <c r="AV34" i="2"/>
  <c r="AV33" i="2"/>
  <c r="AV32" i="2"/>
  <c r="AV31" i="2"/>
  <c r="AV30" i="2"/>
  <c r="AV29" i="2"/>
  <c r="AV28" i="2"/>
  <c r="AN37" i="2"/>
  <c r="AN36" i="2"/>
  <c r="AN35" i="2"/>
  <c r="AN34" i="2"/>
  <c r="AN33" i="2"/>
  <c r="AN32" i="2"/>
  <c r="AN31" i="2"/>
  <c r="AN30" i="2"/>
  <c r="AN29" i="2"/>
  <c r="AN28" i="2"/>
  <c r="AF37" i="2"/>
  <c r="AF36" i="2"/>
  <c r="AF35" i="2"/>
  <c r="AF34" i="2"/>
  <c r="AF33" i="2"/>
  <c r="AF32" i="2"/>
  <c r="AF31" i="2"/>
  <c r="AF30" i="2"/>
  <c r="AF29" i="2"/>
  <c r="AF28" i="2"/>
  <c r="X37" i="2"/>
  <c r="X35" i="2"/>
  <c r="X36" i="2"/>
  <c r="X34" i="2"/>
  <c r="X33" i="2"/>
  <c r="X32" i="2"/>
  <c r="X31" i="2"/>
  <c r="X30" i="2"/>
  <c r="X29" i="2"/>
  <c r="X28" i="2"/>
  <c r="BD24" i="2"/>
  <c r="BD23" i="2"/>
  <c r="BD22" i="2"/>
  <c r="BD21" i="2"/>
  <c r="BD20" i="2"/>
  <c r="BD19" i="2"/>
  <c r="AV24" i="2"/>
  <c r="AV23" i="2"/>
  <c r="AV22" i="2"/>
  <c r="AV21" i="2"/>
  <c r="AV20" i="2"/>
  <c r="AV19" i="2"/>
  <c r="F16" i="6" l="1"/>
  <c r="F15" i="6"/>
  <c r="F7" i="6"/>
  <c r="F6" i="6"/>
  <c r="F5" i="6"/>
  <c r="AN24" i="2"/>
  <c r="AN23" i="2"/>
  <c r="AN22" i="2"/>
  <c r="AN21" i="2"/>
  <c r="AN20" i="2"/>
  <c r="AN19" i="2"/>
  <c r="AF24" i="2"/>
  <c r="AF23" i="2"/>
  <c r="AF22" i="2"/>
  <c r="AF21" i="2"/>
  <c r="AF20" i="2"/>
  <c r="AF19" i="2"/>
  <c r="X24" i="2"/>
  <c r="X23" i="2"/>
  <c r="X22" i="2"/>
  <c r="X21" i="2"/>
  <c r="X20" i="2"/>
  <c r="X19" i="2"/>
  <c r="BD15" i="2"/>
  <c r="BD13" i="2"/>
  <c r="BD14" i="2"/>
  <c r="BD12" i="2"/>
  <c r="BD11" i="2"/>
  <c r="BD10" i="2"/>
  <c r="AV15" i="2"/>
  <c r="AV14" i="2"/>
  <c r="AV13" i="2"/>
  <c r="AV12" i="2"/>
  <c r="AV11" i="2"/>
  <c r="AV10" i="2"/>
  <c r="AN15" i="2"/>
  <c r="AN14" i="2"/>
  <c r="AN13" i="2"/>
  <c r="AN12" i="2"/>
  <c r="AN11" i="2"/>
  <c r="AN10" i="2"/>
  <c r="AF15" i="2"/>
  <c r="AF14" i="2"/>
  <c r="AF13" i="2"/>
  <c r="AF12" i="2"/>
  <c r="AF11" i="2"/>
  <c r="AF10" i="2"/>
  <c r="X15" i="2"/>
  <c r="X14" i="2"/>
  <c r="X13" i="2"/>
  <c r="X12" i="2"/>
  <c r="X11" i="2"/>
  <c r="X10" i="2"/>
  <c r="A5" i="5"/>
  <c r="F25" i="3" l="1"/>
  <c r="G25" i="3"/>
  <c r="H25" i="3"/>
  <c r="F26" i="3"/>
  <c r="G26" i="3"/>
  <c r="H26" i="3"/>
  <c r="F27" i="3"/>
  <c r="G27" i="3"/>
  <c r="H27" i="3"/>
  <c r="F28" i="3"/>
  <c r="G28" i="3"/>
  <c r="H28" i="3"/>
  <c r="F29" i="3"/>
  <c r="G29" i="3"/>
  <c r="H29" i="3"/>
  <c r="F30" i="3"/>
  <c r="G30" i="3"/>
  <c r="H30" i="3"/>
  <c r="F31" i="3"/>
  <c r="G31" i="3"/>
  <c r="H31" i="3"/>
  <c r="F32" i="3"/>
  <c r="G32" i="3"/>
  <c r="H32" i="3"/>
  <c r="F33" i="3"/>
  <c r="G33" i="3"/>
  <c r="H33" i="3"/>
  <c r="F34" i="3"/>
  <c r="G34" i="3"/>
  <c r="H34" i="3"/>
  <c r="F15" i="3"/>
  <c r="G15" i="3"/>
  <c r="H15" i="3"/>
  <c r="F16" i="3"/>
  <c r="G16" i="3"/>
  <c r="H16" i="3"/>
  <c r="F17" i="3"/>
  <c r="G17" i="3"/>
  <c r="H17" i="3"/>
  <c r="F18" i="3"/>
  <c r="G18" i="3"/>
  <c r="H18" i="3"/>
  <c r="F19" i="3"/>
  <c r="G19" i="3"/>
  <c r="H19" i="3"/>
  <c r="F20" i="3"/>
  <c r="G20" i="3"/>
  <c r="H20" i="3"/>
  <c r="F5" i="3"/>
  <c r="G5" i="3"/>
  <c r="H5" i="3"/>
  <c r="F6" i="3"/>
  <c r="G6" i="3"/>
  <c r="H6" i="3"/>
  <c r="F7" i="3"/>
  <c r="G7" i="3"/>
  <c r="H7" i="3"/>
  <c r="F8" i="3"/>
  <c r="G8" i="3"/>
  <c r="H8" i="3"/>
  <c r="F9" i="3"/>
  <c r="G9" i="3"/>
  <c r="H9" i="3"/>
  <c r="F10" i="3"/>
  <c r="G10" i="3"/>
  <c r="H10" i="3"/>
  <c r="C46" i="3"/>
  <c r="C47" i="3"/>
  <c r="C48" i="3"/>
  <c r="C49" i="3"/>
  <c r="C50" i="3"/>
  <c r="C51" i="3"/>
  <c r="C52" i="3"/>
  <c r="C53" i="3"/>
  <c r="C54" i="3"/>
  <c r="C45" i="3"/>
  <c r="C36" i="3"/>
  <c r="C37" i="3"/>
  <c r="C38" i="3"/>
  <c r="C39" i="3"/>
  <c r="C40" i="3"/>
  <c r="C41" i="3"/>
  <c r="C42" i="3"/>
  <c r="C43" i="3"/>
  <c r="C44" i="3"/>
  <c r="C35" i="3"/>
  <c r="C26" i="3"/>
  <c r="C27" i="3"/>
  <c r="C28" i="3"/>
  <c r="C29" i="3"/>
  <c r="C30" i="3"/>
  <c r="C31" i="3"/>
  <c r="C32" i="3"/>
  <c r="C33" i="3"/>
  <c r="C34" i="3"/>
  <c r="C25" i="3"/>
  <c r="H11" i="3"/>
  <c r="H12" i="3"/>
  <c r="H13" i="3"/>
  <c r="H14" i="3"/>
  <c r="A5" i="3"/>
  <c r="BA36" i="2"/>
  <c r="BA34" i="2"/>
  <c r="AZ32" i="2"/>
  <c r="BA30" i="2"/>
  <c r="AZ7" i="2"/>
  <c r="AZ37" i="2"/>
  <c r="BA35" i="2"/>
  <c r="BA32" i="2"/>
  <c r="AZ29" i="2"/>
  <c r="BA23" i="2"/>
  <c r="BA20" i="2"/>
  <c r="AZ6" i="2"/>
  <c r="AZ36" i="2"/>
  <c r="AZ33" i="2"/>
  <c r="BA31" i="2"/>
  <c r="BA29" i="2"/>
  <c r="AZ21" i="2"/>
  <c r="AZ15" i="2"/>
  <c r="AZ14" i="2"/>
  <c r="BA12" i="2"/>
  <c r="BA11" i="2"/>
  <c r="AZ5" i="2"/>
  <c r="BA37" i="2"/>
  <c r="AZ34" i="2"/>
  <c r="AZ31" i="2"/>
  <c r="BA28" i="2"/>
  <c r="AZ20" i="2"/>
  <c r="BA15" i="2"/>
  <c r="AZ13" i="2"/>
  <c r="AZ12" i="2"/>
  <c r="BA10" i="2"/>
  <c r="AZ4" i="2"/>
  <c r="AZ35" i="2"/>
  <c r="BA33" i="2"/>
  <c r="AZ30" i="2"/>
  <c r="AZ28" i="2"/>
  <c r="AZ23" i="2"/>
  <c r="BA21" i="2"/>
  <c r="BA14" i="2"/>
  <c r="BA13" i="2"/>
  <c r="AZ11" i="2"/>
  <c r="AZ10" i="2"/>
  <c r="AZ3" i="2"/>
  <c r="AY37" i="2"/>
  <c r="AY36" i="2"/>
  <c r="AY35" i="2"/>
  <c r="AY34" i="2"/>
  <c r="AY33" i="2"/>
  <c r="AY32" i="2"/>
  <c r="AY31" i="2"/>
  <c r="AY30" i="2"/>
  <c r="AY29" i="2"/>
  <c r="AY28" i="2"/>
  <c r="AY24" i="2"/>
  <c r="AY23" i="2"/>
  <c r="AY22" i="2"/>
  <c r="AY21" i="2"/>
  <c r="AY20" i="2"/>
  <c r="AY19" i="2"/>
  <c r="AY15" i="2"/>
  <c r="AY14" i="2"/>
  <c r="AY13" i="2"/>
  <c r="AY12" i="2"/>
  <c r="AY11" i="2"/>
  <c r="AY10" i="2"/>
  <c r="AQ37" i="2"/>
  <c r="AQ36" i="2"/>
  <c r="AQ35" i="2"/>
  <c r="AQ34" i="2"/>
  <c r="AQ33" i="2"/>
  <c r="AQ32" i="2"/>
  <c r="AQ31" i="2"/>
  <c r="AQ30" i="2"/>
  <c r="AQ29" i="2"/>
  <c r="AQ28" i="2"/>
  <c r="AQ24" i="2"/>
  <c r="AQ23" i="2"/>
  <c r="AQ22" i="2"/>
  <c r="AQ21" i="2"/>
  <c r="AQ20" i="2"/>
  <c r="AQ19" i="2"/>
  <c r="AQ15" i="2"/>
  <c r="AQ14" i="2"/>
  <c r="AQ13" i="2"/>
  <c r="AQ12" i="2"/>
  <c r="AQ11" i="2"/>
  <c r="AQ10" i="2"/>
  <c r="AR35" i="2"/>
  <c r="AS33" i="2"/>
  <c r="AR30" i="2"/>
  <c r="AR28" i="2"/>
  <c r="AR23" i="2"/>
  <c r="AS21" i="2"/>
  <c r="AS14" i="2"/>
  <c r="AS13" i="2"/>
  <c r="AR11" i="2"/>
  <c r="AR10" i="2"/>
  <c r="AR3" i="2"/>
  <c r="AS37" i="2"/>
  <c r="AR34" i="2"/>
  <c r="AR31" i="2"/>
  <c r="AS28" i="2"/>
  <c r="AR20" i="2"/>
  <c r="AS15" i="2"/>
  <c r="AR13" i="2"/>
  <c r="AR12" i="2"/>
  <c r="AS10" i="2"/>
  <c r="AR4" i="2"/>
  <c r="AR36" i="2"/>
  <c r="AR33" i="2"/>
  <c r="AS31" i="2"/>
  <c r="AS29" i="2"/>
  <c r="AR21" i="2"/>
  <c r="AR15" i="2"/>
  <c r="AR14" i="2"/>
  <c r="AS12" i="2"/>
  <c r="AS11" i="2"/>
  <c r="AR5" i="2"/>
  <c r="AR37" i="2"/>
  <c r="AS35" i="2"/>
  <c r="AS32" i="2"/>
  <c r="AR29" i="2"/>
  <c r="AS23" i="2"/>
  <c r="AS20" i="2"/>
  <c r="AR6" i="2"/>
  <c r="AS36" i="2"/>
  <c r="AS34" i="2"/>
  <c r="AR32" i="2"/>
  <c r="AS30" i="2"/>
  <c r="AR7" i="2"/>
  <c r="AK36" i="2"/>
  <c r="AK34" i="2"/>
  <c r="AJ32" i="2"/>
  <c r="AK30" i="2"/>
  <c r="AJ7" i="2"/>
  <c r="AJ37" i="2"/>
  <c r="AK35" i="2"/>
  <c r="AK32" i="2"/>
  <c r="AJ29" i="2"/>
  <c r="AK23" i="2"/>
  <c r="AK20" i="2"/>
  <c r="AJ6" i="2"/>
  <c r="AJ36" i="2"/>
  <c r="AJ33" i="2"/>
  <c r="AK31" i="2"/>
  <c r="AK29" i="2"/>
  <c r="AJ21" i="2"/>
  <c r="AJ15" i="2"/>
  <c r="AJ14" i="2"/>
  <c r="AK12" i="2"/>
  <c r="AK11" i="2"/>
  <c r="AJ5" i="2"/>
  <c r="AK37" i="2"/>
  <c r="AJ34" i="2"/>
  <c r="AJ31" i="2"/>
  <c r="AK28" i="2"/>
  <c r="AJ20" i="2"/>
  <c r="AK15" i="2"/>
  <c r="AJ13" i="2"/>
  <c r="AJ12" i="2"/>
  <c r="AK10" i="2"/>
  <c r="AJ4" i="2"/>
  <c r="AJ35" i="2"/>
  <c r="AK33" i="2"/>
  <c r="AJ30" i="2"/>
  <c r="AJ28" i="2"/>
  <c r="AJ23" i="2"/>
  <c r="AK21" i="2"/>
  <c r="AK14" i="2"/>
  <c r="AK13" i="2"/>
  <c r="AJ11" i="2"/>
  <c r="AJ10" i="2"/>
  <c r="AJ3" i="2"/>
  <c r="AI37" i="2"/>
  <c r="AI36" i="2"/>
  <c r="AI35" i="2"/>
  <c r="AI34" i="2"/>
  <c r="AI33" i="2"/>
  <c r="AI32" i="2"/>
  <c r="AI31" i="2"/>
  <c r="AI30" i="2"/>
  <c r="AI29" i="2"/>
  <c r="AI28" i="2"/>
  <c r="AI24" i="2"/>
  <c r="AI23" i="2"/>
  <c r="AI22" i="2"/>
  <c r="AI21" i="2"/>
  <c r="AI20" i="2"/>
  <c r="AI19" i="2"/>
  <c r="AI15" i="2"/>
  <c r="AI14" i="2"/>
  <c r="AI13" i="2"/>
  <c r="AI12" i="2"/>
  <c r="AI11" i="2"/>
  <c r="AI10" i="2"/>
  <c r="AA37" i="2"/>
  <c r="AA36" i="2"/>
  <c r="AA35" i="2"/>
  <c r="AA34" i="2"/>
  <c r="AA33" i="2"/>
  <c r="AA32" i="2"/>
  <c r="AA31" i="2"/>
  <c r="AA30" i="2"/>
  <c r="AA29" i="2"/>
  <c r="AA28" i="2"/>
  <c r="AA24" i="2"/>
  <c r="AA23" i="2"/>
  <c r="AA22" i="2"/>
  <c r="AA21" i="2"/>
  <c r="AA20" i="2"/>
  <c r="AA19" i="2"/>
  <c r="AA15" i="2"/>
  <c r="AA14" i="2"/>
  <c r="AA13" i="2"/>
  <c r="AA12" i="2"/>
  <c r="AA11" i="2"/>
  <c r="AA10" i="2"/>
  <c r="AC36" i="2"/>
  <c r="AC34" i="2"/>
  <c r="AB32" i="2"/>
  <c r="AC30" i="2"/>
  <c r="AB7" i="2"/>
  <c r="AB37" i="2"/>
  <c r="AC35" i="2"/>
  <c r="AC32" i="2"/>
  <c r="AB29" i="2"/>
  <c r="AC23" i="2"/>
  <c r="AC20" i="2"/>
  <c r="O8" i="5" s="1"/>
  <c r="AB6" i="2"/>
  <c r="AB36" i="2"/>
  <c r="AB33" i="2"/>
  <c r="AC31" i="2"/>
  <c r="AC29" i="2"/>
  <c r="AB21" i="2"/>
  <c r="N10" i="5" s="1"/>
  <c r="AB15" i="2"/>
  <c r="AB14" i="2"/>
  <c r="AC12" i="2"/>
  <c r="AC11" i="2"/>
  <c r="AB5" i="2"/>
  <c r="AB35" i="2"/>
  <c r="AC33" i="2"/>
  <c r="AB30" i="2"/>
  <c r="AB28" i="2"/>
  <c r="AB23" i="2"/>
  <c r="AC21" i="2"/>
  <c r="O10" i="5" s="1"/>
  <c r="AC14" i="2"/>
  <c r="AC13" i="2"/>
  <c r="AB11" i="2"/>
  <c r="AB10" i="2"/>
  <c r="AB3" i="2"/>
  <c r="AB4" i="2"/>
  <c r="AC37" i="2"/>
  <c r="AB34" i="2"/>
  <c r="AB31" i="2"/>
  <c r="AC28" i="2"/>
  <c r="AB20" i="2"/>
  <c r="N8" i="5" s="1"/>
  <c r="AC15" i="2"/>
  <c r="AB13" i="2"/>
  <c r="AB12" i="2"/>
  <c r="AC10" i="2"/>
  <c r="C20" i="3" l="1"/>
  <c r="C18" i="3"/>
  <c r="C15" i="3"/>
  <c r="C23" i="3"/>
  <c r="C21" i="3"/>
  <c r="C17" i="3"/>
  <c r="C19" i="3"/>
  <c r="C16" i="3"/>
  <c r="C24" i="3"/>
  <c r="C22" i="3"/>
  <c r="S37" i="2"/>
  <c r="S36" i="2"/>
  <c r="S35" i="2"/>
  <c r="S34" i="2"/>
  <c r="S33" i="2"/>
  <c r="S32" i="2"/>
  <c r="S31" i="2"/>
  <c r="S30" i="2"/>
  <c r="S29" i="2"/>
  <c r="S28" i="2"/>
  <c r="S24" i="2"/>
  <c r="S23" i="2"/>
  <c r="S22" i="2"/>
  <c r="S21" i="2"/>
  <c r="S20" i="2"/>
  <c r="S19" i="2"/>
  <c r="S15" i="2"/>
  <c r="S14" i="2"/>
  <c r="S13" i="2"/>
  <c r="S12" i="2"/>
  <c r="S11" i="2"/>
  <c r="S10" i="2"/>
  <c r="U36" i="2"/>
  <c r="U34" i="2"/>
  <c r="T32" i="2"/>
  <c r="U30" i="2"/>
  <c r="T7" i="2"/>
  <c r="T37" i="2"/>
  <c r="U35" i="2"/>
  <c r="U32" i="2"/>
  <c r="T29" i="2"/>
  <c r="U23" i="2"/>
  <c r="U20" i="2"/>
  <c r="M7" i="5" s="1"/>
  <c r="T6" i="2"/>
  <c r="T36" i="2"/>
  <c r="T33" i="2"/>
  <c r="U31" i="2"/>
  <c r="U29" i="2"/>
  <c r="T21" i="2"/>
  <c r="M9" i="5" s="1"/>
  <c r="T15" i="2"/>
  <c r="T14" i="2"/>
  <c r="U12" i="2"/>
  <c r="U11" i="2"/>
  <c r="T5" i="2"/>
  <c r="U37" i="2"/>
  <c r="T34" i="2"/>
  <c r="T31" i="2"/>
  <c r="U28" i="2"/>
  <c r="T20" i="2"/>
  <c r="L7" i="5" s="1"/>
  <c r="U15" i="2"/>
  <c r="T13" i="2"/>
  <c r="T12" i="2"/>
  <c r="U10" i="2"/>
  <c r="T4" i="2"/>
  <c r="T35" i="2"/>
  <c r="U33" i="2"/>
  <c r="T30" i="2"/>
  <c r="T28" i="2"/>
  <c r="T23" i="2"/>
  <c r="U21" i="2"/>
  <c r="L9" i="5" s="1"/>
  <c r="U14" i="2"/>
  <c r="U13" i="2"/>
  <c r="T11" i="2"/>
  <c r="T10" i="2"/>
  <c r="T3" i="2"/>
  <c r="T19" i="2" s="1"/>
  <c r="L5" i="5" s="1"/>
  <c r="BA24" i="2"/>
  <c r="AZ24" i="2"/>
  <c r="BA22" i="2"/>
  <c r="AZ22" i="2"/>
  <c r="BA19" i="2"/>
  <c r="AZ19" i="2"/>
  <c r="AS24" i="2"/>
  <c r="AR24" i="2"/>
  <c r="AS22" i="2"/>
  <c r="AR22" i="2"/>
  <c r="AS19" i="2"/>
  <c r="AR19" i="2"/>
  <c r="AK24" i="2"/>
  <c r="AJ24" i="2"/>
  <c r="AK22" i="2"/>
  <c r="AJ22" i="2"/>
  <c r="AK19" i="2"/>
  <c r="AJ19" i="2"/>
  <c r="AC24" i="2"/>
  <c r="AB24" i="2"/>
  <c r="AC22" i="2"/>
  <c r="AB22" i="2"/>
  <c r="AC19" i="2"/>
  <c r="M6" i="5" s="1"/>
  <c r="AB19" i="2"/>
  <c r="U24" i="2"/>
  <c r="L6" i="5" l="1"/>
  <c r="E16" i="6" s="1"/>
  <c r="C11" i="3"/>
  <c r="C13" i="3"/>
  <c r="C7" i="3"/>
  <c r="C9" i="3"/>
  <c r="C5" i="3"/>
  <c r="A1" i="3" s="1"/>
  <c r="C12" i="3"/>
  <c r="C14" i="3"/>
  <c r="C6" i="3"/>
  <c r="C8" i="3"/>
  <c r="C10" i="3"/>
  <c r="T22" i="2"/>
  <c r="T24" i="2"/>
  <c r="U22" i="2"/>
  <c r="U19" i="2"/>
  <c r="M5" i="5" s="1"/>
  <c r="C15" i="6" s="1"/>
  <c r="Q6" i="6" l="1"/>
  <c r="Q5" i="6"/>
  <c r="Q7" i="6"/>
  <c r="Q8" i="6"/>
  <c r="S8" i="6"/>
  <c r="J18" i="6"/>
  <c r="L19" i="6"/>
  <c r="L15" i="6"/>
  <c r="L6" i="6"/>
  <c r="L7" i="6"/>
  <c r="S9" i="6"/>
  <c r="J19" i="6"/>
  <c r="J15" i="6"/>
  <c r="L16" i="6"/>
  <c r="J6" i="6"/>
  <c r="C7" i="6"/>
  <c r="E8" i="6"/>
  <c r="C18" i="6"/>
  <c r="E19" i="6"/>
  <c r="E15" i="6"/>
  <c r="J7" i="6"/>
  <c r="C8" i="6"/>
  <c r="E9" i="6"/>
  <c r="E5" i="6"/>
  <c r="C17" i="6"/>
  <c r="E18" i="6"/>
  <c r="S5" i="6"/>
  <c r="Q9" i="6"/>
  <c r="S6" i="6"/>
  <c r="J16" i="6"/>
  <c r="L17" i="6"/>
  <c r="L8" i="6"/>
  <c r="L9" i="6"/>
  <c r="L5" i="6"/>
  <c r="S7" i="6"/>
  <c r="J17" i="6"/>
  <c r="L18" i="6"/>
  <c r="J8" i="6"/>
  <c r="C9" i="6"/>
  <c r="C5" i="6"/>
  <c r="E6" i="6"/>
  <c r="C16" i="6"/>
  <c r="E17" i="6"/>
  <c r="J9" i="6"/>
  <c r="J5" i="6"/>
  <c r="C6" i="6"/>
  <c r="E7" i="6"/>
  <c r="C19" i="6"/>
  <c r="I5" i="6"/>
  <c r="P5" i="6"/>
  <c r="P7" i="6"/>
  <c r="P6" i="6"/>
  <c r="P9" i="6"/>
  <c r="P8" i="6"/>
  <c r="I7" i="6" l="1"/>
  <c r="B15" i="6"/>
  <c r="I9" i="6"/>
  <c r="I8" i="6"/>
  <c r="I6" i="6"/>
  <c r="B9" i="6"/>
  <c r="B18" i="6"/>
  <c r="I18" i="6"/>
  <c r="B16" i="6"/>
  <c r="B5" i="6"/>
  <c r="B8" i="6"/>
  <c r="B6" i="6"/>
  <c r="B7" i="6"/>
  <c r="B19" i="6"/>
  <c r="B17" i="6"/>
  <c r="I16" i="6"/>
  <c r="I15" i="6"/>
  <c r="I17" i="6"/>
  <c r="I19" i="6"/>
</calcChain>
</file>

<file path=xl/sharedStrings.xml><?xml version="1.0" encoding="utf-8"?>
<sst xmlns="http://schemas.openxmlformats.org/spreadsheetml/2006/main" count="417" uniqueCount="62">
  <si>
    <t>j</t>
  </si>
  <si>
    <t>p</t>
  </si>
  <si>
    <t>nom du tournoi :</t>
  </si>
  <si>
    <t>nb de poules :</t>
  </si>
  <si>
    <t>poule 1</t>
  </si>
  <si>
    <t>catégorie/nom poules :</t>
  </si>
  <si>
    <t>poule 2</t>
  </si>
  <si>
    <t>poule 3</t>
  </si>
  <si>
    <t>nb d'équipes/poules :</t>
  </si>
  <si>
    <t>nom des équipes :</t>
  </si>
  <si>
    <t>poule 4</t>
  </si>
  <si>
    <t>poule 5</t>
  </si>
  <si>
    <t xml:space="preserve">horaire debut championnat: </t>
  </si>
  <si>
    <t>horaire debut finales :</t>
  </si>
  <si>
    <t>heure</t>
  </si>
  <si>
    <t>journée</t>
  </si>
  <si>
    <t>cat/poule</t>
  </si>
  <si>
    <t>equipe 1</t>
  </si>
  <si>
    <t>équipe2</t>
  </si>
  <si>
    <t>score 1</t>
  </si>
  <si>
    <t>score 2</t>
  </si>
  <si>
    <t>temps matchs champ :</t>
  </si>
  <si>
    <t>(inclure entre match)</t>
  </si>
  <si>
    <t>arbitrage</t>
  </si>
  <si>
    <t>equipe G</t>
  </si>
  <si>
    <t>equipe P</t>
  </si>
  <si>
    <t>nul1</t>
  </si>
  <si>
    <t>nul2</t>
  </si>
  <si>
    <t>rang</t>
  </si>
  <si>
    <t>équipe</t>
  </si>
  <si>
    <t>diff</t>
  </si>
  <si>
    <t>points</t>
  </si>
  <si>
    <t>but eq1</t>
  </si>
  <si>
    <t>but eq2</t>
  </si>
  <si>
    <t>nb match</t>
  </si>
  <si>
    <t>équipe 2</t>
  </si>
  <si>
    <t>equipe1</t>
  </si>
  <si>
    <t>equipe2</t>
  </si>
  <si>
    <t>equipe3</t>
  </si>
  <si>
    <t>equipe4</t>
  </si>
  <si>
    <t>equipe5</t>
  </si>
  <si>
    <t>equipe 10</t>
  </si>
  <si>
    <t>equipe 11</t>
  </si>
  <si>
    <t>equipe 12</t>
  </si>
  <si>
    <t>equipe 13</t>
  </si>
  <si>
    <t>equipe 14</t>
  </si>
  <si>
    <t>equipe 20</t>
  </si>
  <si>
    <t>equipe 21</t>
  </si>
  <si>
    <t>equipe 22</t>
  </si>
  <si>
    <t>equipe 23</t>
  </si>
  <si>
    <t>equipe 24</t>
  </si>
  <si>
    <t>equipe30</t>
  </si>
  <si>
    <t>equipe31</t>
  </si>
  <si>
    <t>equipe32</t>
  </si>
  <si>
    <t>equipe33</t>
  </si>
  <si>
    <t>equipe34</t>
  </si>
  <si>
    <t>equipe 40</t>
  </si>
  <si>
    <t>equipe 41</t>
  </si>
  <si>
    <t>equipe 42</t>
  </si>
  <si>
    <t>equipe 43</t>
  </si>
  <si>
    <t>equipe 44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</si>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</sst>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4"/>
        <bgColor theme="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6" xfId="0" applyFont="1" applyBorder="1"/>
    <xf numFmtId="164" fontId="5" fillId="3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0" borderId="6" xfId="0" applyNumberFormat="1" applyFont="1" applyBorder="1" applyAlignment="1">
      <alignment horizontal="center"/>
    </xf>
    <xf numFmtId="164" fontId="6" fillId="0" borderId="6" xfId="0" quotePrefix="1" applyNumberFormat="1" applyFont="1" applyBorder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quotePrefix="1" applyFont="1" applyAlignment="1">
      <alignment vertical="center"/>
    </xf>
    <xf numFmtId="49" fontId="0" fillId="0" borderId="5" xfId="0" applyNumberForma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6" fillId="0" borderId="0" xfId="0" applyNumberFormat="1" applyFont="1"/>
    <xf numFmtId="164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/>
    <xf numFmtId="0" fontId="6" fillId="0" borderId="0" xfId="0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quotePrefix="1" applyFont="1"/>
    <xf numFmtId="164" fontId="6" fillId="0" borderId="6" xfId="0" applyNumberFormat="1" applyFont="1" applyBorder="1" applyAlignment="1"/>
    <xf numFmtId="0" fontId="4" fillId="0" borderId="0" xfId="0" applyFont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49" fontId="4" fillId="0" borderId="15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73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85726</xdr:colOff>
      <xdr:row>6</xdr:row>
      <xdr:rowOff>133350</xdr:rowOff>
    </xdr:from>
    <xdr:to>
      <xdr:col>3</xdr:col>
      <xdr:colOff>257176</xdr:colOff>
      <xdr:row>8</xdr:row>
      <xdr:rowOff>0</xdr:rowOff>
    </xdr:to>
    <xdr:sp macro="[0]!nb_poules" textlink="">
      <xdr:nvSpPr>
        <xdr:cNvPr id="2" name="Rectangle à coins arrondis 1"/>
        <xdr:cNvSpPr/>
      </xdr:nvSpPr>
      <xdr:spPr>
        <a:xfrm>
          <a:off x="3009901" y="1743075"/>
          <a:ext cx="933450" cy="3619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</a:p>
      </xdr:txBody>
    </xdr:sp>
    <xdr:clientData/>
  </xdr:twoCellAnchor>
  <xdr:twoCellAnchor>
    <xdr:from>
      <xdr:col>1</xdr:col>
      <xdr:colOff>57150</xdr:colOff>
      <xdr:row>14</xdr:row>
      <xdr:rowOff>47625</xdr:rowOff>
    </xdr:from>
    <xdr:to>
      <xdr:col>1</xdr:col>
      <xdr:colOff>990600</xdr:colOff>
      <xdr:row>15</xdr:row>
      <xdr:rowOff>171450</xdr:rowOff>
    </xdr:to>
    <xdr:sp macro="[0]!equipe_p" textlink="">
      <xdr:nvSpPr>
        <xdr:cNvPr id="15" name="Rectangle à coins arrondis 14"/>
        <xdr:cNvSpPr/>
      </xdr:nvSpPr>
      <xdr:spPr>
        <a:xfrm>
          <a:off x="1914525" y="3619500"/>
          <a:ext cx="933450" cy="3619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</a:p>
      </xdr:txBody>
    </xdr:sp>
    <xdr:clientData/>
  </xdr:twoCellAnchor>
  <xdr:twoCellAnchor>
    <xdr:from>
      <xdr:col>3</xdr:col>
      <xdr:colOff>28575</xdr:colOff>
      <xdr:row>14</xdr:row>
      <xdr:rowOff>66675</xdr:rowOff>
    </xdr:from>
    <xdr:to>
      <xdr:col>3</xdr:col>
      <xdr:colOff>962025</xdr:colOff>
      <xdr:row>15</xdr:row>
      <xdr:rowOff>190500</xdr:rowOff>
    </xdr:to>
    <xdr:sp macro="[0]!equipe_p2" textlink="">
      <xdr:nvSpPr>
        <xdr:cNvPr id="16" name="Rectangle à coins arrondis 15"/>
        <xdr:cNvSpPr/>
      </xdr:nvSpPr>
      <xdr:spPr>
        <a:xfrm>
          <a:off x="3714750" y="3638550"/>
          <a:ext cx="933450" cy="3619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</a:p>
      </xdr:txBody>
    </xdr:sp>
    <xdr:clientData/>
  </xdr:twoCellAnchor>
  <xdr:twoCellAnchor>
    <xdr:from>
      <xdr:col>5</xdr:col>
      <xdr:colOff>38100</xdr:colOff>
      <xdr:row>14</xdr:row>
      <xdr:rowOff>57150</xdr:rowOff>
    </xdr:from>
    <xdr:to>
      <xdr:col>5</xdr:col>
      <xdr:colOff>971550</xdr:colOff>
      <xdr:row>15</xdr:row>
      <xdr:rowOff>180975</xdr:rowOff>
    </xdr:to>
    <xdr:sp macro="[0]!equipe_p3" textlink="">
      <xdr:nvSpPr>
        <xdr:cNvPr id="17" name="Rectangle à coins arrondis 16"/>
        <xdr:cNvSpPr/>
      </xdr:nvSpPr>
      <xdr:spPr>
        <a:xfrm>
          <a:off x="5553075" y="3629025"/>
          <a:ext cx="933450" cy="3619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</a:p>
      </xdr:txBody>
    </xdr:sp>
    <xdr:clientData/>
  </xdr:twoCellAnchor>
  <xdr:twoCellAnchor>
    <xdr:from>
      <xdr:col>7</xdr:col>
      <xdr:colOff>47625</xdr:colOff>
      <xdr:row>14</xdr:row>
      <xdr:rowOff>57150</xdr:rowOff>
    </xdr:from>
    <xdr:to>
      <xdr:col>7</xdr:col>
      <xdr:colOff>981075</xdr:colOff>
      <xdr:row>15</xdr:row>
      <xdr:rowOff>180975</xdr:rowOff>
    </xdr:to>
    <xdr:sp macro="[0]!equipe_p4" textlink="">
      <xdr:nvSpPr>
        <xdr:cNvPr id="18" name="Rectangle à coins arrondis 17"/>
        <xdr:cNvSpPr/>
      </xdr:nvSpPr>
      <xdr:spPr>
        <a:xfrm>
          <a:off x="7391400" y="3629025"/>
          <a:ext cx="933450" cy="3619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</a:p>
      </xdr:txBody>
    </xdr:sp>
    <xdr:clientData/>
  </xdr:twoCellAnchor>
  <xdr:twoCellAnchor>
    <xdr:from>
      <xdr:col>9</xdr:col>
      <xdr:colOff>76200</xdr:colOff>
      <xdr:row>14</xdr:row>
      <xdr:rowOff>47625</xdr:rowOff>
    </xdr:from>
    <xdr:to>
      <xdr:col>9</xdr:col>
      <xdr:colOff>1009650</xdr:colOff>
      <xdr:row>15</xdr:row>
      <xdr:rowOff>171450</xdr:rowOff>
    </xdr:to>
    <xdr:sp macro="[0]!equipe_p5" textlink="">
      <xdr:nvSpPr>
        <xdr:cNvPr id="19" name="Rectangle à coins arrondis 18"/>
        <xdr:cNvSpPr/>
      </xdr:nvSpPr>
      <xdr:spPr>
        <a:xfrm>
          <a:off x="9248775" y="3619500"/>
          <a:ext cx="933450" cy="3619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</a:p>
      </xdr:txBody>
    </xdr:sp>
    <xdr:clientData/>
  </xdr:twoCellAnchor>
  <xdr:twoCellAnchor>
    <xdr:from>
      <xdr:col>1</xdr:col>
      <xdr:colOff>28575</xdr:colOff>
      <xdr:row>30</xdr:row>
      <xdr:rowOff>0</xdr:rowOff>
    </xdr:from>
    <xdr:to>
      <xdr:col>9</xdr:col>
      <xdr:colOff>1000125</xdr:colOff>
      <xdr:row>31</xdr:row>
      <xdr:rowOff>180975</xdr:rowOff>
    </xdr:to>
    <xdr:sp macro="[0]!creer_tab_rencontre" textlink="">
      <xdr:nvSpPr>
        <xdr:cNvPr id="8" name="Rectangle à coins arrondis 7"/>
        <xdr:cNvSpPr/>
      </xdr:nvSpPr>
      <xdr:spPr>
        <a:xfrm>
          <a:off x="1885950" y="7458075"/>
          <a:ext cx="8286750" cy="4191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création tableau des matches</a:t>
          </a:r>
        </a:p>
      </xdr:txBody>
    </xdr:sp>
    <xdr:clientData/>
  </xdr:twoCellAnchor>
  <xdr:twoCellAnchor>
    <xdr:from>
      <xdr:col>3</xdr:col>
      <xdr:colOff>752475</xdr:colOff>
      <xdr:row>6</xdr:row>
      <xdr:rowOff>57150</xdr:rowOff>
    </xdr:from>
    <xdr:to>
      <xdr:col>9</xdr:col>
      <xdr:colOff>323850</xdr:colOff>
      <xdr:row>9</xdr:row>
      <xdr:rowOff>123825</xdr:rowOff>
    </xdr:to>
    <xdr:sp macro="" textlink="">
      <xdr:nvSpPr>
        <xdr:cNvPr id="3" name="ZoneTexte 2"/>
        <xdr:cNvSpPr txBox="1"/>
      </xdr:nvSpPr>
      <xdr:spPr>
        <a:xfrm>
          <a:off x="4438650" y="1666875"/>
          <a:ext cx="505777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-si seulement 2 poules : </a:t>
          </a:r>
        </a:p>
        <a:p>
          <a:r>
            <a:rPr lang="fr-FR" sz="1100"/>
            <a:t>selectionner 3 poules et supprimer le nom en F12</a:t>
          </a:r>
        </a:p>
        <a:p>
          <a:r>
            <a:rPr lang="fr-FR" sz="1100"/>
            <a:t>- si seulement  1 poule</a:t>
          </a:r>
        </a:p>
        <a:p>
          <a:r>
            <a:rPr lang="fr-FR" sz="1100"/>
            <a:t>sélectionner</a:t>
          </a:r>
          <a:r>
            <a:rPr lang="fr-FR" sz="1100" baseline="0"/>
            <a:t> 3 poules et supprimer le nom en F12 et D12</a:t>
          </a:r>
          <a:endParaRPr lang="fr-FR" sz="1100"/>
        </a:p>
      </xdr:txBody>
    </xdr:sp>
    <xdr:clientData/>
  </xdr:twoCellAnchor>
  <xdr:twoCellAnchor>
    <xdr:from>
      <xdr:col>10</xdr:col>
      <xdr:colOff>104775</xdr:colOff>
      <xdr:row>2</xdr:row>
      <xdr:rowOff>180975</xdr:rowOff>
    </xdr:from>
    <xdr:to>
      <xdr:col>11</xdr:col>
      <xdr:colOff>600075</xdr:colOff>
      <xdr:row>4</xdr:row>
      <xdr:rowOff>47625</xdr:rowOff>
    </xdr:to>
    <xdr:sp macro="[0]!init_score" textlink="">
      <xdr:nvSpPr>
        <xdr:cNvPr id="10" name="Rectangle à coins arrondis 9"/>
        <xdr:cNvSpPr/>
      </xdr:nvSpPr>
      <xdr:spPr>
        <a:xfrm>
          <a:off x="10344150" y="800100"/>
          <a:ext cx="1257300" cy="3619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reset  score</a:t>
          </a:r>
        </a:p>
      </xdr:txBody>
    </xdr:sp>
    <xdr:clientData/>
  </xdr:twoCellAnchor>
  <xdr:twoCellAnchor>
    <xdr:from>
      <xdr:col>10</xdr:col>
      <xdr:colOff>133349</xdr:colOff>
      <xdr:row>4</xdr:row>
      <xdr:rowOff>219075</xdr:rowOff>
    </xdr:from>
    <xdr:to>
      <xdr:col>11</xdr:col>
      <xdr:colOff>600074</xdr:colOff>
      <xdr:row>6</xdr:row>
      <xdr:rowOff>85725</xdr:rowOff>
    </xdr:to>
    <xdr:sp macro="[0]!init_equipes" textlink="">
      <xdr:nvSpPr>
        <xdr:cNvPr id="11" name="Rectangle à coins arrondis 10"/>
        <xdr:cNvSpPr/>
      </xdr:nvSpPr>
      <xdr:spPr>
        <a:xfrm>
          <a:off x="10372724" y="1333500"/>
          <a:ext cx="1228725" cy="3619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reset  équipes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3</xdr:row>
      <xdr:rowOff>47625</xdr:rowOff>
    </xdr:from>
    <xdr:to>
      <xdr:col>9</xdr:col>
      <xdr:colOff>57150</xdr:colOff>
      <xdr:row>3</xdr:row>
      <xdr:rowOff>361950</xdr:rowOff>
    </xdr:to>
    <xdr:sp macro="clas_poules" textlink="">
      <xdr:nvSpPr>
        <xdr:cNvPr id="2" name="Rectangle à coins arrondis 1"/>
        <xdr:cNvSpPr/>
      </xdr:nvSpPr>
      <xdr:spPr>
        <a:xfrm>
          <a:off x="10629900" y="47625"/>
          <a:ext cx="15144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mise a jour</a:t>
          </a:r>
        </a:p>
      </xdr:txBody>
    </xdr:sp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4</xdr:row>
      <xdr:rowOff>28575</xdr:rowOff>
    </xdr:from>
    <xdr:to>
      <xdr:col>9</xdr:col>
      <xdr:colOff>742950</xdr:colOff>
      <xdr:row>7</xdr:row>
      <xdr:rowOff>85725</xdr:rowOff>
    </xdr:to>
    <xdr:sp macro="[0]!heure2" textlink="">
      <xdr:nvSpPr>
        <xdr:cNvPr id="5" name="Rectangle à coins arrondis 4"/>
        <xdr:cNvSpPr/>
      </xdr:nvSpPr>
      <xdr:spPr>
        <a:xfrm>
          <a:off x="11163300" y="981075"/>
          <a:ext cx="952500" cy="771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F9" totalsRowShown="0" headerRowDxfId="72" dataDxfId="70" headerRowBorderDxfId="71" tableBorderDxfId="69">
  <sortState ref="B5:F9">
    <sortCondition descending="1" ref="E5:E9"/>
    <sortCondition descending="1" ref="F5:F9"/>
  </sortState>
  <tableColumns count="5">
    <tableColumn id="1" name="rang" dataDxfId="68">
      <calculatedColumnFormula>IF(Tableau1[[#This Row],[équipe]]=0,"",RANK(E5,E$5:E$9,0))</calculatedColumnFormula>
    </tableColumn>
    <tableColumn id="2" name="nb match" dataDxfId="67">
      <calculatedColumnFormula>COUNTIF(liste_matchs!$L$5:$O$50,D5)</calculatedColumnFormula>
    </tableColumn>
    <tableColumn id="3" name="équipe" dataDxfId="66"/>
    <tableColumn id="4" name="points" dataDxfId="65">
      <calculatedColumnFormula>SUM((COUNTIF(liste_matchs!$L$5:$L$50,class!D5)*3),(COUNTIF(liste_matchs!$M$5:$M$50,class!D5)*1),(COUNTIF(liste_matchs!$N$5:$O$50,class!D5)*2))</calculatedColumnFormula>
    </tableColumn>
    <tableColumn id="5" name="diff" dataDxfId="64">
      <calculatedColumnFormula>SUM(SUMIF(liste_matchs!$D$5:$D$50,D5,liste_matchs!$P$5:$P$50),SUMIF(liste_matchs!$E$5:$E$10,D5,liste_matchs!$Q$5:$Q$50))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Tableau16" displayName="Tableau16" ref="B14:F19" totalsRowShown="0" headerRowDxfId="63" dataDxfId="61" headerRowBorderDxfId="62" tableBorderDxfId="60">
  <autoFilter ref="B14:F19"/>
  <sortState ref="B15:F19">
    <sortCondition descending="1" ref="E4:E9"/>
  </sortState>
  <tableColumns count="5">
    <tableColumn id="1" name="rang" dataDxfId="59">
      <calculatedColumnFormula>IF(Tableau16[[#This Row],[équipe]]=0,"",RANK(E15,E$15:E$19,0))</calculatedColumnFormula>
    </tableColumn>
    <tableColumn id="2" name="nb match" dataDxfId="58">
      <calculatedColumnFormula>COUNTIF(liste_matchs!$L$5:$O$50,D15)</calculatedColumnFormula>
    </tableColumn>
    <tableColumn id="3" name="équipe" dataDxfId="57">
      <calculatedColumnFormula>infos!D22</calculatedColumnFormula>
    </tableColumn>
    <tableColumn id="4" name="points" dataDxfId="56">
      <calculatedColumnFormula>SUM((COUNTIF(liste_matchs!$L$5:$L$50,class!D15)*3),(COUNTIF(liste_matchs!$M$5:$M$50,class!D15)*1),(COUNTIF(liste_matchs!$N$5:$O$50,class!D15)*2))</calculatedColumnFormula>
    </tableColumn>
    <tableColumn id="5" name="diff" dataDxfId="55">
      <calculatedColumnFormula>SUM(SUMIF(liste_matchs!$D$5:$D$50,D15,liste_matchs!$P$5:$P$50),SUMIF(liste_matchs!$E$5:$E$50,D15,liste_matchs!$Q$5:$Q$50))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15" displayName="Tableau15" ref="I4:M9" totalsRowShown="0" headerRowDxfId="54" dataDxfId="52" headerRowBorderDxfId="53" tableBorderDxfId="51">
  <autoFilter ref="I4:M9"/>
  <sortState ref="I5:M9">
    <sortCondition descending="1" ref="L4:L9"/>
  </sortState>
  <tableColumns count="5">
    <tableColumn id="1" name="rang" dataDxfId="50">
      <calculatedColumnFormula>IF(Tableau15[[#This Row],[équipe]]=0,"",RANK(L5,L$5:L$9,0))</calculatedColumnFormula>
    </tableColumn>
    <tableColumn id="2" name="nb match" dataDxfId="49">
      <calculatedColumnFormula>COUNTIF(liste_matchs!$L$5:$O$50,K5)</calculatedColumnFormula>
    </tableColumn>
    <tableColumn id="3" name="équipe" dataDxfId="48">
      <calculatedColumnFormula>infos!F22</calculatedColumnFormula>
    </tableColumn>
    <tableColumn id="4" name="points" dataDxfId="47">
      <calculatedColumnFormula>SUM((COUNTIF(liste_matchs!$L$5:$L$50,class!K5)*3),(COUNTIF(liste_matchs!$M$5:$M$50,class!K5)*1),(COUNTIF(liste_matchs!$N$5:$O$50,class!K5)*2))</calculatedColumnFormula>
    </tableColumn>
    <tableColumn id="5" name="diff" dataDxfId="46">
      <calculatedColumnFormula>SUM(SUMIF(liste_matchs!$D$5:$D$50,K5,liste_matchs!$P$5:$P$50),SUMIF(liste_matchs!$E$5:$E$50,K5,liste_matchs!$Q$5:$Q$50))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Tableau157" displayName="Tableau157" ref="I14:M19" totalsRowShown="0" headerRowDxfId="45" dataDxfId="43" headerRowBorderDxfId="44" tableBorderDxfId="42">
  <autoFilter ref="I14:M19"/>
  <sortState ref="I15:M19">
    <sortCondition descending="1" ref="L4:L9"/>
  </sortState>
  <tableColumns count="5">
    <tableColumn id="1" name="rang" dataDxfId="41">
      <calculatedColumnFormula>IF(Tableau157[[#This Row],[équipe]]=0,"",RANK(L15,L$15:L$19,0))</calculatedColumnFormula>
    </tableColumn>
    <tableColumn id="2" name="nb match" dataDxfId="40">
      <calculatedColumnFormula>COUNTIF(liste_matchs!$L$5:$O$50,K15)</calculatedColumnFormula>
    </tableColumn>
    <tableColumn id="3" name="équipe" dataDxfId="39">
      <calculatedColumnFormula>infos!H22</calculatedColumnFormula>
    </tableColumn>
    <tableColumn id="4" name="points" dataDxfId="38">
      <calculatedColumnFormula>SUM((COUNTIF(liste_matchs!$L$5:$L$50,class!K15)*3),(COUNTIF(liste_matchs!$M$5:$M$50,class!K15)*1),(COUNTIF(liste_matchs!$N$5:$O$50,class!K15)*2))</calculatedColumnFormula>
    </tableColumn>
    <tableColumn id="5" name="diff" dataDxfId="37">
      <calculatedColumnFormula>SUM(SUMIF(liste_matchs!$D$5:$D$50,K15,liste_matchs!$P$5:$P$50),SUMIF(liste_matchs!$E$5:$E$50,K15,liste_matchs!$Q$5:$Q$50))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7" name="Tableau158" displayName="Tableau158" ref="P4:T9" totalsRowShown="0" headerRowDxfId="36" dataDxfId="34" headerRowBorderDxfId="35" tableBorderDxfId="33">
  <autoFilter ref="P4:T9"/>
  <sortState ref="P5:T9">
    <sortCondition descending="1" ref="S4:S9"/>
  </sortState>
  <tableColumns count="5">
    <tableColumn id="1" name="rang" dataDxfId="32">
      <calculatedColumnFormula>RANK(S5,S$5:S$9,0)</calculatedColumnFormula>
    </tableColumn>
    <tableColumn id="2" name="nb match" dataDxfId="31">
      <calculatedColumnFormula>COUNTIF(liste_matchs!$L$5:$O$50,R5)</calculatedColumnFormula>
    </tableColumn>
    <tableColumn id="3" name="équipe" dataDxfId="30">
      <calculatedColumnFormula>infos!J22</calculatedColumnFormula>
    </tableColumn>
    <tableColumn id="4" name="points" dataDxfId="29">
      <calculatedColumnFormula>SUM((COUNTIF(liste_matchs!$L$5:$L$50,class!R5)*3),(COUNTIF(liste_matchs!$M$5:$M$50,class!R5)*1),(COUNTIF(liste_matchs!$N$5:$O$50,class!R5)*2))</calculatedColumnFormula>
    </tableColumn>
    <tableColumn id="5" name="diff" dataDxfId="28">
      <calculatedColumnFormula>SUM(SUMIF(liste_matchs!$D$5:$D$50,R5,liste_matchs!$P$5:$P$50),SUMIF(liste_matchs!$E$5:$E$50,R5,liste_matchs!$Q$5:$Q$50))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F55"/>
  <sheetViews>
    <sheetView showGridLines="0" showZeros="0" topLeftCell="A22" workbookViewId="0">
      <selection activeCell="A5" sqref="A5"/>
    </sheetView>
  </sheetViews>
  <sheetFormatPr baseColWidth="10" defaultRowHeight="18.75" x14ac:dyDescent="0.3"/>
  <cols>
    <col min="1" max="1" width="27.85546875" customWidth="1"/>
    <col min="2" max="2" width="16" style="3" customWidth="1"/>
    <col min="3" max="3" width="11.42578125" style="3"/>
    <col min="4" max="4" width="16" style="3" customWidth="1"/>
    <col min="5" max="5" width="11.42578125" style="3"/>
    <col min="6" max="6" width="16" style="3" customWidth="1"/>
    <col min="7" max="7" width="11.42578125" style="3"/>
    <col min="8" max="8" width="16" style="3" customWidth="1"/>
    <col min="9" max="9" width="11.42578125" style="3"/>
    <col min="10" max="10" width="16" style="3" customWidth="1"/>
    <col min="18" max="28" width="11.42578125" style="10" hidden="1" customWidth="1"/>
    <col min="29" max="29" width="13.140625" style="10" hidden="1" customWidth="1"/>
    <col min="30" max="31" width="11.42578125" style="10" hidden="1" customWidth="1"/>
    <col min="32" max="32" width="13.28515625" style="10" hidden="1" customWidth="1"/>
    <col min="33" max="35" width="11.42578125" style="10" hidden="1" customWidth="1"/>
    <col min="36" max="37" width="13" style="10" hidden="1" customWidth="1"/>
    <col min="38" max="39" width="11.42578125" style="10" hidden="1" customWidth="1"/>
    <col min="40" max="40" width="14.5703125" style="10" hidden="1" customWidth="1"/>
    <col min="41" max="43" width="11.42578125" style="10" hidden="1" customWidth="1"/>
    <col min="44" max="44" width="14.42578125" style="10" hidden="1" customWidth="1"/>
    <col min="45" max="45" width="13.42578125" style="10" hidden="1" customWidth="1"/>
    <col min="46" max="47" width="11.42578125" style="10" hidden="1" customWidth="1"/>
    <col min="48" max="48" width="13.5703125" style="10" hidden="1" customWidth="1"/>
    <col min="49" max="51" width="11.42578125" style="10" hidden="1" customWidth="1"/>
    <col min="52" max="52" width="14" style="10" hidden="1" customWidth="1"/>
    <col min="53" max="53" width="15.28515625" style="10" hidden="1" customWidth="1"/>
    <col min="54" max="55" width="11.42578125" style="10" hidden="1" customWidth="1"/>
    <col min="56" max="56" width="14" style="10" hidden="1" customWidth="1"/>
    <col min="57" max="58" width="11.42578125" hidden="1" customWidth="1"/>
    <col min="59" max="59" width="0" hidden="1" customWidth="1"/>
  </cols>
  <sheetData>
    <row r="1" spans="1:58" ht="19.5" thickBot="1" x14ac:dyDescent="0.35">
      <c r="BF1">
        <v>1</v>
      </c>
    </row>
    <row r="2" spans="1:58" ht="29.25" thickBot="1" x14ac:dyDescent="0.5">
      <c r="A2" s="3" t="s">
        <v>2</v>
      </c>
      <c r="B2" s="57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9"/>
      <c r="R2" s="61" t="s">
        <v>4</v>
      </c>
      <c r="S2" s="62"/>
      <c r="T2" s="62"/>
      <c r="U2" s="63"/>
      <c r="V2" s="11"/>
      <c r="Z2" s="61" t="s">
        <v>6</v>
      </c>
      <c r="AA2" s="62"/>
      <c r="AB2" s="62"/>
      <c r="AC2" s="63"/>
      <c r="AD2" s="11"/>
      <c r="AE2" s="11"/>
      <c r="AF2" s="11"/>
      <c r="AH2" s="61" t="s">
        <v>7</v>
      </c>
      <c r="AI2" s="62"/>
      <c r="AJ2" s="62"/>
      <c r="AK2" s="63"/>
      <c r="AL2" s="11"/>
      <c r="AP2" s="61" t="s">
        <v>10</v>
      </c>
      <c r="AQ2" s="62"/>
      <c r="AR2" s="62"/>
      <c r="AS2" s="63"/>
      <c r="AT2" s="11"/>
      <c r="AX2" s="61" t="s">
        <v>11</v>
      </c>
      <c r="AY2" s="62"/>
      <c r="AZ2" s="62"/>
      <c r="BA2" s="63"/>
      <c r="BF2">
        <v>2</v>
      </c>
    </row>
    <row r="3" spans="1:58" ht="19.5" thickBot="1" x14ac:dyDescent="0.35">
      <c r="A3" s="1"/>
      <c r="R3" s="12"/>
      <c r="S3" s="12"/>
      <c r="T3" s="12" t="str">
        <f>B22</f>
        <v>equipe1</v>
      </c>
      <c r="U3" s="12"/>
      <c r="V3" s="12"/>
      <c r="Z3" s="12"/>
      <c r="AA3" s="12"/>
      <c r="AB3" s="12" t="str">
        <f>D22</f>
        <v>equipe 10</v>
      </c>
      <c r="AC3" s="12"/>
      <c r="AD3" s="12"/>
      <c r="AE3" s="12"/>
      <c r="AF3" s="12"/>
      <c r="AH3" s="12"/>
      <c r="AI3" s="12"/>
      <c r="AJ3" s="12" t="str">
        <f>F22</f>
        <v>equipe 20</v>
      </c>
      <c r="AK3" s="12"/>
      <c r="AL3" s="12"/>
      <c r="AP3" s="12"/>
      <c r="AQ3" s="12"/>
      <c r="AR3" s="12" t="str">
        <f>H22</f>
        <v>equipe30</v>
      </c>
      <c r="AS3" s="12"/>
      <c r="AT3" s="12"/>
      <c r="AX3" s="12"/>
      <c r="AY3" s="12"/>
      <c r="AZ3" s="12" t="str">
        <f>J22</f>
        <v>equipe 40</v>
      </c>
      <c r="BA3" s="12"/>
      <c r="BF3">
        <v>3</v>
      </c>
    </row>
    <row r="4" spans="1:58" ht="19.5" thickBot="1" x14ac:dyDescent="0.35">
      <c r="A4" s="2" t="s">
        <v>12</v>
      </c>
      <c r="B4" s="7">
        <v>0.58333333333333337</v>
      </c>
      <c r="R4" s="12"/>
      <c r="S4" s="12"/>
      <c r="T4" s="12" t="str">
        <f>B23</f>
        <v>equipe2</v>
      </c>
      <c r="U4" s="12"/>
      <c r="V4" s="12"/>
      <c r="Z4" s="12"/>
      <c r="AA4" s="12"/>
      <c r="AB4" s="12" t="str">
        <f>D23</f>
        <v>equipe 11</v>
      </c>
      <c r="AC4" s="12"/>
      <c r="AD4" s="12"/>
      <c r="AE4" s="12"/>
      <c r="AF4" s="12"/>
      <c r="AH4" s="12"/>
      <c r="AI4" s="12"/>
      <c r="AJ4" s="12" t="str">
        <f>F23</f>
        <v>equipe 21</v>
      </c>
      <c r="AK4" s="12"/>
      <c r="AL4" s="12"/>
      <c r="AP4" s="12"/>
      <c r="AQ4" s="12"/>
      <c r="AR4" s="12" t="str">
        <f>H23</f>
        <v>equipe31</v>
      </c>
      <c r="AS4" s="12"/>
      <c r="AT4" s="12"/>
      <c r="AX4" s="12"/>
      <c r="AY4" s="12"/>
      <c r="AZ4" s="12" t="str">
        <f>J23</f>
        <v>equipe 41</v>
      </c>
      <c r="BA4" s="12"/>
      <c r="BF4">
        <v>4</v>
      </c>
    </row>
    <row r="5" spans="1:58" ht="19.5" thickBot="1" x14ac:dyDescent="0.35">
      <c r="A5" s="1"/>
      <c r="R5" s="12"/>
      <c r="S5" s="12"/>
      <c r="T5" s="12" t="str">
        <f>B24</f>
        <v>equipe3</v>
      </c>
      <c r="U5" s="12"/>
      <c r="V5" s="12"/>
      <c r="Z5" s="12"/>
      <c r="AA5" s="12"/>
      <c r="AB5" s="12" t="str">
        <f>D24</f>
        <v>equipe 12</v>
      </c>
      <c r="AC5" s="12"/>
      <c r="AD5" s="12"/>
      <c r="AE5" s="12"/>
      <c r="AF5" s="12"/>
      <c r="AH5" s="12"/>
      <c r="AI5" s="12"/>
      <c r="AJ5" s="12" t="str">
        <f>F24</f>
        <v>equipe 22</v>
      </c>
      <c r="AK5" s="12"/>
      <c r="AL5" s="12"/>
      <c r="AP5" s="12"/>
      <c r="AQ5" s="12"/>
      <c r="AR5" s="12" t="str">
        <f>H24</f>
        <v>equipe32</v>
      </c>
      <c r="AS5" s="12"/>
      <c r="AT5" s="12"/>
      <c r="AX5" s="12"/>
      <c r="AY5" s="12"/>
      <c r="AZ5" s="12" t="str">
        <f>J24</f>
        <v>equipe 42</v>
      </c>
      <c r="BA5" s="12"/>
      <c r="BF5">
        <v>5</v>
      </c>
    </row>
    <row r="6" spans="1:58" ht="19.5" thickBot="1" x14ac:dyDescent="0.35">
      <c r="A6" s="1" t="s">
        <v>13</v>
      </c>
      <c r="B6" s="4"/>
      <c r="R6" s="12"/>
      <c r="S6" s="12"/>
      <c r="T6" s="12" t="str">
        <f>B25</f>
        <v>equipe4</v>
      </c>
      <c r="U6" s="12"/>
      <c r="V6" s="12"/>
      <c r="Z6" s="12"/>
      <c r="AA6" s="12"/>
      <c r="AB6" s="12" t="str">
        <f>D25</f>
        <v>equipe 13</v>
      </c>
      <c r="AC6" s="12"/>
      <c r="AD6" s="12"/>
      <c r="AE6" s="12"/>
      <c r="AF6" s="12"/>
      <c r="AH6" s="12"/>
      <c r="AI6" s="12"/>
      <c r="AJ6" s="12" t="str">
        <f>F25</f>
        <v>equipe 23</v>
      </c>
      <c r="AK6" s="12"/>
      <c r="AL6" s="12"/>
      <c r="AP6" s="12"/>
      <c r="AQ6" s="12"/>
      <c r="AR6" s="12" t="str">
        <f>H25</f>
        <v>equipe33</v>
      </c>
      <c r="AS6" s="12"/>
      <c r="AT6" s="12"/>
      <c r="AX6" s="12"/>
      <c r="AY6" s="12"/>
      <c r="AZ6" s="12" t="str">
        <f>J25</f>
        <v>equipe 43</v>
      </c>
      <c r="BA6" s="12"/>
      <c r="BF6">
        <v>6</v>
      </c>
    </row>
    <row r="7" spans="1:58" ht="19.5" thickBot="1" x14ac:dyDescent="0.35">
      <c r="A7" s="1"/>
      <c r="R7" s="12"/>
      <c r="S7" s="12"/>
      <c r="T7" s="12" t="str">
        <f>B26</f>
        <v>equipe5</v>
      </c>
      <c r="U7" s="12"/>
      <c r="V7" s="12"/>
      <c r="Z7" s="12"/>
      <c r="AA7" s="12"/>
      <c r="AB7" s="12" t="str">
        <f>D26</f>
        <v>equipe 14</v>
      </c>
      <c r="AC7" s="12"/>
      <c r="AD7" s="12"/>
      <c r="AE7" s="12"/>
      <c r="AF7" s="12"/>
      <c r="AH7" s="12"/>
      <c r="AI7" s="12"/>
      <c r="AJ7" s="12" t="str">
        <f>F26</f>
        <v>equipe 24</v>
      </c>
      <c r="AK7" s="12"/>
      <c r="AL7" s="12"/>
      <c r="AP7" s="12"/>
      <c r="AQ7" s="12"/>
      <c r="AR7" s="12" t="str">
        <f>H26</f>
        <v>equipe34</v>
      </c>
      <c r="AS7" s="12"/>
      <c r="AT7" s="12"/>
      <c r="AX7" s="12"/>
      <c r="AY7" s="12"/>
      <c r="AZ7" s="12" t="str">
        <f>J26</f>
        <v>equipe 44</v>
      </c>
      <c r="BA7" s="12"/>
      <c r="BF7">
        <v>7</v>
      </c>
    </row>
    <row r="8" spans="1:58" ht="19.5" thickBot="1" x14ac:dyDescent="0.35">
      <c r="A8" s="1" t="s">
        <v>3</v>
      </c>
      <c r="B8" s="5">
        <v>5</v>
      </c>
      <c r="R8" s="12"/>
      <c r="S8" s="12"/>
      <c r="T8" s="12"/>
      <c r="U8" s="12"/>
      <c r="V8" s="12"/>
      <c r="Z8" s="12"/>
      <c r="AA8" s="12"/>
      <c r="AB8" s="12"/>
      <c r="AC8" s="12"/>
      <c r="AD8" s="12"/>
      <c r="AE8" s="12"/>
      <c r="AF8" s="12"/>
      <c r="AH8" s="12"/>
      <c r="AI8" s="12"/>
      <c r="AJ8" s="12"/>
      <c r="AK8" s="12"/>
      <c r="AL8" s="12"/>
      <c r="AP8" s="12"/>
      <c r="AQ8" s="12"/>
      <c r="AR8" s="12"/>
      <c r="AS8" s="12"/>
      <c r="AT8" s="12"/>
      <c r="AX8" s="12"/>
      <c r="AY8" s="12"/>
      <c r="AZ8" s="12"/>
      <c r="BA8" s="12"/>
      <c r="BF8">
        <v>8</v>
      </c>
    </row>
    <row r="9" spans="1:58" x14ac:dyDescent="0.3">
      <c r="A9" s="1"/>
      <c r="R9" s="12" t="s">
        <v>0</v>
      </c>
      <c r="S9" s="12" t="s">
        <v>1</v>
      </c>
      <c r="T9" s="60">
        <v>3</v>
      </c>
      <c r="U9" s="60"/>
      <c r="V9" s="12"/>
      <c r="Z9" s="12" t="s">
        <v>0</v>
      </c>
      <c r="AA9" s="12" t="s">
        <v>1</v>
      </c>
      <c r="AB9" s="60">
        <v>3</v>
      </c>
      <c r="AC9" s="60"/>
      <c r="AD9" s="12"/>
      <c r="AE9" s="12"/>
      <c r="AF9" s="12"/>
      <c r="AH9" s="12" t="s">
        <v>0</v>
      </c>
      <c r="AI9" s="12" t="s">
        <v>1</v>
      </c>
      <c r="AJ9" s="60">
        <v>3</v>
      </c>
      <c r="AK9" s="60"/>
      <c r="AL9" s="12"/>
      <c r="AP9" s="12" t="s">
        <v>0</v>
      </c>
      <c r="AQ9" s="12" t="s">
        <v>1</v>
      </c>
      <c r="AR9" s="60">
        <v>3</v>
      </c>
      <c r="AS9" s="60"/>
      <c r="AT9" s="12"/>
      <c r="AX9" s="12" t="s">
        <v>0</v>
      </c>
      <c r="AY9" s="12" t="s">
        <v>1</v>
      </c>
      <c r="AZ9" s="60">
        <v>3</v>
      </c>
      <c r="BA9" s="60"/>
      <c r="BF9">
        <v>9</v>
      </c>
    </row>
    <row r="10" spans="1:58" x14ac:dyDescent="0.3">
      <c r="A10" s="1"/>
      <c r="R10" s="13">
        <v>1</v>
      </c>
      <c r="S10" s="13" t="str">
        <f>B12</f>
        <v>poule 1</v>
      </c>
      <c r="T10" s="13" t="str">
        <f>B22</f>
        <v>equipe1</v>
      </c>
      <c r="U10" s="13" t="str">
        <f>B23</f>
        <v>equipe2</v>
      </c>
      <c r="V10" s="13"/>
      <c r="W10" s="14"/>
      <c r="X10" s="14" t="str">
        <f>B24</f>
        <v>equipe3</v>
      </c>
      <c r="Z10" s="13">
        <v>1</v>
      </c>
      <c r="AA10" s="13" t="str">
        <f>D12</f>
        <v>poule 2</v>
      </c>
      <c r="AB10" s="13" t="str">
        <f>D22</f>
        <v>equipe 10</v>
      </c>
      <c r="AC10" s="13" t="str">
        <f>D23</f>
        <v>equipe 11</v>
      </c>
      <c r="AD10" s="13"/>
      <c r="AE10" s="13"/>
      <c r="AF10" s="31" t="str">
        <f>D24</f>
        <v>equipe 12</v>
      </c>
      <c r="AH10" s="13">
        <v>1</v>
      </c>
      <c r="AI10" s="13" t="str">
        <f>F12</f>
        <v>poule 3</v>
      </c>
      <c r="AJ10" s="13" t="str">
        <f>F22</f>
        <v>equipe 20</v>
      </c>
      <c r="AK10" s="13" t="str">
        <f>F23</f>
        <v>equipe 21</v>
      </c>
      <c r="AL10" s="13"/>
      <c r="AM10" s="14"/>
      <c r="AN10" s="14" t="str">
        <f>F24</f>
        <v>equipe 22</v>
      </c>
      <c r="AP10" s="13">
        <v>1</v>
      </c>
      <c r="AQ10" s="13" t="str">
        <f>H12</f>
        <v>poule 4</v>
      </c>
      <c r="AR10" s="13" t="str">
        <f>H22</f>
        <v>equipe30</v>
      </c>
      <c r="AS10" s="13" t="str">
        <f>H23</f>
        <v>equipe31</v>
      </c>
      <c r="AT10" s="13"/>
      <c r="AU10" s="14"/>
      <c r="AV10" s="14" t="str">
        <f>H24</f>
        <v>equipe32</v>
      </c>
      <c r="AX10" s="13">
        <v>1</v>
      </c>
      <c r="AY10" s="13" t="str">
        <f>J12</f>
        <v>poule 5</v>
      </c>
      <c r="AZ10" s="13" t="str">
        <f>J22</f>
        <v>equipe 40</v>
      </c>
      <c r="BA10" s="13" t="str">
        <f>J23</f>
        <v>equipe 41</v>
      </c>
      <c r="BB10" s="14"/>
      <c r="BC10" s="14"/>
      <c r="BD10" s="14" t="str">
        <f>J24</f>
        <v>equipe 42</v>
      </c>
      <c r="BF10">
        <v>10</v>
      </c>
    </row>
    <row r="11" spans="1:58" ht="19.5" thickBot="1" x14ac:dyDescent="0.35">
      <c r="A11" s="1"/>
      <c r="H11"/>
      <c r="I11"/>
      <c r="J11"/>
      <c r="R11" s="13">
        <v>2</v>
      </c>
      <c r="S11" s="13" t="str">
        <f>B12</f>
        <v>poule 1</v>
      </c>
      <c r="T11" s="13" t="str">
        <f>B22</f>
        <v>equipe1</v>
      </c>
      <c r="U11" s="13" t="str">
        <f>B24</f>
        <v>equipe3</v>
      </c>
      <c r="V11" s="13"/>
      <c r="W11" s="14"/>
      <c r="X11" s="14" t="str">
        <f>B23</f>
        <v>equipe2</v>
      </c>
      <c r="Z11" s="13">
        <v>2</v>
      </c>
      <c r="AA11" s="13" t="str">
        <f>D12</f>
        <v>poule 2</v>
      </c>
      <c r="AB11" s="13" t="str">
        <f>D22</f>
        <v>equipe 10</v>
      </c>
      <c r="AC11" s="13" t="str">
        <f>D24</f>
        <v>equipe 12</v>
      </c>
      <c r="AD11" s="13"/>
      <c r="AE11" s="13"/>
      <c r="AF11" s="31" t="str">
        <f>D23</f>
        <v>equipe 11</v>
      </c>
      <c r="AH11" s="13">
        <v>2</v>
      </c>
      <c r="AI11" s="13" t="str">
        <f>F12</f>
        <v>poule 3</v>
      </c>
      <c r="AJ11" s="13" t="str">
        <f>F22</f>
        <v>equipe 20</v>
      </c>
      <c r="AK11" s="13" t="str">
        <f>F24</f>
        <v>equipe 22</v>
      </c>
      <c r="AL11" s="13"/>
      <c r="AM11" s="14"/>
      <c r="AN11" s="14" t="str">
        <f>F23</f>
        <v>equipe 21</v>
      </c>
      <c r="AP11" s="13">
        <v>2</v>
      </c>
      <c r="AQ11" s="13" t="str">
        <f>H12</f>
        <v>poule 4</v>
      </c>
      <c r="AR11" s="13" t="str">
        <f>H22</f>
        <v>equipe30</v>
      </c>
      <c r="AS11" s="13" t="str">
        <f>H24</f>
        <v>equipe32</v>
      </c>
      <c r="AT11" s="13"/>
      <c r="AU11" s="14"/>
      <c r="AV11" s="14" t="str">
        <f>H23</f>
        <v>equipe31</v>
      </c>
      <c r="AX11" s="13">
        <v>2</v>
      </c>
      <c r="AY11" s="13" t="str">
        <f>J12</f>
        <v>poule 5</v>
      </c>
      <c r="AZ11" s="13" t="str">
        <f>J22</f>
        <v>equipe 40</v>
      </c>
      <c r="BA11" s="13" t="str">
        <f>J24</f>
        <v>equipe 42</v>
      </c>
      <c r="BB11" s="14"/>
      <c r="BC11" s="14"/>
      <c r="BD11" s="14" t="str">
        <f>J23</f>
        <v>equipe 41</v>
      </c>
      <c r="BF11">
        <v>11</v>
      </c>
    </row>
    <row r="12" spans="1:58" ht="19.5" thickBot="1" x14ac:dyDescent="0.35">
      <c r="A12" s="1" t="s">
        <v>5</v>
      </c>
      <c r="B12" s="6" t="s">
        <v>4</v>
      </c>
      <c r="D12" s="6" t="s">
        <v>6</v>
      </c>
      <c r="F12" s="6" t="s">
        <v>7</v>
      </c>
      <c r="H12" s="55" t="s">
        <v>10</v>
      </c>
      <c r="I12"/>
      <c r="J12" s="55" t="s">
        <v>11</v>
      </c>
      <c r="R12" s="13">
        <v>3</v>
      </c>
      <c r="S12" s="13" t="str">
        <f>B12</f>
        <v>poule 1</v>
      </c>
      <c r="T12" s="13" t="str">
        <f>B23</f>
        <v>equipe2</v>
      </c>
      <c r="U12" s="13" t="str">
        <f>B24</f>
        <v>equipe3</v>
      </c>
      <c r="V12" s="13"/>
      <c r="W12" s="14"/>
      <c r="X12" s="14" t="str">
        <f>B22</f>
        <v>equipe1</v>
      </c>
      <c r="Z12" s="13">
        <v>3</v>
      </c>
      <c r="AA12" s="13" t="str">
        <f>D12</f>
        <v>poule 2</v>
      </c>
      <c r="AB12" s="13" t="str">
        <f>D23</f>
        <v>equipe 11</v>
      </c>
      <c r="AC12" s="13" t="str">
        <f>D24</f>
        <v>equipe 12</v>
      </c>
      <c r="AD12" s="13"/>
      <c r="AE12" s="13"/>
      <c r="AF12" s="31" t="str">
        <f>D22</f>
        <v>equipe 10</v>
      </c>
      <c r="AH12" s="13">
        <v>3</v>
      </c>
      <c r="AI12" s="13" t="str">
        <f>F12</f>
        <v>poule 3</v>
      </c>
      <c r="AJ12" s="13" t="str">
        <f>F23</f>
        <v>equipe 21</v>
      </c>
      <c r="AK12" s="13" t="str">
        <f>F24</f>
        <v>equipe 22</v>
      </c>
      <c r="AL12" s="13"/>
      <c r="AM12" s="14"/>
      <c r="AN12" s="14" t="str">
        <f>F22</f>
        <v>equipe 20</v>
      </c>
      <c r="AP12" s="13">
        <v>3</v>
      </c>
      <c r="AQ12" s="13" t="str">
        <f>H12</f>
        <v>poule 4</v>
      </c>
      <c r="AR12" s="13" t="str">
        <f>H23</f>
        <v>equipe31</v>
      </c>
      <c r="AS12" s="13" t="str">
        <f>H24</f>
        <v>equipe32</v>
      </c>
      <c r="AT12" s="13"/>
      <c r="AU12" s="14"/>
      <c r="AV12" s="14" t="str">
        <f>H22</f>
        <v>equipe30</v>
      </c>
      <c r="AX12" s="13">
        <v>3</v>
      </c>
      <c r="AY12" s="13" t="str">
        <f>J12</f>
        <v>poule 5</v>
      </c>
      <c r="AZ12" s="13" t="str">
        <f>J23</f>
        <v>equipe 41</v>
      </c>
      <c r="BA12" s="13" t="str">
        <f>J24</f>
        <v>equipe 42</v>
      </c>
      <c r="BB12" s="14"/>
      <c r="BC12" s="14"/>
      <c r="BD12" s="14" t="str">
        <f>J22</f>
        <v>equipe 40</v>
      </c>
      <c r="BF12">
        <v>12</v>
      </c>
    </row>
    <row r="13" spans="1:58" ht="19.5" thickBot="1" x14ac:dyDescent="0.35">
      <c r="A13" s="1"/>
      <c r="H13"/>
      <c r="I13"/>
      <c r="J13"/>
      <c r="R13" s="13">
        <v>4</v>
      </c>
      <c r="S13" s="13" t="str">
        <f>B12</f>
        <v>poule 1</v>
      </c>
      <c r="T13" s="13" t="str">
        <f>B23</f>
        <v>equipe2</v>
      </c>
      <c r="U13" s="13" t="str">
        <f>B22</f>
        <v>equipe1</v>
      </c>
      <c r="V13" s="13"/>
      <c r="W13" s="14"/>
      <c r="X13" s="14" t="str">
        <f>B24</f>
        <v>equipe3</v>
      </c>
      <c r="Z13" s="13">
        <v>4</v>
      </c>
      <c r="AA13" s="13" t="str">
        <f>D12</f>
        <v>poule 2</v>
      </c>
      <c r="AB13" s="13" t="str">
        <f>D23</f>
        <v>equipe 11</v>
      </c>
      <c r="AC13" s="13" t="str">
        <f>D22</f>
        <v>equipe 10</v>
      </c>
      <c r="AD13" s="13"/>
      <c r="AE13" s="13"/>
      <c r="AF13" s="31" t="str">
        <f>D24</f>
        <v>equipe 12</v>
      </c>
      <c r="AH13" s="13">
        <v>4</v>
      </c>
      <c r="AI13" s="13" t="str">
        <f>F12</f>
        <v>poule 3</v>
      </c>
      <c r="AJ13" s="13" t="str">
        <f>F23</f>
        <v>equipe 21</v>
      </c>
      <c r="AK13" s="13" t="str">
        <f>F22</f>
        <v>equipe 20</v>
      </c>
      <c r="AL13" s="13"/>
      <c r="AM13" s="14"/>
      <c r="AN13" s="14" t="str">
        <f>F24</f>
        <v>equipe 22</v>
      </c>
      <c r="AP13" s="13">
        <v>4</v>
      </c>
      <c r="AQ13" s="13" t="str">
        <f>H12</f>
        <v>poule 4</v>
      </c>
      <c r="AR13" s="13" t="str">
        <f>H23</f>
        <v>equipe31</v>
      </c>
      <c r="AS13" s="13" t="str">
        <f>H22</f>
        <v>equipe30</v>
      </c>
      <c r="AT13" s="13"/>
      <c r="AU13" s="14"/>
      <c r="AV13" s="14" t="str">
        <f>H24</f>
        <v>equipe32</v>
      </c>
      <c r="AX13" s="13">
        <v>4</v>
      </c>
      <c r="AY13" s="13" t="str">
        <f>J12</f>
        <v>poule 5</v>
      </c>
      <c r="AZ13" s="13" t="str">
        <f>J23</f>
        <v>equipe 41</v>
      </c>
      <c r="BA13" s="13" t="str">
        <f>J22</f>
        <v>equipe 40</v>
      </c>
      <c r="BB13" s="14"/>
      <c r="BC13" s="14"/>
      <c r="BD13" s="14" t="str">
        <f>J24</f>
        <v>equipe 42</v>
      </c>
      <c r="BF13">
        <v>13</v>
      </c>
    </row>
    <row r="14" spans="1:58" ht="19.5" thickBot="1" x14ac:dyDescent="0.35">
      <c r="A14" s="1" t="s">
        <v>8</v>
      </c>
      <c r="B14" s="5">
        <v>3</v>
      </c>
      <c r="D14" s="5">
        <v>5</v>
      </c>
      <c r="F14" s="5">
        <v>5</v>
      </c>
      <c r="H14" s="56">
        <v>5</v>
      </c>
      <c r="I14"/>
      <c r="J14" s="56">
        <v>5</v>
      </c>
      <c r="R14" s="13">
        <v>5</v>
      </c>
      <c r="S14" s="13" t="str">
        <f>B12</f>
        <v>poule 1</v>
      </c>
      <c r="T14" s="13" t="str">
        <f>B24</f>
        <v>equipe3</v>
      </c>
      <c r="U14" s="13" t="str">
        <f>B22</f>
        <v>equipe1</v>
      </c>
      <c r="V14" s="13"/>
      <c r="W14" s="14"/>
      <c r="X14" s="14" t="str">
        <f>B23</f>
        <v>equipe2</v>
      </c>
      <c r="Z14" s="13">
        <v>5</v>
      </c>
      <c r="AA14" s="13" t="str">
        <f>D12</f>
        <v>poule 2</v>
      </c>
      <c r="AB14" s="13" t="str">
        <f>D24</f>
        <v>equipe 12</v>
      </c>
      <c r="AC14" s="13" t="str">
        <f>D22</f>
        <v>equipe 10</v>
      </c>
      <c r="AD14" s="13"/>
      <c r="AE14" s="13"/>
      <c r="AF14" s="31" t="str">
        <f>D23</f>
        <v>equipe 11</v>
      </c>
      <c r="AH14" s="13">
        <v>5</v>
      </c>
      <c r="AI14" s="13" t="str">
        <f>F12</f>
        <v>poule 3</v>
      </c>
      <c r="AJ14" s="13" t="str">
        <f>F24</f>
        <v>equipe 22</v>
      </c>
      <c r="AK14" s="13" t="str">
        <f>F22</f>
        <v>equipe 20</v>
      </c>
      <c r="AL14" s="13"/>
      <c r="AM14" s="14"/>
      <c r="AN14" s="14" t="str">
        <f>F23</f>
        <v>equipe 21</v>
      </c>
      <c r="AP14" s="13">
        <v>5</v>
      </c>
      <c r="AQ14" s="13" t="str">
        <f>H12</f>
        <v>poule 4</v>
      </c>
      <c r="AR14" s="13" t="str">
        <f>H24</f>
        <v>equipe32</v>
      </c>
      <c r="AS14" s="13" t="str">
        <f>H22</f>
        <v>equipe30</v>
      </c>
      <c r="AT14" s="13"/>
      <c r="AU14" s="14"/>
      <c r="AV14" s="14" t="str">
        <f>H23</f>
        <v>equipe31</v>
      </c>
      <c r="AX14" s="13">
        <v>5</v>
      </c>
      <c r="AY14" s="13" t="str">
        <f>J12</f>
        <v>poule 5</v>
      </c>
      <c r="AZ14" s="13" t="str">
        <f>J24</f>
        <v>equipe 42</v>
      </c>
      <c r="BA14" s="13" t="str">
        <f>J22</f>
        <v>equipe 40</v>
      </c>
      <c r="BB14" s="14"/>
      <c r="BC14" s="14"/>
      <c r="BD14" s="14" t="str">
        <f>J23</f>
        <v>equipe 41</v>
      </c>
      <c r="BF14">
        <v>14</v>
      </c>
    </row>
    <row r="15" spans="1:58" x14ac:dyDescent="0.3">
      <c r="H15"/>
      <c r="I15"/>
      <c r="J15"/>
      <c r="R15" s="13">
        <v>6</v>
      </c>
      <c r="S15" s="13" t="str">
        <f>B12</f>
        <v>poule 1</v>
      </c>
      <c r="T15" s="13" t="str">
        <f>B24</f>
        <v>equipe3</v>
      </c>
      <c r="U15" s="13" t="str">
        <f>B23</f>
        <v>equipe2</v>
      </c>
      <c r="V15" s="13"/>
      <c r="W15" s="14"/>
      <c r="X15" s="14" t="str">
        <f>B22</f>
        <v>equipe1</v>
      </c>
      <c r="Z15" s="13">
        <v>6</v>
      </c>
      <c r="AA15" s="13" t="str">
        <f>D12</f>
        <v>poule 2</v>
      </c>
      <c r="AB15" s="13" t="str">
        <f>D24</f>
        <v>equipe 12</v>
      </c>
      <c r="AC15" s="13" t="str">
        <f>D23</f>
        <v>equipe 11</v>
      </c>
      <c r="AD15" s="13"/>
      <c r="AE15" s="13"/>
      <c r="AF15" s="31" t="str">
        <f>D22</f>
        <v>equipe 10</v>
      </c>
      <c r="AH15" s="13">
        <v>6</v>
      </c>
      <c r="AI15" s="13" t="str">
        <f>F12</f>
        <v>poule 3</v>
      </c>
      <c r="AJ15" s="13" t="str">
        <f>F24</f>
        <v>equipe 22</v>
      </c>
      <c r="AK15" s="13" t="str">
        <f>F23</f>
        <v>equipe 21</v>
      </c>
      <c r="AL15" s="13"/>
      <c r="AM15" s="14"/>
      <c r="AN15" s="14" t="str">
        <f>F22</f>
        <v>equipe 20</v>
      </c>
      <c r="AP15" s="13">
        <v>6</v>
      </c>
      <c r="AQ15" s="13" t="str">
        <f>H12</f>
        <v>poule 4</v>
      </c>
      <c r="AR15" s="13" t="str">
        <f>H24</f>
        <v>equipe32</v>
      </c>
      <c r="AS15" s="13" t="str">
        <f>H23</f>
        <v>equipe31</v>
      </c>
      <c r="AT15" s="13"/>
      <c r="AU15" s="14"/>
      <c r="AV15" s="14" t="str">
        <f>H22</f>
        <v>equipe30</v>
      </c>
      <c r="AX15" s="13">
        <v>6</v>
      </c>
      <c r="AY15" s="13" t="str">
        <f>J12</f>
        <v>poule 5</v>
      </c>
      <c r="AZ15" s="13" t="str">
        <f>J24</f>
        <v>equipe 42</v>
      </c>
      <c r="BA15" s="13" t="str">
        <f>J23</f>
        <v>equipe 41</v>
      </c>
      <c r="BB15" s="14"/>
      <c r="BC15" s="14"/>
      <c r="BD15" s="14" t="str">
        <f>J22</f>
        <v>equipe 40</v>
      </c>
      <c r="BF15">
        <v>15</v>
      </c>
    </row>
    <row r="16" spans="1:58" x14ac:dyDescent="0.3">
      <c r="R16" s="12"/>
      <c r="S16" s="12"/>
      <c r="T16" s="12"/>
      <c r="U16" s="12"/>
      <c r="V16" s="12"/>
      <c r="Z16" s="12"/>
      <c r="AA16" s="12"/>
      <c r="AB16" s="12"/>
      <c r="AC16" s="12"/>
      <c r="AD16" s="12"/>
      <c r="AE16" s="12"/>
      <c r="AF16" s="12"/>
      <c r="AH16" s="12"/>
      <c r="AI16" s="12"/>
      <c r="AJ16" s="12"/>
      <c r="AK16" s="12"/>
      <c r="AL16" s="12"/>
      <c r="AP16" s="12"/>
      <c r="AQ16" s="12"/>
      <c r="AR16" s="12"/>
      <c r="AS16" s="12"/>
      <c r="AT16" s="11"/>
      <c r="AX16" s="12"/>
      <c r="AY16" s="12"/>
      <c r="AZ16" s="12"/>
      <c r="BA16" s="12"/>
      <c r="BF16">
        <v>16</v>
      </c>
    </row>
    <row r="17" spans="1:58" x14ac:dyDescent="0.3">
      <c r="R17" s="12"/>
      <c r="S17" s="12"/>
      <c r="T17" s="12"/>
      <c r="U17" s="12"/>
      <c r="V17" s="12"/>
      <c r="Z17" s="12"/>
      <c r="AA17" s="12"/>
      <c r="AB17" s="12"/>
      <c r="AC17" s="12"/>
      <c r="AD17" s="12"/>
      <c r="AE17" s="12"/>
      <c r="AF17" s="12"/>
      <c r="AH17" s="12"/>
      <c r="AI17" s="12"/>
      <c r="AJ17" s="12"/>
      <c r="AK17" s="12"/>
      <c r="AL17" s="12"/>
      <c r="AP17" s="12"/>
      <c r="AQ17" s="12"/>
      <c r="AR17" s="12"/>
      <c r="AS17" s="12"/>
      <c r="AT17" s="12"/>
      <c r="AX17" s="12"/>
      <c r="AY17" s="12"/>
      <c r="AZ17" s="12"/>
      <c r="BA17" s="12"/>
      <c r="BF17">
        <v>17</v>
      </c>
    </row>
    <row r="18" spans="1:58" x14ac:dyDescent="0.3">
      <c r="R18" s="12" t="s">
        <v>0</v>
      </c>
      <c r="S18" s="12" t="s">
        <v>1</v>
      </c>
      <c r="T18" s="60">
        <v>4</v>
      </c>
      <c r="U18" s="60"/>
      <c r="V18" s="12"/>
      <c r="Z18" s="12" t="s">
        <v>0</v>
      </c>
      <c r="AA18" s="12" t="s">
        <v>1</v>
      </c>
      <c r="AB18" s="60">
        <v>4</v>
      </c>
      <c r="AC18" s="60"/>
      <c r="AD18" s="12"/>
      <c r="AE18" s="12"/>
      <c r="AF18" s="12"/>
      <c r="AH18" s="12" t="s">
        <v>0</v>
      </c>
      <c r="AI18" s="12" t="s">
        <v>1</v>
      </c>
      <c r="AJ18" s="60">
        <v>4</v>
      </c>
      <c r="AK18" s="60"/>
      <c r="AL18" s="12"/>
      <c r="AP18" s="12" t="s">
        <v>0</v>
      </c>
      <c r="AQ18" s="12" t="s">
        <v>1</v>
      </c>
      <c r="AR18" s="60">
        <v>4</v>
      </c>
      <c r="AS18" s="60"/>
      <c r="AT18" s="12"/>
      <c r="AX18" s="12" t="s">
        <v>0</v>
      </c>
      <c r="AY18" s="12" t="s">
        <v>1</v>
      </c>
      <c r="AZ18" s="60">
        <v>4</v>
      </c>
      <c r="BA18" s="60"/>
      <c r="BF18">
        <v>18</v>
      </c>
    </row>
    <row r="19" spans="1:58" x14ac:dyDescent="0.3">
      <c r="R19" s="13">
        <v>1</v>
      </c>
      <c r="S19" s="13" t="str">
        <f>B12</f>
        <v>poule 1</v>
      </c>
      <c r="T19" s="13" t="str">
        <f>T3</f>
        <v>equipe1</v>
      </c>
      <c r="U19" s="13" t="str">
        <f>T4</f>
        <v>equipe2</v>
      </c>
      <c r="V19" s="13"/>
      <c r="W19" s="14"/>
      <c r="X19" s="14" t="str">
        <f>B24</f>
        <v>equipe3</v>
      </c>
      <c r="Z19" s="13">
        <v>1</v>
      </c>
      <c r="AA19" s="13" t="str">
        <f>D12</f>
        <v>poule 2</v>
      </c>
      <c r="AB19" s="13" t="str">
        <f>AB3</f>
        <v>equipe 10</v>
      </c>
      <c r="AC19" s="13" t="str">
        <f>AB4</f>
        <v>equipe 11</v>
      </c>
      <c r="AD19" s="13"/>
      <c r="AE19" s="13"/>
      <c r="AF19" s="31" t="str">
        <f>D24</f>
        <v>equipe 12</v>
      </c>
      <c r="AH19" s="13">
        <v>1</v>
      </c>
      <c r="AI19" s="13" t="str">
        <f>F12</f>
        <v>poule 3</v>
      </c>
      <c r="AJ19" s="13" t="str">
        <f>AJ3</f>
        <v>equipe 20</v>
      </c>
      <c r="AK19" s="13" t="str">
        <f>AJ4</f>
        <v>equipe 21</v>
      </c>
      <c r="AL19" s="13"/>
      <c r="AM19" s="14"/>
      <c r="AN19" s="14" t="str">
        <f>F24</f>
        <v>equipe 22</v>
      </c>
      <c r="AP19" s="13">
        <v>1</v>
      </c>
      <c r="AQ19" s="13" t="str">
        <f>H12</f>
        <v>poule 4</v>
      </c>
      <c r="AR19" s="13" t="str">
        <f>AR3</f>
        <v>equipe30</v>
      </c>
      <c r="AS19" s="13" t="str">
        <f>AR4</f>
        <v>equipe31</v>
      </c>
      <c r="AT19" s="13"/>
      <c r="AU19" s="14"/>
      <c r="AV19" s="14" t="str">
        <f>H24</f>
        <v>equipe32</v>
      </c>
      <c r="AX19" s="13">
        <v>1</v>
      </c>
      <c r="AY19" s="13" t="str">
        <f>J12</f>
        <v>poule 5</v>
      </c>
      <c r="AZ19" s="13" t="str">
        <f>AZ3</f>
        <v>equipe 40</v>
      </c>
      <c r="BA19" s="13" t="str">
        <f>AZ4</f>
        <v>equipe 41</v>
      </c>
      <c r="BB19" s="14"/>
      <c r="BC19" s="14"/>
      <c r="BD19" s="14" t="str">
        <f>J24</f>
        <v>equipe 42</v>
      </c>
      <c r="BF19">
        <v>19</v>
      </c>
    </row>
    <row r="20" spans="1:58" x14ac:dyDescent="0.3">
      <c r="A20" s="20"/>
      <c r="R20" s="13">
        <v>2</v>
      </c>
      <c r="S20" s="13" t="str">
        <f>B12</f>
        <v>poule 1</v>
      </c>
      <c r="T20" s="13" t="str">
        <f>B23</f>
        <v>equipe2</v>
      </c>
      <c r="U20" s="13" t="str">
        <f>B25</f>
        <v>equipe4</v>
      </c>
      <c r="V20" s="13"/>
      <c r="W20" s="14"/>
      <c r="X20" s="14" t="str">
        <f>B22</f>
        <v>equipe1</v>
      </c>
      <c r="Z20" s="13">
        <v>2</v>
      </c>
      <c r="AA20" s="13" t="str">
        <f>D12</f>
        <v>poule 2</v>
      </c>
      <c r="AB20" s="13" t="str">
        <f>D23</f>
        <v>equipe 11</v>
      </c>
      <c r="AC20" s="13" t="str">
        <f>D25</f>
        <v>equipe 13</v>
      </c>
      <c r="AD20" s="13"/>
      <c r="AE20" s="13"/>
      <c r="AF20" s="31" t="str">
        <f>D22</f>
        <v>equipe 10</v>
      </c>
      <c r="AH20" s="13">
        <v>2</v>
      </c>
      <c r="AI20" s="13" t="str">
        <f>F12</f>
        <v>poule 3</v>
      </c>
      <c r="AJ20" s="13" t="str">
        <f>F23</f>
        <v>equipe 21</v>
      </c>
      <c r="AK20" s="13" t="str">
        <f>F25</f>
        <v>equipe 23</v>
      </c>
      <c r="AL20" s="13"/>
      <c r="AM20" s="14"/>
      <c r="AN20" s="14" t="str">
        <f>F22</f>
        <v>equipe 20</v>
      </c>
      <c r="AP20" s="13">
        <v>2</v>
      </c>
      <c r="AQ20" s="13" t="str">
        <f>H12</f>
        <v>poule 4</v>
      </c>
      <c r="AR20" s="13" t="str">
        <f>H23</f>
        <v>equipe31</v>
      </c>
      <c r="AS20" s="13" t="str">
        <f>H25</f>
        <v>equipe33</v>
      </c>
      <c r="AT20" s="13"/>
      <c r="AU20" s="14"/>
      <c r="AV20" s="14" t="str">
        <f>H22</f>
        <v>equipe30</v>
      </c>
      <c r="AX20" s="13">
        <v>2</v>
      </c>
      <c r="AY20" s="13" t="str">
        <f>J12</f>
        <v>poule 5</v>
      </c>
      <c r="AZ20" s="13" t="str">
        <f>J23</f>
        <v>equipe 41</v>
      </c>
      <c r="BA20" s="13" t="str">
        <f>J25</f>
        <v>equipe 43</v>
      </c>
      <c r="BB20" s="14"/>
      <c r="BC20" s="14"/>
      <c r="BD20" s="14" t="str">
        <f>J22</f>
        <v>equipe 40</v>
      </c>
      <c r="BF20">
        <v>20</v>
      </c>
    </row>
    <row r="21" spans="1:58" ht="19.5" thickBot="1" x14ac:dyDescent="0.35">
      <c r="R21" s="13">
        <v>3</v>
      </c>
      <c r="S21" s="13" t="str">
        <f>B12</f>
        <v>poule 1</v>
      </c>
      <c r="T21" s="13" t="str">
        <f>B24</f>
        <v>equipe3</v>
      </c>
      <c r="U21" s="13" t="str">
        <f>B22</f>
        <v>equipe1</v>
      </c>
      <c r="V21" s="13"/>
      <c r="W21" s="14"/>
      <c r="X21" s="14" t="str">
        <f>B23</f>
        <v>equipe2</v>
      </c>
      <c r="Z21" s="13">
        <v>3</v>
      </c>
      <c r="AA21" s="13" t="str">
        <f>D12</f>
        <v>poule 2</v>
      </c>
      <c r="AB21" s="13" t="str">
        <f>D24</f>
        <v>equipe 12</v>
      </c>
      <c r="AC21" s="13" t="str">
        <f>D22</f>
        <v>equipe 10</v>
      </c>
      <c r="AD21" s="13"/>
      <c r="AE21" s="13"/>
      <c r="AF21" s="31" t="str">
        <f>D23</f>
        <v>equipe 11</v>
      </c>
      <c r="AH21" s="13">
        <v>3</v>
      </c>
      <c r="AI21" s="13" t="str">
        <f>F12</f>
        <v>poule 3</v>
      </c>
      <c r="AJ21" s="13" t="str">
        <f>F24</f>
        <v>equipe 22</v>
      </c>
      <c r="AK21" s="13" t="str">
        <f>F22</f>
        <v>equipe 20</v>
      </c>
      <c r="AL21" s="13"/>
      <c r="AM21" s="14"/>
      <c r="AN21" s="14" t="str">
        <f>F23</f>
        <v>equipe 21</v>
      </c>
      <c r="AP21" s="13">
        <v>3</v>
      </c>
      <c r="AQ21" s="13" t="str">
        <f>H12</f>
        <v>poule 4</v>
      </c>
      <c r="AR21" s="13" t="str">
        <f>H24</f>
        <v>equipe32</v>
      </c>
      <c r="AS21" s="13" t="str">
        <f>H22</f>
        <v>equipe30</v>
      </c>
      <c r="AT21" s="13"/>
      <c r="AU21" s="14"/>
      <c r="AV21" s="14" t="str">
        <f>H23</f>
        <v>equipe31</v>
      </c>
      <c r="AX21" s="13">
        <v>3</v>
      </c>
      <c r="AY21" s="13" t="str">
        <f>J12</f>
        <v>poule 5</v>
      </c>
      <c r="AZ21" s="13" t="str">
        <f>J24</f>
        <v>equipe 42</v>
      </c>
      <c r="BA21" s="13" t="str">
        <f>J22</f>
        <v>equipe 40</v>
      </c>
      <c r="BB21" s="14"/>
      <c r="BC21" s="14"/>
      <c r="BD21" s="14" t="str">
        <f>J23</f>
        <v>equipe 41</v>
      </c>
      <c r="BF21">
        <v>21</v>
      </c>
    </row>
    <row r="22" spans="1:58" ht="19.5" thickBot="1" x14ac:dyDescent="0.35">
      <c r="A22" s="2" t="s">
        <v>9</v>
      </c>
      <c r="B22" s="6" t="s">
        <v>36</v>
      </c>
      <c r="D22" s="21" t="s">
        <v>41</v>
      </c>
      <c r="F22" s="6" t="s">
        <v>46</v>
      </c>
      <c r="H22" s="28" t="s">
        <v>51</v>
      </c>
      <c r="J22" s="28" t="s">
        <v>56</v>
      </c>
      <c r="R22" s="13">
        <v>4</v>
      </c>
      <c r="S22" s="13" t="str">
        <f>B12</f>
        <v>poule 1</v>
      </c>
      <c r="T22" s="13" t="str">
        <f>T4</f>
        <v>equipe2</v>
      </c>
      <c r="U22" s="13" t="str">
        <f>T5</f>
        <v>equipe3</v>
      </c>
      <c r="V22" s="13"/>
      <c r="W22" s="14"/>
      <c r="X22" s="14" t="str">
        <f>B25</f>
        <v>equipe4</v>
      </c>
      <c r="Z22" s="13">
        <v>4</v>
      </c>
      <c r="AA22" s="13" t="str">
        <f>D12</f>
        <v>poule 2</v>
      </c>
      <c r="AB22" s="13" t="str">
        <f>AB4</f>
        <v>equipe 11</v>
      </c>
      <c r="AC22" s="13" t="str">
        <f>AB5</f>
        <v>equipe 12</v>
      </c>
      <c r="AD22" s="13"/>
      <c r="AE22" s="13"/>
      <c r="AF22" s="31" t="str">
        <f>D25</f>
        <v>equipe 13</v>
      </c>
      <c r="AH22" s="13">
        <v>4</v>
      </c>
      <c r="AI22" s="13" t="str">
        <f>F12</f>
        <v>poule 3</v>
      </c>
      <c r="AJ22" s="13" t="str">
        <f>AJ4</f>
        <v>equipe 21</v>
      </c>
      <c r="AK22" s="13" t="str">
        <f>AJ5</f>
        <v>equipe 22</v>
      </c>
      <c r="AL22" s="13"/>
      <c r="AM22" s="14"/>
      <c r="AN22" s="14" t="str">
        <f>F25</f>
        <v>equipe 23</v>
      </c>
      <c r="AP22" s="13">
        <v>4</v>
      </c>
      <c r="AQ22" s="13" t="str">
        <f>H12</f>
        <v>poule 4</v>
      </c>
      <c r="AR22" s="13" t="str">
        <f>AR4</f>
        <v>equipe31</v>
      </c>
      <c r="AS22" s="13" t="str">
        <f>AR5</f>
        <v>equipe32</v>
      </c>
      <c r="AT22" s="13"/>
      <c r="AU22" s="14"/>
      <c r="AV22" s="14" t="str">
        <f>H25</f>
        <v>equipe33</v>
      </c>
      <c r="AX22" s="13">
        <v>4</v>
      </c>
      <c r="AY22" s="13" t="str">
        <f>J12</f>
        <v>poule 5</v>
      </c>
      <c r="AZ22" s="13" t="str">
        <f>AZ4</f>
        <v>equipe 41</v>
      </c>
      <c r="BA22" s="13" t="str">
        <f>AZ5</f>
        <v>equipe 42</v>
      </c>
      <c r="BB22" s="14"/>
      <c r="BC22" s="14"/>
      <c r="BD22" s="14" t="str">
        <f>J25</f>
        <v>equipe 43</v>
      </c>
      <c r="BF22">
        <v>22</v>
      </c>
    </row>
    <row r="23" spans="1:58" ht="19.5" thickBot="1" x14ac:dyDescent="0.35">
      <c r="B23" s="28" t="s">
        <v>37</v>
      </c>
      <c r="D23" s="21" t="s">
        <v>42</v>
      </c>
      <c r="F23" s="6" t="s">
        <v>47</v>
      </c>
      <c r="H23" s="28" t="s">
        <v>52</v>
      </c>
      <c r="J23" s="28" t="s">
        <v>57</v>
      </c>
      <c r="R23" s="13">
        <v>5</v>
      </c>
      <c r="S23" s="13" t="str">
        <f>B12</f>
        <v>poule 1</v>
      </c>
      <c r="T23" s="13" t="str">
        <f>B22</f>
        <v>equipe1</v>
      </c>
      <c r="U23" s="13" t="str">
        <f>B25</f>
        <v>equipe4</v>
      </c>
      <c r="V23" s="13"/>
      <c r="W23" s="14"/>
      <c r="X23" s="14" t="str">
        <f>B24</f>
        <v>equipe3</v>
      </c>
      <c r="Z23" s="13">
        <v>5</v>
      </c>
      <c r="AA23" s="13" t="str">
        <f>D12</f>
        <v>poule 2</v>
      </c>
      <c r="AB23" s="13" t="str">
        <f>D22</f>
        <v>equipe 10</v>
      </c>
      <c r="AC23" s="13" t="str">
        <f>D25</f>
        <v>equipe 13</v>
      </c>
      <c r="AD23" s="13"/>
      <c r="AE23" s="13"/>
      <c r="AF23" s="31" t="str">
        <f>D24</f>
        <v>equipe 12</v>
      </c>
      <c r="AH23" s="13">
        <v>5</v>
      </c>
      <c r="AI23" s="13" t="str">
        <f>F12</f>
        <v>poule 3</v>
      </c>
      <c r="AJ23" s="13" t="str">
        <f>F22</f>
        <v>equipe 20</v>
      </c>
      <c r="AK23" s="13" t="str">
        <f>F25</f>
        <v>equipe 23</v>
      </c>
      <c r="AL23" s="13"/>
      <c r="AM23" s="14"/>
      <c r="AN23" s="14" t="str">
        <f>F24</f>
        <v>equipe 22</v>
      </c>
      <c r="AP23" s="13">
        <v>5</v>
      </c>
      <c r="AQ23" s="13" t="str">
        <f>H12</f>
        <v>poule 4</v>
      </c>
      <c r="AR23" s="13" t="str">
        <f>H22</f>
        <v>equipe30</v>
      </c>
      <c r="AS23" s="13" t="str">
        <f>H25</f>
        <v>equipe33</v>
      </c>
      <c r="AT23" s="13"/>
      <c r="AU23" s="14"/>
      <c r="AV23" s="14" t="str">
        <f>H24</f>
        <v>equipe32</v>
      </c>
      <c r="AX23" s="13">
        <v>5</v>
      </c>
      <c r="AY23" s="13" t="str">
        <f>J12</f>
        <v>poule 5</v>
      </c>
      <c r="AZ23" s="13" t="str">
        <f>J22</f>
        <v>equipe 40</v>
      </c>
      <c r="BA23" s="13" t="str">
        <f>J25</f>
        <v>equipe 43</v>
      </c>
      <c r="BB23" s="14"/>
      <c r="BC23" s="14"/>
      <c r="BD23" s="14" t="str">
        <f>J24</f>
        <v>equipe 42</v>
      </c>
      <c r="BF23">
        <v>23</v>
      </c>
    </row>
    <row r="24" spans="1:58" ht="19.5" thickBot="1" x14ac:dyDescent="0.35">
      <c r="B24" s="6" t="s">
        <v>38</v>
      </c>
      <c r="D24" s="21" t="s">
        <v>43</v>
      </c>
      <c r="F24" s="6" t="s">
        <v>48</v>
      </c>
      <c r="H24" s="28" t="s">
        <v>53</v>
      </c>
      <c r="J24" s="28" t="s">
        <v>58</v>
      </c>
      <c r="R24" s="13">
        <v>6</v>
      </c>
      <c r="S24" s="13" t="str">
        <f>B12</f>
        <v>poule 1</v>
      </c>
      <c r="T24" s="13" t="str">
        <f>T5</f>
        <v>equipe3</v>
      </c>
      <c r="U24" s="13" t="str">
        <f>T6</f>
        <v>equipe4</v>
      </c>
      <c r="V24" s="13"/>
      <c r="W24" s="14"/>
      <c r="X24" s="14" t="str">
        <f>B22</f>
        <v>equipe1</v>
      </c>
      <c r="Z24" s="13">
        <v>6</v>
      </c>
      <c r="AA24" s="13" t="str">
        <f>D12</f>
        <v>poule 2</v>
      </c>
      <c r="AB24" s="13" t="str">
        <f>AB5</f>
        <v>equipe 12</v>
      </c>
      <c r="AC24" s="13" t="str">
        <f>AB6</f>
        <v>equipe 13</v>
      </c>
      <c r="AD24" s="13"/>
      <c r="AE24" s="13"/>
      <c r="AF24" s="31" t="str">
        <f>D22</f>
        <v>equipe 10</v>
      </c>
      <c r="AH24" s="13">
        <v>6</v>
      </c>
      <c r="AI24" s="13" t="str">
        <f>F12</f>
        <v>poule 3</v>
      </c>
      <c r="AJ24" s="13" t="str">
        <f>AJ5</f>
        <v>equipe 22</v>
      </c>
      <c r="AK24" s="13" t="str">
        <f>AJ6</f>
        <v>equipe 23</v>
      </c>
      <c r="AL24" s="13"/>
      <c r="AM24" s="14"/>
      <c r="AN24" s="14" t="str">
        <f>F22</f>
        <v>equipe 20</v>
      </c>
      <c r="AP24" s="13">
        <v>6</v>
      </c>
      <c r="AQ24" s="13" t="str">
        <f>H12</f>
        <v>poule 4</v>
      </c>
      <c r="AR24" s="13" t="str">
        <f>AR5</f>
        <v>equipe32</v>
      </c>
      <c r="AS24" s="13" t="str">
        <f>AR6</f>
        <v>equipe33</v>
      </c>
      <c r="AT24" s="13"/>
      <c r="AU24" s="14"/>
      <c r="AV24" s="14" t="str">
        <f>H22</f>
        <v>equipe30</v>
      </c>
      <c r="AX24" s="13">
        <v>6</v>
      </c>
      <c r="AY24" s="13" t="str">
        <f>J12</f>
        <v>poule 5</v>
      </c>
      <c r="AZ24" s="13" t="str">
        <f>AZ5</f>
        <v>equipe 42</v>
      </c>
      <c r="BA24" s="13" t="str">
        <f>AZ6</f>
        <v>equipe 43</v>
      </c>
      <c r="BB24" s="14"/>
      <c r="BC24" s="14"/>
      <c r="BD24" s="14" t="str">
        <f>J22</f>
        <v>equipe 40</v>
      </c>
      <c r="BF24">
        <v>24</v>
      </c>
    </row>
    <row r="25" spans="1:58" ht="19.5" thickBot="1" x14ac:dyDescent="0.35">
      <c r="A25" s="29"/>
      <c r="B25" s="73" t="s">
        <v>39</v>
      </c>
      <c r="D25" s="21" t="s">
        <v>44</v>
      </c>
      <c r="F25" s="6" t="s">
        <v>49</v>
      </c>
      <c r="H25" s="28" t="s">
        <v>54</v>
      </c>
      <c r="J25" s="28" t="s">
        <v>59</v>
      </c>
      <c r="R25" s="12"/>
      <c r="S25" s="12"/>
      <c r="T25" s="12"/>
      <c r="U25" s="12"/>
      <c r="V25" s="12"/>
      <c r="Z25" s="12"/>
      <c r="AA25" s="12"/>
      <c r="AB25" s="12"/>
      <c r="AC25" s="12"/>
      <c r="AD25" s="12"/>
      <c r="AE25" s="12"/>
      <c r="AF25" s="12"/>
      <c r="AH25" s="12"/>
      <c r="AI25" s="12"/>
      <c r="AJ25" s="12"/>
      <c r="AK25" s="12"/>
      <c r="AL25" s="12"/>
      <c r="AP25" s="12"/>
      <c r="AQ25" s="12"/>
      <c r="AR25" s="12"/>
      <c r="AS25" s="12"/>
      <c r="AT25" s="11"/>
      <c r="AX25" s="12"/>
      <c r="AY25" s="12"/>
      <c r="AZ25" s="12"/>
      <c r="BA25" s="12"/>
      <c r="BF25">
        <v>25</v>
      </c>
    </row>
    <row r="26" spans="1:58" ht="19.5" thickBot="1" x14ac:dyDescent="0.35">
      <c r="A26" s="29"/>
      <c r="B26" s="73" t="s">
        <v>40</v>
      </c>
      <c r="D26" s="21" t="s">
        <v>45</v>
      </c>
      <c r="F26" s="6" t="s">
        <v>50</v>
      </c>
      <c r="H26" s="28" t="s">
        <v>55</v>
      </c>
      <c r="J26" s="28" t="s">
        <v>60</v>
      </c>
      <c r="R26" s="12"/>
      <c r="S26" s="12"/>
      <c r="T26" s="12"/>
      <c r="U26" s="12"/>
      <c r="V26" s="12"/>
      <c r="Z26" s="12"/>
      <c r="AA26" s="12"/>
      <c r="AB26" s="12"/>
      <c r="AC26" s="12"/>
      <c r="AD26" s="12"/>
      <c r="AE26" s="12"/>
      <c r="AF26" s="12"/>
      <c r="AH26" s="12"/>
      <c r="AI26" s="12"/>
      <c r="AJ26" s="12"/>
      <c r="AK26" s="12"/>
      <c r="AL26" s="12"/>
      <c r="AP26" s="12"/>
      <c r="AQ26" s="12"/>
      <c r="AR26" s="12"/>
      <c r="AS26" s="12"/>
      <c r="AT26" s="12"/>
      <c r="AX26" s="12"/>
      <c r="AY26" s="12"/>
      <c r="AZ26" s="12"/>
      <c r="BA26" s="12"/>
      <c r="BF26">
        <v>26</v>
      </c>
    </row>
    <row r="27" spans="1:58" ht="19.5" thickBot="1" x14ac:dyDescent="0.35">
      <c r="R27" s="12" t="s">
        <v>0</v>
      </c>
      <c r="S27" s="12" t="s">
        <v>1</v>
      </c>
      <c r="T27" s="60">
        <v>5</v>
      </c>
      <c r="U27" s="60"/>
      <c r="V27" s="12"/>
      <c r="Z27" s="12" t="s">
        <v>0</v>
      </c>
      <c r="AA27" s="12" t="s">
        <v>1</v>
      </c>
      <c r="AB27" s="60">
        <v>5</v>
      </c>
      <c r="AC27" s="60"/>
      <c r="AD27" s="12"/>
      <c r="AE27" s="12"/>
      <c r="AF27" s="12"/>
      <c r="AH27" s="12" t="s">
        <v>0</v>
      </c>
      <c r="AI27" s="12" t="s">
        <v>1</v>
      </c>
      <c r="AJ27" s="60">
        <v>5</v>
      </c>
      <c r="AK27" s="60"/>
      <c r="AL27" s="12"/>
      <c r="AP27" s="12" t="s">
        <v>0</v>
      </c>
      <c r="AQ27" s="12" t="s">
        <v>1</v>
      </c>
      <c r="AR27" s="60">
        <v>5</v>
      </c>
      <c r="AS27" s="60"/>
      <c r="AT27" s="12"/>
      <c r="AX27" s="12" t="s">
        <v>0</v>
      </c>
      <c r="AY27" s="12" t="s">
        <v>1</v>
      </c>
      <c r="AZ27" s="60">
        <v>5</v>
      </c>
      <c r="BA27" s="60"/>
      <c r="BF27">
        <v>27</v>
      </c>
    </row>
    <row r="28" spans="1:58" ht="19.5" thickBot="1" x14ac:dyDescent="0.35">
      <c r="A28" s="2" t="s">
        <v>21</v>
      </c>
      <c r="B28" s="7">
        <v>7.6388888888888886E-3</v>
      </c>
      <c r="D28" s="7">
        <v>7.6388888888888886E-3</v>
      </c>
      <c r="F28" s="7">
        <v>1.0416666666666666E-2</v>
      </c>
      <c r="H28" s="7">
        <v>1.3888888888888888E-2</v>
      </c>
      <c r="J28" s="7">
        <v>1.7361111111111112E-2</v>
      </c>
      <c r="R28" s="13">
        <v>1</v>
      </c>
      <c r="S28" s="13" t="str">
        <f>B12</f>
        <v>poule 1</v>
      </c>
      <c r="T28" s="13" t="str">
        <f>B22</f>
        <v>equipe1</v>
      </c>
      <c r="U28" s="13" t="str">
        <f>B23</f>
        <v>equipe2</v>
      </c>
      <c r="V28" s="13"/>
      <c r="W28" s="14"/>
      <c r="X28" s="14" t="str">
        <f>B26</f>
        <v>equipe5</v>
      </c>
      <c r="Z28" s="13">
        <v>1</v>
      </c>
      <c r="AA28" s="13" t="str">
        <f>D12</f>
        <v>poule 2</v>
      </c>
      <c r="AB28" s="13" t="str">
        <f>D22</f>
        <v>equipe 10</v>
      </c>
      <c r="AC28" s="13" t="str">
        <f>D23</f>
        <v>equipe 11</v>
      </c>
      <c r="AD28" s="13"/>
      <c r="AE28" s="13"/>
      <c r="AF28" s="31" t="str">
        <f>D26</f>
        <v>equipe 14</v>
      </c>
      <c r="AH28" s="13">
        <v>1</v>
      </c>
      <c r="AI28" s="13" t="str">
        <f>F12</f>
        <v>poule 3</v>
      </c>
      <c r="AJ28" s="13" t="str">
        <f>F22</f>
        <v>equipe 20</v>
      </c>
      <c r="AK28" s="13" t="str">
        <f>F23</f>
        <v>equipe 21</v>
      </c>
      <c r="AL28" s="13"/>
      <c r="AM28" s="14"/>
      <c r="AN28" s="14" t="str">
        <f>F26</f>
        <v>equipe 24</v>
      </c>
      <c r="AP28" s="13">
        <v>1</v>
      </c>
      <c r="AQ28" s="13" t="str">
        <f>H12</f>
        <v>poule 4</v>
      </c>
      <c r="AR28" s="13" t="str">
        <f>H22</f>
        <v>equipe30</v>
      </c>
      <c r="AS28" s="13" t="str">
        <f>H23</f>
        <v>equipe31</v>
      </c>
      <c r="AT28" s="13"/>
      <c r="AU28" s="14"/>
      <c r="AV28" s="14" t="str">
        <f>H26</f>
        <v>equipe34</v>
      </c>
      <c r="AX28" s="13">
        <v>1</v>
      </c>
      <c r="AY28" s="13" t="str">
        <f>J12</f>
        <v>poule 5</v>
      </c>
      <c r="AZ28" s="13" t="str">
        <f>J22</f>
        <v>equipe 40</v>
      </c>
      <c r="BA28" s="13" t="str">
        <f>J23</f>
        <v>equipe 41</v>
      </c>
      <c r="BB28" s="14"/>
      <c r="BC28" s="14"/>
      <c r="BD28" s="14" t="str">
        <f>J26</f>
        <v>equipe 44</v>
      </c>
      <c r="BF28">
        <v>28</v>
      </c>
    </row>
    <row r="29" spans="1:58" x14ac:dyDescent="0.3">
      <c r="A29" s="2" t="s">
        <v>22</v>
      </c>
      <c r="R29" s="13">
        <v>2</v>
      </c>
      <c r="S29" s="13" t="str">
        <f>B12</f>
        <v>poule 1</v>
      </c>
      <c r="T29" s="13" t="str">
        <f>B25</f>
        <v>equipe4</v>
      </c>
      <c r="U29" s="13" t="str">
        <f>B24</f>
        <v>equipe3</v>
      </c>
      <c r="V29" s="13"/>
      <c r="W29" s="14"/>
      <c r="X29" s="14" t="str">
        <f>B23</f>
        <v>equipe2</v>
      </c>
      <c r="Z29" s="13">
        <v>2</v>
      </c>
      <c r="AA29" s="13" t="str">
        <f>D12</f>
        <v>poule 2</v>
      </c>
      <c r="AB29" s="13" t="str">
        <f>D25</f>
        <v>equipe 13</v>
      </c>
      <c r="AC29" s="13" t="str">
        <f>D24</f>
        <v>equipe 12</v>
      </c>
      <c r="AD29" s="13"/>
      <c r="AE29" s="13"/>
      <c r="AF29" s="31" t="str">
        <f>D23</f>
        <v>equipe 11</v>
      </c>
      <c r="AH29" s="13">
        <v>2</v>
      </c>
      <c r="AI29" s="13" t="str">
        <f>F12</f>
        <v>poule 3</v>
      </c>
      <c r="AJ29" s="13" t="str">
        <f>F25</f>
        <v>equipe 23</v>
      </c>
      <c r="AK29" s="13" t="str">
        <f>F24</f>
        <v>equipe 22</v>
      </c>
      <c r="AL29" s="13"/>
      <c r="AM29" s="14"/>
      <c r="AN29" s="14" t="str">
        <f>F23</f>
        <v>equipe 21</v>
      </c>
      <c r="AP29" s="13">
        <v>2</v>
      </c>
      <c r="AQ29" s="13" t="str">
        <f>H12</f>
        <v>poule 4</v>
      </c>
      <c r="AR29" s="13" t="str">
        <f>H25</f>
        <v>equipe33</v>
      </c>
      <c r="AS29" s="13" t="str">
        <f>H24</f>
        <v>equipe32</v>
      </c>
      <c r="AT29" s="13"/>
      <c r="AU29" s="14"/>
      <c r="AV29" s="14" t="str">
        <f>H23</f>
        <v>equipe31</v>
      </c>
      <c r="AX29" s="13">
        <v>2</v>
      </c>
      <c r="AY29" s="13" t="str">
        <f>J12</f>
        <v>poule 5</v>
      </c>
      <c r="AZ29" s="13" t="str">
        <f>J25</f>
        <v>equipe 43</v>
      </c>
      <c r="BA29" s="13" t="str">
        <f>J24</f>
        <v>equipe 42</v>
      </c>
      <c r="BB29" s="14"/>
      <c r="BC29" s="14"/>
      <c r="BD29" s="14" t="str">
        <f>J23</f>
        <v>equipe 41</v>
      </c>
      <c r="BF29">
        <v>29</v>
      </c>
    </row>
    <row r="30" spans="1:58" x14ac:dyDescent="0.3">
      <c r="R30" s="13">
        <v>3</v>
      </c>
      <c r="S30" s="13" t="str">
        <f>B12</f>
        <v>poule 1</v>
      </c>
      <c r="T30" s="13" t="str">
        <f>B22</f>
        <v>equipe1</v>
      </c>
      <c r="U30" s="13" t="str">
        <f>B26</f>
        <v>equipe5</v>
      </c>
      <c r="V30" s="13"/>
      <c r="W30" s="14"/>
      <c r="X30" s="14" t="str">
        <f>B25</f>
        <v>equipe4</v>
      </c>
      <c r="Z30" s="13">
        <v>3</v>
      </c>
      <c r="AA30" s="13" t="str">
        <f>D12</f>
        <v>poule 2</v>
      </c>
      <c r="AB30" s="13" t="str">
        <f>D22</f>
        <v>equipe 10</v>
      </c>
      <c r="AC30" s="13" t="str">
        <f>D26</f>
        <v>equipe 14</v>
      </c>
      <c r="AD30" s="13"/>
      <c r="AE30" s="13"/>
      <c r="AF30" s="31" t="str">
        <f>D25</f>
        <v>equipe 13</v>
      </c>
      <c r="AH30" s="13">
        <v>3</v>
      </c>
      <c r="AI30" s="13" t="str">
        <f>F12</f>
        <v>poule 3</v>
      </c>
      <c r="AJ30" s="13" t="str">
        <f>F22</f>
        <v>equipe 20</v>
      </c>
      <c r="AK30" s="13" t="str">
        <f>F26</f>
        <v>equipe 24</v>
      </c>
      <c r="AL30" s="13"/>
      <c r="AM30" s="14"/>
      <c r="AN30" s="14" t="str">
        <f>F25</f>
        <v>equipe 23</v>
      </c>
      <c r="AP30" s="13">
        <v>3</v>
      </c>
      <c r="AQ30" s="13" t="str">
        <f>H12</f>
        <v>poule 4</v>
      </c>
      <c r="AR30" s="13" t="str">
        <f>H22</f>
        <v>equipe30</v>
      </c>
      <c r="AS30" s="13" t="str">
        <f>H26</f>
        <v>equipe34</v>
      </c>
      <c r="AT30" s="13"/>
      <c r="AU30" s="14"/>
      <c r="AV30" s="14" t="str">
        <f>H25</f>
        <v>equipe33</v>
      </c>
      <c r="AX30" s="13">
        <v>3</v>
      </c>
      <c r="AY30" s="13" t="str">
        <f>J12</f>
        <v>poule 5</v>
      </c>
      <c r="AZ30" s="13" t="str">
        <f>J22</f>
        <v>equipe 40</v>
      </c>
      <c r="BA30" s="13" t="str">
        <f>J26</f>
        <v>equipe 44</v>
      </c>
      <c r="BB30" s="14"/>
      <c r="BC30" s="14"/>
      <c r="BD30" s="14" t="str">
        <f>J25</f>
        <v>equipe 43</v>
      </c>
      <c r="BF30">
        <v>30</v>
      </c>
    </row>
    <row r="31" spans="1:58" x14ac:dyDescent="0.3">
      <c r="R31" s="13">
        <v>4</v>
      </c>
      <c r="S31" s="13" t="str">
        <f>B12</f>
        <v>poule 1</v>
      </c>
      <c r="T31" s="13" t="str">
        <f>B23</f>
        <v>equipe2</v>
      </c>
      <c r="U31" s="13" t="str">
        <f>B24</f>
        <v>equipe3</v>
      </c>
      <c r="V31" s="13"/>
      <c r="W31" s="14"/>
      <c r="X31" s="14" t="str">
        <f>B22</f>
        <v>equipe1</v>
      </c>
      <c r="Z31" s="13">
        <v>4</v>
      </c>
      <c r="AA31" s="13" t="str">
        <f>D12</f>
        <v>poule 2</v>
      </c>
      <c r="AB31" s="13" t="str">
        <f>D23</f>
        <v>equipe 11</v>
      </c>
      <c r="AC31" s="13" t="str">
        <f>D24</f>
        <v>equipe 12</v>
      </c>
      <c r="AD31" s="13"/>
      <c r="AE31" s="13"/>
      <c r="AF31" s="31" t="str">
        <f>D22</f>
        <v>equipe 10</v>
      </c>
      <c r="AH31" s="13">
        <v>4</v>
      </c>
      <c r="AI31" s="13" t="str">
        <f>F12</f>
        <v>poule 3</v>
      </c>
      <c r="AJ31" s="13" t="str">
        <f>F23</f>
        <v>equipe 21</v>
      </c>
      <c r="AK31" s="13" t="str">
        <f>F24</f>
        <v>equipe 22</v>
      </c>
      <c r="AL31" s="13"/>
      <c r="AM31" s="14"/>
      <c r="AN31" s="14" t="str">
        <f>F22</f>
        <v>equipe 20</v>
      </c>
      <c r="AP31" s="13">
        <v>4</v>
      </c>
      <c r="AQ31" s="13" t="str">
        <f>H12</f>
        <v>poule 4</v>
      </c>
      <c r="AR31" s="13" t="str">
        <f>H23</f>
        <v>equipe31</v>
      </c>
      <c r="AS31" s="13" t="str">
        <f>H24</f>
        <v>equipe32</v>
      </c>
      <c r="AT31" s="13"/>
      <c r="AU31" s="14"/>
      <c r="AV31" s="14" t="str">
        <f>H22</f>
        <v>equipe30</v>
      </c>
      <c r="AX31" s="13">
        <v>4</v>
      </c>
      <c r="AY31" s="13" t="str">
        <f>J12</f>
        <v>poule 5</v>
      </c>
      <c r="AZ31" s="13" t="str">
        <f>J23</f>
        <v>equipe 41</v>
      </c>
      <c r="BA31" s="13" t="str">
        <f>J24</f>
        <v>equipe 42</v>
      </c>
      <c r="BB31" s="14"/>
      <c r="BC31" s="14"/>
      <c r="BD31" s="14" t="str">
        <f>J22</f>
        <v>equipe 40</v>
      </c>
      <c r="BF31">
        <v>31</v>
      </c>
    </row>
    <row r="32" spans="1:58" x14ac:dyDescent="0.3">
      <c r="R32" s="13">
        <v>5</v>
      </c>
      <c r="S32" s="13" t="str">
        <f>B12</f>
        <v>poule 1</v>
      </c>
      <c r="T32" s="13" t="str">
        <f>B26</f>
        <v>equipe5</v>
      </c>
      <c r="U32" s="13" t="str">
        <f>B25</f>
        <v>equipe4</v>
      </c>
      <c r="V32" s="13"/>
      <c r="W32" s="14"/>
      <c r="X32" s="14" t="str">
        <f>B24</f>
        <v>equipe3</v>
      </c>
      <c r="Z32" s="13">
        <v>5</v>
      </c>
      <c r="AA32" s="13" t="str">
        <f>D12</f>
        <v>poule 2</v>
      </c>
      <c r="AB32" s="13" t="str">
        <f>D26</f>
        <v>equipe 14</v>
      </c>
      <c r="AC32" s="13" t="str">
        <f>D25</f>
        <v>equipe 13</v>
      </c>
      <c r="AD32" s="13"/>
      <c r="AE32" s="13"/>
      <c r="AF32" s="31" t="str">
        <f>D24</f>
        <v>equipe 12</v>
      </c>
      <c r="AH32" s="13">
        <v>5</v>
      </c>
      <c r="AI32" s="13" t="str">
        <f>F12</f>
        <v>poule 3</v>
      </c>
      <c r="AJ32" s="13" t="str">
        <f>F26</f>
        <v>equipe 24</v>
      </c>
      <c r="AK32" s="13" t="str">
        <f>F25</f>
        <v>equipe 23</v>
      </c>
      <c r="AL32" s="13"/>
      <c r="AM32" s="14"/>
      <c r="AN32" s="14" t="str">
        <f>F24</f>
        <v>equipe 22</v>
      </c>
      <c r="AP32" s="13">
        <v>5</v>
      </c>
      <c r="AQ32" s="13" t="str">
        <f>H12</f>
        <v>poule 4</v>
      </c>
      <c r="AR32" s="13" t="str">
        <f>H26</f>
        <v>equipe34</v>
      </c>
      <c r="AS32" s="13" t="str">
        <f>H25</f>
        <v>equipe33</v>
      </c>
      <c r="AT32" s="13"/>
      <c r="AU32" s="14"/>
      <c r="AV32" s="14" t="str">
        <f>H24</f>
        <v>equipe32</v>
      </c>
      <c r="AX32" s="13">
        <v>5</v>
      </c>
      <c r="AY32" s="13" t="str">
        <f>J12</f>
        <v>poule 5</v>
      </c>
      <c r="AZ32" s="13" t="str">
        <f>J26</f>
        <v>equipe 44</v>
      </c>
      <c r="BA32" s="13" t="str">
        <f>J25</f>
        <v>equipe 43</v>
      </c>
      <c r="BB32" s="14"/>
      <c r="BC32" s="14"/>
      <c r="BD32" s="14" t="str">
        <f>J24</f>
        <v>equipe 42</v>
      </c>
      <c r="BF32">
        <v>32</v>
      </c>
    </row>
    <row r="33" spans="18:58" x14ac:dyDescent="0.3">
      <c r="R33" s="13">
        <v>6</v>
      </c>
      <c r="S33" s="13" t="str">
        <f>B12</f>
        <v>poule 1</v>
      </c>
      <c r="T33" s="13" t="str">
        <f>B24</f>
        <v>equipe3</v>
      </c>
      <c r="U33" s="13" t="str">
        <f>B22</f>
        <v>equipe1</v>
      </c>
      <c r="V33" s="13"/>
      <c r="W33" s="14"/>
      <c r="X33" s="14" t="str">
        <f>B23</f>
        <v>equipe2</v>
      </c>
      <c r="Z33" s="13">
        <v>6</v>
      </c>
      <c r="AA33" s="13" t="str">
        <f>D12</f>
        <v>poule 2</v>
      </c>
      <c r="AB33" s="13" t="str">
        <f>D24</f>
        <v>equipe 12</v>
      </c>
      <c r="AC33" s="13" t="str">
        <f>D22</f>
        <v>equipe 10</v>
      </c>
      <c r="AD33" s="13"/>
      <c r="AE33" s="13"/>
      <c r="AF33" s="31" t="str">
        <f>D23</f>
        <v>equipe 11</v>
      </c>
      <c r="AH33" s="13">
        <v>6</v>
      </c>
      <c r="AI33" s="13" t="str">
        <f>F12</f>
        <v>poule 3</v>
      </c>
      <c r="AJ33" s="13" t="str">
        <f>F24</f>
        <v>equipe 22</v>
      </c>
      <c r="AK33" s="13" t="str">
        <f>F22</f>
        <v>equipe 20</v>
      </c>
      <c r="AL33" s="13"/>
      <c r="AM33" s="14"/>
      <c r="AN33" s="14" t="str">
        <f>F23</f>
        <v>equipe 21</v>
      </c>
      <c r="AP33" s="13">
        <v>6</v>
      </c>
      <c r="AQ33" s="13" t="str">
        <f>H12</f>
        <v>poule 4</v>
      </c>
      <c r="AR33" s="13" t="str">
        <f>H24</f>
        <v>equipe32</v>
      </c>
      <c r="AS33" s="13" t="str">
        <f>H22</f>
        <v>equipe30</v>
      </c>
      <c r="AT33" s="13"/>
      <c r="AU33" s="14"/>
      <c r="AV33" s="14" t="str">
        <f>H23</f>
        <v>equipe31</v>
      </c>
      <c r="AX33" s="13">
        <v>6</v>
      </c>
      <c r="AY33" s="13" t="str">
        <f>J12</f>
        <v>poule 5</v>
      </c>
      <c r="AZ33" s="13" t="str">
        <f>J24</f>
        <v>equipe 42</v>
      </c>
      <c r="BA33" s="13" t="str">
        <f>J22</f>
        <v>equipe 40</v>
      </c>
      <c r="BB33" s="14"/>
      <c r="BC33" s="14"/>
      <c r="BD33" s="14" t="str">
        <f>J23</f>
        <v>equipe 41</v>
      </c>
      <c r="BF33">
        <v>33</v>
      </c>
    </row>
    <row r="34" spans="18:58" x14ac:dyDescent="0.3">
      <c r="R34" s="13">
        <v>7</v>
      </c>
      <c r="S34" s="13" t="str">
        <f>B12</f>
        <v>poule 1</v>
      </c>
      <c r="T34" s="13" t="str">
        <f>B23</f>
        <v>equipe2</v>
      </c>
      <c r="U34" s="13" t="str">
        <f>B26</f>
        <v>equipe5</v>
      </c>
      <c r="V34" s="13"/>
      <c r="W34" s="14"/>
      <c r="X34" s="14" t="str">
        <f>B25</f>
        <v>equipe4</v>
      </c>
      <c r="Z34" s="13">
        <v>7</v>
      </c>
      <c r="AA34" s="13" t="str">
        <f>D12</f>
        <v>poule 2</v>
      </c>
      <c r="AB34" s="13" t="str">
        <f>D23</f>
        <v>equipe 11</v>
      </c>
      <c r="AC34" s="13" t="str">
        <f>D26</f>
        <v>equipe 14</v>
      </c>
      <c r="AD34" s="13"/>
      <c r="AE34" s="13"/>
      <c r="AF34" s="31" t="str">
        <f>D25</f>
        <v>equipe 13</v>
      </c>
      <c r="AH34" s="13">
        <v>7</v>
      </c>
      <c r="AI34" s="13" t="str">
        <f>F12</f>
        <v>poule 3</v>
      </c>
      <c r="AJ34" s="13" t="str">
        <f>F23</f>
        <v>equipe 21</v>
      </c>
      <c r="AK34" s="13" t="str">
        <f>F26</f>
        <v>equipe 24</v>
      </c>
      <c r="AL34" s="13"/>
      <c r="AM34" s="14"/>
      <c r="AN34" s="14" t="str">
        <f>F25</f>
        <v>equipe 23</v>
      </c>
      <c r="AP34" s="13">
        <v>7</v>
      </c>
      <c r="AQ34" s="13" t="str">
        <f>H12</f>
        <v>poule 4</v>
      </c>
      <c r="AR34" s="13" t="str">
        <f>H23</f>
        <v>equipe31</v>
      </c>
      <c r="AS34" s="13" t="str">
        <f>H26</f>
        <v>equipe34</v>
      </c>
      <c r="AT34" s="13"/>
      <c r="AU34" s="14"/>
      <c r="AV34" s="14" t="str">
        <f>H25</f>
        <v>equipe33</v>
      </c>
      <c r="AX34" s="13">
        <v>7</v>
      </c>
      <c r="AY34" s="13" t="str">
        <f>J12</f>
        <v>poule 5</v>
      </c>
      <c r="AZ34" s="13" t="str">
        <f>J23</f>
        <v>equipe 41</v>
      </c>
      <c r="BA34" s="13" t="str">
        <f>J26</f>
        <v>equipe 44</v>
      </c>
      <c r="BB34" s="14"/>
      <c r="BC34" s="14"/>
      <c r="BD34" s="14" t="str">
        <f>J25</f>
        <v>equipe 43</v>
      </c>
      <c r="BF34">
        <v>34</v>
      </c>
    </row>
    <row r="35" spans="18:58" x14ac:dyDescent="0.3">
      <c r="R35" s="13">
        <v>8</v>
      </c>
      <c r="S35" s="13" t="str">
        <f>B12</f>
        <v>poule 1</v>
      </c>
      <c r="T35" s="13" t="str">
        <f>B22</f>
        <v>equipe1</v>
      </c>
      <c r="U35" s="13" t="str">
        <f>B25</f>
        <v>equipe4</v>
      </c>
      <c r="V35" s="13"/>
      <c r="W35" s="14"/>
      <c r="X35" s="14" t="str">
        <f>B24</f>
        <v>equipe3</v>
      </c>
      <c r="Z35" s="13">
        <v>8</v>
      </c>
      <c r="AA35" s="13" t="str">
        <f>D12</f>
        <v>poule 2</v>
      </c>
      <c r="AB35" s="13" t="str">
        <f>D22</f>
        <v>equipe 10</v>
      </c>
      <c r="AC35" s="13" t="str">
        <f>D25</f>
        <v>equipe 13</v>
      </c>
      <c r="AD35" s="13"/>
      <c r="AE35" s="13"/>
      <c r="AF35" s="31" t="str">
        <f>D24</f>
        <v>equipe 12</v>
      </c>
      <c r="AH35" s="13">
        <v>8</v>
      </c>
      <c r="AI35" s="13" t="str">
        <f>F12</f>
        <v>poule 3</v>
      </c>
      <c r="AJ35" s="13" t="str">
        <f>F22</f>
        <v>equipe 20</v>
      </c>
      <c r="AK35" s="13" t="str">
        <f>F25</f>
        <v>equipe 23</v>
      </c>
      <c r="AL35" s="13"/>
      <c r="AM35" s="14"/>
      <c r="AN35" s="14" t="str">
        <f>F24</f>
        <v>equipe 22</v>
      </c>
      <c r="AP35" s="13">
        <v>8</v>
      </c>
      <c r="AQ35" s="13" t="str">
        <f>H12</f>
        <v>poule 4</v>
      </c>
      <c r="AR35" s="13" t="str">
        <f>H22</f>
        <v>equipe30</v>
      </c>
      <c r="AS35" s="13" t="str">
        <f>H25</f>
        <v>equipe33</v>
      </c>
      <c r="AT35" s="13"/>
      <c r="AU35" s="14"/>
      <c r="AV35" s="14" t="str">
        <f>H24</f>
        <v>equipe32</v>
      </c>
      <c r="AX35" s="13">
        <v>8</v>
      </c>
      <c r="AY35" s="13" t="str">
        <f>J12</f>
        <v>poule 5</v>
      </c>
      <c r="AZ35" s="13" t="str">
        <f>J22</f>
        <v>equipe 40</v>
      </c>
      <c r="BA35" s="13" t="str">
        <f>J25</f>
        <v>equipe 43</v>
      </c>
      <c r="BB35" s="14"/>
      <c r="BC35" s="14"/>
      <c r="BD35" s="14" t="str">
        <f>J24</f>
        <v>equipe 42</v>
      </c>
      <c r="BF35">
        <v>35</v>
      </c>
    </row>
    <row r="36" spans="18:58" x14ac:dyDescent="0.3">
      <c r="R36" s="13">
        <v>9</v>
      </c>
      <c r="S36" s="13" t="str">
        <f>B12</f>
        <v>poule 1</v>
      </c>
      <c r="T36" s="13" t="str">
        <f>B24</f>
        <v>equipe3</v>
      </c>
      <c r="U36" s="13" t="str">
        <f>B26</f>
        <v>equipe5</v>
      </c>
      <c r="V36" s="13"/>
      <c r="W36" s="14"/>
      <c r="X36" s="14" t="str">
        <f>B22</f>
        <v>equipe1</v>
      </c>
      <c r="Z36" s="13">
        <v>9</v>
      </c>
      <c r="AA36" s="13" t="str">
        <f>D12</f>
        <v>poule 2</v>
      </c>
      <c r="AB36" s="13" t="str">
        <f>D24</f>
        <v>equipe 12</v>
      </c>
      <c r="AC36" s="13" t="str">
        <f>D26</f>
        <v>equipe 14</v>
      </c>
      <c r="AD36" s="13"/>
      <c r="AE36" s="13"/>
      <c r="AF36" s="31" t="str">
        <f>D22</f>
        <v>equipe 10</v>
      </c>
      <c r="AH36" s="13">
        <v>9</v>
      </c>
      <c r="AI36" s="13" t="str">
        <f>F12</f>
        <v>poule 3</v>
      </c>
      <c r="AJ36" s="13" t="str">
        <f>F24</f>
        <v>equipe 22</v>
      </c>
      <c r="AK36" s="13" t="str">
        <f>F26</f>
        <v>equipe 24</v>
      </c>
      <c r="AL36" s="13"/>
      <c r="AM36" s="14"/>
      <c r="AN36" s="14" t="str">
        <f>F22</f>
        <v>equipe 20</v>
      </c>
      <c r="AP36" s="13">
        <v>9</v>
      </c>
      <c r="AQ36" s="13" t="str">
        <f>H12</f>
        <v>poule 4</v>
      </c>
      <c r="AR36" s="13" t="str">
        <f>H24</f>
        <v>equipe32</v>
      </c>
      <c r="AS36" s="13" t="str">
        <f>H26</f>
        <v>equipe34</v>
      </c>
      <c r="AT36" s="13"/>
      <c r="AU36" s="14"/>
      <c r="AV36" s="14" t="str">
        <f>H22</f>
        <v>equipe30</v>
      </c>
      <c r="AX36" s="13">
        <v>9</v>
      </c>
      <c r="AY36" s="13" t="str">
        <f>J12</f>
        <v>poule 5</v>
      </c>
      <c r="AZ36" s="13" t="str">
        <f>J24</f>
        <v>equipe 42</v>
      </c>
      <c r="BA36" s="13" t="str">
        <f>J26</f>
        <v>equipe 44</v>
      </c>
      <c r="BB36" s="14"/>
      <c r="BC36" s="14"/>
      <c r="BD36" s="14" t="str">
        <f>J22</f>
        <v>equipe 40</v>
      </c>
      <c r="BF36">
        <v>36</v>
      </c>
    </row>
    <row r="37" spans="18:58" x14ac:dyDescent="0.3">
      <c r="R37" s="13">
        <v>10</v>
      </c>
      <c r="S37" s="13" t="str">
        <f>B12</f>
        <v>poule 1</v>
      </c>
      <c r="T37" s="13" t="str">
        <f>B25</f>
        <v>equipe4</v>
      </c>
      <c r="U37" s="13" t="str">
        <f>B23</f>
        <v>equipe2</v>
      </c>
      <c r="V37" s="13"/>
      <c r="W37" s="14"/>
      <c r="X37" s="14" t="str">
        <f>B26</f>
        <v>equipe5</v>
      </c>
      <c r="Z37" s="13">
        <v>10</v>
      </c>
      <c r="AA37" s="13" t="str">
        <f>D12</f>
        <v>poule 2</v>
      </c>
      <c r="AB37" s="13" t="str">
        <f>D25</f>
        <v>equipe 13</v>
      </c>
      <c r="AC37" s="13" t="str">
        <f>D23</f>
        <v>equipe 11</v>
      </c>
      <c r="AD37" s="13"/>
      <c r="AE37" s="13"/>
      <c r="AF37" s="31" t="str">
        <f>D26</f>
        <v>equipe 14</v>
      </c>
      <c r="AH37" s="13">
        <v>10</v>
      </c>
      <c r="AI37" s="13" t="str">
        <f>F12</f>
        <v>poule 3</v>
      </c>
      <c r="AJ37" s="13" t="str">
        <f>F25</f>
        <v>equipe 23</v>
      </c>
      <c r="AK37" s="13" t="str">
        <f>F23</f>
        <v>equipe 21</v>
      </c>
      <c r="AL37" s="13"/>
      <c r="AM37" s="14"/>
      <c r="AN37" s="14" t="str">
        <f>F26</f>
        <v>equipe 24</v>
      </c>
      <c r="AP37" s="13">
        <v>10</v>
      </c>
      <c r="AQ37" s="13" t="str">
        <f>H12</f>
        <v>poule 4</v>
      </c>
      <c r="AR37" s="13" t="str">
        <f>H25</f>
        <v>equipe33</v>
      </c>
      <c r="AS37" s="13" t="str">
        <f>H23</f>
        <v>equipe31</v>
      </c>
      <c r="AT37" s="13"/>
      <c r="AU37" s="14"/>
      <c r="AV37" s="14" t="str">
        <f>H26</f>
        <v>equipe34</v>
      </c>
      <c r="AX37" s="13">
        <v>10</v>
      </c>
      <c r="AY37" s="13" t="str">
        <f>J12</f>
        <v>poule 5</v>
      </c>
      <c r="AZ37" s="13" t="str">
        <f>J25</f>
        <v>equipe 43</v>
      </c>
      <c r="BA37" s="13" t="str">
        <f>J23</f>
        <v>equipe 41</v>
      </c>
      <c r="BB37" s="14"/>
      <c r="BC37" s="14"/>
      <c r="BD37" s="14" t="str">
        <f>J26</f>
        <v>equipe 44</v>
      </c>
      <c r="BF37">
        <v>37</v>
      </c>
    </row>
    <row r="38" spans="18:58" x14ac:dyDescent="0.3">
      <c r="AT38" s="11"/>
      <c r="BF38">
        <v>38</v>
      </c>
    </row>
    <row r="39" spans="18:58" x14ac:dyDescent="0.3">
      <c r="BF39">
        <v>39</v>
      </c>
    </row>
    <row r="40" spans="18:58" x14ac:dyDescent="0.3">
      <c r="BF40">
        <v>40</v>
      </c>
    </row>
    <row r="41" spans="18:58" x14ac:dyDescent="0.3">
      <c r="BF41">
        <v>41</v>
      </c>
    </row>
    <row r="42" spans="18:58" x14ac:dyDescent="0.3">
      <c r="BF42">
        <v>42</v>
      </c>
    </row>
    <row r="43" spans="18:58" x14ac:dyDescent="0.3">
      <c r="BF43">
        <v>43</v>
      </c>
    </row>
    <row r="44" spans="18:58" x14ac:dyDescent="0.3">
      <c r="BF44">
        <v>44</v>
      </c>
    </row>
    <row r="45" spans="18:58" x14ac:dyDescent="0.3">
      <c r="BF45">
        <v>45</v>
      </c>
    </row>
    <row r="46" spans="18:58" x14ac:dyDescent="0.3">
      <c r="BF46">
        <v>46</v>
      </c>
    </row>
    <row r="47" spans="18:58" x14ac:dyDescent="0.3">
      <c r="BF47">
        <v>47</v>
      </c>
    </row>
    <row r="48" spans="18:58" x14ac:dyDescent="0.3">
      <c r="BF48">
        <v>48</v>
      </c>
    </row>
    <row r="49" spans="58:58" x14ac:dyDescent="0.3">
      <c r="BF49">
        <v>49</v>
      </c>
    </row>
    <row r="50" spans="58:58" x14ac:dyDescent="0.3">
      <c r="BF50">
        <v>50</v>
      </c>
    </row>
    <row r="51" spans="58:58" x14ac:dyDescent="0.3">
      <c r="BF51">
        <v>51</v>
      </c>
    </row>
    <row r="52" spans="58:58" x14ac:dyDescent="0.3">
      <c r="BF52">
        <v>52</v>
      </c>
    </row>
    <row r="53" spans="58:58" x14ac:dyDescent="0.3">
      <c r="BF53">
        <v>53</v>
      </c>
    </row>
    <row r="54" spans="58:58" x14ac:dyDescent="0.3">
      <c r="BF54">
        <v>54</v>
      </c>
    </row>
    <row r="55" spans="58:58" x14ac:dyDescent="0.3">
      <c r="BF55">
        <v>55</v>
      </c>
    </row>
  </sheetData>
  <mergeCells count="21">
    <mergeCell ref="AP2:AS2"/>
    <mergeCell ref="AX2:BA2"/>
    <mergeCell ref="AR9:AS9"/>
    <mergeCell ref="AR18:AS18"/>
    <mergeCell ref="AR27:AS27"/>
    <mergeCell ref="AZ9:BA9"/>
    <mergeCell ref="AZ18:BA18"/>
    <mergeCell ref="AZ27:BA27"/>
    <mergeCell ref="AB9:AC9"/>
    <mergeCell ref="AB18:AC18"/>
    <mergeCell ref="AB27:AC27"/>
    <mergeCell ref="Z2:AC2"/>
    <mergeCell ref="AJ9:AK9"/>
    <mergeCell ref="AJ18:AK18"/>
    <mergeCell ref="AJ27:AK27"/>
    <mergeCell ref="AH2:AK2"/>
    <mergeCell ref="B2:O2"/>
    <mergeCell ref="T9:U9"/>
    <mergeCell ref="T18:U18"/>
    <mergeCell ref="T27:U27"/>
    <mergeCell ref="R2:U2"/>
  </mergeCells>
  <conditionalFormatting sqref="T28:V37 T27 T3:V26 AB3:AF26 AJ3:AL26 AR3:AT3 AT4:AT27 AR4:AS26 AT29:AT38 AR28:AS37 AZ3:BA26">
    <cfRule type="containsText" dxfId="27" priority="17" operator="containsText" text="d">
      <formula>NOT(ISERROR(SEARCH("d",T3)))</formula>
    </cfRule>
    <cfRule type="containsText" dxfId="26" priority="18" operator="containsText" text="c">
      <formula>NOT(ISERROR(SEARCH("c",T3)))</formula>
    </cfRule>
    <cfRule type="containsText" dxfId="25" priority="19" operator="containsText" text="b">
      <formula>NOT(ISERROR(SEARCH("b",T3)))</formula>
    </cfRule>
    <cfRule type="cellIs" dxfId="24" priority="20" operator="equal">
      <formula>"a"</formula>
    </cfRule>
  </conditionalFormatting>
  <conditionalFormatting sqref="AB28:AF37 AB27">
    <cfRule type="containsText" dxfId="23" priority="13" operator="containsText" text="d">
      <formula>NOT(ISERROR(SEARCH("d",AB27)))</formula>
    </cfRule>
    <cfRule type="containsText" dxfId="22" priority="14" operator="containsText" text="c">
      <formula>NOT(ISERROR(SEARCH("c",AB27)))</formula>
    </cfRule>
    <cfRule type="containsText" dxfId="21" priority="15" operator="containsText" text="b">
      <formula>NOT(ISERROR(SEARCH("b",AB27)))</formula>
    </cfRule>
    <cfRule type="cellIs" dxfId="20" priority="16" operator="equal">
      <formula>"a"</formula>
    </cfRule>
  </conditionalFormatting>
  <conditionalFormatting sqref="AJ28:AL37 AJ27">
    <cfRule type="containsText" dxfId="19" priority="9" operator="containsText" text="d">
      <formula>NOT(ISERROR(SEARCH("d",AJ27)))</formula>
    </cfRule>
    <cfRule type="containsText" dxfId="18" priority="10" operator="containsText" text="c">
      <formula>NOT(ISERROR(SEARCH("c",AJ27)))</formula>
    </cfRule>
    <cfRule type="containsText" dxfId="17" priority="11" operator="containsText" text="b">
      <formula>NOT(ISERROR(SEARCH("b",AJ27)))</formula>
    </cfRule>
    <cfRule type="cellIs" dxfId="16" priority="12" operator="equal">
      <formula>"a"</formula>
    </cfRule>
  </conditionalFormatting>
  <conditionalFormatting sqref="AR27">
    <cfRule type="containsText" dxfId="15" priority="5" operator="containsText" text="d">
      <formula>NOT(ISERROR(SEARCH("d",AR27)))</formula>
    </cfRule>
    <cfRule type="containsText" dxfId="14" priority="6" operator="containsText" text="c">
      <formula>NOT(ISERROR(SEARCH("c",AR27)))</formula>
    </cfRule>
    <cfRule type="containsText" dxfId="13" priority="7" operator="containsText" text="b">
      <formula>NOT(ISERROR(SEARCH("b",AR27)))</formula>
    </cfRule>
    <cfRule type="cellIs" dxfId="12" priority="8" operator="equal">
      <formula>"a"</formula>
    </cfRule>
  </conditionalFormatting>
  <conditionalFormatting sqref="AZ28:BA37 AZ27">
    <cfRule type="containsText" dxfId="11" priority="1" operator="containsText" text="d">
      <formula>NOT(ISERROR(SEARCH("d",AZ27)))</formula>
    </cfRule>
    <cfRule type="containsText" dxfId="10" priority="2" operator="containsText" text="c">
      <formula>NOT(ISERROR(SEARCH("c",AZ27)))</formula>
    </cfRule>
    <cfRule type="containsText" dxfId="9" priority="3" operator="containsText" text="b">
      <formula>NOT(ISERROR(SEARCH("b",AZ27)))</formula>
    </cfRule>
    <cfRule type="cellIs" dxfId="8" priority="4" operator="equal">
      <formula>"a"</formula>
    </cfRule>
  </conditionalFormatting>
  <dataValidations count="1">
    <dataValidation type="whole" allowBlank="1" showErrorMessage="1" errorTitle="nb de poules" error="le nombre de poules _x000a_entre 3...5" sqref="B8">
      <formula1>3</formula1>
      <formula2>5</formula2>
    </dataValidation>
  </dataValidations>
  <pageMargins left="0.7" right="0.7" top="0.75" bottom="0.75" header="0.3" footer="0.3"/>
  <ignoredErrors>
    <ignoredError sqref="X36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4"/>
  <sheetViews>
    <sheetView showGridLines="0" tabSelected="1" workbookViewId="0">
      <pane ySplit="4" topLeftCell="A5" activePane="bottomLeft" state="frozen"/>
      <selection pane="bottomLeft" activeCell="B4" sqref="B4:C54"/>
    </sheetView>
  </sheetViews>
  <sheetFormatPr baseColWidth="10" defaultRowHeight="18.75" x14ac:dyDescent="0.3"/>
  <cols>
    <col min="1" max="1" width="12.42578125" style="25" bestFit="1" customWidth="1"/>
    <col min="2" max="2" width="12" style="10" customWidth="1"/>
    <col min="3" max="3" width="18.42578125" style="10" customWidth="1"/>
    <col min="4" max="5" width="30.7109375" style="23" customWidth="1"/>
    <col min="6" max="7" width="11.5703125" style="23" bestFit="1" customWidth="1"/>
    <col min="8" max="8" width="30.7109375" style="23" customWidth="1"/>
    <col min="9" max="9" width="23.140625" style="10" customWidth="1"/>
    <col min="10" max="11" width="11.42578125" style="10" customWidth="1"/>
    <col min="12" max="12" width="24.42578125" style="10" customWidth="1"/>
    <col min="13" max="13" width="22" style="10" customWidth="1"/>
    <col min="14" max="14" width="20.7109375" style="10" customWidth="1"/>
    <col min="15" max="15" width="15.5703125" style="10" customWidth="1"/>
    <col min="16" max="17" width="11.42578125" style="30" customWidth="1"/>
    <col min="18" max="16384" width="11.42578125" style="10"/>
  </cols>
  <sheetData>
    <row r="1" spans="1:17" hidden="1" x14ac:dyDescent="0.3">
      <c r="C1" s="33"/>
    </row>
    <row r="2" spans="1:17" hidden="1" x14ac:dyDescent="0.3">
      <c r="A2" s="25" t="str">
        <f>IF(C2="","",IF(C1=infos!$B$12,A1+infos!$B$28,IF(C1=infos!$D$12,A1+infos!$D$28,IF(C1=infos!$F$12,A1+infos!$F$28,IF(C1=infos!$H$12,A1+infos!$H$28,IF(C1=infos!$J$12,A1+infos!$J$28))))))</f>
        <v/>
      </c>
      <c r="D2" s="16"/>
    </row>
    <row r="3" spans="1:17" hidden="1" x14ac:dyDescent="0.3"/>
    <row r="4" spans="1:17" ht="31.5" customHeight="1" x14ac:dyDescent="0.3">
      <c r="A4" s="26" t="s">
        <v>14</v>
      </c>
      <c r="B4" s="27" t="s">
        <v>15</v>
      </c>
      <c r="C4" s="27" t="s">
        <v>16</v>
      </c>
      <c r="D4" s="27" t="s">
        <v>17</v>
      </c>
      <c r="E4" s="27" t="s">
        <v>35</v>
      </c>
      <c r="F4" s="27" t="s">
        <v>19</v>
      </c>
      <c r="G4" s="27" t="s">
        <v>20</v>
      </c>
      <c r="H4" s="27" t="s">
        <v>23</v>
      </c>
      <c r="L4" s="30" t="s">
        <v>24</v>
      </c>
      <c r="M4" s="30" t="s">
        <v>25</v>
      </c>
      <c r="N4" s="30" t="s">
        <v>26</v>
      </c>
      <c r="O4" s="30" t="s">
        <v>27</v>
      </c>
      <c r="P4" s="30" t="s">
        <v>32</v>
      </c>
      <c r="Q4" s="30" t="s">
        <v>33</v>
      </c>
    </row>
    <row r="5" spans="1:17" x14ac:dyDescent="0.3">
      <c r="A5" s="34">
        <f>infos!B4</f>
        <v>0.58333333333333337</v>
      </c>
      <c r="B5" s="13">
        <v>1</v>
      </c>
      <c r="C5" s="13" t="str">
        <f>infos!$S$10</f>
        <v>poule 1</v>
      </c>
      <c r="D5" s="24" t="str">
        <f>infos!T10</f>
        <v>equipe1</v>
      </c>
      <c r="E5" s="24" t="str">
        <f>infos!U10</f>
        <v>equipe2</v>
      </c>
      <c r="F5" s="74"/>
      <c r="G5" s="74"/>
      <c r="H5" s="24" t="str">
        <f>infos!X10</f>
        <v>equipe3</v>
      </c>
      <c r="L5" s="10" t="str">
        <f>IF(F5=0,"",IF(F5&gt;G5,D5,IF(F5&lt;G5,E5,"")))</f>
        <v/>
      </c>
      <c r="M5" s="10" t="str">
        <f t="shared" ref="M5:M50" si="0">IF(F5=0,"",IF(F5&gt;G5,E5,IF(F5&lt;G5,D5,"")))</f>
        <v/>
      </c>
      <c r="N5" s="10" t="str">
        <f>IF(F5=0,"",IF(F5=G5,D5,""))</f>
        <v/>
      </c>
      <c r="O5" s="10" t="str">
        <f>IF(F5=0,"",IF(F5=G5,E5,""))</f>
        <v/>
      </c>
      <c r="P5" s="30">
        <f>F5-G5</f>
        <v>0</v>
      </c>
      <c r="Q5" s="30">
        <f>G5-F5</f>
        <v>0</v>
      </c>
    </row>
    <row r="6" spans="1:17" x14ac:dyDescent="0.3">
      <c r="A6" s="25">
        <f>IF(C6="","",IF(C5=infos!$B$12,A5+infos!$B$28,IF(C5=infos!$D$12,A5+infos!$D$28,IF(C5=infos!$F$12,A5+infos!$F$28,IF(C5=infos!$H$12,A5+infos!$H$28,IF(C5=infos!$J$12,A5+infos!$J$28))))))</f>
        <v>0.59097222222222223</v>
      </c>
      <c r="B6" s="13">
        <v>1</v>
      </c>
      <c r="C6" s="13" t="str">
        <f>infos!$AA$10</f>
        <v>poule 2</v>
      </c>
      <c r="D6" s="24" t="str">
        <f>infos!AB28</f>
        <v>equipe 10</v>
      </c>
      <c r="E6" s="24" t="str">
        <f>infos!AC28</f>
        <v>equipe 11</v>
      </c>
      <c r="F6" s="74"/>
      <c r="G6" s="74"/>
      <c r="H6" s="24" t="str">
        <f>infos!AF28</f>
        <v>equipe 14</v>
      </c>
      <c r="L6" s="10" t="str">
        <f t="shared" ref="L6:L50" si="1">IF(F6=0,"",IF(F6&gt;G6,D6,IF(F6&lt;G6,E6,"")))</f>
        <v/>
      </c>
      <c r="M6" s="10" t="str">
        <f t="shared" si="0"/>
        <v/>
      </c>
      <c r="N6" s="10" t="str">
        <f t="shared" ref="N6:N50" si="2">IF(F6=0,"",IF(F6=G6,D6,""))</f>
        <v/>
      </c>
      <c r="O6" s="10" t="str">
        <f t="shared" ref="O6:O50" si="3">IF(F6=0,"",IF(F6=G6,E6,""))</f>
        <v/>
      </c>
      <c r="P6" s="30">
        <f t="shared" ref="P6:P51" si="4">F6-G6</f>
        <v>0</v>
      </c>
      <c r="Q6" s="30">
        <f t="shared" ref="Q6:Q51" si="5">G6-F6</f>
        <v>0</v>
      </c>
    </row>
    <row r="7" spans="1:17" x14ac:dyDescent="0.3">
      <c r="A7" s="25">
        <f>IF(C7="","",IF(C6=infos!$B$12,A6+infos!$B$28,IF(C6=infos!$D$12,A6+infos!$D$28,IF(C6=infos!$F$12,A6+infos!$F$28,IF(C6=infos!$H$12,A6+infos!$H$28,IF(C6=infos!$J$12,A6+infos!$J$28))))))</f>
        <v>0.59861111111111109</v>
      </c>
      <c r="B7" s="24">
        <v>1</v>
      </c>
      <c r="C7" s="24" t="str">
        <f>infos!$F$12</f>
        <v>poule 3</v>
      </c>
      <c r="D7" s="24" t="str">
        <f>infos!AJ28</f>
        <v>equipe 20</v>
      </c>
      <c r="E7" s="24" t="str">
        <f>infos!AK28</f>
        <v>equipe 21</v>
      </c>
      <c r="F7" s="74"/>
      <c r="G7" s="74"/>
      <c r="H7" s="24" t="str">
        <f>infos!AN28</f>
        <v>equipe 24</v>
      </c>
      <c r="L7" s="10" t="str">
        <f t="shared" si="1"/>
        <v/>
      </c>
      <c r="M7" s="10" t="str">
        <f t="shared" si="0"/>
        <v/>
      </c>
      <c r="N7" s="10" t="str">
        <f t="shared" si="2"/>
        <v/>
      </c>
      <c r="O7" s="10" t="str">
        <f t="shared" si="3"/>
        <v/>
      </c>
      <c r="P7" s="30">
        <f t="shared" si="4"/>
        <v>0</v>
      </c>
      <c r="Q7" s="30">
        <f t="shared" si="5"/>
        <v>0</v>
      </c>
    </row>
    <row r="8" spans="1:17" x14ac:dyDescent="0.3">
      <c r="A8" s="25">
        <f>IF(C8="","",IF(C7=infos!$B$12,A7+infos!$B$28,IF(C7=infos!$D$12,A7+infos!$D$28,IF(C7=infos!$F$12,A7+infos!$F$28,IF(C7=infos!$H$12,A7+infos!$H$28,IF(C7=infos!$J$12,A7+infos!$J$28))))))</f>
        <v>0.60902777777777772</v>
      </c>
      <c r="B8" s="24">
        <v>1</v>
      </c>
      <c r="C8" s="24" t="str">
        <f>infos!$H$12</f>
        <v>poule 4</v>
      </c>
      <c r="D8" s="24" t="str">
        <f>infos!AR28</f>
        <v>equipe30</v>
      </c>
      <c r="E8" s="24" t="str">
        <f>infos!AS28</f>
        <v>equipe31</v>
      </c>
      <c r="F8" s="74"/>
      <c r="G8" s="74"/>
      <c r="H8" s="24" t="str">
        <f>infos!AV28</f>
        <v>equipe34</v>
      </c>
      <c r="L8" s="10" t="str">
        <f t="shared" si="1"/>
        <v/>
      </c>
      <c r="M8" s="10" t="str">
        <f t="shared" si="0"/>
        <v/>
      </c>
      <c r="N8" s="10" t="str">
        <f t="shared" si="2"/>
        <v/>
      </c>
      <c r="O8" s="10" t="str">
        <f t="shared" si="3"/>
        <v/>
      </c>
      <c r="P8" s="30">
        <f t="shared" si="4"/>
        <v>0</v>
      </c>
      <c r="Q8" s="30">
        <f t="shared" si="5"/>
        <v>0</v>
      </c>
    </row>
    <row r="9" spans="1:17" x14ac:dyDescent="0.3">
      <c r="A9" s="25">
        <f>IF(C9="","",IF(C8=infos!$B$12,A8+infos!$B$28,IF(C8=infos!$D$12,A8+infos!$D$28,IF(C8=infos!$F$12,A8+infos!$F$28,IF(C8=infos!$H$12,A8+infos!$H$28,IF(C8=infos!$J$12,A8+infos!$J$28))))))</f>
        <v>0.62291666666666656</v>
      </c>
      <c r="B9" s="24">
        <v>1</v>
      </c>
      <c r="C9" s="24" t="str">
        <f>infos!$J$12</f>
        <v>poule 5</v>
      </c>
      <c r="D9" s="24" t="str">
        <f>infos!AZ28</f>
        <v>equipe 40</v>
      </c>
      <c r="E9" s="24" t="str">
        <f>infos!BA28</f>
        <v>equipe 41</v>
      </c>
      <c r="F9" s="74"/>
      <c r="G9" s="74"/>
      <c r="H9" s="24" t="str">
        <f>infos!BD28</f>
        <v>equipe 44</v>
      </c>
      <c r="L9" s="10" t="str">
        <f t="shared" si="1"/>
        <v/>
      </c>
      <c r="M9" s="10" t="str">
        <f t="shared" si="0"/>
        <v/>
      </c>
      <c r="N9" s="10" t="str">
        <f t="shared" si="2"/>
        <v/>
      </c>
      <c r="O9" s="10" t="str">
        <f t="shared" si="3"/>
        <v/>
      </c>
      <c r="P9" s="30">
        <f t="shared" si="4"/>
        <v>0</v>
      </c>
      <c r="Q9" s="30">
        <f t="shared" si="5"/>
        <v>0</v>
      </c>
    </row>
    <row r="10" spans="1:17" x14ac:dyDescent="0.3">
      <c r="A10" s="25">
        <f>IF(C10="","",IF(C9=infos!$B$12,A9+infos!$B$28,IF(C9=infos!$D$12,A9+infos!$D$28,IF(C9=infos!$F$12,A9+infos!$F$28,IF(C9=infos!$H$12,A9+infos!$H$28,IF(C9=infos!$J$12,A9+infos!$J$28))))))</f>
        <v>0.64027777777777772</v>
      </c>
      <c r="B10" s="13">
        <v>2</v>
      </c>
      <c r="C10" s="13" t="str">
        <f>infos!$S$10</f>
        <v>poule 1</v>
      </c>
      <c r="D10" s="24" t="str">
        <f>infos!T11</f>
        <v>equipe1</v>
      </c>
      <c r="E10" s="24" t="str">
        <f>infos!U11</f>
        <v>equipe3</v>
      </c>
      <c r="F10" s="74"/>
      <c r="G10" s="74"/>
      <c r="H10" s="24" t="str">
        <f>infos!X11</f>
        <v>equipe2</v>
      </c>
      <c r="L10" s="10" t="str">
        <f t="shared" si="1"/>
        <v/>
      </c>
      <c r="M10" s="10" t="str">
        <f t="shared" si="0"/>
        <v/>
      </c>
      <c r="N10" s="10" t="str">
        <f t="shared" si="2"/>
        <v/>
      </c>
      <c r="O10" s="10" t="str">
        <f t="shared" si="3"/>
        <v/>
      </c>
      <c r="P10" s="30">
        <f t="shared" si="4"/>
        <v>0</v>
      </c>
      <c r="Q10" s="30">
        <f t="shared" si="5"/>
        <v>0</v>
      </c>
    </row>
    <row r="11" spans="1:17" x14ac:dyDescent="0.3">
      <c r="A11" s="25">
        <f>IF(C11="","",IF(C10=infos!$B$12,A10+infos!$B$28,IF(C10=infos!$D$12,A10+infos!$D$28,IF(C10=infos!$F$12,A10+infos!$F$28,IF(C10=infos!$H$12,A10+infos!$H$28,IF(C10=infos!$J$12,A10+infos!$J$28))))))</f>
        <v>0.64791666666666659</v>
      </c>
      <c r="B11" s="13">
        <v>2</v>
      </c>
      <c r="C11" s="13" t="str">
        <f>infos!$AA$10</f>
        <v>poule 2</v>
      </c>
      <c r="D11" s="24" t="str">
        <f>infos!AB29</f>
        <v>equipe 13</v>
      </c>
      <c r="E11" s="24" t="str">
        <f>infos!AC29</f>
        <v>equipe 12</v>
      </c>
      <c r="F11" s="74"/>
      <c r="G11" s="74"/>
      <c r="H11" s="24" t="str">
        <f>infos!AF29</f>
        <v>equipe 11</v>
      </c>
      <c r="L11" s="10" t="str">
        <f t="shared" si="1"/>
        <v/>
      </c>
      <c r="M11" s="10" t="str">
        <f t="shared" si="0"/>
        <v/>
      </c>
      <c r="N11" s="10" t="str">
        <f t="shared" si="2"/>
        <v/>
      </c>
      <c r="O11" s="10" t="str">
        <f t="shared" si="3"/>
        <v/>
      </c>
      <c r="P11" s="30">
        <f t="shared" si="4"/>
        <v>0</v>
      </c>
      <c r="Q11" s="30">
        <f t="shared" si="5"/>
        <v>0</v>
      </c>
    </row>
    <row r="12" spans="1:17" x14ac:dyDescent="0.3">
      <c r="A12" s="25">
        <f>IF(C12="","",IF(C11=infos!$B$12,A11+infos!$B$28,IF(C11=infos!$D$12,A11+infos!$D$28,IF(C11=infos!$F$12,A11+infos!$F$28,IF(C11=infos!$H$12,A11+infos!$H$28,IF(C11=infos!$J$12,A11+infos!$J$28))))))</f>
        <v>0.65555555555555545</v>
      </c>
      <c r="B12" s="24">
        <v>2</v>
      </c>
      <c r="C12" s="24" t="str">
        <f>infos!$F$12</f>
        <v>poule 3</v>
      </c>
      <c r="D12" s="24" t="str">
        <f>infos!AJ29</f>
        <v>equipe 23</v>
      </c>
      <c r="E12" s="24" t="str">
        <f>infos!AK29</f>
        <v>equipe 22</v>
      </c>
      <c r="F12" s="74"/>
      <c r="G12" s="74"/>
      <c r="H12" s="24" t="str">
        <f>infos!AN29</f>
        <v>equipe 21</v>
      </c>
      <c r="L12" s="10" t="str">
        <f t="shared" si="1"/>
        <v/>
      </c>
      <c r="M12" s="10" t="str">
        <f t="shared" si="0"/>
        <v/>
      </c>
      <c r="N12" s="10" t="str">
        <f t="shared" si="2"/>
        <v/>
      </c>
      <c r="O12" s="10" t="str">
        <f t="shared" si="3"/>
        <v/>
      </c>
      <c r="P12" s="30">
        <f t="shared" si="4"/>
        <v>0</v>
      </c>
      <c r="Q12" s="30">
        <f t="shared" si="5"/>
        <v>0</v>
      </c>
    </row>
    <row r="13" spans="1:17" x14ac:dyDescent="0.3">
      <c r="A13" s="25">
        <f>IF(C13="","",IF(C12=infos!$B$12,A12+infos!$B$28,IF(C12=infos!$D$12,A12+infos!$D$28,IF(C12=infos!$F$12,A12+infos!$F$28,IF(C12=infos!$H$12,A12+infos!$H$28,IF(C12=infos!$J$12,A12+infos!$J$28))))))</f>
        <v>0.66597222222222208</v>
      </c>
      <c r="B13" s="24">
        <v>2</v>
      </c>
      <c r="C13" s="24" t="str">
        <f>infos!$H$12</f>
        <v>poule 4</v>
      </c>
      <c r="D13" s="24" t="str">
        <f>infos!AR29</f>
        <v>equipe33</v>
      </c>
      <c r="E13" s="24" t="str">
        <f>infos!AS29</f>
        <v>equipe32</v>
      </c>
      <c r="F13" s="74"/>
      <c r="G13" s="74"/>
      <c r="H13" s="24" t="str">
        <f>infos!AV29</f>
        <v>equipe31</v>
      </c>
      <c r="L13" s="10" t="str">
        <f t="shared" si="1"/>
        <v/>
      </c>
      <c r="M13" s="10" t="str">
        <f t="shared" si="0"/>
        <v/>
      </c>
      <c r="N13" s="10" t="str">
        <f t="shared" si="2"/>
        <v/>
      </c>
      <c r="O13" s="10" t="str">
        <f t="shared" si="3"/>
        <v/>
      </c>
      <c r="P13" s="30">
        <f t="shared" si="4"/>
        <v>0</v>
      </c>
      <c r="Q13" s="30">
        <f t="shared" si="5"/>
        <v>0</v>
      </c>
    </row>
    <row r="14" spans="1:17" x14ac:dyDescent="0.3">
      <c r="A14" s="25">
        <f>IF(C14="","",IF(C13=infos!$B$12,A13+infos!$B$28,IF(C13=infos!$D$12,A13+infos!$D$28,IF(C13=infos!$F$12,A13+infos!$F$28,IF(C13=infos!$H$12,A13+infos!$H$28,IF(C13=infos!$J$12,A13+infos!$J$28))))))</f>
        <v>0.67986111111111092</v>
      </c>
      <c r="B14" s="24">
        <v>2</v>
      </c>
      <c r="C14" s="24" t="str">
        <f>infos!$J$12</f>
        <v>poule 5</v>
      </c>
      <c r="D14" s="24" t="str">
        <f>infos!AZ29</f>
        <v>equipe 43</v>
      </c>
      <c r="E14" s="24" t="str">
        <f>infos!BA29</f>
        <v>equipe 42</v>
      </c>
      <c r="F14" s="74"/>
      <c r="G14" s="74"/>
      <c r="H14" s="24" t="str">
        <f>infos!BD29</f>
        <v>equipe 41</v>
      </c>
      <c r="L14" s="10" t="str">
        <f t="shared" si="1"/>
        <v/>
      </c>
      <c r="M14" s="10" t="str">
        <f t="shared" si="0"/>
        <v/>
      </c>
      <c r="N14" s="10" t="str">
        <f t="shared" si="2"/>
        <v/>
      </c>
      <c r="O14" s="10" t="str">
        <f t="shared" si="3"/>
        <v/>
      </c>
      <c r="P14" s="30">
        <f t="shared" si="4"/>
        <v>0</v>
      </c>
      <c r="Q14" s="30">
        <f t="shared" si="5"/>
        <v>0</v>
      </c>
    </row>
    <row r="15" spans="1:17" x14ac:dyDescent="0.3">
      <c r="A15" s="25">
        <f>IF(C15="","",IF(C14=infos!$B$12,A14+infos!$B$28,IF(C14=infos!$D$12,A14+infos!$D$28,IF(C14=infos!$F$12,A14+infos!$F$28,IF(C14=infos!$H$12,A14+infos!$H$28,IF(C14=infos!$J$12,A14+infos!$J$28))))))</f>
        <v>0.69722222222222208</v>
      </c>
      <c r="B15" s="13">
        <v>3</v>
      </c>
      <c r="C15" s="13" t="str">
        <f>infos!$S$10</f>
        <v>poule 1</v>
      </c>
      <c r="D15" s="24" t="str">
        <f>infos!T12</f>
        <v>equipe2</v>
      </c>
      <c r="E15" s="24" t="str">
        <f>infos!U12</f>
        <v>equipe3</v>
      </c>
      <c r="F15" s="74"/>
      <c r="G15" s="74"/>
      <c r="H15" s="24" t="str">
        <f>infos!X12</f>
        <v>equipe1</v>
      </c>
      <c r="L15" s="10" t="str">
        <f t="shared" si="1"/>
        <v/>
      </c>
      <c r="M15" s="10" t="str">
        <f t="shared" si="0"/>
        <v/>
      </c>
      <c r="N15" s="10" t="str">
        <f t="shared" si="2"/>
        <v/>
      </c>
      <c r="O15" s="10" t="str">
        <f t="shared" si="3"/>
        <v/>
      </c>
      <c r="P15" s="30">
        <f t="shared" si="4"/>
        <v>0</v>
      </c>
      <c r="Q15" s="30">
        <f t="shared" si="5"/>
        <v>0</v>
      </c>
    </row>
    <row r="16" spans="1:17" x14ac:dyDescent="0.3">
      <c r="A16" s="25">
        <f>IF(C16="","",IF(C15=infos!$B$12,A15+infos!$B$28,IF(C15=infos!$D$12,A15+infos!$D$28,IF(C15=infos!$F$12,A15+infos!$F$28,IF(C15=infos!$H$12,A15+infos!$H$28,IF(C15=infos!$J$12,A15+infos!$J$28))))))</f>
        <v>0.70486111111111094</v>
      </c>
      <c r="B16" s="13">
        <v>3</v>
      </c>
      <c r="C16" s="13" t="str">
        <f>infos!$AA$10</f>
        <v>poule 2</v>
      </c>
      <c r="D16" s="24" t="str">
        <f>infos!AB30</f>
        <v>equipe 10</v>
      </c>
      <c r="E16" s="24" t="str">
        <f>infos!AC30</f>
        <v>equipe 14</v>
      </c>
      <c r="F16" s="74"/>
      <c r="G16" s="74"/>
      <c r="H16" s="24" t="str">
        <f>infos!AF30</f>
        <v>equipe 13</v>
      </c>
      <c r="L16" s="10" t="str">
        <f t="shared" si="1"/>
        <v/>
      </c>
      <c r="M16" s="10" t="str">
        <f t="shared" si="0"/>
        <v/>
      </c>
      <c r="N16" s="10" t="str">
        <f t="shared" si="2"/>
        <v/>
      </c>
      <c r="O16" s="10" t="str">
        <f t="shared" si="3"/>
        <v/>
      </c>
      <c r="P16" s="30">
        <f t="shared" si="4"/>
        <v>0</v>
      </c>
      <c r="Q16" s="30">
        <f t="shared" si="5"/>
        <v>0</v>
      </c>
    </row>
    <row r="17" spans="1:17" x14ac:dyDescent="0.3">
      <c r="A17" s="25">
        <f>IF(C17="","",IF(C16=infos!$B$12,A16+infos!$B$28,IF(C16=infos!$D$12,A16+infos!$D$28,IF(C16=infos!$F$12,A16+infos!$F$28,IF(C16=infos!$H$12,A16+infos!$H$28,IF(C16=infos!$J$12,A16+infos!$J$28))))))</f>
        <v>0.7124999999999998</v>
      </c>
      <c r="B17" s="24">
        <v>3</v>
      </c>
      <c r="C17" s="24" t="str">
        <f>infos!$F$12</f>
        <v>poule 3</v>
      </c>
      <c r="D17" s="24" t="str">
        <f>infos!AJ30</f>
        <v>equipe 20</v>
      </c>
      <c r="E17" s="24" t="str">
        <f>infos!AK30</f>
        <v>equipe 24</v>
      </c>
      <c r="F17" s="74"/>
      <c r="G17" s="74"/>
      <c r="H17" s="24" t="str">
        <f>infos!AN30</f>
        <v>equipe 23</v>
      </c>
      <c r="L17" s="10" t="str">
        <f t="shared" si="1"/>
        <v/>
      </c>
      <c r="M17" s="10" t="str">
        <f t="shared" si="0"/>
        <v/>
      </c>
      <c r="N17" s="10" t="str">
        <f t="shared" si="2"/>
        <v/>
      </c>
      <c r="O17" s="10" t="str">
        <f t="shared" si="3"/>
        <v/>
      </c>
      <c r="P17" s="30">
        <f t="shared" si="4"/>
        <v>0</v>
      </c>
      <c r="Q17" s="30">
        <f t="shared" si="5"/>
        <v>0</v>
      </c>
    </row>
    <row r="18" spans="1:17" x14ac:dyDescent="0.3">
      <c r="A18" s="25">
        <f>IF(C18="","",IF(C17=infos!$B$12,A17+infos!$B$28,IF(C17=infos!$D$12,A17+infos!$D$28,IF(C17=infos!$F$12,A17+infos!$F$28,IF(C17=infos!$H$12,A17+infos!$H$28,IF(C17=infos!$J$12,A17+infos!$J$28))))))</f>
        <v>0.72291666666666643</v>
      </c>
      <c r="B18" s="24">
        <v>3</v>
      </c>
      <c r="C18" s="24" t="str">
        <f>infos!$H$12</f>
        <v>poule 4</v>
      </c>
      <c r="D18" s="24" t="str">
        <f>infos!AR30</f>
        <v>equipe30</v>
      </c>
      <c r="E18" s="24" t="str">
        <f>infos!AS30</f>
        <v>equipe34</v>
      </c>
      <c r="F18" s="74"/>
      <c r="G18" s="74"/>
      <c r="H18" s="24" t="str">
        <f>infos!AV30</f>
        <v>equipe33</v>
      </c>
      <c r="L18" s="10" t="str">
        <f t="shared" si="1"/>
        <v/>
      </c>
      <c r="M18" s="10" t="str">
        <f t="shared" si="0"/>
        <v/>
      </c>
      <c r="N18" s="10" t="str">
        <f t="shared" si="2"/>
        <v/>
      </c>
      <c r="O18" s="10" t="str">
        <f t="shared" si="3"/>
        <v/>
      </c>
      <c r="P18" s="30">
        <f t="shared" si="4"/>
        <v>0</v>
      </c>
      <c r="Q18" s="30">
        <f t="shared" si="5"/>
        <v>0</v>
      </c>
    </row>
    <row r="19" spans="1:17" x14ac:dyDescent="0.3">
      <c r="A19" s="25">
        <f>IF(C19="","",IF(C18=infos!$B$12,A18+infos!$B$28,IF(C18=infos!$D$12,A18+infos!$D$28,IF(C18=infos!$F$12,A18+infos!$F$28,IF(C18=infos!$H$12,A18+infos!$H$28,IF(C18=infos!$J$12,A18+infos!$J$28))))))</f>
        <v>0.73680555555555527</v>
      </c>
      <c r="B19" s="24">
        <v>3</v>
      </c>
      <c r="C19" s="24" t="str">
        <f>infos!$J$12</f>
        <v>poule 5</v>
      </c>
      <c r="D19" s="24" t="str">
        <f>infos!AZ30</f>
        <v>equipe 40</v>
      </c>
      <c r="E19" s="24" t="str">
        <f>infos!BA30</f>
        <v>equipe 44</v>
      </c>
      <c r="F19" s="74"/>
      <c r="G19" s="74"/>
      <c r="H19" s="24" t="str">
        <f>infos!BD30</f>
        <v>equipe 43</v>
      </c>
      <c r="L19" s="10" t="str">
        <f t="shared" si="1"/>
        <v/>
      </c>
      <c r="M19" s="10" t="str">
        <f t="shared" si="0"/>
        <v/>
      </c>
      <c r="N19" s="10" t="str">
        <f t="shared" si="2"/>
        <v/>
      </c>
      <c r="O19" s="10" t="str">
        <f t="shared" si="3"/>
        <v/>
      </c>
      <c r="P19" s="30">
        <f t="shared" si="4"/>
        <v>0</v>
      </c>
      <c r="Q19" s="30">
        <f t="shared" si="5"/>
        <v>0</v>
      </c>
    </row>
    <row r="20" spans="1:17" x14ac:dyDescent="0.3">
      <c r="A20" s="25">
        <f>IF(C20="","",IF(C19=infos!$B$12,A19+infos!$B$28,IF(C19=infos!$D$12,A19+infos!$D$28,IF(C19=infos!$F$12,A19+infos!$F$28,IF(C19=infos!$H$12,A19+infos!$H$28,IF(C19=infos!$J$12,A19+infos!$J$28))))))</f>
        <v>0.75416666666666643</v>
      </c>
      <c r="B20" s="13">
        <v>4</v>
      </c>
      <c r="C20" s="13" t="str">
        <f>infos!$S$10</f>
        <v>poule 1</v>
      </c>
      <c r="D20" s="24" t="str">
        <f>infos!T13</f>
        <v>equipe2</v>
      </c>
      <c r="E20" s="24" t="str">
        <f>infos!U13</f>
        <v>equipe1</v>
      </c>
      <c r="F20" s="74"/>
      <c r="G20" s="74"/>
      <c r="H20" s="24" t="str">
        <f>infos!X13</f>
        <v>equipe3</v>
      </c>
      <c r="L20" s="10" t="str">
        <f t="shared" si="1"/>
        <v/>
      </c>
      <c r="M20" s="10" t="str">
        <f t="shared" si="0"/>
        <v/>
      </c>
      <c r="N20" s="10" t="str">
        <f t="shared" si="2"/>
        <v/>
      </c>
      <c r="O20" s="10" t="str">
        <f t="shared" si="3"/>
        <v/>
      </c>
      <c r="P20" s="30">
        <f t="shared" si="4"/>
        <v>0</v>
      </c>
      <c r="Q20" s="30">
        <f t="shared" si="5"/>
        <v>0</v>
      </c>
    </row>
    <row r="21" spans="1:17" x14ac:dyDescent="0.3">
      <c r="A21" s="25">
        <f>IF(C21="","",IF(C20=infos!$B$12,A20+infos!$B$28,IF(C20=infos!$D$12,A20+infos!$D$28,IF(C20=infos!$F$12,A20+infos!$F$28,IF(C20=infos!$H$12,A20+infos!$H$28,IF(C20=infos!$J$12,A20+infos!$J$28))))))</f>
        <v>0.76180555555555529</v>
      </c>
      <c r="B21" s="13">
        <v>4</v>
      </c>
      <c r="C21" s="13" t="str">
        <f>infos!$AA$10</f>
        <v>poule 2</v>
      </c>
      <c r="D21" s="24" t="str">
        <f>infos!AB31</f>
        <v>equipe 11</v>
      </c>
      <c r="E21" s="24" t="str">
        <f>infos!AC31</f>
        <v>equipe 12</v>
      </c>
      <c r="F21" s="74"/>
      <c r="G21" s="74"/>
      <c r="H21" s="24" t="str">
        <f>infos!AF31</f>
        <v>equipe 10</v>
      </c>
      <c r="L21" s="10" t="str">
        <f t="shared" si="1"/>
        <v/>
      </c>
      <c r="M21" s="10" t="str">
        <f t="shared" si="0"/>
        <v/>
      </c>
      <c r="N21" s="10" t="str">
        <f t="shared" si="2"/>
        <v/>
      </c>
      <c r="O21" s="10" t="str">
        <f t="shared" si="3"/>
        <v/>
      </c>
      <c r="P21" s="30">
        <f t="shared" si="4"/>
        <v>0</v>
      </c>
      <c r="Q21" s="30">
        <f t="shared" si="5"/>
        <v>0</v>
      </c>
    </row>
    <row r="22" spans="1:17" x14ac:dyDescent="0.3">
      <c r="A22" s="25">
        <f>IF(C22="","",IF(C21=infos!$B$12,A21+infos!$B$28,IF(C21=infos!$D$12,A21+infos!$D$28,IF(C21=infos!$F$12,A21+infos!$F$28,IF(C21=infos!$H$12,A21+infos!$H$28,IF(C21=infos!$J$12,A21+infos!$J$28))))))</f>
        <v>0.76944444444444415</v>
      </c>
      <c r="B22" s="24">
        <v>4</v>
      </c>
      <c r="C22" s="24" t="str">
        <f>infos!$F$12</f>
        <v>poule 3</v>
      </c>
      <c r="D22" s="24" t="str">
        <f>infos!AJ31</f>
        <v>equipe 21</v>
      </c>
      <c r="E22" s="24" t="str">
        <f>infos!AK31</f>
        <v>equipe 22</v>
      </c>
      <c r="F22" s="74"/>
      <c r="G22" s="74"/>
      <c r="H22" s="24" t="str">
        <f>infos!AN31</f>
        <v>equipe 20</v>
      </c>
      <c r="L22" s="10" t="str">
        <f t="shared" si="1"/>
        <v/>
      </c>
      <c r="M22" s="10" t="str">
        <f t="shared" si="0"/>
        <v/>
      </c>
      <c r="N22" s="10" t="str">
        <f t="shared" si="2"/>
        <v/>
      </c>
      <c r="O22" s="10" t="str">
        <f t="shared" si="3"/>
        <v/>
      </c>
      <c r="P22" s="30">
        <f t="shared" si="4"/>
        <v>0</v>
      </c>
      <c r="Q22" s="30">
        <f t="shared" si="5"/>
        <v>0</v>
      </c>
    </row>
    <row r="23" spans="1:17" x14ac:dyDescent="0.3">
      <c r="A23" s="25">
        <f>IF(C23="","",IF(C22=infos!$B$12,A22+infos!$B$28,IF(C22=infos!$D$12,A22+infos!$D$28,IF(C22=infos!$F$12,A22+infos!$F$28,IF(C22=infos!$H$12,A22+infos!$H$28,IF(C22=infos!$J$12,A22+infos!$J$28))))))</f>
        <v>0.77986111111111078</v>
      </c>
      <c r="B23" s="24">
        <v>4</v>
      </c>
      <c r="C23" s="24" t="str">
        <f>infos!$H$12</f>
        <v>poule 4</v>
      </c>
      <c r="D23" s="24" t="str">
        <f>infos!AR31</f>
        <v>equipe31</v>
      </c>
      <c r="E23" s="24" t="str">
        <f>infos!AS31</f>
        <v>equipe32</v>
      </c>
      <c r="F23" s="74"/>
      <c r="G23" s="74"/>
      <c r="H23" s="24" t="str">
        <f>infos!AV31</f>
        <v>equipe30</v>
      </c>
      <c r="L23" s="10" t="str">
        <f t="shared" si="1"/>
        <v/>
      </c>
      <c r="M23" s="10" t="str">
        <f t="shared" si="0"/>
        <v/>
      </c>
      <c r="N23" s="10" t="str">
        <f t="shared" si="2"/>
        <v/>
      </c>
      <c r="O23" s="10" t="str">
        <f t="shared" si="3"/>
        <v/>
      </c>
      <c r="P23" s="30">
        <f t="shared" si="4"/>
        <v>0</v>
      </c>
      <c r="Q23" s="30">
        <f t="shared" si="5"/>
        <v>0</v>
      </c>
    </row>
    <row r="24" spans="1:17" x14ac:dyDescent="0.3">
      <c r="A24" s="25">
        <f>IF(C24="","",IF(C23=infos!$B$12,A23+infos!$B$28,IF(C23=infos!$D$12,A23+infos!$D$28,IF(C23=infos!$F$12,A23+infos!$F$28,IF(C23=infos!$H$12,A23+infos!$H$28,IF(C23=infos!$J$12,A23+infos!$J$28))))))</f>
        <v>0.79374999999999962</v>
      </c>
      <c r="B24" s="24">
        <v>4</v>
      </c>
      <c r="C24" s="24" t="str">
        <f>infos!$J$12</f>
        <v>poule 5</v>
      </c>
      <c r="D24" s="24" t="str">
        <f>infos!AZ31</f>
        <v>equipe 41</v>
      </c>
      <c r="E24" s="24" t="str">
        <f>infos!BA31</f>
        <v>equipe 42</v>
      </c>
      <c r="F24" s="74"/>
      <c r="G24" s="74"/>
      <c r="H24" s="24" t="str">
        <f>infos!BD31</f>
        <v>equipe 40</v>
      </c>
      <c r="L24" s="10" t="str">
        <f t="shared" si="1"/>
        <v/>
      </c>
      <c r="M24" s="10" t="str">
        <f t="shared" si="0"/>
        <v/>
      </c>
      <c r="N24" s="10" t="str">
        <f t="shared" si="2"/>
        <v/>
      </c>
      <c r="O24" s="10" t="str">
        <f t="shared" si="3"/>
        <v/>
      </c>
      <c r="P24" s="30">
        <f t="shared" si="4"/>
        <v>0</v>
      </c>
      <c r="Q24" s="30">
        <f t="shared" si="5"/>
        <v>0</v>
      </c>
    </row>
    <row r="25" spans="1:17" x14ac:dyDescent="0.3">
      <c r="A25" s="25">
        <f>IF(C25="","",IF(C24=infos!$B$12,A24+infos!$B$28,IF(C24=infos!$D$12,A24+infos!$D$28,IF(C24=infos!$F$12,A24+infos!$F$28,IF(C24=infos!$H$12,A24+infos!$H$28,IF(C24=infos!$J$12,A24+infos!$J$28))))))</f>
        <v>0.81111111111111078</v>
      </c>
      <c r="B25" s="13">
        <v>5</v>
      </c>
      <c r="C25" s="13" t="str">
        <f>infos!$S$10</f>
        <v>poule 1</v>
      </c>
      <c r="D25" s="24" t="str">
        <f>infos!T14</f>
        <v>equipe3</v>
      </c>
      <c r="E25" s="24" t="str">
        <f>infos!U14</f>
        <v>equipe1</v>
      </c>
      <c r="F25" s="74"/>
      <c r="G25" s="74"/>
      <c r="H25" s="24" t="str">
        <f>infos!X14</f>
        <v>equipe2</v>
      </c>
      <c r="L25" s="10" t="str">
        <f t="shared" si="1"/>
        <v/>
      </c>
      <c r="M25" s="10" t="str">
        <f t="shared" si="0"/>
        <v/>
      </c>
      <c r="N25" s="10" t="str">
        <f t="shared" si="2"/>
        <v/>
      </c>
      <c r="O25" s="10" t="str">
        <f t="shared" si="3"/>
        <v/>
      </c>
      <c r="P25" s="30">
        <f t="shared" si="4"/>
        <v>0</v>
      </c>
      <c r="Q25" s="30">
        <f t="shared" si="5"/>
        <v>0</v>
      </c>
    </row>
    <row r="26" spans="1:17" x14ac:dyDescent="0.3">
      <c r="A26" s="25">
        <f>IF(C26="","",IF(C25=infos!$B$12,A25+infos!$B$28,IF(C25=infos!$D$12,A25+infos!$D$28,IF(C25=infos!$F$12,A25+infos!$F$28,IF(C25=infos!$H$12,A25+infos!$H$28,IF(C25=infos!$J$12,A25+infos!$J$28))))))</f>
        <v>0.81874999999999964</v>
      </c>
      <c r="B26" s="13">
        <v>5</v>
      </c>
      <c r="C26" s="13" t="str">
        <f>infos!$AA$10</f>
        <v>poule 2</v>
      </c>
      <c r="D26" s="24" t="str">
        <f>infos!AB32</f>
        <v>equipe 14</v>
      </c>
      <c r="E26" s="24" t="str">
        <f>infos!AC32</f>
        <v>equipe 13</v>
      </c>
      <c r="F26" s="74"/>
      <c r="G26" s="74"/>
      <c r="H26" s="24" t="str">
        <f>infos!AF32</f>
        <v>equipe 12</v>
      </c>
      <c r="L26" s="10" t="str">
        <f t="shared" si="1"/>
        <v/>
      </c>
      <c r="M26" s="10" t="str">
        <f t="shared" si="0"/>
        <v/>
      </c>
      <c r="N26" s="10" t="str">
        <f t="shared" si="2"/>
        <v/>
      </c>
      <c r="O26" s="10" t="str">
        <f t="shared" si="3"/>
        <v/>
      </c>
      <c r="P26" s="30">
        <f t="shared" si="4"/>
        <v>0</v>
      </c>
      <c r="Q26" s="30">
        <f t="shared" si="5"/>
        <v>0</v>
      </c>
    </row>
    <row r="27" spans="1:17" x14ac:dyDescent="0.3">
      <c r="A27" s="25">
        <f>IF(C27="","",IF(C26=infos!$B$12,A26+infos!$B$28,IF(C26=infos!$D$12,A26+infos!$D$28,IF(C26=infos!$F$12,A26+infos!$F$28,IF(C26=infos!$H$12,A26+infos!$H$28,IF(C26=infos!$J$12,A26+infos!$J$28))))))</f>
        <v>0.82638888888888851</v>
      </c>
      <c r="B27" s="24">
        <v>5</v>
      </c>
      <c r="C27" s="24" t="str">
        <f>infos!$F$12</f>
        <v>poule 3</v>
      </c>
      <c r="D27" s="24" t="str">
        <f>infos!AJ32</f>
        <v>equipe 24</v>
      </c>
      <c r="E27" s="24" t="str">
        <f>infos!AK32</f>
        <v>equipe 23</v>
      </c>
      <c r="F27" s="74"/>
      <c r="G27" s="74"/>
      <c r="H27" s="24" t="str">
        <f>infos!AN32</f>
        <v>equipe 22</v>
      </c>
      <c r="L27" s="10" t="str">
        <f t="shared" si="1"/>
        <v/>
      </c>
      <c r="M27" s="10" t="str">
        <f t="shared" si="0"/>
        <v/>
      </c>
      <c r="N27" s="10" t="str">
        <f t="shared" si="2"/>
        <v/>
      </c>
      <c r="O27" s="10" t="str">
        <f t="shared" si="3"/>
        <v/>
      </c>
      <c r="P27" s="30">
        <f t="shared" si="4"/>
        <v>0</v>
      </c>
      <c r="Q27" s="30">
        <f t="shared" si="5"/>
        <v>0</v>
      </c>
    </row>
    <row r="28" spans="1:17" x14ac:dyDescent="0.3">
      <c r="A28" s="25">
        <f>IF(C28="","",IF(C27=infos!$B$12,A27+infos!$B$28,IF(C27=infos!$D$12,A27+infos!$D$28,IF(C27=infos!$F$12,A27+infos!$F$28,IF(C27=infos!$H$12,A27+infos!$H$28,IF(C27=infos!$J$12,A27+infos!$J$28))))))</f>
        <v>0.83680555555555514</v>
      </c>
      <c r="B28" s="24">
        <v>5</v>
      </c>
      <c r="C28" s="24" t="str">
        <f>infos!$H$12</f>
        <v>poule 4</v>
      </c>
      <c r="D28" s="24" t="str">
        <f>infos!AR32</f>
        <v>equipe34</v>
      </c>
      <c r="E28" s="24" t="str">
        <f>infos!AS32</f>
        <v>equipe33</v>
      </c>
      <c r="F28" s="74"/>
      <c r="G28" s="74"/>
      <c r="H28" s="24" t="str">
        <f>infos!AV32</f>
        <v>equipe32</v>
      </c>
      <c r="L28" s="10" t="str">
        <f t="shared" si="1"/>
        <v/>
      </c>
      <c r="M28" s="10" t="str">
        <f t="shared" si="0"/>
        <v/>
      </c>
      <c r="N28" s="10" t="str">
        <f t="shared" si="2"/>
        <v/>
      </c>
      <c r="O28" s="10" t="str">
        <f t="shared" si="3"/>
        <v/>
      </c>
      <c r="P28" s="30">
        <f t="shared" si="4"/>
        <v>0</v>
      </c>
      <c r="Q28" s="30">
        <f t="shared" si="5"/>
        <v>0</v>
      </c>
    </row>
    <row r="29" spans="1:17" x14ac:dyDescent="0.3">
      <c r="A29" s="25">
        <f>IF(C29="","",IF(C28=infos!$B$12,A28+infos!$B$28,IF(C28=infos!$D$12,A28+infos!$D$28,IF(C28=infos!$F$12,A28+infos!$F$28,IF(C28=infos!$H$12,A28+infos!$H$28,IF(C28=infos!$J$12,A28+infos!$J$28))))))</f>
        <v>0.85069444444444398</v>
      </c>
      <c r="B29" s="24">
        <v>5</v>
      </c>
      <c r="C29" s="24" t="str">
        <f>infos!$J$12</f>
        <v>poule 5</v>
      </c>
      <c r="D29" s="24" t="str">
        <f>infos!AZ32</f>
        <v>equipe 44</v>
      </c>
      <c r="E29" s="24" t="str">
        <f>infos!BA32</f>
        <v>equipe 43</v>
      </c>
      <c r="F29" s="74"/>
      <c r="G29" s="74"/>
      <c r="H29" s="24" t="str">
        <f>infos!BD32</f>
        <v>equipe 42</v>
      </c>
      <c r="L29" s="10" t="str">
        <f t="shared" si="1"/>
        <v/>
      </c>
      <c r="M29" s="10" t="str">
        <f t="shared" si="0"/>
        <v/>
      </c>
      <c r="N29" s="10" t="str">
        <f t="shared" si="2"/>
        <v/>
      </c>
      <c r="O29" s="10" t="str">
        <f t="shared" si="3"/>
        <v/>
      </c>
      <c r="P29" s="30">
        <f t="shared" si="4"/>
        <v>0</v>
      </c>
      <c r="Q29" s="30">
        <f t="shared" si="5"/>
        <v>0</v>
      </c>
    </row>
    <row r="30" spans="1:17" x14ac:dyDescent="0.3">
      <c r="A30" s="25">
        <f>IF(C30="","",IF(C29=infos!$B$12,A29+infos!$B$28,IF(C29=infos!$D$12,A29+infos!$D$28,IF(C29=infos!$F$12,A29+infos!$F$28,IF(C29=infos!$H$12,A29+infos!$H$28,IF(C29=infos!$J$12,A29+infos!$J$28))))))</f>
        <v>0.86805555555555514</v>
      </c>
      <c r="B30" s="13">
        <v>6</v>
      </c>
      <c r="C30" s="13" t="str">
        <f>infos!$S$10</f>
        <v>poule 1</v>
      </c>
      <c r="D30" s="24" t="str">
        <f>infos!T15</f>
        <v>equipe3</v>
      </c>
      <c r="E30" s="24" t="str">
        <f>infos!U15</f>
        <v>equipe2</v>
      </c>
      <c r="F30" s="74"/>
      <c r="G30" s="74"/>
      <c r="H30" s="24" t="str">
        <f>infos!X15</f>
        <v>equipe1</v>
      </c>
      <c r="L30" s="10" t="str">
        <f t="shared" si="1"/>
        <v/>
      </c>
      <c r="M30" s="10" t="str">
        <f t="shared" si="0"/>
        <v/>
      </c>
      <c r="N30" s="10" t="str">
        <f t="shared" si="2"/>
        <v/>
      </c>
      <c r="O30" s="10" t="str">
        <f t="shared" si="3"/>
        <v/>
      </c>
      <c r="P30" s="30">
        <f t="shared" si="4"/>
        <v>0</v>
      </c>
      <c r="Q30" s="30">
        <f t="shared" si="5"/>
        <v>0</v>
      </c>
    </row>
    <row r="31" spans="1:17" x14ac:dyDescent="0.3">
      <c r="A31" s="25">
        <f>IF(C31="","",IF(C30=infos!$B$12,A30+infos!$B$28,IF(C30=infos!$D$12,A30+infos!$D$28,IF(C30=infos!$F$12,A30+infos!$F$28,IF(C30=infos!$H$12,A30+infos!$H$28,IF(C30=infos!$J$12,A30+infos!$J$28))))))</f>
        <v>0.875694444444444</v>
      </c>
      <c r="B31" s="13">
        <v>6</v>
      </c>
      <c r="C31" s="13" t="str">
        <f>infos!$AA$10</f>
        <v>poule 2</v>
      </c>
      <c r="D31" s="24" t="str">
        <f>infos!AB33</f>
        <v>equipe 12</v>
      </c>
      <c r="E31" s="24" t="str">
        <f>infos!AC33</f>
        <v>equipe 10</v>
      </c>
      <c r="F31" s="74"/>
      <c r="G31" s="74"/>
      <c r="H31" s="24" t="str">
        <f>infos!AF33</f>
        <v>equipe 11</v>
      </c>
      <c r="L31" s="10" t="str">
        <f t="shared" si="1"/>
        <v/>
      </c>
      <c r="M31" s="10" t="str">
        <f t="shared" si="0"/>
        <v/>
      </c>
      <c r="N31" s="10" t="str">
        <f t="shared" si="2"/>
        <v/>
      </c>
      <c r="O31" s="10" t="str">
        <f t="shared" si="3"/>
        <v/>
      </c>
      <c r="P31" s="30">
        <f t="shared" si="4"/>
        <v>0</v>
      </c>
      <c r="Q31" s="30">
        <f t="shared" si="5"/>
        <v>0</v>
      </c>
    </row>
    <row r="32" spans="1:17" x14ac:dyDescent="0.3">
      <c r="A32" s="25">
        <f>IF(C32="","",IF(C31=infos!$B$12,A31+infos!$B$28,IF(C31=infos!$D$12,A31+infos!$D$28,IF(C31=infos!$F$12,A31+infos!$F$28,IF(C31=infos!$H$12,A31+infos!$H$28,IF(C31=infos!$J$12,A31+infos!$J$28))))))</f>
        <v>0.88333333333333286</v>
      </c>
      <c r="B32" s="24">
        <v>6</v>
      </c>
      <c r="C32" s="24" t="str">
        <f>infos!$F$12</f>
        <v>poule 3</v>
      </c>
      <c r="D32" s="24" t="str">
        <f>infos!AJ33</f>
        <v>equipe 22</v>
      </c>
      <c r="E32" s="24" t="str">
        <f>infos!AK33</f>
        <v>equipe 20</v>
      </c>
      <c r="F32" s="74"/>
      <c r="G32" s="74"/>
      <c r="H32" s="24" t="str">
        <f>infos!AN33</f>
        <v>equipe 21</v>
      </c>
      <c r="L32" s="10" t="str">
        <f t="shared" si="1"/>
        <v/>
      </c>
      <c r="M32" s="10" t="str">
        <f t="shared" si="0"/>
        <v/>
      </c>
      <c r="N32" s="10" t="str">
        <f t="shared" si="2"/>
        <v/>
      </c>
      <c r="O32" s="10" t="str">
        <f t="shared" si="3"/>
        <v/>
      </c>
      <c r="P32" s="30">
        <f t="shared" si="4"/>
        <v>0</v>
      </c>
      <c r="Q32" s="30">
        <f t="shared" si="5"/>
        <v>0</v>
      </c>
    </row>
    <row r="33" spans="1:17" x14ac:dyDescent="0.3">
      <c r="A33" s="25">
        <f>IF(C33="","",IF(C32=infos!$B$12,A32+infos!$B$28,IF(C32=infos!$D$12,A32+infos!$D$28,IF(C32=infos!$F$12,A32+infos!$F$28,IF(C32=infos!$H$12,A32+infos!$H$28,IF(C32=infos!$J$12,A32+infos!$J$28))))))</f>
        <v>0.89374999999999949</v>
      </c>
      <c r="B33" s="24">
        <v>6</v>
      </c>
      <c r="C33" s="24" t="str">
        <f>infos!$H$12</f>
        <v>poule 4</v>
      </c>
      <c r="D33" s="24" t="str">
        <f>infos!AR33</f>
        <v>equipe32</v>
      </c>
      <c r="E33" s="24" t="str">
        <f>infos!AS33</f>
        <v>equipe30</v>
      </c>
      <c r="F33" s="74"/>
      <c r="G33" s="74"/>
      <c r="H33" s="24" t="str">
        <f>infos!AV33</f>
        <v>equipe31</v>
      </c>
      <c r="L33" s="10" t="str">
        <f t="shared" si="1"/>
        <v/>
      </c>
      <c r="M33" s="10" t="str">
        <f t="shared" si="0"/>
        <v/>
      </c>
      <c r="N33" s="10" t="str">
        <f t="shared" si="2"/>
        <v/>
      </c>
      <c r="O33" s="10" t="str">
        <f t="shared" si="3"/>
        <v/>
      </c>
      <c r="P33" s="30">
        <f t="shared" si="4"/>
        <v>0</v>
      </c>
      <c r="Q33" s="30">
        <f t="shared" si="5"/>
        <v>0</v>
      </c>
    </row>
    <row r="34" spans="1:17" x14ac:dyDescent="0.3">
      <c r="A34" s="25">
        <f>IF(C34="","",IF(C33=infos!$B$12,A33+infos!$B$28,IF(C33=infos!$D$12,A33+infos!$D$28,IF(C33=infos!$F$12,A33+infos!$F$28,IF(C33=infos!$H$12,A33+infos!$H$28,IF(C33=infos!$J$12,A33+infos!$J$28))))))</f>
        <v>0.90763888888888833</v>
      </c>
      <c r="B34" s="24">
        <v>6</v>
      </c>
      <c r="C34" s="24" t="str">
        <f>infos!$J$12</f>
        <v>poule 5</v>
      </c>
      <c r="D34" s="24" t="str">
        <f>infos!AZ33</f>
        <v>equipe 42</v>
      </c>
      <c r="E34" s="24" t="str">
        <f>infos!BA33</f>
        <v>equipe 40</v>
      </c>
      <c r="F34" s="74"/>
      <c r="G34" s="74"/>
      <c r="H34" s="24" t="str">
        <f>infos!BD33</f>
        <v>equipe 41</v>
      </c>
      <c r="L34" s="10" t="str">
        <f t="shared" si="1"/>
        <v/>
      </c>
      <c r="M34" s="10" t="str">
        <f t="shared" si="0"/>
        <v/>
      </c>
      <c r="N34" s="10" t="str">
        <f t="shared" si="2"/>
        <v/>
      </c>
      <c r="O34" s="10" t="str">
        <f t="shared" si="3"/>
        <v/>
      </c>
      <c r="P34" s="30">
        <f t="shared" si="4"/>
        <v>0</v>
      </c>
      <c r="Q34" s="30">
        <f t="shared" si="5"/>
        <v>0</v>
      </c>
    </row>
    <row r="35" spans="1:17" x14ac:dyDescent="0.3">
      <c r="A35" s="25">
        <f>IF(C35="","",IF(C34=infos!$B$12,A34+infos!$B$28,IF(C34=infos!$D$12,A34+infos!$D$28,IF(C34=infos!$F$12,A34+infos!$F$28,IF(C34=infos!$H$12,A34+infos!$H$28,IF(C34=infos!$J$12,A34+infos!$J$28))))))</f>
        <v>0.92499999999999949</v>
      </c>
      <c r="B35" s="13">
        <v>7</v>
      </c>
      <c r="C35" s="13" t="str">
        <f>infos!$AA$10</f>
        <v>poule 2</v>
      </c>
      <c r="D35" s="24" t="str">
        <f>infos!AB34</f>
        <v>equipe 11</v>
      </c>
      <c r="E35" s="24" t="str">
        <f>infos!AC34</f>
        <v>equipe 14</v>
      </c>
      <c r="F35" s="74"/>
      <c r="G35" s="74"/>
      <c r="H35" s="24" t="str">
        <f>infos!AF34</f>
        <v>equipe 13</v>
      </c>
      <c r="L35" s="10" t="str">
        <f t="shared" si="1"/>
        <v/>
      </c>
      <c r="M35" s="10" t="str">
        <f t="shared" si="0"/>
        <v/>
      </c>
      <c r="N35" s="10" t="str">
        <f t="shared" si="2"/>
        <v/>
      </c>
      <c r="O35" s="10" t="str">
        <f t="shared" si="3"/>
        <v/>
      </c>
      <c r="P35" s="30">
        <f t="shared" si="4"/>
        <v>0</v>
      </c>
      <c r="Q35" s="30">
        <f t="shared" si="5"/>
        <v>0</v>
      </c>
    </row>
    <row r="36" spans="1:17" x14ac:dyDescent="0.3">
      <c r="A36" s="25">
        <f>IF(C36="","",IF(C35=infos!$B$12,A35+infos!$B$28,IF(C35=infos!$D$12,A35+infos!$D$28,IF(C35=infos!$F$12,A35+infos!$F$28,IF(C35=infos!$H$12,A35+infos!$H$28,IF(C35=infos!$J$12,A35+infos!$J$28))))))</f>
        <v>0.93263888888888835</v>
      </c>
      <c r="B36" s="24">
        <v>7</v>
      </c>
      <c r="C36" s="24" t="str">
        <f>infos!$F$12</f>
        <v>poule 3</v>
      </c>
      <c r="D36" s="24" t="str">
        <f>infos!AJ34</f>
        <v>equipe 21</v>
      </c>
      <c r="E36" s="24" t="str">
        <f>infos!AK34</f>
        <v>equipe 24</v>
      </c>
      <c r="F36" s="74"/>
      <c r="G36" s="74"/>
      <c r="H36" s="24" t="str">
        <f>infos!AN34</f>
        <v>equipe 23</v>
      </c>
      <c r="L36" s="10" t="str">
        <f t="shared" si="1"/>
        <v/>
      </c>
      <c r="M36" s="10" t="str">
        <f t="shared" si="0"/>
        <v/>
      </c>
      <c r="N36" s="10" t="str">
        <f t="shared" si="2"/>
        <v/>
      </c>
      <c r="O36" s="10" t="str">
        <f t="shared" si="3"/>
        <v/>
      </c>
      <c r="P36" s="30">
        <f t="shared" si="4"/>
        <v>0</v>
      </c>
      <c r="Q36" s="30">
        <f t="shared" si="5"/>
        <v>0</v>
      </c>
    </row>
    <row r="37" spans="1:17" x14ac:dyDescent="0.3">
      <c r="A37" s="25">
        <f>IF(C37="","",IF(C36=infos!$B$12,A36+infos!$B$28,IF(C36=infos!$D$12,A36+infos!$D$28,IF(C36=infos!$F$12,A36+infos!$F$28,IF(C36=infos!$H$12,A36+infos!$H$28,IF(C36=infos!$J$12,A36+infos!$J$28))))))</f>
        <v>0.94305555555555498</v>
      </c>
      <c r="B37" s="24">
        <v>7</v>
      </c>
      <c r="C37" s="24" t="str">
        <f>infos!$H$12</f>
        <v>poule 4</v>
      </c>
      <c r="D37" s="24" t="str">
        <f>infos!AR34</f>
        <v>equipe31</v>
      </c>
      <c r="E37" s="24" t="str">
        <f>infos!AS34</f>
        <v>equipe34</v>
      </c>
      <c r="F37" s="74"/>
      <c r="G37" s="74"/>
      <c r="H37" s="24" t="str">
        <f>infos!AV34</f>
        <v>equipe33</v>
      </c>
      <c r="L37" s="10" t="str">
        <f t="shared" si="1"/>
        <v/>
      </c>
      <c r="M37" s="10" t="str">
        <f t="shared" si="0"/>
        <v/>
      </c>
      <c r="N37" s="10" t="str">
        <f t="shared" si="2"/>
        <v/>
      </c>
      <c r="O37" s="10" t="str">
        <f t="shared" si="3"/>
        <v/>
      </c>
      <c r="P37" s="30">
        <f t="shared" si="4"/>
        <v>0</v>
      </c>
      <c r="Q37" s="30">
        <f t="shared" si="5"/>
        <v>0</v>
      </c>
    </row>
    <row r="38" spans="1:17" x14ac:dyDescent="0.3">
      <c r="A38" s="25">
        <f>IF(C38="","",IF(C37=infos!$B$12,A37+infos!$B$28,IF(C37=infos!$D$12,A37+infos!$D$28,IF(C37=infos!$F$12,A37+infos!$F$28,IF(C37=infos!$H$12,A37+infos!$H$28,IF(C37=infos!$J$12,A37+infos!$J$28))))))</f>
        <v>0.95694444444444382</v>
      </c>
      <c r="B38" s="24">
        <v>7</v>
      </c>
      <c r="C38" s="24" t="str">
        <f>infos!$J$12</f>
        <v>poule 5</v>
      </c>
      <c r="D38" s="24" t="str">
        <f>infos!AZ34</f>
        <v>equipe 41</v>
      </c>
      <c r="E38" s="24" t="str">
        <f>infos!BA34</f>
        <v>equipe 44</v>
      </c>
      <c r="F38" s="74"/>
      <c r="G38" s="74"/>
      <c r="H38" s="24" t="str">
        <f>infos!BD34</f>
        <v>equipe 43</v>
      </c>
      <c r="L38" s="10" t="str">
        <f t="shared" si="1"/>
        <v/>
      </c>
      <c r="M38" s="10" t="str">
        <f t="shared" si="0"/>
        <v/>
      </c>
      <c r="N38" s="10" t="str">
        <f t="shared" si="2"/>
        <v/>
      </c>
      <c r="O38" s="10" t="str">
        <f t="shared" si="3"/>
        <v/>
      </c>
      <c r="P38" s="30">
        <f t="shared" si="4"/>
        <v>0</v>
      </c>
      <c r="Q38" s="30">
        <f t="shared" si="5"/>
        <v>0</v>
      </c>
    </row>
    <row r="39" spans="1:17" x14ac:dyDescent="0.3">
      <c r="A39" s="25">
        <f>IF(C39="","",IF(C38=infos!$B$12,A38+infos!$B$28,IF(C38=infos!$D$12,A38+infos!$D$28,IF(C38=infos!$F$12,A38+infos!$F$28,IF(C38=infos!$H$12,A38+infos!$H$28,IF(C38=infos!$J$12,A38+infos!$J$28))))))</f>
        <v>0.97430555555555498</v>
      </c>
      <c r="B39" s="13">
        <v>8</v>
      </c>
      <c r="C39" s="13" t="str">
        <f>infos!$AA$10</f>
        <v>poule 2</v>
      </c>
      <c r="D39" s="24" t="str">
        <f>infos!AB35</f>
        <v>equipe 10</v>
      </c>
      <c r="E39" s="24" t="str">
        <f>infos!AC35</f>
        <v>equipe 13</v>
      </c>
      <c r="F39" s="74"/>
      <c r="G39" s="74"/>
      <c r="H39" s="24" t="str">
        <f>infos!AF35</f>
        <v>equipe 12</v>
      </c>
      <c r="L39" s="10" t="str">
        <f t="shared" si="1"/>
        <v/>
      </c>
      <c r="M39" s="10" t="str">
        <f t="shared" si="0"/>
        <v/>
      </c>
      <c r="N39" s="10" t="str">
        <f t="shared" si="2"/>
        <v/>
      </c>
      <c r="O39" s="10" t="str">
        <f t="shared" si="3"/>
        <v/>
      </c>
      <c r="P39" s="30">
        <f t="shared" si="4"/>
        <v>0</v>
      </c>
      <c r="Q39" s="30">
        <f t="shared" si="5"/>
        <v>0</v>
      </c>
    </row>
    <row r="40" spans="1:17" x14ac:dyDescent="0.3">
      <c r="A40" s="25">
        <f>IF(C40="","",IF(C39=infos!$B$12,A39+infos!$B$28,IF(C39=infos!$D$12,A39+infos!$D$28,IF(C39=infos!$F$12,A39+infos!$F$28,IF(C39=infos!$H$12,A39+infos!$H$28,IF(C39=infos!$J$12,A39+infos!$J$28))))))</f>
        <v>0.98194444444444384</v>
      </c>
      <c r="B40" s="24">
        <v>8</v>
      </c>
      <c r="C40" s="24" t="str">
        <f>infos!$F$12</f>
        <v>poule 3</v>
      </c>
      <c r="D40" s="24" t="str">
        <f>infos!AJ35</f>
        <v>equipe 20</v>
      </c>
      <c r="E40" s="24" t="str">
        <f>infos!AK35</f>
        <v>equipe 23</v>
      </c>
      <c r="F40" s="74"/>
      <c r="G40" s="74"/>
      <c r="H40" s="24" t="str">
        <f>infos!AN35</f>
        <v>equipe 22</v>
      </c>
      <c r="L40" s="10" t="str">
        <f t="shared" si="1"/>
        <v/>
      </c>
      <c r="M40" s="10" t="str">
        <f t="shared" si="0"/>
        <v/>
      </c>
      <c r="N40" s="10" t="str">
        <f t="shared" si="2"/>
        <v/>
      </c>
      <c r="O40" s="10" t="str">
        <f t="shared" si="3"/>
        <v/>
      </c>
      <c r="P40" s="30">
        <f t="shared" si="4"/>
        <v>0</v>
      </c>
      <c r="Q40" s="30">
        <f t="shared" si="5"/>
        <v>0</v>
      </c>
    </row>
    <row r="41" spans="1:17" x14ac:dyDescent="0.3">
      <c r="A41" s="25">
        <f>IF(C41="","",IF(C40=infos!$B$12,A40+infos!$B$28,IF(C40=infos!$D$12,A40+infos!$D$28,IF(C40=infos!$F$12,A40+infos!$F$28,IF(C40=infos!$H$12,A40+infos!$H$28,IF(C40=infos!$J$12,A40+infos!$J$28))))))</f>
        <v>0.99236111111111047</v>
      </c>
      <c r="B41" s="24">
        <v>8</v>
      </c>
      <c r="C41" s="24" t="str">
        <f>infos!$H$12</f>
        <v>poule 4</v>
      </c>
      <c r="D41" s="24" t="str">
        <f>infos!AR35</f>
        <v>equipe30</v>
      </c>
      <c r="E41" s="24" t="str">
        <f>infos!AS35</f>
        <v>equipe33</v>
      </c>
      <c r="F41" s="74"/>
      <c r="G41" s="74"/>
      <c r="H41" s="24" t="str">
        <f>infos!AV35</f>
        <v>equipe32</v>
      </c>
      <c r="L41" s="10" t="str">
        <f t="shared" si="1"/>
        <v/>
      </c>
      <c r="M41" s="10" t="str">
        <f t="shared" si="0"/>
        <v/>
      </c>
      <c r="N41" s="10" t="str">
        <f t="shared" si="2"/>
        <v/>
      </c>
      <c r="O41" s="10" t="str">
        <f t="shared" si="3"/>
        <v/>
      </c>
      <c r="P41" s="30">
        <f t="shared" si="4"/>
        <v>0</v>
      </c>
      <c r="Q41" s="30">
        <f t="shared" si="5"/>
        <v>0</v>
      </c>
    </row>
    <row r="42" spans="1:17" x14ac:dyDescent="0.3">
      <c r="A42" s="25">
        <f>IF(C42="","",IF(C41=infos!$B$12,A41+infos!$B$28,IF(C41=infos!$D$12,A41+infos!$D$28,IF(C41=infos!$F$12,A41+infos!$F$28,IF(C41=infos!$H$12,A41+infos!$H$28,IF(C41=infos!$J$12,A41+infos!$J$28))))))</f>
        <v>1.0062499999999994</v>
      </c>
      <c r="B42" s="24">
        <v>8</v>
      </c>
      <c r="C42" s="24" t="str">
        <f>infos!$J$12</f>
        <v>poule 5</v>
      </c>
      <c r="D42" s="24" t="str">
        <f>infos!AZ35</f>
        <v>equipe 40</v>
      </c>
      <c r="E42" s="24" t="str">
        <f>infos!BA35</f>
        <v>equipe 43</v>
      </c>
      <c r="F42" s="74"/>
      <c r="G42" s="74"/>
      <c r="H42" s="24" t="str">
        <f>infos!BD35</f>
        <v>equipe 42</v>
      </c>
      <c r="L42" s="10" t="str">
        <f t="shared" si="1"/>
        <v/>
      </c>
      <c r="M42" s="10" t="str">
        <f t="shared" si="0"/>
        <v/>
      </c>
      <c r="N42" s="10" t="str">
        <f t="shared" si="2"/>
        <v/>
      </c>
      <c r="O42" s="10" t="str">
        <f t="shared" si="3"/>
        <v/>
      </c>
      <c r="P42" s="30">
        <f t="shared" si="4"/>
        <v>0</v>
      </c>
      <c r="Q42" s="30">
        <f t="shared" si="5"/>
        <v>0</v>
      </c>
    </row>
    <row r="43" spans="1:17" x14ac:dyDescent="0.3">
      <c r="A43" s="25">
        <f>IF(C43="","",IF(C42=infos!$B$12,A42+infos!$B$28,IF(C42=infos!$D$12,A42+infos!$D$28,IF(C42=infos!$F$12,A42+infos!$F$28,IF(C42=infos!$H$12,A42+infos!$H$28,IF(C42=infos!$J$12,A42+infos!$J$28))))))</f>
        <v>1.0236111111111106</v>
      </c>
      <c r="B43" s="13">
        <v>9</v>
      </c>
      <c r="C43" s="13" t="str">
        <f>infos!$AA$10</f>
        <v>poule 2</v>
      </c>
      <c r="D43" s="24" t="str">
        <f>infos!AB36</f>
        <v>equipe 12</v>
      </c>
      <c r="E43" s="24" t="str">
        <f>infos!AC36</f>
        <v>equipe 14</v>
      </c>
      <c r="F43" s="74"/>
      <c r="G43" s="74"/>
      <c r="H43" s="24" t="str">
        <f>infos!AF36</f>
        <v>equipe 10</v>
      </c>
      <c r="L43" s="10" t="str">
        <f t="shared" si="1"/>
        <v/>
      </c>
      <c r="M43" s="10" t="str">
        <f t="shared" si="0"/>
        <v/>
      </c>
      <c r="N43" s="10" t="str">
        <f t="shared" si="2"/>
        <v/>
      </c>
      <c r="O43" s="10" t="str">
        <f t="shared" si="3"/>
        <v/>
      </c>
      <c r="P43" s="30">
        <f t="shared" si="4"/>
        <v>0</v>
      </c>
      <c r="Q43" s="30">
        <f t="shared" si="5"/>
        <v>0</v>
      </c>
    </row>
    <row r="44" spans="1:17" x14ac:dyDescent="0.3">
      <c r="A44" s="25">
        <f>IF(C44="","",IF(C43=infos!$B$12,A43+infos!$B$28,IF(C43=infos!$D$12,A43+infos!$D$28,IF(C43=infos!$F$12,A43+infos!$F$28,IF(C43=infos!$H$12,A43+infos!$H$28,IF(C43=infos!$J$12,A43+infos!$J$28))))))</f>
        <v>1.0312499999999996</v>
      </c>
      <c r="B44" s="24">
        <v>9</v>
      </c>
      <c r="C44" s="24" t="str">
        <f>infos!$F$12</f>
        <v>poule 3</v>
      </c>
      <c r="D44" s="24" t="str">
        <f>infos!AJ36</f>
        <v>equipe 22</v>
      </c>
      <c r="E44" s="24" t="str">
        <f>infos!AK36</f>
        <v>equipe 24</v>
      </c>
      <c r="F44" s="74"/>
      <c r="G44" s="74"/>
      <c r="H44" s="24" t="str">
        <f>infos!AN36</f>
        <v>equipe 20</v>
      </c>
      <c r="L44" s="10" t="str">
        <f t="shared" si="1"/>
        <v/>
      </c>
      <c r="M44" s="10" t="str">
        <f t="shared" si="0"/>
        <v/>
      </c>
      <c r="N44" s="10" t="str">
        <f t="shared" si="2"/>
        <v/>
      </c>
      <c r="O44" s="10" t="str">
        <f t="shared" si="3"/>
        <v/>
      </c>
      <c r="P44" s="30">
        <f t="shared" si="4"/>
        <v>0</v>
      </c>
      <c r="Q44" s="30">
        <f t="shared" si="5"/>
        <v>0</v>
      </c>
    </row>
    <row r="45" spans="1:17" x14ac:dyDescent="0.3">
      <c r="A45" s="25">
        <f>IF(C45="","",IF(C44=infos!$B$12,A44+infos!$B$28,IF(C44=infos!$D$12,A44+infos!$D$28,IF(C44=infos!$F$12,A44+infos!$F$28,IF(C44=infos!$H$12,A44+infos!$H$28,IF(C44=infos!$J$12,A44+infos!$J$28))))))</f>
        <v>1.0416666666666663</v>
      </c>
      <c r="B45" s="24">
        <v>9</v>
      </c>
      <c r="C45" s="24" t="str">
        <f>infos!$H$12</f>
        <v>poule 4</v>
      </c>
      <c r="D45" s="24" t="str">
        <f>infos!AR36</f>
        <v>equipe32</v>
      </c>
      <c r="E45" s="24" t="str">
        <f>infos!AS36</f>
        <v>equipe34</v>
      </c>
      <c r="F45" s="74"/>
      <c r="G45" s="74"/>
      <c r="H45" s="24" t="str">
        <f>infos!AV36</f>
        <v>equipe30</v>
      </c>
      <c r="L45" s="10" t="str">
        <f t="shared" si="1"/>
        <v/>
      </c>
      <c r="M45" s="10" t="str">
        <f t="shared" si="0"/>
        <v/>
      </c>
      <c r="N45" s="10" t="str">
        <f t="shared" si="2"/>
        <v/>
      </c>
      <c r="O45" s="10" t="str">
        <f t="shared" si="3"/>
        <v/>
      </c>
      <c r="P45" s="30">
        <f t="shared" si="4"/>
        <v>0</v>
      </c>
      <c r="Q45" s="30">
        <f t="shared" si="5"/>
        <v>0</v>
      </c>
    </row>
    <row r="46" spans="1:17" x14ac:dyDescent="0.3">
      <c r="A46" s="25">
        <f>IF(C46="","",IF(C45=infos!$B$12,A45+infos!$B$28,IF(C45=infos!$D$12,A45+infos!$D$28,IF(C45=infos!$F$12,A45+infos!$F$28,IF(C45=infos!$H$12,A45+infos!$H$28,IF(C45=infos!$J$12,A45+infos!$J$28))))))</f>
        <v>1.0555555555555551</v>
      </c>
      <c r="B46" s="24">
        <v>9</v>
      </c>
      <c r="C46" s="24" t="str">
        <f>infos!$J$12</f>
        <v>poule 5</v>
      </c>
      <c r="D46" s="24" t="str">
        <f>infos!AZ36</f>
        <v>equipe 42</v>
      </c>
      <c r="E46" s="24" t="str">
        <f>infos!BA36</f>
        <v>equipe 44</v>
      </c>
      <c r="F46" s="74"/>
      <c r="G46" s="74"/>
      <c r="H46" s="24" t="str">
        <f>infos!BD36</f>
        <v>equipe 40</v>
      </c>
      <c r="L46" s="10" t="str">
        <f t="shared" si="1"/>
        <v/>
      </c>
      <c r="M46" s="10" t="str">
        <f t="shared" si="0"/>
        <v/>
      </c>
      <c r="N46" s="10" t="str">
        <f t="shared" si="2"/>
        <v/>
      </c>
      <c r="O46" s="10" t="str">
        <f t="shared" si="3"/>
        <v/>
      </c>
      <c r="P46" s="30">
        <f t="shared" si="4"/>
        <v>0</v>
      </c>
      <c r="Q46" s="30">
        <f t="shared" si="5"/>
        <v>0</v>
      </c>
    </row>
    <row r="47" spans="1:17" x14ac:dyDescent="0.3">
      <c r="A47" s="25">
        <f>IF(C47="","",IF(C46=infos!$B$12,A46+infos!$B$28,IF(C46=infos!$D$12,A46+infos!$D$28,IF(C46=infos!$F$12,A46+infos!$F$28,IF(C46=infos!$H$12,A46+infos!$H$28,IF(C46=infos!$J$12,A46+infos!$J$28))))))</f>
        <v>1.0729166666666663</v>
      </c>
      <c r="B47" s="13">
        <v>10</v>
      </c>
      <c r="C47" s="13" t="str">
        <f>infos!$AA$10</f>
        <v>poule 2</v>
      </c>
      <c r="D47" s="24" t="str">
        <f>infos!AB37</f>
        <v>equipe 13</v>
      </c>
      <c r="E47" s="24" t="str">
        <f>infos!AC37</f>
        <v>equipe 11</v>
      </c>
      <c r="F47" s="74"/>
      <c r="G47" s="74"/>
      <c r="H47" s="24" t="str">
        <f>infos!AF37</f>
        <v>equipe 14</v>
      </c>
      <c r="L47" s="10" t="str">
        <f t="shared" si="1"/>
        <v/>
      </c>
      <c r="M47" s="10" t="str">
        <f t="shared" si="0"/>
        <v/>
      </c>
      <c r="N47" s="10" t="str">
        <f t="shared" si="2"/>
        <v/>
      </c>
      <c r="O47" s="10" t="str">
        <f t="shared" si="3"/>
        <v/>
      </c>
      <c r="P47" s="30">
        <f t="shared" si="4"/>
        <v>0</v>
      </c>
      <c r="Q47" s="30">
        <f t="shared" si="5"/>
        <v>0</v>
      </c>
    </row>
    <row r="48" spans="1:17" x14ac:dyDescent="0.3">
      <c r="A48" s="25">
        <f>IF(C48="","",IF(C47=infos!$B$12,A47+infos!$B$28,IF(C47=infos!$D$12,A47+infos!$D$28,IF(C47=infos!$F$12,A47+infos!$F$28,IF(C47=infos!$H$12,A47+infos!$H$28,IF(C47=infos!$J$12,A47+infos!$J$28))))))</f>
        <v>1.0805555555555553</v>
      </c>
      <c r="B48" s="24">
        <v>10</v>
      </c>
      <c r="C48" s="24" t="str">
        <f>infos!$F$12</f>
        <v>poule 3</v>
      </c>
      <c r="D48" s="24" t="str">
        <f>infos!AJ37</f>
        <v>equipe 23</v>
      </c>
      <c r="E48" s="24" t="str">
        <f>infos!AK37</f>
        <v>equipe 21</v>
      </c>
      <c r="F48" s="74"/>
      <c r="G48" s="74"/>
      <c r="H48" s="24" t="str">
        <f>infos!AN37</f>
        <v>equipe 24</v>
      </c>
      <c r="L48" s="10" t="str">
        <f t="shared" si="1"/>
        <v/>
      </c>
      <c r="M48" s="10" t="str">
        <f t="shared" si="0"/>
        <v/>
      </c>
      <c r="N48" s="10" t="str">
        <f t="shared" si="2"/>
        <v/>
      </c>
      <c r="O48" s="10" t="str">
        <f t="shared" si="3"/>
        <v/>
      </c>
      <c r="P48" s="30">
        <f t="shared" si="4"/>
        <v>0</v>
      </c>
      <c r="Q48" s="30">
        <f t="shared" si="5"/>
        <v>0</v>
      </c>
    </row>
    <row r="49" spans="1:17" x14ac:dyDescent="0.3">
      <c r="A49" s="25">
        <f>IF(C49="","",IF(C48=infos!$B$12,A48+infos!$B$28,IF(C48=infos!$D$12,A48+infos!$D$28,IF(C48=infos!$F$12,A48+infos!$F$28,IF(C48=infos!$H$12,A48+infos!$H$28,IF(C48=infos!$J$12,A48+infos!$J$28))))))</f>
        <v>1.090972222222222</v>
      </c>
      <c r="B49" s="24">
        <v>10</v>
      </c>
      <c r="C49" s="24" t="str">
        <f>infos!$H$12</f>
        <v>poule 4</v>
      </c>
      <c r="D49" s="24" t="str">
        <f>infos!AR37</f>
        <v>equipe33</v>
      </c>
      <c r="E49" s="24" t="str">
        <f>infos!AS37</f>
        <v>equipe31</v>
      </c>
      <c r="F49" s="74"/>
      <c r="G49" s="74"/>
      <c r="H49" s="24" t="str">
        <f>infos!AV37</f>
        <v>equipe34</v>
      </c>
      <c r="L49" s="10" t="str">
        <f t="shared" si="1"/>
        <v/>
      </c>
      <c r="M49" s="10" t="str">
        <f t="shared" si="0"/>
        <v/>
      </c>
      <c r="N49" s="10" t="str">
        <f t="shared" si="2"/>
        <v/>
      </c>
      <c r="O49" s="10" t="str">
        <f t="shared" si="3"/>
        <v/>
      </c>
      <c r="P49" s="30">
        <f t="shared" si="4"/>
        <v>0</v>
      </c>
      <c r="Q49" s="30">
        <f t="shared" si="5"/>
        <v>0</v>
      </c>
    </row>
    <row r="50" spans="1:17" x14ac:dyDescent="0.3">
      <c r="A50" s="25">
        <f>IF(C50="","",IF(C49=infos!$B$12,A49+infos!$B$28,IF(C49=infos!$D$12,A49+infos!$D$28,IF(C49=infos!$F$12,A49+infos!$F$28,IF(C49=infos!$H$12,A49+infos!$H$28,IF(C49=infos!$J$12,A49+infos!$J$28))))))</f>
        <v>1.1048611111111108</v>
      </c>
      <c r="B50" s="24">
        <v>10</v>
      </c>
      <c r="C50" s="24" t="str">
        <f>infos!$J$12</f>
        <v>poule 5</v>
      </c>
      <c r="D50" s="24" t="str">
        <f>infos!AZ37</f>
        <v>equipe 43</v>
      </c>
      <c r="E50" s="24" t="str">
        <f>infos!BA37</f>
        <v>equipe 41</v>
      </c>
      <c r="F50" s="74"/>
      <c r="G50" s="74"/>
      <c r="H50" s="24" t="str">
        <f>infos!BD37</f>
        <v>equipe 44</v>
      </c>
      <c r="L50" s="10" t="str">
        <f t="shared" si="1"/>
        <v/>
      </c>
      <c r="M50" s="10" t="str">
        <f t="shared" si="0"/>
        <v/>
      </c>
      <c r="N50" s="10" t="str">
        <f t="shared" si="2"/>
        <v/>
      </c>
      <c r="O50" s="10" t="str">
        <f t="shared" si="3"/>
        <v/>
      </c>
      <c r="P50" s="30">
        <f t="shared" si="4"/>
        <v>0</v>
      </c>
      <c r="Q50" s="30">
        <f t="shared" si="5"/>
        <v>0</v>
      </c>
    </row>
    <row r="51" spans="1:17" x14ac:dyDescent="0.3">
      <c r="A51" s="25" t="str">
        <f>IF(C51="","",IF(C50=infos!$B$12,A50+infos!$B$28,IF(C50=infos!$D$12,A50+infos!$D$28,IF(C50=infos!$F$12,A50+infos!$F$28,IF(C50=infos!$H$12,A50+infos!$H$28,IF(C50=infos!$J$12,A50+infos!$J$28))))))</f>
        <v/>
      </c>
      <c r="F51" s="75"/>
      <c r="G51" s="75"/>
      <c r="P51" s="30">
        <f t="shared" si="4"/>
        <v>0</v>
      </c>
      <c r="Q51" s="30">
        <f t="shared" si="5"/>
        <v>0</v>
      </c>
    </row>
    <row r="52" spans="1:17" x14ac:dyDescent="0.3">
      <c r="A52" s="25" t="str">
        <f>IF(C52="","",IF(C51=infos!$B$12,A51+infos!$B$28,IF(C51=infos!$D$12,A51+infos!$D$28,IF(C51=infos!$F$12,A51+infos!$F$28,IF(C51=infos!$H$12,A51+infos!$H$28,IF(C51=infos!$J$12,A51+infos!$J$28))))))</f>
        <v/>
      </c>
      <c r="F52" s="75"/>
      <c r="G52" s="75"/>
    </row>
    <row r="53" spans="1:17" x14ac:dyDescent="0.3">
      <c r="A53" s="25" t="str">
        <f>IF(C53="","",IF(C52=infos!$B$12,A52+infos!$B$28,IF(C52=infos!$D$12,A52+infos!$D$28,IF(C52=infos!$F$12,A52+infos!$F$28,IF(C52=infos!$H$12,A52+infos!$H$28,IF(C52=infos!$J$12,A52+infos!$J$28))))))</f>
        <v/>
      </c>
      <c r="F53" s="75"/>
      <c r="G53" s="75"/>
    </row>
    <row r="54" spans="1:17" x14ac:dyDescent="0.3">
      <c r="A54" s="25" t="str">
        <f>IF(C54="","",IF(C53=infos!$B$12,A53+infos!$B$28,IF(C53=infos!$D$12,A53+infos!$D$28,IF(C53=infos!$F$12,A53+infos!$F$28,IF(C53=infos!$H$12,A53+infos!$H$28,IF(C53=infos!$J$12,A53+infos!$J$28))))))</f>
        <v/>
      </c>
      <c r="F54" s="75"/>
      <c r="G54" s="75"/>
    </row>
  </sheetData>
  <sheetProtection sheet="1" objects="1" scenarios="1" formatCells="0" selectLockedCells="1"/>
  <sortState ref="B5:H54">
    <sortCondition ref="B5:B54"/>
    <sortCondition ref="C5:C54"/>
  </sortState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T29"/>
  <sheetViews>
    <sheetView topLeftCell="I1" workbookViewId="0">
      <selection activeCell="P4" sqref="P4:T9"/>
    </sheetView>
  </sheetViews>
  <sheetFormatPr baseColWidth="10" defaultRowHeight="15" x14ac:dyDescent="0.25"/>
  <cols>
    <col min="2" max="2" width="11.42578125" style="2"/>
    <col min="3" max="3" width="16.5703125" style="2" customWidth="1"/>
    <col min="4" max="4" width="20" style="2" customWidth="1"/>
    <col min="5" max="5" width="10" style="2" customWidth="1"/>
    <col min="6" max="6" width="9.28515625" style="2" customWidth="1"/>
    <col min="11" max="11" width="19.7109375" customWidth="1"/>
    <col min="18" max="18" width="20.42578125" customWidth="1"/>
  </cols>
  <sheetData>
    <row r="1" spans="2:20" ht="15.75" thickBot="1" x14ac:dyDescent="0.3"/>
    <row r="2" spans="2:20" ht="19.5" thickBot="1" x14ac:dyDescent="0.35">
      <c r="B2" s="64" t="str">
        <f>infos!B12</f>
        <v>poule 1</v>
      </c>
      <c r="C2" s="65"/>
      <c r="D2" s="65"/>
      <c r="E2" s="65"/>
      <c r="F2" s="66"/>
      <c r="I2" s="64" t="str">
        <f>infos!F12</f>
        <v>poule 3</v>
      </c>
      <c r="J2" s="65"/>
      <c r="K2" s="65"/>
      <c r="L2" s="65"/>
      <c r="M2" s="66"/>
      <c r="P2" s="64" t="str">
        <f>infos!J12</f>
        <v>poule 5</v>
      </c>
      <c r="Q2" s="65"/>
      <c r="R2" s="65"/>
      <c r="S2" s="65"/>
      <c r="T2" s="66"/>
    </row>
    <row r="3" spans="2:20" ht="18.75" x14ac:dyDescent="0.3">
      <c r="B3" s="35"/>
      <c r="C3" s="35"/>
      <c r="D3" s="35"/>
      <c r="E3" s="35"/>
      <c r="F3" s="35"/>
      <c r="I3" s="35"/>
      <c r="J3" s="35"/>
      <c r="K3" s="35"/>
      <c r="L3" s="35"/>
      <c r="M3" s="35"/>
      <c r="P3" s="35"/>
      <c r="Q3" s="35"/>
      <c r="R3" s="35"/>
      <c r="S3" s="35"/>
      <c r="T3" s="35"/>
    </row>
    <row r="4" spans="2:20" ht="19.5" thickBot="1" x14ac:dyDescent="0.35">
      <c r="B4" s="36" t="s">
        <v>28</v>
      </c>
      <c r="C4" s="36" t="s">
        <v>34</v>
      </c>
      <c r="D4" s="37" t="s">
        <v>29</v>
      </c>
      <c r="E4" s="38" t="s">
        <v>31</v>
      </c>
      <c r="F4" s="37" t="s">
        <v>30</v>
      </c>
      <c r="I4" s="36" t="s">
        <v>28</v>
      </c>
      <c r="J4" s="36" t="s">
        <v>34</v>
      </c>
      <c r="K4" s="37" t="s">
        <v>29</v>
      </c>
      <c r="L4" s="38" t="s">
        <v>31</v>
      </c>
      <c r="M4" s="37" t="s">
        <v>30</v>
      </c>
      <c r="P4" s="36" t="s">
        <v>28</v>
      </c>
      <c r="Q4" s="36" t="s">
        <v>34</v>
      </c>
      <c r="R4" s="37" t="s">
        <v>29</v>
      </c>
      <c r="S4" s="38" t="s">
        <v>31</v>
      </c>
      <c r="T4" s="37" t="s">
        <v>30</v>
      </c>
    </row>
    <row r="5" spans="2:20" ht="18.75" x14ac:dyDescent="0.3">
      <c r="B5" s="35">
        <f>IF(Tableau1[[#This Row],[équipe]]=0,"",RANK(E5,E$5:E$9,0))</f>
        <v>1</v>
      </c>
      <c r="C5" s="35">
        <f>COUNTIF(liste_matchs!$L$5:$O$50,D5)</f>
        <v>0</v>
      </c>
      <c r="D5" s="35" t="str">
        <f>infos!B23</f>
        <v>equipe2</v>
      </c>
      <c r="E5" s="30">
        <f>SUM((COUNTIF(liste_matchs!$L$5:$L$50,class!D5)*3),(COUNTIF(liste_matchs!$M$5:$M$50,class!D5)*1),(COUNTIF(liste_matchs!$N$5:$O$50,class!D5)*2))</f>
        <v>0</v>
      </c>
      <c r="F5" s="35">
        <f>SUM(SUMIF(liste_matchs!$D$5:$D$50,D5,liste_matchs!$P$5:$P$50),SUMIF(liste_matchs!$E$5:$E$10,D5,liste_matchs!$Q$5:$Q$50))</f>
        <v>0</v>
      </c>
      <c r="I5" s="35">
        <f>IF(Tableau15[[#This Row],[équipe]]=0,"",RANK(L5,L$5:L$9,0))</f>
        <v>1</v>
      </c>
      <c r="J5" s="35">
        <f>COUNTIF(liste_matchs!$L$5:$O$50,K5)</f>
        <v>0</v>
      </c>
      <c r="K5" s="35" t="str">
        <f>infos!F22</f>
        <v>equipe 20</v>
      </c>
      <c r="L5" s="32">
        <f>SUM((COUNTIF(liste_matchs!$L$5:$L$50,class!K5)*3),(COUNTIF(liste_matchs!$M$5:$M$50,class!K5)*1),(COUNTIF(liste_matchs!$N$5:$O$50,class!K5)*2))</f>
        <v>0</v>
      </c>
      <c r="M5" s="35">
        <f>SUM(SUMIF(liste_matchs!$D$5:$D$50,K5,liste_matchs!$P$5:$P$50),SUMIF(liste_matchs!$E$5:$E$50,K5,liste_matchs!$Q$5:$Q$50))</f>
        <v>0</v>
      </c>
      <c r="P5" s="35">
        <f>RANK(S5,S$5:S$9,0)</f>
        <v>1</v>
      </c>
      <c r="Q5" s="35">
        <f>COUNTIF(liste_matchs!$L$5:$O$50,R5)</f>
        <v>0</v>
      </c>
      <c r="R5" s="35" t="str">
        <f>infos!J22</f>
        <v>equipe 40</v>
      </c>
      <c r="S5" s="32">
        <f>SUM((COUNTIF(liste_matchs!$L$5:$L$50,class!R5)*3),(COUNTIF(liste_matchs!$M$5:$M$50,class!R5)*1),(COUNTIF(liste_matchs!$N$5:$O$50,class!R5)*2))</f>
        <v>0</v>
      </c>
      <c r="T5" s="35">
        <f>SUM(SUMIF(liste_matchs!$D$5:$D$50,R5,liste_matchs!$P$5:$P$50),SUMIF(liste_matchs!$E$5:$E$50,R5,liste_matchs!$Q$5:$Q$50))</f>
        <v>0</v>
      </c>
    </row>
    <row r="6" spans="2:20" ht="18.75" x14ac:dyDescent="0.3">
      <c r="B6" s="35">
        <f>IF(Tableau1[[#This Row],[équipe]]=0,"",RANK(E6,E$5:E$9,0))</f>
        <v>1</v>
      </c>
      <c r="C6" s="35">
        <f>COUNTIF(liste_matchs!$L$5:$O$50,D6)</f>
        <v>0</v>
      </c>
      <c r="D6" s="35" t="str">
        <f>infos!B22</f>
        <v>equipe1</v>
      </c>
      <c r="E6" s="50">
        <f>SUM((COUNTIF(liste_matchs!$L$5:$L$50,class!D6)*3),(COUNTIF(liste_matchs!$M$5:$M$50,class!D6)*1),(COUNTIF(liste_matchs!$N$5:$O$50,class!D6)*2))</f>
        <v>0</v>
      </c>
      <c r="F6" s="35">
        <f>SUM(SUMIF(liste_matchs!$D$5:$D$50,D6,liste_matchs!$P$5:$P$50),SUMIF(liste_matchs!$E$5:$E$10,D6,liste_matchs!$Q$5:$Q$50))</f>
        <v>0</v>
      </c>
      <c r="I6" s="35">
        <f>IF(Tableau15[[#This Row],[équipe]]=0,"",RANK(L6,L$5:L$9,0))</f>
        <v>1</v>
      </c>
      <c r="J6" s="35">
        <f>COUNTIF(liste_matchs!$L$5:$O$50,K6)</f>
        <v>0</v>
      </c>
      <c r="K6" s="35" t="str">
        <f>infos!F23</f>
        <v>equipe 21</v>
      </c>
      <c r="L6" s="32">
        <f>SUM((COUNTIF(liste_matchs!$L$5:$L$50,class!K6)*3),(COUNTIF(liste_matchs!$M$5:$M$50,class!K6)*1),(COUNTIF(liste_matchs!$N$5:$O$50,class!K6)*2))</f>
        <v>0</v>
      </c>
      <c r="M6" s="35">
        <f>SUM(SUMIF(liste_matchs!$D$5:$D$50,K6,liste_matchs!$P$5:$P$50),SUMIF(liste_matchs!$E$5:$E$50,K6,liste_matchs!$Q$5:$Q$50))</f>
        <v>0</v>
      </c>
      <c r="P6" s="35">
        <f>RANK(S6,S$5:S$9,0)</f>
        <v>1</v>
      </c>
      <c r="Q6" s="35">
        <f>COUNTIF(liste_matchs!$L$5:$O$50,R6)</f>
        <v>0</v>
      </c>
      <c r="R6" s="35" t="str">
        <f>infos!J23</f>
        <v>equipe 41</v>
      </c>
      <c r="S6" s="54">
        <f>SUM((COUNTIF(liste_matchs!$L$5:$L$50,class!R6)*3),(COUNTIF(liste_matchs!$M$5:$M$50,class!R6)*1),(COUNTIF(liste_matchs!$N$5:$O$50,class!R6)*2))</f>
        <v>0</v>
      </c>
      <c r="T6" s="35">
        <f>SUM(SUMIF(liste_matchs!$D$5:$D$50,R6,liste_matchs!$P$5:$P$50),SUMIF(liste_matchs!$E$5:$E$50,R6,liste_matchs!$Q$5:$Q$50))</f>
        <v>0</v>
      </c>
    </row>
    <row r="7" spans="2:20" ht="18.75" x14ac:dyDescent="0.3">
      <c r="B7" s="35">
        <f>IF(Tableau1[[#This Row],[équipe]]=0,"",RANK(E7,E$5:E$9,0))</f>
        <v>1</v>
      </c>
      <c r="C7" s="35">
        <f>COUNTIF(liste_matchs!$L$5:$O$50,D7)</f>
        <v>0</v>
      </c>
      <c r="D7" s="35" t="str">
        <f>infos!B24</f>
        <v>equipe3</v>
      </c>
      <c r="E7" s="50">
        <f>SUM((COUNTIF(liste_matchs!$L$5:$L$50,class!D7)*3),(COUNTIF(liste_matchs!$M$5:$M$50,class!D7)*1),(COUNTIF(liste_matchs!$N$5:$O$50,class!D7)*2))</f>
        <v>0</v>
      </c>
      <c r="F7" s="35">
        <f>SUM(SUMIF(liste_matchs!$D$5:$D$50,D7,liste_matchs!$P$5:$P$50),SUMIF(liste_matchs!$E$5:$E$10,D7,liste_matchs!$Q$5:$Q$50))</f>
        <v>0</v>
      </c>
      <c r="I7" s="35">
        <f>IF(Tableau15[[#This Row],[équipe]]=0,"",RANK(L7,L$5:L$9,0))</f>
        <v>1</v>
      </c>
      <c r="J7" s="35">
        <f>COUNTIF(liste_matchs!$L$5:$O$50,K7)</f>
        <v>0</v>
      </c>
      <c r="K7" s="35" t="str">
        <f>infos!F24</f>
        <v>equipe 22</v>
      </c>
      <c r="L7" s="32">
        <f>SUM((COUNTIF(liste_matchs!$L$5:$L$50,class!K7)*3),(COUNTIF(liste_matchs!$M$5:$M$50,class!K7)*1),(COUNTIF(liste_matchs!$N$5:$O$50,class!K7)*2))</f>
        <v>0</v>
      </c>
      <c r="M7" s="35">
        <f>SUM(SUMIF(liste_matchs!$D$5:$D$50,K7,liste_matchs!$P$5:$P$50),SUMIF(liste_matchs!$E$5:$E$50,K7,liste_matchs!$Q$5:$Q$50))</f>
        <v>0</v>
      </c>
      <c r="P7" s="35">
        <f>RANK(S7,S$5:S$9,0)</f>
        <v>1</v>
      </c>
      <c r="Q7" s="35">
        <f>COUNTIF(liste_matchs!$L$5:$O$50,R7)</f>
        <v>0</v>
      </c>
      <c r="R7" s="35" t="str">
        <f>infos!J24</f>
        <v>equipe 42</v>
      </c>
      <c r="S7" s="54">
        <f>SUM((COUNTIF(liste_matchs!$L$5:$L$50,class!R7)*3),(COUNTIF(liste_matchs!$M$5:$M$50,class!R7)*1),(COUNTIF(liste_matchs!$N$5:$O$50,class!R7)*2))</f>
        <v>0</v>
      </c>
      <c r="T7" s="35">
        <f>SUM(SUMIF(liste_matchs!$D$5:$D$50,R7,liste_matchs!$P$5:$P$50),SUMIF(liste_matchs!$E$5:$E$50,R7,liste_matchs!$Q$5:$Q$50))</f>
        <v>0</v>
      </c>
    </row>
    <row r="8" spans="2:20" ht="18.75" x14ac:dyDescent="0.3">
      <c r="B8" s="35">
        <f>IF(Tableau1[[#This Row],[équipe]]=0,"",RANK(E8,E$5:E$9,0))</f>
        <v>1</v>
      </c>
      <c r="C8" s="35">
        <f>COUNTIF(liste_matchs!$L$5:$O$50,D8)</f>
        <v>0</v>
      </c>
      <c r="D8" s="35" t="str">
        <f>infos!B26</f>
        <v>equipe5</v>
      </c>
      <c r="E8" s="50">
        <f>SUM((COUNTIF(liste_matchs!$L$5:$L$50,class!D8)*3),(COUNTIF(liste_matchs!$M$5:$M$50,class!D8)*1),(COUNTIF(liste_matchs!$N$5:$O$50,class!D8)*2))</f>
        <v>0</v>
      </c>
      <c r="F8" s="35">
        <f>SUM(SUMIF(liste_matchs!$D$5:$D$50,D8,liste_matchs!$P$5:$P$50),SUMIF(liste_matchs!$E$5:$E$10,D8,liste_matchs!$Q$5:$Q$50))</f>
        <v>0</v>
      </c>
      <c r="I8" s="35">
        <f>IF(Tableau15[[#This Row],[équipe]]=0,"",RANK(L8,L$5:L$9,0))</f>
        <v>1</v>
      </c>
      <c r="J8" s="35">
        <f>COUNTIF(liste_matchs!$L$5:$O$50,K8)</f>
        <v>0</v>
      </c>
      <c r="K8" s="35" t="str">
        <f>infos!F25</f>
        <v>equipe 23</v>
      </c>
      <c r="L8" s="32">
        <f>SUM((COUNTIF(liste_matchs!$L$5:$L$50,class!K8)*3),(COUNTIF(liste_matchs!$M$5:$M$50,class!K8)*1),(COUNTIF(liste_matchs!$N$5:$O$50,class!K8)*2))</f>
        <v>0</v>
      </c>
      <c r="M8" s="35">
        <f>SUM(SUMIF(liste_matchs!$D$5:$D$50,K8,liste_matchs!$P$5:$P$50),SUMIF(liste_matchs!$E$5:$E$50,K8,liste_matchs!$Q$5:$Q$50))</f>
        <v>0</v>
      </c>
      <c r="P8" s="35">
        <f>RANK(S8,S$5:S$9,0)</f>
        <v>1</v>
      </c>
      <c r="Q8" s="35">
        <f>COUNTIF(liste_matchs!$L$5:$O$50,R8)</f>
        <v>0</v>
      </c>
      <c r="R8" s="35" t="str">
        <f>infos!J25</f>
        <v>equipe 43</v>
      </c>
      <c r="S8" s="54">
        <f>SUM((COUNTIF(liste_matchs!$L$5:$L$50,class!R8)*3),(COUNTIF(liste_matchs!$M$5:$M$50,class!R8)*1),(COUNTIF(liste_matchs!$N$5:$O$50,class!R8)*2))</f>
        <v>0</v>
      </c>
      <c r="T8" s="35">
        <f>SUM(SUMIF(liste_matchs!$D$5:$D$50,R8,liste_matchs!$P$5:$P$50),SUMIF(liste_matchs!$E$5:$E$50,R8,liste_matchs!$Q$5:$Q$50))</f>
        <v>0</v>
      </c>
    </row>
    <row r="9" spans="2:20" ht="18.75" x14ac:dyDescent="0.3">
      <c r="B9" s="35">
        <f>IF(Tableau1[[#This Row],[équipe]]=0,"",RANK(E9,E$5:E$9,0))</f>
        <v>1</v>
      </c>
      <c r="C9" s="35">
        <f>COUNTIF(liste_matchs!$L$5:$O$50,D9)</f>
        <v>0</v>
      </c>
      <c r="D9" s="35" t="str">
        <f>infos!B25</f>
        <v>equipe4</v>
      </c>
      <c r="E9" s="50">
        <f>SUM((COUNTIF(liste_matchs!$L$5:$L$50,class!D9)*3),(COUNTIF(liste_matchs!$M$5:$M$50,class!D9)*1),(COUNTIF(liste_matchs!$N$5:$O$50,class!D9)*2))</f>
        <v>0</v>
      </c>
      <c r="F9" s="35">
        <f>SUM(SUMIF(liste_matchs!$D$5:$D$50,D9,liste_matchs!$P$5:$P$50),SUMIF(liste_matchs!$E$5:$E$10,D9,liste_matchs!$Q$5:$Q$50))</f>
        <v>0</v>
      </c>
      <c r="I9" s="35">
        <f>IF(Tableau15[[#This Row],[équipe]]=0,"",RANK(L9,L$5:L$9,0))</f>
        <v>1</v>
      </c>
      <c r="J9" s="35">
        <f>COUNTIF(liste_matchs!$L$5:$O$50,K9)</f>
        <v>0</v>
      </c>
      <c r="K9" s="35" t="str">
        <f>infos!F26</f>
        <v>equipe 24</v>
      </c>
      <c r="L9" s="32">
        <f>SUM((COUNTIF(liste_matchs!$L$5:$L$50,class!K9)*3),(COUNTIF(liste_matchs!$M$5:$M$50,class!K9)*1),(COUNTIF(liste_matchs!$N$5:$O$50,class!K9)*2))</f>
        <v>0</v>
      </c>
      <c r="M9" s="35">
        <f>SUM(SUMIF(liste_matchs!$D$5:$D$50,K9,liste_matchs!$P$5:$P$50),SUMIF(liste_matchs!$E$5:$E$50,K9,liste_matchs!$Q$5:$Q$50))</f>
        <v>0</v>
      </c>
      <c r="P9" s="35">
        <f>RANK(S9,S$5:S$9,0)</f>
        <v>1</v>
      </c>
      <c r="Q9" s="35">
        <f>COUNTIF(liste_matchs!$L$5:$O$50,R9)</f>
        <v>0</v>
      </c>
      <c r="R9" s="35" t="str">
        <f>infos!J26</f>
        <v>equipe 44</v>
      </c>
      <c r="S9" s="54">
        <f>SUM((COUNTIF(liste_matchs!$L$5:$L$50,class!R9)*3),(COUNTIF(liste_matchs!$M$5:$M$50,class!R9)*1),(COUNTIF(liste_matchs!$N$5:$O$50,class!R9)*2))</f>
        <v>0</v>
      </c>
      <c r="T9" s="35">
        <f>SUM(SUMIF(liste_matchs!$D$5:$D$50,R9,liste_matchs!$P$5:$P$50),SUMIF(liste_matchs!$E$5:$E$50,R9,liste_matchs!$Q$5:$Q$50))</f>
        <v>0</v>
      </c>
    </row>
    <row r="11" spans="2:20" ht="15.75" thickBot="1" x14ac:dyDescent="0.3"/>
    <row r="12" spans="2:20" ht="19.5" thickBot="1" x14ac:dyDescent="0.35">
      <c r="B12" s="64" t="str">
        <f>infos!D12</f>
        <v>poule 2</v>
      </c>
      <c r="C12" s="65"/>
      <c r="D12" s="65"/>
      <c r="E12" s="65"/>
      <c r="F12" s="66"/>
      <c r="I12" s="64" t="str">
        <f>infos!H12</f>
        <v>poule 4</v>
      </c>
      <c r="J12" s="65"/>
      <c r="K12" s="65"/>
      <c r="L12" s="65"/>
      <c r="M12" s="66"/>
    </row>
    <row r="13" spans="2:20" ht="18.75" x14ac:dyDescent="0.3">
      <c r="B13" s="35"/>
      <c r="C13" s="35"/>
      <c r="D13" s="35"/>
      <c r="E13" s="35"/>
      <c r="F13" s="35"/>
      <c r="I13" s="35"/>
      <c r="J13" s="35"/>
      <c r="K13" s="35"/>
      <c r="L13" s="35"/>
      <c r="M13" s="35"/>
    </row>
    <row r="14" spans="2:20" ht="19.5" thickBot="1" x14ac:dyDescent="0.35">
      <c r="B14" s="36" t="s">
        <v>28</v>
      </c>
      <c r="C14" s="36" t="s">
        <v>34</v>
      </c>
      <c r="D14" s="37" t="s">
        <v>29</v>
      </c>
      <c r="E14" s="38" t="s">
        <v>31</v>
      </c>
      <c r="F14" s="37" t="s">
        <v>30</v>
      </c>
      <c r="I14" s="36" t="s">
        <v>28</v>
      </c>
      <c r="J14" s="36" t="s">
        <v>34</v>
      </c>
      <c r="K14" s="37" t="s">
        <v>29</v>
      </c>
      <c r="L14" s="38" t="s">
        <v>31</v>
      </c>
      <c r="M14" s="37" t="s">
        <v>30</v>
      </c>
    </row>
    <row r="15" spans="2:20" ht="18.75" x14ac:dyDescent="0.3">
      <c r="B15" s="35">
        <f>IF(Tableau16[[#This Row],[équipe]]=0,"",RANK(E15,E$15:E$19,0))</f>
        <v>1</v>
      </c>
      <c r="C15" s="35">
        <f>COUNTIF(liste_matchs!$L$5:$O$50,D15)</f>
        <v>0</v>
      </c>
      <c r="D15" s="45" t="str">
        <f>infos!D22</f>
        <v>equipe 10</v>
      </c>
      <c r="E15" s="30">
        <f>SUM((COUNTIF(liste_matchs!$L$5:$L$50,class!D15)*3),(COUNTIF(liste_matchs!$M$5:$M$50,class!D15)*1),(COUNTIF(liste_matchs!$N$5:$O$50,class!D15)*2))</f>
        <v>0</v>
      </c>
      <c r="F15" s="35">
        <f>SUM(SUMIF(liste_matchs!$D$5:$D$50,D15,liste_matchs!$P$5:$P$50),SUMIF(liste_matchs!$E$5:$E$50,D15,liste_matchs!$Q$5:$Q$50))</f>
        <v>0</v>
      </c>
      <c r="I15" s="35">
        <f>IF(Tableau157[[#This Row],[équipe]]=0,"",RANK(L15,L$15:L$19,0))</f>
        <v>1</v>
      </c>
      <c r="J15" s="35">
        <f>COUNTIF(liste_matchs!$L$5:$O$50,K15)</f>
        <v>0</v>
      </c>
      <c r="K15" s="35" t="str">
        <f>infos!H22</f>
        <v>equipe30</v>
      </c>
      <c r="L15" s="32">
        <f>SUM((COUNTIF(liste_matchs!$L$5:$L$50,class!K15)*3),(COUNTIF(liste_matchs!$M$5:$M$50,class!K15)*1),(COUNTIF(liste_matchs!$N$5:$O$50,class!K15)*2))</f>
        <v>0</v>
      </c>
      <c r="M15" s="35">
        <f>SUM(SUMIF(liste_matchs!$D$5:$D$50,K15,liste_matchs!$P$5:$P$50),SUMIF(liste_matchs!$E$5:$E$50,K15,liste_matchs!$Q$5:$Q$50))</f>
        <v>0</v>
      </c>
    </row>
    <row r="16" spans="2:20" ht="18.75" x14ac:dyDescent="0.3">
      <c r="B16" s="35">
        <f>IF(Tableau16[[#This Row],[équipe]]=0,"",RANK(E16,E$15:E$19,0))</f>
        <v>1</v>
      </c>
      <c r="C16" s="35">
        <f>COUNTIF(liste_matchs!$L$5:$O$50,D16)</f>
        <v>0</v>
      </c>
      <c r="D16" s="45" t="str">
        <f>infos!D23</f>
        <v>equipe 11</v>
      </c>
      <c r="E16" s="30">
        <f>SUM((COUNTIF(liste_matchs!$L$5:$L$50,class!D16)*3),(COUNTIF(liste_matchs!$M$5:$M$50,class!D16)*1),(COUNTIF(liste_matchs!$N$5:$O$50,class!D16)*2))</f>
        <v>0</v>
      </c>
      <c r="F16" s="35">
        <f>SUM(SUMIF(liste_matchs!$D$5:$D$50,D16,liste_matchs!$P$5:$P$50),SUMIF(liste_matchs!$E$5:$E$50,D16,liste_matchs!$Q$5:$Q$50))</f>
        <v>0</v>
      </c>
      <c r="I16" s="35">
        <f>IF(Tableau157[[#This Row],[équipe]]=0,"",RANK(L16,L$15:L$19,0))</f>
        <v>1</v>
      </c>
      <c r="J16" s="35">
        <f>COUNTIF(liste_matchs!$L$5:$O$50,K16)</f>
        <v>0</v>
      </c>
      <c r="K16" s="35" t="str">
        <f>infos!H23</f>
        <v>equipe31</v>
      </c>
      <c r="L16" s="32">
        <f>SUM((COUNTIF(liste_matchs!$L$5:$L$50,class!K16)*3),(COUNTIF(liste_matchs!$M$5:$M$50,class!K16)*1),(COUNTIF(liste_matchs!$N$5:$O$50,class!K16)*2))</f>
        <v>0</v>
      </c>
      <c r="M16" s="35">
        <f>SUM(SUMIF(liste_matchs!$D$5:$D$50,K16,liste_matchs!$P$5:$P$50),SUMIF(liste_matchs!$E$5:$E$50,K16,liste_matchs!$Q$5:$Q$50))</f>
        <v>0</v>
      </c>
    </row>
    <row r="17" spans="2:13" ht="18.75" x14ac:dyDescent="0.3">
      <c r="B17" s="35">
        <f>IF(Tableau16[[#This Row],[équipe]]=0,"",RANK(E17,E$15:E$19,0))</f>
        <v>1</v>
      </c>
      <c r="C17" s="35">
        <f>COUNTIF(liste_matchs!$L$5:$O$50,D17)</f>
        <v>0</v>
      </c>
      <c r="D17" s="45" t="str">
        <f>infos!D24</f>
        <v>equipe 12</v>
      </c>
      <c r="E17" s="30">
        <f>SUM((COUNTIF(liste_matchs!$L$5:$L$50,class!D17)*3),(COUNTIF(liste_matchs!$M$5:$M$50,class!D17)*1),(COUNTIF(liste_matchs!$N$5:$O$50,class!D17)*2))</f>
        <v>0</v>
      </c>
      <c r="F17" s="35">
        <f>SUM(SUMIF(liste_matchs!$D$5:$D$50,D17,liste_matchs!$P$5:$P$50),SUMIF(liste_matchs!$E$5:$E$50,D17,liste_matchs!$Q$5:$Q$50))</f>
        <v>0</v>
      </c>
      <c r="I17" s="35">
        <f>IF(Tableau157[[#This Row],[équipe]]=0,"",RANK(L17,L$15:L$19,0))</f>
        <v>1</v>
      </c>
      <c r="J17" s="35">
        <f>COUNTIF(liste_matchs!$L$5:$O$50,K17)</f>
        <v>0</v>
      </c>
      <c r="K17" s="35" t="str">
        <f>infos!H24</f>
        <v>equipe32</v>
      </c>
      <c r="L17" s="32">
        <f>SUM((COUNTIF(liste_matchs!$L$5:$L$50,class!K17)*3),(COUNTIF(liste_matchs!$M$5:$M$50,class!K17)*1),(COUNTIF(liste_matchs!$N$5:$O$50,class!K17)*2))</f>
        <v>0</v>
      </c>
      <c r="M17" s="35">
        <f>SUM(SUMIF(liste_matchs!$D$5:$D$50,K17,liste_matchs!$P$5:$P$50),SUMIF(liste_matchs!$E$5:$E$50,K17,liste_matchs!$Q$5:$Q$50))</f>
        <v>0</v>
      </c>
    </row>
    <row r="18" spans="2:13" ht="18.75" x14ac:dyDescent="0.3">
      <c r="B18" s="35">
        <f>IF(Tableau16[[#This Row],[équipe]]=0,"",RANK(E18,E$15:E$19,0))</f>
        <v>1</v>
      </c>
      <c r="C18" s="35">
        <f>COUNTIF(liste_matchs!$L$5:$O$50,D18)</f>
        <v>0</v>
      </c>
      <c r="D18" s="45" t="str">
        <f>infos!D25</f>
        <v>equipe 13</v>
      </c>
      <c r="E18" s="30">
        <f>SUM((COUNTIF(liste_matchs!$L$5:$L$50,class!D18)*3),(COUNTIF(liste_matchs!$M$5:$M$50,class!D18)*1),(COUNTIF(liste_matchs!$N$5:$O$50,class!D18)*2))</f>
        <v>0</v>
      </c>
      <c r="F18" s="35">
        <f>SUM(SUMIF(liste_matchs!$D$5:$D$50,D18,liste_matchs!$P$5:$P$50),SUMIF(liste_matchs!$E$5:$E$50,D18,liste_matchs!$Q$5:$Q$50))</f>
        <v>0</v>
      </c>
      <c r="I18" s="35">
        <f>IF(Tableau157[[#This Row],[équipe]]=0,"",RANK(L18,L$15:L$19,0))</f>
        <v>1</v>
      </c>
      <c r="J18" s="35">
        <f>COUNTIF(liste_matchs!$L$5:$O$50,K18)</f>
        <v>0</v>
      </c>
      <c r="K18" s="35" t="str">
        <f>infos!H25</f>
        <v>equipe33</v>
      </c>
      <c r="L18" s="32">
        <f>SUM((COUNTIF(liste_matchs!$L$5:$L$50,class!K18)*3),(COUNTIF(liste_matchs!$M$5:$M$50,class!K18)*1),(COUNTIF(liste_matchs!$N$5:$O$50,class!K18)*2))</f>
        <v>0</v>
      </c>
      <c r="M18" s="35">
        <f>SUM(SUMIF(liste_matchs!$D$5:$D$50,K18,liste_matchs!$P$5:$P$50),SUMIF(liste_matchs!$E$5:$E$50,K18,liste_matchs!$Q$5:$Q$50))</f>
        <v>0</v>
      </c>
    </row>
    <row r="19" spans="2:13" ht="18.75" x14ac:dyDescent="0.3">
      <c r="B19" s="35">
        <f>IF(Tableau16[[#This Row],[équipe]]=0,"",RANK(E19,E$15:E$19,0))</f>
        <v>1</v>
      </c>
      <c r="C19" s="35">
        <f>COUNTIF(liste_matchs!$L$5:$O$50,D19)</f>
        <v>0</v>
      </c>
      <c r="D19" s="45" t="str">
        <f>infos!D26</f>
        <v>equipe 14</v>
      </c>
      <c r="E19" s="30">
        <f>SUM((COUNTIF(liste_matchs!$L$5:$L$50,class!D19)*3),(COUNTIF(liste_matchs!$M$5:$M$50,class!D19)*1),(COUNTIF(liste_matchs!$N$5:$O$50,class!D19)*2))</f>
        <v>0</v>
      </c>
      <c r="F19" s="35">
        <f>SUM(SUMIF(liste_matchs!$D$5:$D$50,D19,liste_matchs!$P$5:$P$50),SUMIF(liste_matchs!$E$5:$E$50,D19,liste_matchs!$Q$5:$Q$50))</f>
        <v>0</v>
      </c>
      <c r="I19" s="35">
        <f>IF(Tableau157[[#This Row],[équipe]]=0,"",RANK(L19,L$15:L$19,0))</f>
        <v>1</v>
      </c>
      <c r="J19" s="35">
        <f>COUNTIF(liste_matchs!$L$5:$O$50,K19)</f>
        <v>0</v>
      </c>
      <c r="K19" s="35" t="str">
        <f>infos!H26</f>
        <v>equipe34</v>
      </c>
      <c r="L19" s="32">
        <f>SUM((COUNTIF(liste_matchs!$L$5:$L$50,class!K19)*3),(COUNTIF(liste_matchs!$M$5:$M$50,class!K19)*1),(COUNTIF(liste_matchs!$N$5:$O$50,class!K19)*2))</f>
        <v>0</v>
      </c>
      <c r="M19" s="35">
        <f>SUM(SUMIF(liste_matchs!$D$5:$D$50,K19,liste_matchs!$P$5:$P$50),SUMIF(liste_matchs!$E$5:$E$50,K19,liste_matchs!$Q$5:$Q$50))</f>
        <v>0</v>
      </c>
    </row>
    <row r="22" spans="2:13" x14ac:dyDescent="0.25">
      <c r="B22"/>
      <c r="C22"/>
      <c r="D22"/>
      <c r="E22"/>
      <c r="F22"/>
    </row>
    <row r="23" spans="2:13" x14ac:dyDescent="0.25">
      <c r="B23"/>
      <c r="C23"/>
      <c r="D23"/>
      <c r="E23"/>
      <c r="F23"/>
    </row>
    <row r="24" spans="2:13" x14ac:dyDescent="0.25">
      <c r="B24"/>
      <c r="C24"/>
      <c r="D24"/>
      <c r="E24"/>
      <c r="F24"/>
    </row>
    <row r="25" spans="2:13" x14ac:dyDescent="0.25">
      <c r="B25"/>
      <c r="C25"/>
      <c r="D25"/>
      <c r="E25"/>
      <c r="F25"/>
    </row>
    <row r="26" spans="2:13" x14ac:dyDescent="0.25">
      <c r="B26"/>
      <c r="C26"/>
      <c r="D26"/>
      <c r="E26"/>
      <c r="F26"/>
    </row>
    <row r="27" spans="2:13" x14ac:dyDescent="0.25">
      <c r="B27"/>
      <c r="C27"/>
      <c r="D27"/>
      <c r="E27"/>
      <c r="F27"/>
    </row>
    <row r="28" spans="2:13" x14ac:dyDescent="0.25">
      <c r="B28"/>
      <c r="C28"/>
      <c r="D28"/>
      <c r="E28"/>
      <c r="F28"/>
    </row>
    <row r="29" spans="2:13" x14ac:dyDescent="0.25">
      <c r="B29"/>
      <c r="C29"/>
      <c r="D29"/>
      <c r="E29"/>
      <c r="F29"/>
    </row>
  </sheetData>
  <sortState ref="I5:M9">
    <sortCondition descending="1" ref="L5:L9"/>
  </sortState>
  <mergeCells count="5">
    <mergeCell ref="P2:T2"/>
    <mergeCell ref="B2:F2"/>
    <mergeCell ref="B12:F12"/>
    <mergeCell ref="I2:M2"/>
    <mergeCell ref="I12:M12"/>
  </mergeCell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1"/>
  <sheetViews>
    <sheetView showGridLines="0" workbookViewId="0">
      <selection activeCell="H6" sqref="H6"/>
    </sheetView>
  </sheetViews>
  <sheetFormatPr baseColWidth="10" defaultRowHeight="15" x14ac:dyDescent="0.25"/>
  <cols>
    <col min="1" max="1" width="13.28515625" customWidth="1"/>
    <col min="3" max="3" width="23.140625" customWidth="1"/>
    <col min="4" max="4" width="21.42578125" customWidth="1"/>
    <col min="5" max="5" width="22.85546875" customWidth="1"/>
    <col min="8" max="8" width="24" customWidth="1"/>
  </cols>
  <sheetData>
    <row r="1" spans="1:8" ht="15.75" thickBot="1" x14ac:dyDescent="0.3">
      <c r="A1" s="67" t="s">
        <v>4</v>
      </c>
      <c r="B1" s="68"/>
      <c r="C1" s="68"/>
      <c r="D1" s="68"/>
      <c r="E1" s="68"/>
      <c r="F1" s="69"/>
    </row>
    <row r="2" spans="1:8" ht="15.75" thickBot="1" x14ac:dyDescent="0.3"/>
    <row r="3" spans="1:8" ht="19.5" thickBot="1" x14ac:dyDescent="0.35">
      <c r="A3" s="51" t="s">
        <v>28</v>
      </c>
      <c r="B3" s="51" t="s">
        <v>34</v>
      </c>
      <c r="C3" s="52" t="s">
        <v>29</v>
      </c>
      <c r="D3" s="53" t="s">
        <v>31</v>
      </c>
      <c r="E3" s="52" t="s">
        <v>30</v>
      </c>
    </row>
    <row r="4" spans="1:8" ht="18.75" x14ac:dyDescent="0.3">
      <c r="A4" s="48">
        <v>1</v>
      </c>
      <c r="B4" s="39">
        <v>0</v>
      </c>
      <c r="C4" s="39" t="s">
        <v>37</v>
      </c>
      <c r="D4" s="40">
        <v>0</v>
      </c>
      <c r="E4" s="41">
        <v>0</v>
      </c>
    </row>
    <row r="5" spans="1:8" ht="18.75" x14ac:dyDescent="0.3">
      <c r="A5" s="48">
        <v>1</v>
      </c>
      <c r="B5" s="39">
        <v>0</v>
      </c>
      <c r="C5" s="39" t="s">
        <v>36</v>
      </c>
      <c r="D5" s="40">
        <v>0</v>
      </c>
      <c r="E5" s="41">
        <v>0</v>
      </c>
    </row>
    <row r="6" spans="1:8" ht="18.75" x14ac:dyDescent="0.3">
      <c r="A6" s="48">
        <v>1</v>
      </c>
      <c r="B6" s="39">
        <v>0</v>
      </c>
      <c r="C6" s="39" t="s">
        <v>38</v>
      </c>
      <c r="D6" s="40">
        <v>0</v>
      </c>
      <c r="E6" s="41">
        <v>0</v>
      </c>
    </row>
    <row r="7" spans="1:8" ht="18.75" x14ac:dyDescent="0.3">
      <c r="A7" s="48">
        <v>1</v>
      </c>
      <c r="B7" s="39">
        <v>0</v>
      </c>
      <c r="C7" s="39" t="s">
        <v>40</v>
      </c>
      <c r="D7" s="40">
        <v>0</v>
      </c>
      <c r="E7" s="41">
        <v>0</v>
      </c>
    </row>
    <row r="8" spans="1:8" ht="18.75" x14ac:dyDescent="0.3">
      <c r="A8" s="49">
        <v>1</v>
      </c>
      <c r="B8" s="42">
        <v>0</v>
      </c>
      <c r="C8" s="42" t="s">
        <v>39</v>
      </c>
      <c r="D8" s="43">
        <v>0</v>
      </c>
      <c r="E8" s="44">
        <v>0</v>
      </c>
    </row>
    <row r="11" spans="1:8" ht="18.75" x14ac:dyDescent="0.25">
      <c r="A11" s="26" t="s">
        <v>14</v>
      </c>
      <c r="B11" s="27" t="s">
        <v>15</v>
      </c>
      <c r="C11" s="27" t="s">
        <v>16</v>
      </c>
      <c r="D11" s="27" t="s">
        <v>17</v>
      </c>
      <c r="E11" s="27" t="s">
        <v>35</v>
      </c>
      <c r="F11" s="27" t="s">
        <v>19</v>
      </c>
      <c r="G11" s="27" t="s">
        <v>20</v>
      </c>
      <c r="H11" s="27" t="s">
        <v>23</v>
      </c>
    </row>
    <row r="12" spans="1:8" ht="18.75" x14ac:dyDescent="0.3">
      <c r="A12" s="34">
        <v>0.58333333333333337</v>
      </c>
      <c r="B12" s="13">
        <v>1</v>
      </c>
      <c r="C12" s="13" t="s">
        <v>4</v>
      </c>
      <c r="D12" s="24" t="s">
        <v>36</v>
      </c>
      <c r="E12" s="24" t="s">
        <v>37</v>
      </c>
      <c r="F12" s="24"/>
      <c r="G12" s="24"/>
      <c r="H12" s="24" t="s">
        <v>38</v>
      </c>
    </row>
    <row r="13" spans="1:8" ht="18.75" x14ac:dyDescent="0.3">
      <c r="A13" s="25">
        <v>0.64027777777777772</v>
      </c>
      <c r="B13" s="13">
        <v>2</v>
      </c>
      <c r="C13" s="13" t="s">
        <v>4</v>
      </c>
      <c r="D13" s="24" t="s">
        <v>36</v>
      </c>
      <c r="E13" s="24" t="s">
        <v>38</v>
      </c>
      <c r="F13" s="24"/>
      <c r="G13" s="24"/>
      <c r="H13" s="24" t="s">
        <v>37</v>
      </c>
    </row>
    <row r="14" spans="1:8" ht="18.75" x14ac:dyDescent="0.3">
      <c r="A14" s="25">
        <v>0.69722222222222208</v>
      </c>
      <c r="B14" s="13">
        <v>3</v>
      </c>
      <c r="C14" s="13" t="s">
        <v>4</v>
      </c>
      <c r="D14" s="24" t="s">
        <v>37</v>
      </c>
      <c r="E14" s="24" t="s">
        <v>38</v>
      </c>
      <c r="F14" s="24"/>
      <c r="G14" s="24"/>
      <c r="H14" s="24" t="s">
        <v>36</v>
      </c>
    </row>
    <row r="15" spans="1:8" ht="18.75" x14ac:dyDescent="0.3">
      <c r="A15" s="25">
        <v>0.75416666666666643</v>
      </c>
      <c r="B15" s="13">
        <v>4</v>
      </c>
      <c r="C15" s="13" t="s">
        <v>4</v>
      </c>
      <c r="D15" s="24" t="s">
        <v>37</v>
      </c>
      <c r="E15" s="24" t="s">
        <v>36</v>
      </c>
      <c r="F15" s="24"/>
      <c r="G15" s="24"/>
      <c r="H15" s="24" t="s">
        <v>38</v>
      </c>
    </row>
    <row r="16" spans="1:8" ht="18.75" x14ac:dyDescent="0.3">
      <c r="A16" s="25">
        <v>0.81111111111111078</v>
      </c>
      <c r="B16" s="13">
        <v>5</v>
      </c>
      <c r="C16" s="13" t="s">
        <v>4</v>
      </c>
      <c r="D16" s="24" t="s">
        <v>38</v>
      </c>
      <c r="E16" s="24" t="s">
        <v>36</v>
      </c>
      <c r="F16" s="24"/>
      <c r="G16" s="24"/>
      <c r="H16" s="24" t="s">
        <v>37</v>
      </c>
    </row>
    <row r="17" spans="1:8" ht="18.75" x14ac:dyDescent="0.3">
      <c r="A17" s="25">
        <v>0.86805555555555514</v>
      </c>
      <c r="B17" s="13">
        <v>6</v>
      </c>
      <c r="C17" s="13" t="s">
        <v>4</v>
      </c>
      <c r="D17" s="24" t="s">
        <v>38</v>
      </c>
      <c r="E17" s="24" t="s">
        <v>37</v>
      </c>
      <c r="F17" s="24"/>
      <c r="G17" s="24"/>
      <c r="H17" s="24" t="s">
        <v>36</v>
      </c>
    </row>
    <row r="18" spans="1:8" ht="18.75" x14ac:dyDescent="0.3">
      <c r="A18" s="25" t="s">
        <v>61</v>
      </c>
      <c r="B18" s="10"/>
      <c r="C18" s="10"/>
      <c r="D18" s="23"/>
      <c r="E18" s="23"/>
      <c r="F18" s="23"/>
      <c r="G18" s="23"/>
      <c r="H18" s="23"/>
    </row>
    <row r="19" spans="1:8" ht="18.75" x14ac:dyDescent="0.3">
      <c r="A19" s="25" t="s">
        <v>61</v>
      </c>
      <c r="B19" s="10"/>
      <c r="C19" s="10"/>
      <c r="D19" s="23"/>
      <c r="E19" s="23"/>
      <c r="F19" s="23"/>
      <c r="G19" s="23"/>
      <c r="H19" s="23"/>
    </row>
    <row r="20" spans="1:8" ht="18.75" x14ac:dyDescent="0.3">
      <c r="A20" s="25" t="s">
        <v>61</v>
      </c>
      <c r="B20" s="10"/>
      <c r="C20" s="10"/>
      <c r="D20" s="23"/>
      <c r="E20" s="23"/>
      <c r="F20" s="23"/>
      <c r="G20" s="23"/>
      <c r="H20" s="23"/>
    </row>
    <row r="21" spans="1:8" ht="18.75" x14ac:dyDescent="0.3">
      <c r="A21" s="25" t="s">
        <v>61</v>
      </c>
      <c r="B21" s="10"/>
      <c r="C21" s="10"/>
      <c r="D21" s="23"/>
      <c r="E21" s="23"/>
      <c r="F21" s="23"/>
      <c r="G21" s="23"/>
      <c r="H21" s="23"/>
    </row>
  </sheetData>
  <sortState ref="A4:E8">
    <sortCondition descending="1" ref="D4:D8"/>
    <sortCondition descending="1" ref="E4:E8"/>
  </sortState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5"/>
  <sheetViews>
    <sheetView showGridLines="0" workbookViewId="0">
      <selection activeCell="A3" sqref="A3:E8"/>
    </sheetView>
  </sheetViews>
  <sheetFormatPr baseColWidth="10" defaultRowHeight="15" x14ac:dyDescent="0.25"/>
  <cols>
    <col min="3" max="3" width="19" customWidth="1"/>
    <col min="4" max="4" width="22.7109375" customWidth="1"/>
    <col min="5" max="5" width="23.28515625" customWidth="1"/>
    <col min="8" max="8" width="27.28515625" customWidth="1"/>
  </cols>
  <sheetData>
    <row r="1" spans="1:8" ht="15.75" thickBot="1" x14ac:dyDescent="0.3">
      <c r="A1" s="70" t="s">
        <v>6</v>
      </c>
      <c r="B1" s="71"/>
      <c r="C1" s="71"/>
      <c r="D1" s="71"/>
      <c r="E1" s="72"/>
    </row>
    <row r="2" spans="1:8" ht="15.75" thickBot="1" x14ac:dyDescent="0.3"/>
    <row r="3" spans="1:8" ht="19.5" thickBot="1" x14ac:dyDescent="0.35">
      <c r="A3" s="51" t="s">
        <v>28</v>
      </c>
      <c r="B3" s="51" t="s">
        <v>34</v>
      </c>
      <c r="C3" s="52" t="s">
        <v>29</v>
      </c>
      <c r="D3" s="53" t="s">
        <v>31</v>
      </c>
      <c r="E3" s="52" t="s">
        <v>30</v>
      </c>
    </row>
    <row r="4" spans="1:8" ht="18.75" x14ac:dyDescent="0.3">
      <c r="A4" s="48">
        <v>1</v>
      </c>
      <c r="B4" s="39">
        <v>0</v>
      </c>
      <c r="C4" s="46" t="s">
        <v>41</v>
      </c>
      <c r="D4" s="40">
        <v>0</v>
      </c>
      <c r="E4" s="41">
        <v>0</v>
      </c>
    </row>
    <row r="5" spans="1:8" ht="18.75" x14ac:dyDescent="0.3">
      <c r="A5" s="48">
        <v>1</v>
      </c>
      <c r="B5" s="39">
        <v>0</v>
      </c>
      <c r="C5" s="46" t="s">
        <v>42</v>
      </c>
      <c r="D5" s="40">
        <v>0</v>
      </c>
      <c r="E5" s="41">
        <v>0</v>
      </c>
    </row>
    <row r="6" spans="1:8" ht="18.75" x14ac:dyDescent="0.3">
      <c r="A6" s="48">
        <v>1</v>
      </c>
      <c r="B6" s="39">
        <v>0</v>
      </c>
      <c r="C6" s="46" t="s">
        <v>43</v>
      </c>
      <c r="D6" s="40">
        <v>0</v>
      </c>
      <c r="E6" s="41">
        <v>0</v>
      </c>
    </row>
    <row r="7" spans="1:8" ht="18.75" x14ac:dyDescent="0.3">
      <c r="A7" s="48">
        <v>1</v>
      </c>
      <c r="B7" s="39">
        <v>0</v>
      </c>
      <c r="C7" s="46" t="s">
        <v>44</v>
      </c>
      <c r="D7" s="40">
        <v>0</v>
      </c>
      <c r="E7" s="41">
        <v>0</v>
      </c>
    </row>
    <row r="8" spans="1:8" ht="18.75" x14ac:dyDescent="0.3">
      <c r="A8" s="49">
        <v>1</v>
      </c>
      <c r="B8" s="42">
        <v>0</v>
      </c>
      <c r="C8" s="47" t="s">
        <v>45</v>
      </c>
      <c r="D8" s="43">
        <v>0</v>
      </c>
      <c r="E8" s="44">
        <v>0</v>
      </c>
    </row>
    <row r="11" spans="1:8" ht="18.75" x14ac:dyDescent="0.25">
      <c r="A11" s="26" t="s">
        <v>14</v>
      </c>
      <c r="B11" s="27" t="s">
        <v>15</v>
      </c>
      <c r="C11" s="27" t="s">
        <v>16</v>
      </c>
      <c r="D11" s="27" t="s">
        <v>17</v>
      </c>
      <c r="E11" s="27" t="s">
        <v>35</v>
      </c>
      <c r="F11" s="27" t="s">
        <v>19</v>
      </c>
      <c r="G11" s="27" t="s">
        <v>20</v>
      </c>
      <c r="H11" s="27" t="s">
        <v>23</v>
      </c>
    </row>
    <row r="12" spans="1:8" ht="18.75" x14ac:dyDescent="0.3">
      <c r="A12" s="25">
        <v>0.59097222222222223</v>
      </c>
      <c r="B12" s="13">
        <v>1</v>
      </c>
      <c r="C12" s="13" t="s">
        <v>6</v>
      </c>
      <c r="D12" s="24" t="s">
        <v>41</v>
      </c>
      <c r="E12" s="24" t="s">
        <v>42</v>
      </c>
      <c r="F12" s="24"/>
      <c r="G12" s="24"/>
      <c r="H12" s="24" t="s">
        <v>45</v>
      </c>
    </row>
    <row r="13" spans="1:8" ht="18.75" x14ac:dyDescent="0.3">
      <c r="A13" s="25">
        <v>0.64791666666666659</v>
      </c>
      <c r="B13" s="13">
        <v>2</v>
      </c>
      <c r="C13" s="13" t="s">
        <v>6</v>
      </c>
      <c r="D13" s="24" t="s">
        <v>44</v>
      </c>
      <c r="E13" s="24" t="s">
        <v>43</v>
      </c>
      <c r="F13" s="24"/>
      <c r="G13" s="24"/>
      <c r="H13" s="24" t="s">
        <v>42</v>
      </c>
    </row>
    <row r="14" spans="1:8" ht="18.75" x14ac:dyDescent="0.3">
      <c r="A14" s="25">
        <v>0.70486111111111094</v>
      </c>
      <c r="B14" s="13">
        <v>3</v>
      </c>
      <c r="C14" s="13" t="s">
        <v>6</v>
      </c>
      <c r="D14" s="24" t="s">
        <v>41</v>
      </c>
      <c r="E14" s="24" t="s">
        <v>45</v>
      </c>
      <c r="F14" s="24"/>
      <c r="G14" s="24"/>
      <c r="H14" s="24" t="s">
        <v>44</v>
      </c>
    </row>
    <row r="15" spans="1:8" ht="18.75" x14ac:dyDescent="0.3">
      <c r="A15" s="25">
        <v>0.76180555555555529</v>
      </c>
      <c r="B15" s="13">
        <v>4</v>
      </c>
      <c r="C15" s="13" t="s">
        <v>6</v>
      </c>
      <c r="D15" s="24" t="s">
        <v>42</v>
      </c>
      <c r="E15" s="24" t="s">
        <v>43</v>
      </c>
      <c r="F15" s="24"/>
      <c r="G15" s="24"/>
      <c r="H15" s="24" t="s">
        <v>41</v>
      </c>
    </row>
    <row r="16" spans="1:8" ht="18.75" x14ac:dyDescent="0.3">
      <c r="A16" s="25">
        <v>0.81874999999999964</v>
      </c>
      <c r="B16" s="13">
        <v>5</v>
      </c>
      <c r="C16" s="13" t="s">
        <v>6</v>
      </c>
      <c r="D16" s="24" t="s">
        <v>45</v>
      </c>
      <c r="E16" s="24" t="s">
        <v>44</v>
      </c>
      <c r="F16" s="24"/>
      <c r="G16" s="24"/>
      <c r="H16" s="24" t="s">
        <v>43</v>
      </c>
    </row>
    <row r="17" spans="1:8" ht="18.75" x14ac:dyDescent="0.3">
      <c r="A17" s="25">
        <v>0.875694444444444</v>
      </c>
      <c r="B17" s="13">
        <v>6</v>
      </c>
      <c r="C17" s="13" t="s">
        <v>6</v>
      </c>
      <c r="D17" s="24" t="s">
        <v>43</v>
      </c>
      <c r="E17" s="24" t="s">
        <v>41</v>
      </c>
      <c r="F17" s="24"/>
      <c r="G17" s="24"/>
      <c r="H17" s="24" t="s">
        <v>42</v>
      </c>
    </row>
    <row r="18" spans="1:8" ht="18.75" x14ac:dyDescent="0.3">
      <c r="A18" s="25">
        <v>0.92499999999999949</v>
      </c>
      <c r="B18" s="13">
        <v>7</v>
      </c>
      <c r="C18" s="13" t="s">
        <v>6</v>
      </c>
      <c r="D18" s="24" t="s">
        <v>42</v>
      </c>
      <c r="E18" s="24" t="s">
        <v>45</v>
      </c>
      <c r="F18" s="24"/>
      <c r="G18" s="24"/>
      <c r="H18" s="24" t="s">
        <v>44</v>
      </c>
    </row>
    <row r="19" spans="1:8" ht="18.75" x14ac:dyDescent="0.3">
      <c r="A19" s="25">
        <v>0.97430555555555498</v>
      </c>
      <c r="B19" s="13">
        <v>8</v>
      </c>
      <c r="C19" s="13" t="s">
        <v>6</v>
      </c>
      <c r="D19" s="24" t="s">
        <v>41</v>
      </c>
      <c r="E19" s="24" t="s">
        <v>44</v>
      </c>
      <c r="F19" s="24"/>
      <c r="G19" s="24"/>
      <c r="H19" s="24" t="s">
        <v>43</v>
      </c>
    </row>
    <row r="20" spans="1:8" ht="18.75" x14ac:dyDescent="0.3">
      <c r="A20" s="25">
        <v>1.0236111111111106</v>
      </c>
      <c r="B20" s="13">
        <v>9</v>
      </c>
      <c r="C20" s="13" t="s">
        <v>6</v>
      </c>
      <c r="D20" s="24" t="s">
        <v>43</v>
      </c>
      <c r="E20" s="24" t="s">
        <v>45</v>
      </c>
      <c r="F20" s="24"/>
      <c r="G20" s="24"/>
      <c r="H20" s="24" t="s">
        <v>41</v>
      </c>
    </row>
    <row r="21" spans="1:8" ht="18.75" x14ac:dyDescent="0.3">
      <c r="A21" s="25">
        <v>1.0729166666666663</v>
      </c>
      <c r="B21" s="13">
        <v>10</v>
      </c>
      <c r="C21" s="13" t="s">
        <v>6</v>
      </c>
      <c r="D21" s="24" t="s">
        <v>44</v>
      </c>
      <c r="E21" s="24" t="s">
        <v>42</v>
      </c>
      <c r="F21" s="24"/>
      <c r="G21" s="24"/>
      <c r="H21" s="24" t="s">
        <v>45</v>
      </c>
    </row>
    <row r="22" spans="1:8" ht="18.75" x14ac:dyDescent="0.3">
      <c r="A22" s="25" t="s">
        <v>61</v>
      </c>
      <c r="B22" s="10"/>
      <c r="C22" s="10"/>
      <c r="D22" s="23"/>
      <c r="E22" s="23"/>
      <c r="F22" s="23"/>
      <c r="G22" s="23"/>
      <c r="H22" s="23"/>
    </row>
    <row r="23" spans="1:8" ht="18.75" x14ac:dyDescent="0.3">
      <c r="A23" s="25" t="s">
        <v>61</v>
      </c>
      <c r="B23" s="10"/>
      <c r="C23" s="10"/>
      <c r="D23" s="23"/>
      <c r="E23" s="23"/>
      <c r="F23" s="23"/>
      <c r="G23" s="23"/>
      <c r="H23" s="23"/>
    </row>
    <row r="24" spans="1:8" ht="18.75" x14ac:dyDescent="0.3">
      <c r="A24" s="25" t="s">
        <v>61</v>
      </c>
      <c r="B24" s="10"/>
      <c r="C24" s="10"/>
      <c r="D24" s="23"/>
      <c r="E24" s="23"/>
      <c r="F24" s="23"/>
      <c r="G24" s="23"/>
      <c r="H24" s="23"/>
    </row>
    <row r="25" spans="1:8" ht="18.75" x14ac:dyDescent="0.3">
      <c r="A25" s="25" t="s">
        <v>61</v>
      </c>
      <c r="B25" s="10"/>
      <c r="C25" s="10"/>
      <c r="D25" s="23"/>
      <c r="E25" s="23"/>
      <c r="F25" s="23"/>
      <c r="G25" s="23"/>
      <c r="H25" s="23"/>
    </row>
  </sheetData>
  <sortState ref="A4:E8">
    <sortCondition descending="1" ref="D4:D8"/>
    <sortCondition descending="1" ref="E4:E8"/>
  </sortState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5"/>
  <sheetViews>
    <sheetView showGridLines="0" workbookViewId="0">
      <selection activeCell="A3" sqref="A3:E8"/>
    </sheetView>
  </sheetViews>
  <sheetFormatPr baseColWidth="10" defaultRowHeight="15" x14ac:dyDescent="0.25"/>
  <cols>
    <col min="3" max="3" width="19.5703125" customWidth="1"/>
    <col min="4" max="4" width="16.7109375" customWidth="1"/>
    <col min="5" max="5" width="22.42578125" customWidth="1"/>
    <col min="8" max="8" width="25.5703125" customWidth="1"/>
  </cols>
  <sheetData>
    <row r="1" spans="1:8" ht="15.75" thickBot="1" x14ac:dyDescent="0.3">
      <c r="A1" s="70" t="str">
        <f>class!I2</f>
        <v>poule 3</v>
      </c>
      <c r="B1" s="71"/>
      <c r="C1" s="71"/>
      <c r="D1" s="71"/>
      <c r="E1" s="72"/>
    </row>
    <row r="2" spans="1:8" ht="15.75" thickBot="1" x14ac:dyDescent="0.3"/>
    <row r="3" spans="1:8" ht="19.5" thickBot="1" x14ac:dyDescent="0.35">
      <c r="A3" s="51" t="s">
        <v>28</v>
      </c>
      <c r="B3" s="51" t="s">
        <v>34</v>
      </c>
      <c r="C3" s="52" t="s">
        <v>29</v>
      </c>
      <c r="D3" s="53" t="s">
        <v>31</v>
      </c>
      <c r="E3" s="52" t="s">
        <v>30</v>
      </c>
    </row>
    <row r="4" spans="1:8" ht="18.75" x14ac:dyDescent="0.3">
      <c r="A4" s="48">
        <v>1</v>
      </c>
      <c r="B4" s="39">
        <v>0</v>
      </c>
      <c r="C4" s="39" t="s">
        <v>46</v>
      </c>
      <c r="D4" s="40">
        <v>0</v>
      </c>
      <c r="E4" s="41">
        <v>0</v>
      </c>
    </row>
    <row r="5" spans="1:8" ht="18.75" x14ac:dyDescent="0.3">
      <c r="A5" s="48">
        <v>1</v>
      </c>
      <c r="B5" s="39">
        <v>0</v>
      </c>
      <c r="C5" s="39" t="s">
        <v>47</v>
      </c>
      <c r="D5" s="40">
        <v>0</v>
      </c>
      <c r="E5" s="41">
        <v>0</v>
      </c>
    </row>
    <row r="6" spans="1:8" ht="18.75" x14ac:dyDescent="0.3">
      <c r="A6" s="48">
        <v>1</v>
      </c>
      <c r="B6" s="39">
        <v>0</v>
      </c>
      <c r="C6" s="39" t="s">
        <v>48</v>
      </c>
      <c r="D6" s="40">
        <v>0</v>
      </c>
      <c r="E6" s="41">
        <v>0</v>
      </c>
    </row>
    <row r="7" spans="1:8" ht="18.75" x14ac:dyDescent="0.3">
      <c r="A7" s="48">
        <v>1</v>
      </c>
      <c r="B7" s="39">
        <v>0</v>
      </c>
      <c r="C7" s="39" t="s">
        <v>49</v>
      </c>
      <c r="D7" s="40">
        <v>0</v>
      </c>
      <c r="E7" s="41">
        <v>0</v>
      </c>
    </row>
    <row r="8" spans="1:8" ht="18.75" x14ac:dyDescent="0.3">
      <c r="A8" s="49">
        <v>1</v>
      </c>
      <c r="B8" s="42">
        <v>0</v>
      </c>
      <c r="C8" s="42" t="s">
        <v>50</v>
      </c>
      <c r="D8" s="43">
        <v>0</v>
      </c>
      <c r="E8" s="44">
        <v>0</v>
      </c>
    </row>
    <row r="11" spans="1:8" ht="18.75" x14ac:dyDescent="0.25">
      <c r="A11" s="26" t="s">
        <v>14</v>
      </c>
      <c r="B11" s="27" t="s">
        <v>15</v>
      </c>
      <c r="C11" s="27" t="s">
        <v>16</v>
      </c>
      <c r="D11" s="27" t="s">
        <v>17</v>
      </c>
      <c r="E11" s="27" t="s">
        <v>35</v>
      </c>
      <c r="F11" s="27" t="s">
        <v>19</v>
      </c>
      <c r="G11" s="27" t="s">
        <v>20</v>
      </c>
      <c r="H11" s="27" t="s">
        <v>23</v>
      </c>
    </row>
    <row r="12" spans="1:8" ht="18.75" x14ac:dyDescent="0.3">
      <c r="A12" s="25">
        <v>0.59861111111111109</v>
      </c>
      <c r="B12" s="24">
        <v>1</v>
      </c>
      <c r="C12" s="24" t="s">
        <v>7</v>
      </c>
      <c r="D12" s="24" t="s">
        <v>46</v>
      </c>
      <c r="E12" s="24" t="s">
        <v>47</v>
      </c>
      <c r="F12" s="24"/>
      <c r="G12" s="24"/>
      <c r="H12" s="24" t="s">
        <v>50</v>
      </c>
    </row>
    <row r="13" spans="1:8" ht="18.75" x14ac:dyDescent="0.3">
      <c r="A13" s="25">
        <v>0.65555555555555545</v>
      </c>
      <c r="B13" s="24">
        <v>2</v>
      </c>
      <c r="C13" s="24" t="s">
        <v>7</v>
      </c>
      <c r="D13" s="24" t="s">
        <v>49</v>
      </c>
      <c r="E13" s="24" t="s">
        <v>48</v>
      </c>
      <c r="F13" s="24"/>
      <c r="G13" s="24"/>
      <c r="H13" s="24" t="s">
        <v>47</v>
      </c>
    </row>
    <row r="14" spans="1:8" ht="18.75" x14ac:dyDescent="0.3">
      <c r="A14" s="25">
        <v>0.7124999999999998</v>
      </c>
      <c r="B14" s="24">
        <v>3</v>
      </c>
      <c r="C14" s="24" t="s">
        <v>7</v>
      </c>
      <c r="D14" s="24" t="s">
        <v>46</v>
      </c>
      <c r="E14" s="24" t="s">
        <v>50</v>
      </c>
      <c r="F14" s="24"/>
      <c r="G14" s="24"/>
      <c r="H14" s="24" t="s">
        <v>49</v>
      </c>
    </row>
    <row r="15" spans="1:8" ht="18.75" x14ac:dyDescent="0.3">
      <c r="A15" s="25">
        <v>0.76944444444444415</v>
      </c>
      <c r="B15" s="24">
        <v>4</v>
      </c>
      <c r="C15" s="24" t="s">
        <v>7</v>
      </c>
      <c r="D15" s="24" t="s">
        <v>47</v>
      </c>
      <c r="E15" s="24" t="s">
        <v>48</v>
      </c>
      <c r="F15" s="24"/>
      <c r="G15" s="24"/>
      <c r="H15" s="24" t="s">
        <v>46</v>
      </c>
    </row>
    <row r="16" spans="1:8" ht="18.75" x14ac:dyDescent="0.3">
      <c r="A16" s="25">
        <v>0.82638888888888851</v>
      </c>
      <c r="B16" s="24">
        <v>5</v>
      </c>
      <c r="C16" s="24" t="s">
        <v>7</v>
      </c>
      <c r="D16" s="24" t="s">
        <v>50</v>
      </c>
      <c r="E16" s="24" t="s">
        <v>49</v>
      </c>
      <c r="F16" s="24"/>
      <c r="G16" s="24"/>
      <c r="H16" s="24" t="s">
        <v>48</v>
      </c>
    </row>
    <row r="17" spans="1:8" ht="18.75" x14ac:dyDescent="0.3">
      <c r="A17" s="25">
        <v>0.88333333333333286</v>
      </c>
      <c r="B17" s="24">
        <v>6</v>
      </c>
      <c r="C17" s="24" t="s">
        <v>7</v>
      </c>
      <c r="D17" s="24" t="s">
        <v>48</v>
      </c>
      <c r="E17" s="24" t="s">
        <v>46</v>
      </c>
      <c r="F17" s="24"/>
      <c r="G17" s="24"/>
      <c r="H17" s="24" t="s">
        <v>47</v>
      </c>
    </row>
    <row r="18" spans="1:8" ht="18.75" x14ac:dyDescent="0.3">
      <c r="A18" s="25">
        <v>0.93263888888888835</v>
      </c>
      <c r="B18" s="24">
        <v>7</v>
      </c>
      <c r="C18" s="24" t="s">
        <v>7</v>
      </c>
      <c r="D18" s="24" t="s">
        <v>47</v>
      </c>
      <c r="E18" s="24" t="s">
        <v>50</v>
      </c>
      <c r="F18" s="24"/>
      <c r="G18" s="24"/>
      <c r="H18" s="24" t="s">
        <v>49</v>
      </c>
    </row>
    <row r="19" spans="1:8" ht="18.75" x14ac:dyDescent="0.3">
      <c r="A19" s="25">
        <v>0.98194444444444384</v>
      </c>
      <c r="B19" s="24">
        <v>8</v>
      </c>
      <c r="C19" s="24" t="s">
        <v>7</v>
      </c>
      <c r="D19" s="24" t="s">
        <v>46</v>
      </c>
      <c r="E19" s="24" t="s">
        <v>49</v>
      </c>
      <c r="F19" s="24"/>
      <c r="G19" s="24"/>
      <c r="H19" s="24" t="s">
        <v>48</v>
      </c>
    </row>
    <row r="20" spans="1:8" ht="18.75" x14ac:dyDescent="0.3">
      <c r="A20" s="25">
        <v>1.0312499999999996</v>
      </c>
      <c r="B20" s="24">
        <v>9</v>
      </c>
      <c r="C20" s="24" t="s">
        <v>7</v>
      </c>
      <c r="D20" s="24" t="s">
        <v>48</v>
      </c>
      <c r="E20" s="24" t="s">
        <v>50</v>
      </c>
      <c r="F20" s="24"/>
      <c r="G20" s="24"/>
      <c r="H20" s="24" t="s">
        <v>46</v>
      </c>
    </row>
    <row r="21" spans="1:8" ht="18.75" x14ac:dyDescent="0.3">
      <c r="A21" s="25">
        <v>1.0805555555555553</v>
      </c>
      <c r="B21" s="24">
        <v>10</v>
      </c>
      <c r="C21" s="24" t="s">
        <v>7</v>
      </c>
      <c r="D21" s="24" t="s">
        <v>49</v>
      </c>
      <c r="E21" s="24" t="s">
        <v>47</v>
      </c>
      <c r="F21" s="24"/>
      <c r="G21" s="24"/>
      <c r="H21" s="24" t="s">
        <v>50</v>
      </c>
    </row>
    <row r="22" spans="1:8" ht="18.75" x14ac:dyDescent="0.3">
      <c r="A22" s="25" t="s">
        <v>61</v>
      </c>
      <c r="B22" s="10"/>
      <c r="C22" s="10"/>
      <c r="D22" s="23"/>
      <c r="E22" s="23"/>
      <c r="F22" s="23"/>
      <c r="G22" s="23"/>
      <c r="H22" s="23"/>
    </row>
    <row r="23" spans="1:8" ht="18.75" x14ac:dyDescent="0.3">
      <c r="A23" s="25" t="s">
        <v>61</v>
      </c>
      <c r="B23" s="10"/>
      <c r="C23" s="10"/>
      <c r="D23" s="23"/>
      <c r="E23" s="23"/>
      <c r="F23" s="23"/>
      <c r="G23" s="23"/>
      <c r="H23" s="23"/>
    </row>
    <row r="24" spans="1:8" ht="18.75" x14ac:dyDescent="0.3">
      <c r="A24" s="25" t="s">
        <v>61</v>
      </c>
      <c r="B24" s="10"/>
      <c r="C24" s="10"/>
      <c r="D24" s="23"/>
      <c r="E24" s="23"/>
      <c r="F24" s="23"/>
      <c r="G24" s="23"/>
      <c r="H24" s="23"/>
    </row>
    <row r="25" spans="1:8" ht="18.75" x14ac:dyDescent="0.3">
      <c r="A25" s="25" t="s">
        <v>61</v>
      </c>
      <c r="B25" s="10"/>
      <c r="C25" s="10"/>
      <c r="D25" s="23"/>
      <c r="E25" s="23"/>
      <c r="F25" s="23"/>
      <c r="G25" s="23"/>
      <c r="H25" s="23"/>
    </row>
  </sheetData>
  <sortState ref="A4:E8">
    <sortCondition descending="1" ref="D4:D8"/>
    <sortCondition descending="1" ref="E4:E8"/>
  </sortState>
  <mergeCells count="1">
    <mergeCell ref="A1:E1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5"/>
  <sheetViews>
    <sheetView showGridLines="0" workbookViewId="0">
      <selection activeCell="A3" sqref="A3:E8"/>
    </sheetView>
  </sheetViews>
  <sheetFormatPr baseColWidth="10" defaultRowHeight="15" x14ac:dyDescent="0.25"/>
  <cols>
    <col min="3" max="3" width="18.7109375" customWidth="1"/>
    <col min="4" max="4" width="18.140625" customWidth="1"/>
    <col min="5" max="5" width="20.5703125" customWidth="1"/>
    <col min="8" max="8" width="19.7109375" customWidth="1"/>
  </cols>
  <sheetData>
    <row r="1" spans="1:8" ht="15.75" thickBot="1" x14ac:dyDescent="0.3">
      <c r="A1" s="70" t="str">
        <f>class!I12</f>
        <v>poule 4</v>
      </c>
      <c r="B1" s="71"/>
      <c r="C1" s="71"/>
      <c r="D1" s="71"/>
      <c r="E1" s="72"/>
    </row>
    <row r="2" spans="1:8" ht="15.75" thickBot="1" x14ac:dyDescent="0.3"/>
    <row r="3" spans="1:8" ht="19.5" thickBot="1" x14ac:dyDescent="0.35">
      <c r="A3" s="51" t="s">
        <v>28</v>
      </c>
      <c r="B3" s="51" t="s">
        <v>34</v>
      </c>
      <c r="C3" s="52" t="s">
        <v>29</v>
      </c>
      <c r="D3" s="53" t="s">
        <v>31</v>
      </c>
      <c r="E3" s="52" t="s">
        <v>30</v>
      </c>
    </row>
    <row r="4" spans="1:8" ht="18.75" x14ac:dyDescent="0.3">
      <c r="A4" s="48">
        <v>1</v>
      </c>
      <c r="B4" s="39">
        <v>0</v>
      </c>
      <c r="C4" s="39" t="s">
        <v>51</v>
      </c>
      <c r="D4" s="40">
        <v>0</v>
      </c>
      <c r="E4" s="41">
        <v>0</v>
      </c>
    </row>
    <row r="5" spans="1:8" ht="18.75" x14ac:dyDescent="0.3">
      <c r="A5" s="48">
        <v>1</v>
      </c>
      <c r="B5" s="39">
        <v>0</v>
      </c>
      <c r="C5" s="39" t="s">
        <v>52</v>
      </c>
      <c r="D5" s="40">
        <v>0</v>
      </c>
      <c r="E5" s="41">
        <v>0</v>
      </c>
    </row>
    <row r="6" spans="1:8" ht="18.75" x14ac:dyDescent="0.3">
      <c r="A6" s="48">
        <v>1</v>
      </c>
      <c r="B6" s="39">
        <v>0</v>
      </c>
      <c r="C6" s="39" t="s">
        <v>53</v>
      </c>
      <c r="D6" s="40">
        <v>0</v>
      </c>
      <c r="E6" s="41">
        <v>0</v>
      </c>
    </row>
    <row r="7" spans="1:8" ht="18.75" x14ac:dyDescent="0.3">
      <c r="A7" s="48">
        <v>1</v>
      </c>
      <c r="B7" s="39">
        <v>0</v>
      </c>
      <c r="C7" s="39" t="s">
        <v>54</v>
      </c>
      <c r="D7" s="40">
        <v>0</v>
      </c>
      <c r="E7" s="41">
        <v>0</v>
      </c>
    </row>
    <row r="8" spans="1:8" ht="18.75" x14ac:dyDescent="0.3">
      <c r="A8" s="49">
        <v>1</v>
      </c>
      <c r="B8" s="42">
        <v>0</v>
      </c>
      <c r="C8" s="42" t="s">
        <v>55</v>
      </c>
      <c r="D8" s="43">
        <v>0</v>
      </c>
      <c r="E8" s="44">
        <v>0</v>
      </c>
    </row>
    <row r="11" spans="1:8" ht="18.75" x14ac:dyDescent="0.25">
      <c r="A11" s="26" t="s">
        <v>14</v>
      </c>
      <c r="B11" s="27" t="s">
        <v>15</v>
      </c>
      <c r="C11" s="27" t="s">
        <v>16</v>
      </c>
      <c r="D11" s="27" t="s">
        <v>17</v>
      </c>
      <c r="E11" s="27" t="s">
        <v>35</v>
      </c>
      <c r="F11" s="27" t="s">
        <v>19</v>
      </c>
      <c r="G11" s="27" t="s">
        <v>20</v>
      </c>
      <c r="H11" s="27" t="s">
        <v>23</v>
      </c>
    </row>
    <row r="12" spans="1:8" ht="18.75" x14ac:dyDescent="0.3">
      <c r="A12" s="25">
        <v>0.60902777777777772</v>
      </c>
      <c r="B12" s="24">
        <v>1</v>
      </c>
      <c r="C12" s="24" t="s">
        <v>10</v>
      </c>
      <c r="D12" s="24" t="s">
        <v>51</v>
      </c>
      <c r="E12" s="24" t="s">
        <v>52</v>
      </c>
      <c r="F12" s="24"/>
      <c r="G12" s="24"/>
      <c r="H12" s="24" t="s">
        <v>55</v>
      </c>
    </row>
    <row r="13" spans="1:8" ht="18.75" x14ac:dyDescent="0.3">
      <c r="A13" s="25">
        <v>0.66597222222222208</v>
      </c>
      <c r="B13" s="24">
        <v>2</v>
      </c>
      <c r="C13" s="24" t="s">
        <v>10</v>
      </c>
      <c r="D13" s="24" t="s">
        <v>54</v>
      </c>
      <c r="E13" s="24" t="s">
        <v>53</v>
      </c>
      <c r="F13" s="24"/>
      <c r="G13" s="24"/>
      <c r="H13" s="24" t="s">
        <v>52</v>
      </c>
    </row>
    <row r="14" spans="1:8" ht="18.75" x14ac:dyDescent="0.3">
      <c r="A14" s="25">
        <v>0.72291666666666643</v>
      </c>
      <c r="B14" s="24">
        <v>3</v>
      </c>
      <c r="C14" s="24" t="s">
        <v>10</v>
      </c>
      <c r="D14" s="24" t="s">
        <v>51</v>
      </c>
      <c r="E14" s="24" t="s">
        <v>55</v>
      </c>
      <c r="F14" s="24"/>
      <c r="G14" s="24"/>
      <c r="H14" s="24" t="s">
        <v>54</v>
      </c>
    </row>
    <row r="15" spans="1:8" ht="18.75" x14ac:dyDescent="0.3">
      <c r="A15" s="25">
        <v>0.77986111111111078</v>
      </c>
      <c r="B15" s="24">
        <v>4</v>
      </c>
      <c r="C15" s="24" t="s">
        <v>10</v>
      </c>
      <c r="D15" s="24" t="s">
        <v>52</v>
      </c>
      <c r="E15" s="24" t="s">
        <v>53</v>
      </c>
      <c r="F15" s="24"/>
      <c r="G15" s="24"/>
      <c r="H15" s="24" t="s">
        <v>51</v>
      </c>
    </row>
    <row r="16" spans="1:8" ht="18.75" x14ac:dyDescent="0.3">
      <c r="A16" s="25">
        <v>0.83680555555555514</v>
      </c>
      <c r="B16" s="24">
        <v>5</v>
      </c>
      <c r="C16" s="24" t="s">
        <v>10</v>
      </c>
      <c r="D16" s="24" t="s">
        <v>55</v>
      </c>
      <c r="E16" s="24" t="s">
        <v>54</v>
      </c>
      <c r="F16" s="24"/>
      <c r="G16" s="24"/>
      <c r="H16" s="24" t="s">
        <v>53</v>
      </c>
    </row>
    <row r="17" spans="1:8" ht="18.75" x14ac:dyDescent="0.3">
      <c r="A17" s="25">
        <v>0.89374999999999949</v>
      </c>
      <c r="B17" s="24">
        <v>6</v>
      </c>
      <c r="C17" s="24" t="s">
        <v>10</v>
      </c>
      <c r="D17" s="24" t="s">
        <v>53</v>
      </c>
      <c r="E17" s="24" t="s">
        <v>51</v>
      </c>
      <c r="F17" s="24"/>
      <c r="G17" s="24"/>
      <c r="H17" s="24" t="s">
        <v>52</v>
      </c>
    </row>
    <row r="18" spans="1:8" ht="18.75" x14ac:dyDescent="0.3">
      <c r="A18" s="25">
        <v>0.94305555555555498</v>
      </c>
      <c r="B18" s="24">
        <v>7</v>
      </c>
      <c r="C18" s="24" t="s">
        <v>10</v>
      </c>
      <c r="D18" s="24" t="s">
        <v>52</v>
      </c>
      <c r="E18" s="24" t="s">
        <v>55</v>
      </c>
      <c r="F18" s="24"/>
      <c r="G18" s="24"/>
      <c r="H18" s="24" t="s">
        <v>54</v>
      </c>
    </row>
    <row r="19" spans="1:8" ht="18.75" x14ac:dyDescent="0.3">
      <c r="A19" s="25">
        <v>0.99236111111111047</v>
      </c>
      <c r="B19" s="24">
        <v>8</v>
      </c>
      <c r="C19" s="24" t="s">
        <v>10</v>
      </c>
      <c r="D19" s="24" t="s">
        <v>51</v>
      </c>
      <c r="E19" s="24" t="s">
        <v>54</v>
      </c>
      <c r="F19" s="24"/>
      <c r="G19" s="24"/>
      <c r="H19" s="24" t="s">
        <v>53</v>
      </c>
    </row>
    <row r="20" spans="1:8" ht="18.75" x14ac:dyDescent="0.3">
      <c r="A20" s="25">
        <v>1.0416666666666663</v>
      </c>
      <c r="B20" s="24">
        <v>9</v>
      </c>
      <c r="C20" s="24" t="s">
        <v>10</v>
      </c>
      <c r="D20" s="24" t="s">
        <v>53</v>
      </c>
      <c r="E20" s="24" t="s">
        <v>55</v>
      </c>
      <c r="F20" s="24"/>
      <c r="G20" s="24"/>
      <c r="H20" s="24" t="s">
        <v>51</v>
      </c>
    </row>
    <row r="21" spans="1:8" ht="18.75" x14ac:dyDescent="0.3">
      <c r="A21" s="25">
        <v>1.090972222222222</v>
      </c>
      <c r="B21" s="24">
        <v>10</v>
      </c>
      <c r="C21" s="24" t="s">
        <v>10</v>
      </c>
      <c r="D21" s="24" t="s">
        <v>54</v>
      </c>
      <c r="E21" s="24" t="s">
        <v>52</v>
      </c>
      <c r="F21" s="24"/>
      <c r="G21" s="24"/>
      <c r="H21" s="24" t="s">
        <v>55</v>
      </c>
    </row>
    <row r="22" spans="1:8" ht="18.75" x14ac:dyDescent="0.3">
      <c r="A22" s="25" t="s">
        <v>61</v>
      </c>
      <c r="B22" s="10"/>
      <c r="C22" s="10"/>
      <c r="D22" s="23"/>
      <c r="E22" s="23"/>
      <c r="F22" s="23"/>
      <c r="G22" s="23"/>
      <c r="H22" s="23"/>
    </row>
    <row r="23" spans="1:8" ht="18.75" x14ac:dyDescent="0.3">
      <c r="A23" s="25" t="s">
        <v>61</v>
      </c>
      <c r="B23" s="10"/>
      <c r="C23" s="10"/>
      <c r="D23" s="23"/>
      <c r="E23" s="23"/>
      <c r="F23" s="23"/>
      <c r="G23" s="23"/>
      <c r="H23" s="23"/>
    </row>
    <row r="24" spans="1:8" ht="18.75" x14ac:dyDescent="0.3">
      <c r="A24" s="25" t="s">
        <v>61</v>
      </c>
      <c r="B24" s="10"/>
      <c r="C24" s="10"/>
      <c r="D24" s="23"/>
      <c r="E24" s="23"/>
      <c r="F24" s="23"/>
      <c r="G24" s="23"/>
      <c r="H24" s="23"/>
    </row>
    <row r="25" spans="1:8" ht="18.75" x14ac:dyDescent="0.3">
      <c r="A25" s="25" t="s">
        <v>61</v>
      </c>
      <c r="B25" s="10"/>
      <c r="C25" s="10"/>
      <c r="D25" s="23"/>
      <c r="E25" s="23"/>
      <c r="F25" s="23"/>
      <c r="G25" s="23"/>
      <c r="H25" s="23"/>
    </row>
  </sheetData>
  <sortState ref="A4:E8">
    <sortCondition descending="1" ref="D4:D8"/>
    <sortCondition descending="1" ref="E4:E8"/>
  </sortState>
  <mergeCells count="1">
    <mergeCell ref="A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25"/>
  <sheetViews>
    <sheetView showGridLines="0" workbookViewId="0">
      <selection activeCell="J18" sqref="J18"/>
    </sheetView>
  </sheetViews>
  <sheetFormatPr baseColWidth="10" defaultRowHeight="15" x14ac:dyDescent="0.25"/>
  <cols>
    <col min="3" max="3" width="19.7109375" customWidth="1"/>
    <col min="4" max="4" width="17.42578125" customWidth="1"/>
    <col min="5" max="5" width="16.85546875" customWidth="1"/>
    <col min="8" max="8" width="23.85546875" customWidth="1"/>
  </cols>
  <sheetData>
    <row r="1" spans="1:8" ht="15.75" thickBot="1" x14ac:dyDescent="0.3">
      <c r="A1" s="70" t="str">
        <f>class!P2</f>
        <v>poule 5</v>
      </c>
      <c r="B1" s="71"/>
      <c r="C1" s="71"/>
      <c r="D1" s="71"/>
      <c r="E1" s="72"/>
    </row>
    <row r="2" spans="1:8" ht="15.75" thickBot="1" x14ac:dyDescent="0.3"/>
    <row r="3" spans="1:8" ht="19.5" thickBot="1" x14ac:dyDescent="0.35">
      <c r="A3" s="51" t="s">
        <v>28</v>
      </c>
      <c r="B3" s="51" t="s">
        <v>34</v>
      </c>
      <c r="C3" s="52" t="s">
        <v>29</v>
      </c>
      <c r="D3" s="53" t="s">
        <v>31</v>
      </c>
      <c r="E3" s="52" t="s">
        <v>30</v>
      </c>
    </row>
    <row r="4" spans="1:8" ht="18.75" x14ac:dyDescent="0.3">
      <c r="A4" s="48">
        <v>1</v>
      </c>
      <c r="B4" s="39">
        <v>0</v>
      </c>
      <c r="C4" s="39" t="s">
        <v>56</v>
      </c>
      <c r="D4" s="40">
        <v>0</v>
      </c>
      <c r="E4" s="41">
        <v>0</v>
      </c>
    </row>
    <row r="5" spans="1:8" ht="18.75" x14ac:dyDescent="0.3">
      <c r="A5" s="48">
        <v>1</v>
      </c>
      <c r="B5" s="39">
        <v>0</v>
      </c>
      <c r="C5" s="39" t="s">
        <v>57</v>
      </c>
      <c r="D5" s="40">
        <v>0</v>
      </c>
      <c r="E5" s="41">
        <v>0</v>
      </c>
    </row>
    <row r="6" spans="1:8" ht="18.75" x14ac:dyDescent="0.3">
      <c r="A6" s="48">
        <v>1</v>
      </c>
      <c r="B6" s="39">
        <v>0</v>
      </c>
      <c r="C6" s="39" t="s">
        <v>58</v>
      </c>
      <c r="D6" s="40">
        <v>0</v>
      </c>
      <c r="E6" s="41">
        <v>0</v>
      </c>
    </row>
    <row r="7" spans="1:8" ht="18.75" x14ac:dyDescent="0.3">
      <c r="A7" s="48">
        <v>1</v>
      </c>
      <c r="B7" s="39">
        <v>0</v>
      </c>
      <c r="C7" s="39" t="s">
        <v>59</v>
      </c>
      <c r="D7" s="40">
        <v>0</v>
      </c>
      <c r="E7" s="41">
        <v>0</v>
      </c>
    </row>
    <row r="8" spans="1:8" ht="18.75" x14ac:dyDescent="0.3">
      <c r="A8" s="49">
        <v>1</v>
      </c>
      <c r="B8" s="42">
        <v>0</v>
      </c>
      <c r="C8" s="42" t="s">
        <v>60</v>
      </c>
      <c r="D8" s="43">
        <v>0</v>
      </c>
      <c r="E8" s="44">
        <v>0</v>
      </c>
    </row>
    <row r="11" spans="1:8" ht="18.75" x14ac:dyDescent="0.25">
      <c r="A11" s="26" t="s">
        <v>14</v>
      </c>
      <c r="B11" s="27" t="s">
        <v>15</v>
      </c>
      <c r="C11" s="27" t="s">
        <v>16</v>
      </c>
      <c r="D11" s="27" t="s">
        <v>17</v>
      </c>
      <c r="E11" s="27" t="s">
        <v>35</v>
      </c>
      <c r="F11" s="27" t="s">
        <v>19</v>
      </c>
      <c r="G11" s="27" t="s">
        <v>20</v>
      </c>
      <c r="H11" s="27" t="s">
        <v>23</v>
      </c>
    </row>
    <row r="12" spans="1:8" ht="18.75" x14ac:dyDescent="0.3">
      <c r="A12" s="25">
        <v>0.62291666666666656</v>
      </c>
      <c r="B12" s="24">
        <v>1</v>
      </c>
      <c r="C12" s="24" t="s">
        <v>11</v>
      </c>
      <c r="D12" s="24" t="s">
        <v>56</v>
      </c>
      <c r="E12" s="24" t="s">
        <v>57</v>
      </c>
      <c r="F12" s="24"/>
      <c r="G12" s="24"/>
      <c r="H12" s="24" t="s">
        <v>60</v>
      </c>
    </row>
    <row r="13" spans="1:8" ht="18.75" x14ac:dyDescent="0.3">
      <c r="A13" s="25">
        <v>0.67986111111111092</v>
      </c>
      <c r="B13" s="24">
        <v>2</v>
      </c>
      <c r="C13" s="24" t="s">
        <v>11</v>
      </c>
      <c r="D13" s="24" t="s">
        <v>59</v>
      </c>
      <c r="E13" s="24" t="s">
        <v>58</v>
      </c>
      <c r="F13" s="24"/>
      <c r="G13" s="24"/>
      <c r="H13" s="24" t="s">
        <v>57</v>
      </c>
    </row>
    <row r="14" spans="1:8" ht="18.75" x14ac:dyDescent="0.3">
      <c r="A14" s="25">
        <v>0.73680555555555527</v>
      </c>
      <c r="B14" s="24">
        <v>3</v>
      </c>
      <c r="C14" s="24" t="s">
        <v>11</v>
      </c>
      <c r="D14" s="24" t="s">
        <v>56</v>
      </c>
      <c r="E14" s="24" t="s">
        <v>60</v>
      </c>
      <c r="F14" s="24"/>
      <c r="G14" s="24"/>
      <c r="H14" s="24" t="s">
        <v>59</v>
      </c>
    </row>
    <row r="15" spans="1:8" ht="18.75" x14ac:dyDescent="0.3">
      <c r="A15" s="25">
        <v>0.79374999999999962</v>
      </c>
      <c r="B15" s="24">
        <v>4</v>
      </c>
      <c r="C15" s="24" t="s">
        <v>11</v>
      </c>
      <c r="D15" s="24" t="s">
        <v>57</v>
      </c>
      <c r="E15" s="24" t="s">
        <v>58</v>
      </c>
      <c r="F15" s="24"/>
      <c r="G15" s="24"/>
      <c r="H15" s="24" t="s">
        <v>56</v>
      </c>
    </row>
    <row r="16" spans="1:8" ht="18.75" x14ac:dyDescent="0.3">
      <c r="A16" s="25">
        <v>0.85069444444444398</v>
      </c>
      <c r="B16" s="24">
        <v>5</v>
      </c>
      <c r="C16" s="24" t="s">
        <v>11</v>
      </c>
      <c r="D16" s="24" t="s">
        <v>60</v>
      </c>
      <c r="E16" s="24" t="s">
        <v>59</v>
      </c>
      <c r="F16" s="24"/>
      <c r="G16" s="24"/>
      <c r="H16" s="24" t="s">
        <v>58</v>
      </c>
    </row>
    <row r="17" spans="1:8" ht="18.75" x14ac:dyDescent="0.3">
      <c r="A17" s="25">
        <v>0.90763888888888833</v>
      </c>
      <c r="B17" s="24">
        <v>6</v>
      </c>
      <c r="C17" s="24" t="s">
        <v>11</v>
      </c>
      <c r="D17" s="24" t="s">
        <v>58</v>
      </c>
      <c r="E17" s="24" t="s">
        <v>56</v>
      </c>
      <c r="F17" s="24"/>
      <c r="G17" s="24"/>
      <c r="H17" s="24" t="s">
        <v>57</v>
      </c>
    </row>
    <row r="18" spans="1:8" ht="18.75" x14ac:dyDescent="0.3">
      <c r="A18" s="25">
        <v>0.95694444444444382</v>
      </c>
      <c r="B18" s="24">
        <v>7</v>
      </c>
      <c r="C18" s="24" t="s">
        <v>11</v>
      </c>
      <c r="D18" s="24" t="s">
        <v>57</v>
      </c>
      <c r="E18" s="24" t="s">
        <v>60</v>
      </c>
      <c r="F18" s="24"/>
      <c r="G18" s="24"/>
      <c r="H18" s="24" t="s">
        <v>59</v>
      </c>
    </row>
    <row r="19" spans="1:8" ht="18.75" x14ac:dyDescent="0.3">
      <c r="A19" s="25">
        <v>1.0062499999999994</v>
      </c>
      <c r="B19" s="24">
        <v>8</v>
      </c>
      <c r="C19" s="24" t="s">
        <v>11</v>
      </c>
      <c r="D19" s="24" t="s">
        <v>56</v>
      </c>
      <c r="E19" s="24" t="s">
        <v>59</v>
      </c>
      <c r="F19" s="24"/>
      <c r="G19" s="24"/>
      <c r="H19" s="24" t="s">
        <v>58</v>
      </c>
    </row>
    <row r="20" spans="1:8" ht="18.75" x14ac:dyDescent="0.3">
      <c r="A20" s="25">
        <v>1.0555555555555551</v>
      </c>
      <c r="B20" s="24">
        <v>9</v>
      </c>
      <c r="C20" s="24" t="s">
        <v>11</v>
      </c>
      <c r="D20" s="24" t="s">
        <v>58</v>
      </c>
      <c r="E20" s="24" t="s">
        <v>60</v>
      </c>
      <c r="F20" s="24"/>
      <c r="G20" s="24"/>
      <c r="H20" s="24" t="s">
        <v>56</v>
      </c>
    </row>
    <row r="21" spans="1:8" ht="18.75" x14ac:dyDescent="0.3">
      <c r="A21" s="25">
        <v>1.1048611111111108</v>
      </c>
      <c r="B21" s="24">
        <v>10</v>
      </c>
      <c r="C21" s="24" t="s">
        <v>11</v>
      </c>
      <c r="D21" s="24" t="s">
        <v>59</v>
      </c>
      <c r="E21" s="24" t="s">
        <v>57</v>
      </c>
      <c r="F21" s="24"/>
      <c r="G21" s="24"/>
      <c r="H21" s="24" t="s">
        <v>60</v>
      </c>
    </row>
    <row r="22" spans="1:8" ht="18.75" x14ac:dyDescent="0.3">
      <c r="A22" s="25" t="s">
        <v>61</v>
      </c>
      <c r="B22" s="10"/>
      <c r="C22" s="10"/>
      <c r="D22" s="23"/>
      <c r="E22" s="23"/>
      <c r="F22" s="23"/>
      <c r="G22" s="23"/>
      <c r="H22" s="23"/>
    </row>
    <row r="23" spans="1:8" ht="18.75" x14ac:dyDescent="0.3">
      <c r="A23" s="25" t="s">
        <v>61</v>
      </c>
      <c r="B23" s="10"/>
      <c r="C23" s="10"/>
      <c r="D23" s="23"/>
      <c r="E23" s="23"/>
      <c r="F23" s="23"/>
      <c r="G23" s="23"/>
      <c r="H23" s="23"/>
    </row>
    <row r="24" spans="1:8" ht="18.75" x14ac:dyDescent="0.3">
      <c r="A24" s="25" t="s">
        <v>61</v>
      </c>
      <c r="B24" s="10"/>
      <c r="C24" s="10"/>
      <c r="D24" s="23"/>
      <c r="E24" s="23"/>
      <c r="F24" s="23"/>
      <c r="G24" s="23"/>
      <c r="H24" s="23"/>
    </row>
    <row r="25" spans="1:8" ht="18.75" x14ac:dyDescent="0.3">
      <c r="A25" s="25" t="s">
        <v>61</v>
      </c>
      <c r="B25" s="10"/>
      <c r="C25" s="10"/>
      <c r="D25" s="23"/>
      <c r="E25" s="23"/>
      <c r="F25" s="23"/>
      <c r="G25" s="23"/>
      <c r="H25" s="23"/>
    </row>
  </sheetData>
  <sortState ref="A4:E8">
    <sortCondition descending="1" ref="D4:D8"/>
    <sortCondition descending="1" ref="E4:E8"/>
  </sortState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4"/>
  <sheetViews>
    <sheetView showZeros="0" workbookViewId="0">
      <selection activeCell="B4" sqref="B4:C54"/>
    </sheetView>
  </sheetViews>
  <sheetFormatPr baseColWidth="10" defaultRowHeight="18.75" x14ac:dyDescent="0.25"/>
  <cols>
    <col min="1" max="1" width="12.42578125" style="16" bestFit="1" customWidth="1"/>
    <col min="2" max="2" width="11.7109375" style="23" customWidth="1"/>
    <col min="3" max="3" width="15.7109375" style="8" customWidth="1"/>
    <col min="4" max="5" width="30.7109375" style="8" customWidth="1"/>
    <col min="6" max="6" width="13.42578125" style="8" customWidth="1"/>
    <col min="7" max="7" width="13.7109375" style="8" customWidth="1"/>
    <col min="8" max="8" width="30.7109375" style="8" customWidth="1"/>
  </cols>
  <sheetData>
    <row r="1" spans="1:8" x14ac:dyDescent="0.25">
      <c r="A1" s="20">
        <f>IF(C5=infos!$B$12,A5+infos!$B$28,IF(C5=infos!$D$12,A5+infos!$D$28,IF(C5=infos!$F$12,A5+infos!$F$28,IF(C5=infos!$H$12,A5+infos!$H$28,IF(C5=infos!$J$12,A5+infos!$J$28)))))</f>
        <v>0.59097222222222223</v>
      </c>
      <c r="B1" s="22"/>
      <c r="C1" s="19"/>
      <c r="D1" s="19"/>
      <c r="E1" s="19"/>
      <c r="F1" s="19"/>
      <c r="G1" s="19"/>
      <c r="H1" s="19"/>
    </row>
    <row r="4" spans="1:8" x14ac:dyDescent="0.25">
      <c r="A4" s="15" t="s">
        <v>14</v>
      </c>
      <c r="B4" s="9" t="s">
        <v>15</v>
      </c>
      <c r="C4" s="9" t="s">
        <v>16</v>
      </c>
      <c r="D4" s="9" t="s">
        <v>17</v>
      </c>
      <c r="E4" s="9" t="s">
        <v>18</v>
      </c>
      <c r="F4" s="9" t="s">
        <v>19</v>
      </c>
      <c r="G4" s="9" t="s">
        <v>20</v>
      </c>
      <c r="H4" s="9" t="s">
        <v>23</v>
      </c>
    </row>
    <row r="5" spans="1:8" x14ac:dyDescent="0.3">
      <c r="A5" s="17">
        <f>infos!B4</f>
        <v>0.58333333333333337</v>
      </c>
      <c r="B5" s="13">
        <v>1</v>
      </c>
      <c r="C5" s="13" t="str">
        <f>infos!$S$10</f>
        <v>poule 1</v>
      </c>
      <c r="D5" s="13"/>
      <c r="E5" s="13"/>
      <c r="F5" s="13">
        <f>infos!V10</f>
        <v>0</v>
      </c>
      <c r="G5" s="14">
        <f>infos!W10</f>
        <v>0</v>
      </c>
      <c r="H5" s="14" t="str">
        <f>infos!X10</f>
        <v>equipe3</v>
      </c>
    </row>
    <row r="6" spans="1:8" x14ac:dyDescent="0.3">
      <c r="A6" s="18"/>
      <c r="B6" s="13">
        <v>2</v>
      </c>
      <c r="C6" s="13" t="str">
        <f>infos!$S$10</f>
        <v>poule 1</v>
      </c>
      <c r="D6" s="13"/>
      <c r="E6" s="13"/>
      <c r="F6" s="13">
        <f>infos!V11</f>
        <v>0</v>
      </c>
      <c r="G6" s="14">
        <f>infos!W11</f>
        <v>0</v>
      </c>
      <c r="H6" s="14" t="str">
        <f>infos!X11</f>
        <v>equipe2</v>
      </c>
    </row>
    <row r="7" spans="1:8" x14ac:dyDescent="0.3">
      <c r="A7" s="18"/>
      <c r="B7" s="13">
        <v>3</v>
      </c>
      <c r="C7" s="13" t="str">
        <f>infos!$S$10</f>
        <v>poule 1</v>
      </c>
      <c r="D7" s="13"/>
      <c r="E7" s="13"/>
      <c r="F7" s="13">
        <f>infos!V12</f>
        <v>0</v>
      </c>
      <c r="G7" s="14">
        <f>infos!W12</f>
        <v>0</v>
      </c>
      <c r="H7" s="14" t="str">
        <f>infos!X12</f>
        <v>equipe1</v>
      </c>
    </row>
    <row r="8" spans="1:8" x14ac:dyDescent="0.3">
      <c r="A8" s="18"/>
      <c r="B8" s="13">
        <v>4</v>
      </c>
      <c r="C8" s="13" t="str">
        <f>infos!$S$10</f>
        <v>poule 1</v>
      </c>
      <c r="D8" s="13"/>
      <c r="E8" s="13"/>
      <c r="F8" s="13">
        <f>infos!V13</f>
        <v>0</v>
      </c>
      <c r="G8" s="14">
        <f>infos!W13</f>
        <v>0</v>
      </c>
      <c r="H8" s="14" t="str">
        <f>infos!X13</f>
        <v>equipe3</v>
      </c>
    </row>
    <row r="9" spans="1:8" x14ac:dyDescent="0.3">
      <c r="A9" s="18"/>
      <c r="B9" s="13">
        <v>5</v>
      </c>
      <c r="C9" s="13" t="str">
        <f>infos!$S$10</f>
        <v>poule 1</v>
      </c>
      <c r="D9" s="13"/>
      <c r="E9" s="13"/>
      <c r="F9" s="13">
        <f>infos!V14</f>
        <v>0</v>
      </c>
      <c r="G9" s="14">
        <f>infos!W14</f>
        <v>0</v>
      </c>
      <c r="H9" s="14" t="str">
        <f>infos!X14</f>
        <v>equipe2</v>
      </c>
    </row>
    <row r="10" spans="1:8" x14ac:dyDescent="0.3">
      <c r="A10" s="18"/>
      <c r="B10" s="13">
        <v>6</v>
      </c>
      <c r="C10" s="13" t="str">
        <f>infos!$S$10</f>
        <v>poule 1</v>
      </c>
      <c r="D10" s="13"/>
      <c r="E10" s="13"/>
      <c r="F10" s="13">
        <f>infos!V15</f>
        <v>0</v>
      </c>
      <c r="G10" s="14">
        <f>infos!W15</f>
        <v>0</v>
      </c>
      <c r="H10" s="14" t="str">
        <f>infos!X15</f>
        <v>equipe1</v>
      </c>
    </row>
    <row r="11" spans="1:8" x14ac:dyDescent="0.3">
      <c r="A11" s="18"/>
      <c r="B11" s="13">
        <v>7</v>
      </c>
      <c r="C11" s="13" t="str">
        <f>infos!$S$10</f>
        <v>poule 1</v>
      </c>
      <c r="D11" s="13"/>
      <c r="E11" s="13"/>
      <c r="F11" s="13"/>
      <c r="G11" s="13"/>
      <c r="H11" s="13" t="str">
        <f>infos!AF10</f>
        <v>equipe 12</v>
      </c>
    </row>
    <row r="12" spans="1:8" x14ac:dyDescent="0.3">
      <c r="A12" s="18"/>
      <c r="B12" s="13">
        <v>8</v>
      </c>
      <c r="C12" s="13" t="str">
        <f>infos!$S$10</f>
        <v>poule 1</v>
      </c>
      <c r="D12" s="13"/>
      <c r="E12" s="13"/>
      <c r="F12" s="13"/>
      <c r="G12" s="13"/>
      <c r="H12" s="13" t="str">
        <f>infos!AF11</f>
        <v>equipe 11</v>
      </c>
    </row>
    <row r="13" spans="1:8" x14ac:dyDescent="0.3">
      <c r="A13" s="18"/>
      <c r="B13" s="13">
        <v>9</v>
      </c>
      <c r="C13" s="13" t="str">
        <f>infos!$S$10</f>
        <v>poule 1</v>
      </c>
      <c r="D13" s="13"/>
      <c r="E13" s="13"/>
      <c r="F13" s="13"/>
      <c r="G13" s="13"/>
      <c r="H13" s="13" t="str">
        <f>infos!AF12</f>
        <v>equipe 10</v>
      </c>
    </row>
    <row r="14" spans="1:8" x14ac:dyDescent="0.3">
      <c r="A14" s="18"/>
      <c r="B14" s="13">
        <v>10</v>
      </c>
      <c r="C14" s="13" t="str">
        <f>infos!$S$10</f>
        <v>poule 1</v>
      </c>
      <c r="D14" s="13"/>
      <c r="E14" s="13"/>
      <c r="F14" s="13"/>
      <c r="G14" s="13"/>
      <c r="H14" s="13" t="str">
        <f>infos!AF13</f>
        <v>equipe 12</v>
      </c>
    </row>
    <row r="15" spans="1:8" x14ac:dyDescent="0.3">
      <c r="A15" s="18"/>
      <c r="B15" s="13">
        <v>1</v>
      </c>
      <c r="C15" s="13" t="str">
        <f>infos!$AA$10</f>
        <v>poule 2</v>
      </c>
      <c r="D15" s="13"/>
      <c r="E15" s="13"/>
      <c r="F15" s="13">
        <f>infos!AD19</f>
        <v>0</v>
      </c>
      <c r="G15" s="13">
        <f>infos!AE19</f>
        <v>0</v>
      </c>
      <c r="H15" s="13" t="str">
        <f>infos!AF19</f>
        <v>equipe 12</v>
      </c>
    </row>
    <row r="16" spans="1:8" x14ac:dyDescent="0.3">
      <c r="A16" s="18"/>
      <c r="B16" s="13">
        <v>2</v>
      </c>
      <c r="C16" s="13" t="str">
        <f>infos!$AA$10</f>
        <v>poule 2</v>
      </c>
      <c r="D16" s="13"/>
      <c r="E16" s="13"/>
      <c r="F16" s="13">
        <f>infos!AD20</f>
        <v>0</v>
      </c>
      <c r="G16" s="13">
        <f>infos!AE20</f>
        <v>0</v>
      </c>
      <c r="H16" s="13" t="str">
        <f>infos!AF20</f>
        <v>equipe 10</v>
      </c>
    </row>
    <row r="17" spans="1:8" x14ac:dyDescent="0.3">
      <c r="A17" s="18"/>
      <c r="B17" s="13">
        <v>3</v>
      </c>
      <c r="C17" s="13" t="str">
        <f>infos!$AA$10</f>
        <v>poule 2</v>
      </c>
      <c r="D17" s="24"/>
      <c r="E17" s="24"/>
      <c r="F17" s="24">
        <f>infos!AD21</f>
        <v>0</v>
      </c>
      <c r="G17" s="24">
        <f>infos!AE21</f>
        <v>0</v>
      </c>
      <c r="H17" s="24" t="str">
        <f>infos!AF21</f>
        <v>equipe 11</v>
      </c>
    </row>
    <row r="18" spans="1:8" x14ac:dyDescent="0.3">
      <c r="A18" s="18"/>
      <c r="B18" s="13">
        <v>4</v>
      </c>
      <c r="C18" s="13" t="str">
        <f>infos!$AA$10</f>
        <v>poule 2</v>
      </c>
      <c r="D18" s="24"/>
      <c r="E18" s="24"/>
      <c r="F18" s="24">
        <f>infos!AD22</f>
        <v>0</v>
      </c>
      <c r="G18" s="24">
        <f>infos!AE22</f>
        <v>0</v>
      </c>
      <c r="H18" s="24" t="str">
        <f>infos!AF22</f>
        <v>equipe 13</v>
      </c>
    </row>
    <row r="19" spans="1:8" x14ac:dyDescent="0.3">
      <c r="A19" s="18"/>
      <c r="B19" s="13">
        <v>5</v>
      </c>
      <c r="C19" s="13" t="str">
        <f>infos!$AA$10</f>
        <v>poule 2</v>
      </c>
      <c r="D19" s="24"/>
      <c r="E19" s="24"/>
      <c r="F19" s="24">
        <f>infos!AD23</f>
        <v>0</v>
      </c>
      <c r="G19" s="24">
        <f>infos!AE23</f>
        <v>0</v>
      </c>
      <c r="H19" s="24" t="str">
        <f>infos!AF23</f>
        <v>equipe 12</v>
      </c>
    </row>
    <row r="20" spans="1:8" x14ac:dyDescent="0.3">
      <c r="A20" s="18"/>
      <c r="B20" s="13">
        <v>6</v>
      </c>
      <c r="C20" s="13" t="str">
        <f>infos!$AA$10</f>
        <v>poule 2</v>
      </c>
      <c r="D20" s="24"/>
      <c r="E20" s="24"/>
      <c r="F20" s="24">
        <f>infos!AD24</f>
        <v>0</v>
      </c>
      <c r="G20" s="24">
        <f>infos!AE24</f>
        <v>0</v>
      </c>
      <c r="H20" s="24" t="str">
        <f>infos!AF24</f>
        <v>equipe 10</v>
      </c>
    </row>
    <row r="21" spans="1:8" x14ac:dyDescent="0.3">
      <c r="A21" s="18"/>
      <c r="B21" s="13">
        <v>7</v>
      </c>
      <c r="C21" s="13" t="str">
        <f>infos!$AA$10</f>
        <v>poule 2</v>
      </c>
      <c r="D21" s="24"/>
      <c r="E21" s="24"/>
      <c r="F21" s="24"/>
      <c r="G21" s="24"/>
      <c r="H21" s="24"/>
    </row>
    <row r="22" spans="1:8" x14ac:dyDescent="0.3">
      <c r="A22" s="18"/>
      <c r="B22" s="13">
        <v>8</v>
      </c>
      <c r="C22" s="13" t="str">
        <f>infos!$AA$10</f>
        <v>poule 2</v>
      </c>
      <c r="D22" s="24"/>
      <c r="E22" s="24"/>
      <c r="F22" s="24"/>
      <c r="G22" s="24"/>
      <c r="H22" s="24"/>
    </row>
    <row r="23" spans="1:8" x14ac:dyDescent="0.3">
      <c r="A23" s="18"/>
      <c r="B23" s="13">
        <v>9</v>
      </c>
      <c r="C23" s="13" t="str">
        <f>infos!$AA$10</f>
        <v>poule 2</v>
      </c>
      <c r="D23" s="24"/>
      <c r="E23" s="24"/>
      <c r="F23" s="24"/>
      <c r="G23" s="24"/>
      <c r="H23" s="24"/>
    </row>
    <row r="24" spans="1:8" x14ac:dyDescent="0.3">
      <c r="A24" s="18"/>
      <c r="B24" s="13">
        <v>10</v>
      </c>
      <c r="C24" s="13" t="str">
        <f>infos!$AA$10</f>
        <v>poule 2</v>
      </c>
      <c r="D24" s="24"/>
      <c r="E24" s="24"/>
      <c r="F24" s="24"/>
      <c r="G24" s="24"/>
      <c r="H24" s="24"/>
    </row>
    <row r="25" spans="1:8" x14ac:dyDescent="0.3">
      <c r="A25" s="18"/>
      <c r="B25" s="24">
        <v>1</v>
      </c>
      <c r="C25" s="24" t="str">
        <f>infos!$F$12</f>
        <v>poule 3</v>
      </c>
      <c r="D25" s="24"/>
      <c r="E25" s="24"/>
      <c r="F25" s="24">
        <f>infos!AL28</f>
        <v>0</v>
      </c>
      <c r="G25" s="24">
        <f>infos!AM28</f>
        <v>0</v>
      </c>
      <c r="H25" s="24" t="str">
        <f>infos!AN28</f>
        <v>equipe 24</v>
      </c>
    </row>
    <row r="26" spans="1:8" x14ac:dyDescent="0.3">
      <c r="A26" s="18"/>
      <c r="B26" s="24">
        <v>2</v>
      </c>
      <c r="C26" s="24" t="str">
        <f>infos!$F$12</f>
        <v>poule 3</v>
      </c>
      <c r="D26" s="24"/>
      <c r="E26" s="24"/>
      <c r="F26" s="24">
        <f>infos!AL29</f>
        <v>0</v>
      </c>
      <c r="G26" s="24">
        <f>infos!AM29</f>
        <v>0</v>
      </c>
      <c r="H26" s="24" t="str">
        <f>infos!AN29</f>
        <v>equipe 21</v>
      </c>
    </row>
    <row r="27" spans="1:8" x14ac:dyDescent="0.3">
      <c r="A27" s="18"/>
      <c r="B27" s="24">
        <v>3</v>
      </c>
      <c r="C27" s="24" t="str">
        <f>infos!$F$12</f>
        <v>poule 3</v>
      </c>
      <c r="D27" s="24"/>
      <c r="E27" s="24"/>
      <c r="F27" s="24">
        <f>infos!AL30</f>
        <v>0</v>
      </c>
      <c r="G27" s="24">
        <f>infos!AM30</f>
        <v>0</v>
      </c>
      <c r="H27" s="24" t="str">
        <f>infos!AN30</f>
        <v>equipe 23</v>
      </c>
    </row>
    <row r="28" spans="1:8" x14ac:dyDescent="0.3">
      <c r="A28" s="18"/>
      <c r="B28" s="24">
        <v>4</v>
      </c>
      <c r="C28" s="24" t="str">
        <f>infos!$F$12</f>
        <v>poule 3</v>
      </c>
      <c r="D28" s="24"/>
      <c r="E28" s="24"/>
      <c r="F28" s="24">
        <f>infos!AL31</f>
        <v>0</v>
      </c>
      <c r="G28" s="24">
        <f>infos!AM31</f>
        <v>0</v>
      </c>
      <c r="H28" s="24" t="str">
        <f>infos!AN31</f>
        <v>equipe 20</v>
      </c>
    </row>
    <row r="29" spans="1:8" x14ac:dyDescent="0.3">
      <c r="A29" s="18"/>
      <c r="B29" s="24">
        <v>5</v>
      </c>
      <c r="C29" s="24" t="str">
        <f>infos!$F$12</f>
        <v>poule 3</v>
      </c>
      <c r="D29" s="24"/>
      <c r="E29" s="24"/>
      <c r="F29" s="24">
        <f>infos!AL32</f>
        <v>0</v>
      </c>
      <c r="G29" s="24">
        <f>infos!AM32</f>
        <v>0</v>
      </c>
      <c r="H29" s="24" t="str">
        <f>infos!AN32</f>
        <v>equipe 22</v>
      </c>
    </row>
    <row r="30" spans="1:8" x14ac:dyDescent="0.3">
      <c r="A30" s="18"/>
      <c r="B30" s="24">
        <v>6</v>
      </c>
      <c r="C30" s="24" t="str">
        <f>infos!$F$12</f>
        <v>poule 3</v>
      </c>
      <c r="D30" s="24"/>
      <c r="E30" s="24"/>
      <c r="F30" s="24">
        <f>infos!AL33</f>
        <v>0</v>
      </c>
      <c r="G30" s="24">
        <f>infos!AM33</f>
        <v>0</v>
      </c>
      <c r="H30" s="24" t="str">
        <f>infos!AN33</f>
        <v>equipe 21</v>
      </c>
    </row>
    <row r="31" spans="1:8" x14ac:dyDescent="0.3">
      <c r="A31" s="18"/>
      <c r="B31" s="24">
        <v>7</v>
      </c>
      <c r="C31" s="24" t="str">
        <f>infos!$F$12</f>
        <v>poule 3</v>
      </c>
      <c r="D31" s="24"/>
      <c r="E31" s="24"/>
      <c r="F31" s="24">
        <f>infos!AL34</f>
        <v>0</v>
      </c>
      <c r="G31" s="24">
        <f>infos!AM34</f>
        <v>0</v>
      </c>
      <c r="H31" s="24" t="str">
        <f>infos!AN34</f>
        <v>equipe 23</v>
      </c>
    </row>
    <row r="32" spans="1:8" x14ac:dyDescent="0.3">
      <c r="A32" s="18"/>
      <c r="B32" s="24">
        <v>8</v>
      </c>
      <c r="C32" s="24" t="str">
        <f>infos!$F$12</f>
        <v>poule 3</v>
      </c>
      <c r="D32" s="24"/>
      <c r="E32" s="24"/>
      <c r="F32" s="24">
        <f>infos!AL35</f>
        <v>0</v>
      </c>
      <c r="G32" s="24">
        <f>infos!AM35</f>
        <v>0</v>
      </c>
      <c r="H32" s="24" t="str">
        <f>infos!AN35</f>
        <v>equipe 22</v>
      </c>
    </row>
    <row r="33" spans="1:8" x14ac:dyDescent="0.3">
      <c r="A33" s="18"/>
      <c r="B33" s="24">
        <v>9</v>
      </c>
      <c r="C33" s="24" t="str">
        <f>infos!$F$12</f>
        <v>poule 3</v>
      </c>
      <c r="D33" s="24"/>
      <c r="E33" s="24"/>
      <c r="F33" s="24">
        <f>infos!AL36</f>
        <v>0</v>
      </c>
      <c r="G33" s="24">
        <f>infos!AM36</f>
        <v>0</v>
      </c>
      <c r="H33" s="24" t="str">
        <f>infos!AN36</f>
        <v>equipe 20</v>
      </c>
    </row>
    <row r="34" spans="1:8" x14ac:dyDescent="0.3">
      <c r="A34" s="18"/>
      <c r="B34" s="24">
        <v>10</v>
      </c>
      <c r="C34" s="24" t="str">
        <f>infos!$F$12</f>
        <v>poule 3</v>
      </c>
      <c r="D34" s="24"/>
      <c r="E34" s="24"/>
      <c r="F34" s="24">
        <f>infos!AL37</f>
        <v>0</v>
      </c>
      <c r="G34" s="24">
        <f>infos!AM37</f>
        <v>0</v>
      </c>
      <c r="H34" s="24" t="str">
        <f>infos!AN37</f>
        <v>equipe 24</v>
      </c>
    </row>
    <row r="35" spans="1:8" x14ac:dyDescent="0.3">
      <c r="A35" s="18"/>
      <c r="B35" s="24">
        <v>1</v>
      </c>
      <c r="C35" s="24" t="str">
        <f>infos!$H$12</f>
        <v>poule 4</v>
      </c>
      <c r="D35" s="24"/>
      <c r="E35" s="24"/>
      <c r="F35" s="24"/>
      <c r="G35" s="24"/>
      <c r="H35" s="24"/>
    </row>
    <row r="36" spans="1:8" x14ac:dyDescent="0.3">
      <c r="A36" s="18"/>
      <c r="B36" s="24">
        <v>2</v>
      </c>
      <c r="C36" s="24" t="str">
        <f>infos!$H$12</f>
        <v>poule 4</v>
      </c>
      <c r="D36" s="24"/>
      <c r="E36" s="24"/>
      <c r="F36" s="24"/>
      <c r="G36" s="24"/>
      <c r="H36" s="24"/>
    </row>
    <row r="37" spans="1:8" x14ac:dyDescent="0.3">
      <c r="A37" s="18"/>
      <c r="B37" s="24">
        <v>3</v>
      </c>
      <c r="C37" s="24" t="str">
        <f>infos!$H$12</f>
        <v>poule 4</v>
      </c>
      <c r="D37" s="24"/>
      <c r="E37" s="24"/>
      <c r="F37" s="24"/>
      <c r="G37" s="24"/>
      <c r="H37" s="24"/>
    </row>
    <row r="38" spans="1:8" x14ac:dyDescent="0.3">
      <c r="A38" s="18"/>
      <c r="B38" s="24">
        <v>4</v>
      </c>
      <c r="C38" s="24" t="str">
        <f>infos!$H$12</f>
        <v>poule 4</v>
      </c>
      <c r="D38" s="24"/>
      <c r="E38" s="24"/>
      <c r="F38" s="24"/>
      <c r="G38" s="24"/>
      <c r="H38" s="24"/>
    </row>
    <row r="39" spans="1:8" x14ac:dyDescent="0.3">
      <c r="A39" s="18"/>
      <c r="B39" s="24">
        <v>5</v>
      </c>
      <c r="C39" s="24" t="str">
        <f>infos!$H$12</f>
        <v>poule 4</v>
      </c>
      <c r="D39" s="24"/>
      <c r="E39" s="24"/>
      <c r="F39" s="24"/>
      <c r="G39" s="24"/>
      <c r="H39" s="24"/>
    </row>
    <row r="40" spans="1:8" x14ac:dyDescent="0.3">
      <c r="A40" s="18"/>
      <c r="B40" s="24">
        <v>6</v>
      </c>
      <c r="C40" s="24" t="str">
        <f>infos!$H$12</f>
        <v>poule 4</v>
      </c>
      <c r="D40" s="24"/>
      <c r="E40" s="24"/>
      <c r="F40" s="24"/>
      <c r="G40" s="24"/>
      <c r="H40" s="24"/>
    </row>
    <row r="41" spans="1:8" x14ac:dyDescent="0.3">
      <c r="A41" s="18"/>
      <c r="B41" s="24">
        <v>7</v>
      </c>
      <c r="C41" s="24" t="str">
        <f>infos!$H$12</f>
        <v>poule 4</v>
      </c>
      <c r="D41" s="24"/>
      <c r="E41" s="24"/>
      <c r="F41" s="24"/>
      <c r="G41" s="24"/>
      <c r="H41" s="24"/>
    </row>
    <row r="42" spans="1:8" x14ac:dyDescent="0.3">
      <c r="A42" s="18"/>
      <c r="B42" s="24">
        <v>8</v>
      </c>
      <c r="C42" s="24" t="str">
        <f>infos!$H$12</f>
        <v>poule 4</v>
      </c>
      <c r="D42" s="24"/>
      <c r="E42" s="24"/>
      <c r="F42" s="24"/>
      <c r="G42" s="24"/>
      <c r="H42" s="24"/>
    </row>
    <row r="43" spans="1:8" x14ac:dyDescent="0.3">
      <c r="A43" s="18"/>
      <c r="B43" s="24">
        <v>9</v>
      </c>
      <c r="C43" s="24" t="str">
        <f>infos!$H$12</f>
        <v>poule 4</v>
      </c>
      <c r="D43" s="24"/>
      <c r="E43" s="24"/>
      <c r="F43" s="24"/>
      <c r="G43" s="24"/>
      <c r="H43" s="24"/>
    </row>
    <row r="44" spans="1:8" x14ac:dyDescent="0.3">
      <c r="A44" s="18"/>
      <c r="B44" s="24">
        <v>10</v>
      </c>
      <c r="C44" s="24" t="str">
        <f>infos!$H$12</f>
        <v>poule 4</v>
      </c>
      <c r="D44" s="24"/>
      <c r="E44" s="24"/>
      <c r="F44" s="24"/>
      <c r="G44" s="24"/>
      <c r="H44" s="24"/>
    </row>
    <row r="45" spans="1:8" x14ac:dyDescent="0.3">
      <c r="A45" s="18"/>
      <c r="B45" s="24">
        <v>1</v>
      </c>
      <c r="C45" s="24" t="str">
        <f>infos!$J$12</f>
        <v>poule 5</v>
      </c>
      <c r="D45" s="24"/>
      <c r="E45" s="24"/>
      <c r="F45" s="24"/>
      <c r="G45" s="24"/>
      <c r="H45" s="24"/>
    </row>
    <row r="46" spans="1:8" x14ac:dyDescent="0.3">
      <c r="A46" s="18"/>
      <c r="B46" s="24">
        <v>2</v>
      </c>
      <c r="C46" s="24" t="str">
        <f>infos!$J$12</f>
        <v>poule 5</v>
      </c>
      <c r="D46" s="24"/>
      <c r="E46" s="24"/>
      <c r="F46" s="24"/>
      <c r="G46" s="24"/>
      <c r="H46" s="24"/>
    </row>
    <row r="47" spans="1:8" x14ac:dyDescent="0.3">
      <c r="A47" s="18"/>
      <c r="B47" s="24">
        <v>3</v>
      </c>
      <c r="C47" s="24" t="str">
        <f>infos!$J$12</f>
        <v>poule 5</v>
      </c>
      <c r="D47" s="24"/>
      <c r="E47" s="24"/>
      <c r="F47" s="24"/>
      <c r="G47" s="24"/>
      <c r="H47" s="24"/>
    </row>
    <row r="48" spans="1:8" x14ac:dyDescent="0.3">
      <c r="A48" s="18"/>
      <c r="B48" s="24">
        <v>4</v>
      </c>
      <c r="C48" s="24" t="str">
        <f>infos!$J$12</f>
        <v>poule 5</v>
      </c>
      <c r="D48" s="24"/>
      <c r="E48" s="24"/>
      <c r="F48" s="24"/>
      <c r="G48" s="24"/>
      <c r="H48" s="24"/>
    </row>
    <row r="49" spans="1:8" x14ac:dyDescent="0.3">
      <c r="A49" s="18"/>
      <c r="B49" s="24">
        <v>5</v>
      </c>
      <c r="C49" s="24" t="str">
        <f>infos!$J$12</f>
        <v>poule 5</v>
      </c>
      <c r="D49" s="24"/>
      <c r="E49" s="24"/>
      <c r="F49" s="24"/>
      <c r="G49" s="24"/>
      <c r="H49" s="24"/>
    </row>
    <row r="50" spans="1:8" x14ac:dyDescent="0.3">
      <c r="A50" s="18"/>
      <c r="B50" s="24">
        <v>6</v>
      </c>
      <c r="C50" s="24" t="str">
        <f>infos!$J$12</f>
        <v>poule 5</v>
      </c>
      <c r="D50" s="24"/>
      <c r="E50" s="24"/>
      <c r="F50" s="24"/>
      <c r="G50" s="24"/>
      <c r="H50" s="24"/>
    </row>
    <row r="51" spans="1:8" x14ac:dyDescent="0.3">
      <c r="A51" s="18"/>
      <c r="B51" s="24">
        <v>7</v>
      </c>
      <c r="C51" s="24" t="str">
        <f>infos!$J$12</f>
        <v>poule 5</v>
      </c>
      <c r="D51" s="24"/>
      <c r="E51" s="24"/>
      <c r="F51" s="24"/>
      <c r="G51" s="24"/>
      <c r="H51" s="24"/>
    </row>
    <row r="52" spans="1:8" x14ac:dyDescent="0.3">
      <c r="A52" s="18"/>
      <c r="B52" s="24">
        <v>8</v>
      </c>
      <c r="C52" s="24" t="str">
        <f>infos!$J$12</f>
        <v>poule 5</v>
      </c>
      <c r="D52" s="24"/>
      <c r="E52" s="24"/>
      <c r="F52" s="24"/>
      <c r="G52" s="24"/>
      <c r="H52" s="24"/>
    </row>
    <row r="53" spans="1:8" x14ac:dyDescent="0.3">
      <c r="A53" s="18"/>
      <c r="B53" s="24">
        <v>9</v>
      </c>
      <c r="C53" s="24" t="str">
        <f>infos!$J$12</f>
        <v>poule 5</v>
      </c>
      <c r="D53" s="24"/>
      <c r="E53" s="24"/>
      <c r="F53" s="24"/>
      <c r="G53" s="24"/>
      <c r="H53" s="24"/>
    </row>
    <row r="54" spans="1:8" x14ac:dyDescent="0.3">
      <c r="A54" s="18"/>
      <c r="B54" s="24">
        <v>10</v>
      </c>
      <c r="C54" s="24" t="str">
        <f>infos!$J$12</f>
        <v>poule 5</v>
      </c>
      <c r="D54" s="24"/>
      <c r="E54" s="24"/>
      <c r="F54" s="24"/>
      <c r="G54" s="24"/>
      <c r="H54" s="24"/>
    </row>
  </sheetData>
  <conditionalFormatting sqref="D11:H16">
    <cfRule type="containsText" dxfId="7" priority="1" operator="containsText" text="d">
      <formula>NOT(ISERROR(SEARCH("d",D11)))</formula>
    </cfRule>
    <cfRule type="containsText" dxfId="6" priority="2" operator="containsText" text="c">
      <formula>NOT(ISERROR(SEARCH("c",D11)))</formula>
    </cfRule>
    <cfRule type="containsText" dxfId="5" priority="3" operator="containsText" text="b">
      <formula>NOT(ISERROR(SEARCH("b",D11)))</formula>
    </cfRule>
    <cfRule type="cellIs" dxfId="4" priority="4" operator="equal">
      <formula>"a"</formula>
    </cfRule>
  </conditionalFormatting>
  <conditionalFormatting sqref="D5:F10">
    <cfRule type="containsText" dxfId="3" priority="5" operator="containsText" text="d">
      <formula>NOT(ISERROR(SEARCH("d",D5)))</formula>
    </cfRule>
    <cfRule type="containsText" dxfId="2" priority="6" operator="containsText" text="c">
      <formula>NOT(ISERROR(SEARCH("c",D5)))</formula>
    </cfRule>
    <cfRule type="containsText" dxfId="1" priority="7" operator="containsText" text="b">
      <formula>NOT(ISERROR(SEARCH("b",D5)))</formula>
    </cfRule>
    <cfRule type="cellIs" dxfId="0" priority="8" operator="equal">
      <formula>"a"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infos</vt:lpstr>
      <vt:lpstr>liste_matchs</vt:lpstr>
      <vt:lpstr>class</vt:lpstr>
      <vt:lpstr>clas poule1</vt:lpstr>
      <vt:lpstr>clas poule2</vt:lpstr>
      <vt:lpstr>clas poule3</vt:lpstr>
      <vt:lpstr>clas poule4</vt:lpstr>
      <vt:lpstr>clas poule5</vt:lpstr>
      <vt:lpstr>mattab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Aurélien</cp:lastModifiedBy>
  <cp:lastPrinted>2013-09-03T12:47:57Z</cp:lastPrinted>
  <dcterms:created xsi:type="dcterms:W3CDTF">2013-06-04T06:29:32Z</dcterms:created>
  <dcterms:modified xsi:type="dcterms:W3CDTF">2013-09-06T13:29:55Z</dcterms:modified>
</cp:coreProperties>
</file>