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05" windowWidth="16515" windowHeight="6210" activeTab="2"/>
  </bookViews>
  <sheets>
    <sheet name="TARIFS" sheetId="2" r:id="rId1"/>
    <sheet name="VOLS Fx recherche" sheetId="1" r:id="rId2"/>
    <sheet name="VOLS Fx recherchev" sheetId="4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" i="4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" i="1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" i="4"/>
  <c r="F24" i="4"/>
  <c r="E24" i="4"/>
  <c r="F23" i="4"/>
  <c r="E23" i="4"/>
  <c r="F22" i="4"/>
  <c r="E22" i="4"/>
  <c r="F21" i="4"/>
  <c r="E21" i="4"/>
  <c r="F20" i="4"/>
  <c r="E20" i="4"/>
  <c r="F19" i="4"/>
  <c r="E19" i="4"/>
  <c r="F18" i="4"/>
  <c r="E18" i="4"/>
  <c r="F17" i="4"/>
  <c r="E17" i="4"/>
  <c r="F16" i="4"/>
  <c r="E16" i="4"/>
  <c r="F15" i="4"/>
  <c r="E15" i="4"/>
  <c r="F14" i="4"/>
  <c r="E14" i="4"/>
  <c r="F13" i="4"/>
  <c r="E13" i="4"/>
  <c r="F12" i="4"/>
  <c r="E12" i="4"/>
  <c r="F11" i="4"/>
  <c r="E11" i="4"/>
  <c r="F10" i="4"/>
  <c r="E10" i="4"/>
  <c r="F9" i="4"/>
  <c r="E9" i="4"/>
  <c r="F8" i="4"/>
  <c r="E8" i="4"/>
  <c r="F7" i="4"/>
  <c r="E7" i="4"/>
  <c r="F6" i="4"/>
  <c r="E6" i="4"/>
  <c r="F5" i="4"/>
  <c r="E5" i="4"/>
  <c r="F4" i="4"/>
  <c r="E4" i="4"/>
  <c r="F3" i="4"/>
  <c r="E3" i="4"/>
  <c r="F2" i="4"/>
  <c r="E2" i="4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" i="1"/>
</calcChain>
</file>

<file path=xl/sharedStrings.xml><?xml version="1.0" encoding="utf-8"?>
<sst xmlns="http://schemas.openxmlformats.org/spreadsheetml/2006/main" count="128" uniqueCount="27">
  <si>
    <t>DESTINATION</t>
  </si>
  <si>
    <t>DATE D'ARRIVEE</t>
  </si>
  <si>
    <t>DATE DE DEPART</t>
  </si>
  <si>
    <t>DUREE(J)</t>
  </si>
  <si>
    <t>COUT DU VOL</t>
  </si>
  <si>
    <t>COUT D'UNE NUIT D'HOTEL</t>
  </si>
  <si>
    <t>COUT DU SEJOUR</t>
  </si>
  <si>
    <t>LONDRES</t>
  </si>
  <si>
    <t>GENEVE</t>
  </si>
  <si>
    <t>BASTIA</t>
  </si>
  <si>
    <t>TOULOUSE</t>
  </si>
  <si>
    <t>MARSEILLE</t>
  </si>
  <si>
    <t>VIENNE</t>
  </si>
  <si>
    <t>MADRID</t>
  </si>
  <si>
    <t>NEW-YORK</t>
  </si>
  <si>
    <t>MAHE</t>
  </si>
  <si>
    <t>ROME</t>
  </si>
  <si>
    <t>AMSTERDAM</t>
  </si>
  <si>
    <t>LE CAIRE</t>
  </si>
  <si>
    <t>MALTE</t>
  </si>
  <si>
    <t>¶¶</t>
  </si>
  <si>
    <t>¶¶¶</t>
  </si>
  <si>
    <t>¶¶¶¶</t>
  </si>
  <si>
    <r>
      <t xml:space="preserve">TYPE D'HOTEL (1/2/3 </t>
    </r>
    <r>
      <rPr>
        <sz val="11"/>
        <color theme="1"/>
        <rFont val="Wingdings"/>
        <charset val="2"/>
      </rPr>
      <t>¶</t>
    </r>
    <r>
      <rPr>
        <sz val="11"/>
        <color theme="1"/>
        <rFont val="Calibri"/>
        <family val="2"/>
        <scheme val="minor"/>
      </rPr>
      <t>)</t>
    </r>
  </si>
  <si>
    <t>COUT VOYAGE ALLER/RETOUR</t>
  </si>
  <si>
    <t>COUT DE LA NUIT D'HOTEL</t>
  </si>
  <si>
    <t>ATTENTION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</si>
</sst>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Wingdings"/>
      <charset val="2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right"/>
    </xf>
    <xf numFmtId="0" fontId="0" fillId="0" borderId="3" xfId="0" applyBorder="1"/>
    <xf numFmtId="0" fontId="3" fillId="0" borderId="3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workbookViewId="0">
      <selection activeCell="D25" sqref="D25"/>
    </sheetView>
  </sheetViews>
  <sheetFormatPr baseColWidth="10" defaultRowHeight="15" x14ac:dyDescent="0.25"/>
  <cols>
    <col min="1" max="1" width="13.42578125" customWidth="1"/>
    <col min="5" max="5" width="17" customWidth="1"/>
  </cols>
  <sheetData>
    <row r="1" spans="1:6" x14ac:dyDescent="0.25">
      <c r="B1" s="12" t="s">
        <v>25</v>
      </c>
      <c r="C1" s="12"/>
      <c r="D1" s="12"/>
    </row>
    <row r="2" spans="1:6" ht="30" x14ac:dyDescent="0.25">
      <c r="A2" s="4" t="s">
        <v>0</v>
      </c>
      <c r="B2" s="8" t="s">
        <v>20</v>
      </c>
      <c r="C2" s="8" t="s">
        <v>21</v>
      </c>
      <c r="D2" s="8" t="s">
        <v>22</v>
      </c>
      <c r="E2" s="9" t="s">
        <v>24</v>
      </c>
      <c r="F2" s="1"/>
    </row>
    <row r="3" spans="1:6" x14ac:dyDescent="0.25">
      <c r="A3" s="5" t="s">
        <v>17</v>
      </c>
      <c r="B3" s="3">
        <v>240</v>
      </c>
      <c r="C3" s="3">
        <v>288</v>
      </c>
      <c r="D3" s="3">
        <v>360</v>
      </c>
      <c r="E3" s="3">
        <v>850</v>
      </c>
    </row>
    <row r="4" spans="1:6" x14ac:dyDescent="0.25">
      <c r="A4" s="5" t="s">
        <v>9</v>
      </c>
      <c r="B4" s="3">
        <v>135</v>
      </c>
      <c r="C4" s="3">
        <v>162</v>
      </c>
      <c r="D4" s="3">
        <v>205</v>
      </c>
      <c r="E4" s="3">
        <v>950</v>
      </c>
    </row>
    <row r="5" spans="1:6" x14ac:dyDescent="0.25">
      <c r="A5" s="5" t="s">
        <v>8</v>
      </c>
      <c r="B5" s="3">
        <v>400</v>
      </c>
      <c r="C5" s="3">
        <v>480</v>
      </c>
      <c r="D5" s="3">
        <v>600</v>
      </c>
      <c r="E5" s="3">
        <v>620</v>
      </c>
    </row>
    <row r="6" spans="1:6" x14ac:dyDescent="0.25">
      <c r="A6" s="5" t="s">
        <v>18</v>
      </c>
      <c r="B6" s="3">
        <v>190</v>
      </c>
      <c r="C6" s="3">
        <v>228</v>
      </c>
      <c r="D6" s="3">
        <v>285</v>
      </c>
      <c r="E6" s="3">
        <v>1200</v>
      </c>
    </row>
    <row r="7" spans="1:6" x14ac:dyDescent="0.25">
      <c r="A7" s="5" t="s">
        <v>7</v>
      </c>
      <c r="B7" s="3">
        <v>210</v>
      </c>
      <c r="C7" s="3">
        <v>252</v>
      </c>
      <c r="D7" s="3">
        <v>315</v>
      </c>
      <c r="E7" s="3">
        <v>980</v>
      </c>
    </row>
    <row r="8" spans="1:6" x14ac:dyDescent="0.25">
      <c r="A8" s="5" t="s">
        <v>13</v>
      </c>
      <c r="B8" s="3">
        <v>220</v>
      </c>
      <c r="C8" s="3">
        <v>264</v>
      </c>
      <c r="D8" s="3">
        <v>330</v>
      </c>
      <c r="E8" s="3">
        <v>670</v>
      </c>
    </row>
    <row r="9" spans="1:6" x14ac:dyDescent="0.25">
      <c r="A9" s="5" t="s">
        <v>15</v>
      </c>
      <c r="B9" s="3">
        <v>260</v>
      </c>
      <c r="C9" s="3">
        <v>312</v>
      </c>
      <c r="D9" s="3">
        <v>390</v>
      </c>
      <c r="E9" s="3">
        <v>3800</v>
      </c>
    </row>
    <row r="10" spans="1:6" x14ac:dyDescent="0.25">
      <c r="A10" s="5" t="s">
        <v>19</v>
      </c>
      <c r="B10" s="3">
        <v>280</v>
      </c>
      <c r="C10" s="3">
        <v>336</v>
      </c>
      <c r="D10" s="3">
        <v>420</v>
      </c>
      <c r="E10" s="3">
        <v>4100</v>
      </c>
    </row>
    <row r="11" spans="1:6" x14ac:dyDescent="0.25">
      <c r="A11" s="5" t="s">
        <v>11</v>
      </c>
      <c r="B11" s="3">
        <v>120</v>
      </c>
      <c r="C11" s="3">
        <v>153</v>
      </c>
      <c r="D11" s="3">
        <v>250</v>
      </c>
      <c r="E11" s="3">
        <v>840</v>
      </c>
    </row>
    <row r="12" spans="1:6" x14ac:dyDescent="0.25">
      <c r="A12" s="5" t="s">
        <v>14</v>
      </c>
      <c r="B12" s="3">
        <v>310</v>
      </c>
      <c r="C12" s="3">
        <v>372</v>
      </c>
      <c r="D12" s="3">
        <v>465</v>
      </c>
      <c r="E12" s="3">
        <v>2800</v>
      </c>
    </row>
    <row r="13" spans="1:6" x14ac:dyDescent="0.25">
      <c r="A13" s="5" t="s">
        <v>16</v>
      </c>
      <c r="B13" s="3">
        <v>190</v>
      </c>
      <c r="C13" s="3">
        <v>228</v>
      </c>
      <c r="D13" s="3">
        <v>285</v>
      </c>
      <c r="E13" s="3">
        <v>450</v>
      </c>
    </row>
    <row r="14" spans="1:6" x14ac:dyDescent="0.25">
      <c r="A14" s="5" t="s">
        <v>10</v>
      </c>
      <c r="B14" s="3">
        <v>90</v>
      </c>
      <c r="C14" s="3">
        <v>120</v>
      </c>
      <c r="D14" s="3">
        <v>150</v>
      </c>
      <c r="E14" s="3">
        <v>550</v>
      </c>
    </row>
    <row r="15" spans="1:6" x14ac:dyDescent="0.25">
      <c r="A15" s="5" t="s">
        <v>12</v>
      </c>
      <c r="B15" s="3">
        <v>340</v>
      </c>
      <c r="C15" s="3">
        <v>408</v>
      </c>
      <c r="D15" s="3">
        <v>510</v>
      </c>
      <c r="E15" s="3">
        <v>630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workbookViewId="0">
      <selection activeCell="G2" sqref="G2"/>
    </sheetView>
  </sheetViews>
  <sheetFormatPr baseColWidth="10" defaultRowHeight="15" x14ac:dyDescent="0.25"/>
  <cols>
    <col min="1" max="1" width="14.85546875" customWidth="1"/>
    <col min="6" max="6" width="16.140625" customWidth="1"/>
  </cols>
  <sheetData>
    <row r="1" spans="1:14" ht="45" x14ac:dyDescent="0.25">
      <c r="A1" s="3" t="s">
        <v>0</v>
      </c>
      <c r="B1" s="4" t="s">
        <v>1</v>
      </c>
      <c r="C1" s="4" t="s">
        <v>2</v>
      </c>
      <c r="D1" s="4" t="s">
        <v>23</v>
      </c>
      <c r="E1" s="4" t="s">
        <v>3</v>
      </c>
      <c r="F1" s="4" t="s">
        <v>4</v>
      </c>
      <c r="G1" s="4" t="s">
        <v>5</v>
      </c>
      <c r="H1" s="13" t="s">
        <v>6</v>
      </c>
      <c r="I1" s="22"/>
      <c r="J1" s="16"/>
      <c r="K1" s="17"/>
      <c r="L1" s="17"/>
      <c r="M1" s="17"/>
      <c r="N1" s="18"/>
    </row>
    <row r="2" spans="1:14" x14ac:dyDescent="0.25">
      <c r="A2" s="5" t="s">
        <v>7</v>
      </c>
      <c r="B2" s="6">
        <v>37294</v>
      </c>
      <c r="C2" s="6">
        <v>37302</v>
      </c>
      <c r="D2" s="7" t="s">
        <v>20</v>
      </c>
      <c r="E2" s="3">
        <f>C2-B2</f>
        <v>8</v>
      </c>
      <c r="F2" s="10">
        <f>LOOKUP(A2,TARIFS!$A$3:$E$15)</f>
        <v>980</v>
      </c>
      <c r="G2" s="3">
        <f>IF(D2=TARIFS!$B$2,LOOKUP(A2,TARIFS!$A$3:$D$15),IF(D2=TARIFS!$C$2,LOOKUP('VOLS Fx recherche'!A2,TARIFS!$A$3:$D$15),IF(D2=TARIFS!$D$2,LOOKUP('VOLS Fx recherche'!A2,TARIFS!$A$3:$D$15))))</f>
        <v>315</v>
      </c>
      <c r="H2" s="14"/>
      <c r="I2" s="22"/>
      <c r="J2" s="19"/>
      <c r="K2" s="20"/>
      <c r="L2" s="20"/>
      <c r="M2" s="20"/>
      <c r="N2" s="21"/>
    </row>
    <row r="3" spans="1:14" x14ac:dyDescent="0.25">
      <c r="A3" s="5" t="s">
        <v>8</v>
      </c>
      <c r="B3" s="6">
        <v>37317</v>
      </c>
      <c r="C3" s="6">
        <v>37335</v>
      </c>
      <c r="D3" s="7" t="s">
        <v>21</v>
      </c>
      <c r="E3" s="3">
        <f t="shared" ref="E3:E24" si="0">C3-B3</f>
        <v>18</v>
      </c>
      <c r="F3" s="10">
        <f>LOOKUP(A3,TARIFS!$A$3:$E$15)</f>
        <v>620</v>
      </c>
      <c r="G3" s="3">
        <f>IF(D3=TARIFS!$B$2,LOOKUP(A3,TARIFS!$A$3:$D$15),IF(D3=TARIFS!$C$2,LOOKUP('VOLS Fx recherche'!A3,TARIFS!$A$3:$D$15),IF(D3=TARIFS!$D$2,LOOKUP('VOLS Fx recherche'!A3,TARIFS!$A$3:$D$15))))</f>
        <v>600</v>
      </c>
      <c r="H3" s="14"/>
      <c r="I3" s="22"/>
      <c r="J3" s="19"/>
      <c r="K3" s="20"/>
      <c r="L3" s="20"/>
      <c r="M3" s="20"/>
      <c r="N3" s="21"/>
    </row>
    <row r="4" spans="1:14" x14ac:dyDescent="0.25">
      <c r="A4" s="5" t="s">
        <v>9</v>
      </c>
      <c r="B4" s="6">
        <v>37351</v>
      </c>
      <c r="C4" s="6">
        <v>37361</v>
      </c>
      <c r="D4" s="7" t="s">
        <v>20</v>
      </c>
      <c r="E4" s="3">
        <f t="shared" si="0"/>
        <v>10</v>
      </c>
      <c r="F4" s="10">
        <f>LOOKUP(A4,TARIFS!$A$3:$E$15)</f>
        <v>950</v>
      </c>
      <c r="G4" s="3">
        <f>IF(D4=TARIFS!$B$2,LOOKUP(A4,TARIFS!$A$3:$D$15),IF(D4=TARIFS!$C$2,LOOKUP('VOLS Fx recherche'!A4,TARIFS!$A$3:$D$15),IF(D4=TARIFS!$D$2,LOOKUP('VOLS Fx recherche'!A4,TARIFS!$A$3:$D$15))))</f>
        <v>205</v>
      </c>
      <c r="H4" s="14"/>
      <c r="I4" s="23" t="s">
        <v>26</v>
      </c>
      <c r="J4" s="24"/>
      <c r="K4" s="24"/>
      <c r="L4" s="20"/>
      <c r="M4" s="20"/>
      <c r="N4" s="21"/>
    </row>
    <row r="5" spans="1:14" x14ac:dyDescent="0.25">
      <c r="A5" s="5" t="s">
        <v>10</v>
      </c>
      <c r="B5" s="6">
        <v>37371</v>
      </c>
      <c r="C5" s="6">
        <v>37386</v>
      </c>
      <c r="D5" s="7" t="s">
        <v>21</v>
      </c>
      <c r="E5" s="3">
        <f t="shared" si="0"/>
        <v>15</v>
      </c>
      <c r="F5" s="10">
        <f>LOOKUP(A5,TARIFS!$A$3:$E$15)</f>
        <v>550</v>
      </c>
      <c r="G5" s="3">
        <f>IF(D5=TARIFS!$B$2,LOOKUP(A5,TARIFS!$A$3:$D$15),IF(D5=TARIFS!$C$2,LOOKUP('VOLS Fx recherche'!A5,TARIFS!$A$3:$D$15),IF(D5=TARIFS!$D$2,LOOKUP('VOLS Fx recherche'!A5,TARIFS!$A$3:$D$15))))</f>
        <v>150</v>
      </c>
      <c r="H5" s="14"/>
      <c r="I5" s="23"/>
      <c r="J5" s="24"/>
      <c r="K5" s="24"/>
      <c r="L5" s="20"/>
      <c r="M5" s="20"/>
      <c r="N5" s="21"/>
    </row>
    <row r="6" spans="1:14" x14ac:dyDescent="0.25">
      <c r="A6" s="5" t="s">
        <v>11</v>
      </c>
      <c r="B6" s="6">
        <v>37439</v>
      </c>
      <c r="C6" s="6">
        <v>37468</v>
      </c>
      <c r="D6" s="7" t="s">
        <v>22</v>
      </c>
      <c r="E6" s="3">
        <f t="shared" si="0"/>
        <v>29</v>
      </c>
      <c r="F6" s="10">
        <f>LOOKUP(A6,TARIFS!$A$3:$E$15)</f>
        <v>840</v>
      </c>
      <c r="G6" s="3">
        <f>IF(D6=TARIFS!$B$2,LOOKUP(A6,TARIFS!$A$3:$D$15),IF(D6=TARIFS!$C$2,LOOKUP('VOLS Fx recherche'!A6,TARIFS!$A$3:$D$15),IF(D6=TARIFS!$D$2,LOOKUP('VOLS Fx recherche'!A6,TARIFS!$A$3:$D$15))))</f>
        <v>250</v>
      </c>
      <c r="H6" s="14"/>
      <c r="I6" s="22"/>
      <c r="J6" s="19"/>
      <c r="K6" s="20"/>
      <c r="L6" s="20"/>
      <c r="M6" s="20"/>
      <c r="N6" s="21"/>
    </row>
    <row r="7" spans="1:14" x14ac:dyDescent="0.25">
      <c r="A7" s="5" t="s">
        <v>12</v>
      </c>
      <c r="B7" s="6">
        <v>37419</v>
      </c>
      <c r="C7" s="6">
        <v>37427</v>
      </c>
      <c r="D7" s="7" t="s">
        <v>22</v>
      </c>
      <c r="E7" s="3">
        <f t="shared" si="0"/>
        <v>8</v>
      </c>
      <c r="F7" s="10">
        <f>LOOKUP(A7,TARIFS!$A$3:$E$15)</f>
        <v>630</v>
      </c>
      <c r="G7" s="3">
        <f>IF(D7=TARIFS!$B$2,LOOKUP(A7,TARIFS!$A$3:$D$15),IF(D7=TARIFS!$C$2,LOOKUP('VOLS Fx recherche'!A7,TARIFS!$A$3:$D$15),IF(D7=TARIFS!$D$2,LOOKUP('VOLS Fx recherche'!A7,TARIFS!$A$3:$D$15))))</f>
        <v>510</v>
      </c>
      <c r="H7" s="14"/>
      <c r="I7" s="22"/>
      <c r="J7" s="19"/>
      <c r="K7" s="20"/>
      <c r="L7" s="20"/>
      <c r="M7" s="20"/>
      <c r="N7" s="21"/>
    </row>
    <row r="8" spans="1:14" x14ac:dyDescent="0.25">
      <c r="A8" s="5" t="s">
        <v>13</v>
      </c>
      <c r="B8" s="6">
        <v>37469</v>
      </c>
      <c r="C8" s="6">
        <v>37498</v>
      </c>
      <c r="D8" s="7" t="s">
        <v>20</v>
      </c>
      <c r="E8" s="3">
        <f t="shared" si="0"/>
        <v>29</v>
      </c>
      <c r="F8" s="10">
        <f>LOOKUP(A8,TARIFS!$A$3:$E$15)</f>
        <v>670</v>
      </c>
      <c r="G8" s="3">
        <f>IF(D8=TARIFS!$B$2,LOOKUP(A8,TARIFS!$A$3:$D$15),IF(D8=TARIFS!$C$2,LOOKUP('VOLS Fx recherche'!A8,TARIFS!$A$3:$D$15),IF(D8=TARIFS!$D$2,LOOKUP('VOLS Fx recherche'!A8,TARIFS!$A$3:$D$15))))</f>
        <v>330</v>
      </c>
      <c r="H8" s="14"/>
      <c r="I8" s="22"/>
      <c r="J8" s="19"/>
      <c r="K8" s="20"/>
      <c r="L8" s="20"/>
      <c r="M8" s="20"/>
      <c r="N8" s="21"/>
    </row>
    <row r="9" spans="1:14" x14ac:dyDescent="0.25">
      <c r="A9" s="5" t="s">
        <v>14</v>
      </c>
      <c r="B9" s="6">
        <v>37352</v>
      </c>
      <c r="C9" s="6">
        <v>37356</v>
      </c>
      <c r="D9" s="7" t="s">
        <v>20</v>
      </c>
      <c r="E9" s="3">
        <f t="shared" si="0"/>
        <v>4</v>
      </c>
      <c r="F9" s="10">
        <f>LOOKUP(A9,TARIFS!$A$3:$E$15)</f>
        <v>2800</v>
      </c>
      <c r="G9" s="3">
        <f>IF(D9=TARIFS!$B$2,LOOKUP(A9,TARIFS!$A$3:$D$15),IF(D9=TARIFS!$C$2,LOOKUP('VOLS Fx recherche'!A9,TARIFS!$A$3:$D$15),IF(D9=TARIFS!$D$2,LOOKUP('VOLS Fx recherche'!A9,TARIFS!$A$3:$D$15))))</f>
        <v>465</v>
      </c>
      <c r="H9" s="14"/>
      <c r="I9" s="22"/>
      <c r="J9" s="19"/>
      <c r="K9" s="20"/>
      <c r="L9" s="20"/>
      <c r="M9" s="20"/>
      <c r="N9" s="21"/>
    </row>
    <row r="10" spans="1:14" x14ac:dyDescent="0.25">
      <c r="A10" s="5" t="s">
        <v>8</v>
      </c>
      <c r="B10" s="6">
        <v>37388</v>
      </c>
      <c r="C10" s="6">
        <v>37393</v>
      </c>
      <c r="D10" s="7" t="s">
        <v>21</v>
      </c>
      <c r="E10" s="3">
        <f t="shared" si="0"/>
        <v>5</v>
      </c>
      <c r="F10" s="10">
        <f>LOOKUP(A10,TARIFS!$A$3:$E$15)</f>
        <v>620</v>
      </c>
      <c r="G10" s="3">
        <f>IF(D10=TARIFS!$B$2,LOOKUP(A10,TARIFS!$A$3:$D$15),IF(D10=TARIFS!$C$2,LOOKUP('VOLS Fx recherche'!A10,TARIFS!$A$3:$D$15),IF(D10=TARIFS!$D$2,LOOKUP('VOLS Fx recherche'!A10,TARIFS!$A$3:$D$15))))</f>
        <v>600</v>
      </c>
      <c r="H10" s="14"/>
      <c r="I10" s="22"/>
      <c r="J10" s="19"/>
      <c r="K10" s="20"/>
      <c r="L10" s="20"/>
      <c r="M10" s="20"/>
      <c r="N10" s="21"/>
    </row>
    <row r="11" spans="1:14" x14ac:dyDescent="0.25">
      <c r="A11" s="5" t="s">
        <v>15</v>
      </c>
      <c r="B11" s="6">
        <v>37382</v>
      </c>
      <c r="C11" s="6">
        <v>37396</v>
      </c>
      <c r="D11" s="7" t="s">
        <v>22</v>
      </c>
      <c r="E11" s="3">
        <f t="shared" si="0"/>
        <v>14</v>
      </c>
      <c r="F11" s="10">
        <f>LOOKUP(A11,TARIFS!$A$3:$E$15)</f>
        <v>3800</v>
      </c>
      <c r="G11" s="3">
        <f>IF(D11=TARIFS!$B$2,LOOKUP(A11,TARIFS!$A$3:$D$15),IF(D11=TARIFS!$C$2,LOOKUP('VOLS Fx recherche'!A11,TARIFS!$A$3:$D$15),IF(D11=TARIFS!$D$2,LOOKUP('VOLS Fx recherche'!A11,TARIFS!$A$3:$D$15))))</f>
        <v>390</v>
      </c>
      <c r="H11" s="14"/>
      <c r="I11" s="22"/>
      <c r="J11" s="19"/>
      <c r="K11" s="20"/>
      <c r="L11" s="20"/>
      <c r="M11" s="20"/>
      <c r="N11" s="21"/>
    </row>
    <row r="12" spans="1:14" x14ac:dyDescent="0.25">
      <c r="A12" s="5" t="s">
        <v>16</v>
      </c>
      <c r="B12" s="6">
        <v>37451</v>
      </c>
      <c r="C12" s="6">
        <v>37478</v>
      </c>
      <c r="D12" s="7" t="s">
        <v>22</v>
      </c>
      <c r="E12" s="3">
        <f t="shared" si="0"/>
        <v>27</v>
      </c>
      <c r="F12" s="10">
        <f>LOOKUP(A12,TARIFS!$A$3:$E$15)</f>
        <v>450</v>
      </c>
      <c r="G12" s="3">
        <f>IF(D12=TARIFS!$B$2,LOOKUP(A12,TARIFS!$A$3:$D$15),IF(D12=TARIFS!$C$2,LOOKUP('VOLS Fx recherche'!A12,TARIFS!$A$3:$D$15),IF(D12=TARIFS!$D$2,LOOKUP('VOLS Fx recherche'!A12,TARIFS!$A$3:$D$15))))</f>
        <v>285</v>
      </c>
      <c r="H12" s="14"/>
      <c r="I12" s="22"/>
      <c r="J12" s="19"/>
      <c r="K12" s="20"/>
      <c r="L12" s="20"/>
      <c r="M12" s="20"/>
      <c r="N12" s="21"/>
    </row>
    <row r="13" spans="1:14" x14ac:dyDescent="0.25">
      <c r="A13" s="5" t="s">
        <v>17</v>
      </c>
      <c r="B13" s="6">
        <v>37335</v>
      </c>
      <c r="C13" s="6">
        <v>37343</v>
      </c>
      <c r="D13" s="7" t="s">
        <v>22</v>
      </c>
      <c r="E13" s="3">
        <f t="shared" si="0"/>
        <v>8</v>
      </c>
      <c r="F13" s="10">
        <f>LOOKUP(A13,TARIFS!$A$3:$E$15)</f>
        <v>850</v>
      </c>
      <c r="G13" s="3">
        <f>IF(D13=TARIFS!$B$2,LOOKUP(A13,TARIFS!$A$3:$D$15),IF(D13=TARIFS!$C$2,LOOKUP('VOLS Fx recherche'!A13,TARIFS!$A$3:$D$15),IF(D13=TARIFS!$D$2,LOOKUP('VOLS Fx recherche'!A13,TARIFS!$A$3:$D$15))))</f>
        <v>360</v>
      </c>
      <c r="H13" s="14"/>
      <c r="I13" s="22"/>
      <c r="J13" s="19"/>
      <c r="K13" s="20"/>
      <c r="L13" s="20"/>
      <c r="M13" s="20"/>
      <c r="N13" s="21"/>
    </row>
    <row r="14" spans="1:14" x14ac:dyDescent="0.25">
      <c r="A14" s="5" t="s">
        <v>18</v>
      </c>
      <c r="B14" s="6">
        <v>37427</v>
      </c>
      <c r="C14" s="6">
        <v>37435</v>
      </c>
      <c r="D14" s="7" t="s">
        <v>22</v>
      </c>
      <c r="E14" s="3">
        <f t="shared" si="0"/>
        <v>8</v>
      </c>
      <c r="F14" s="10">
        <f>LOOKUP(A14,TARIFS!$A$3:$E$15)</f>
        <v>1200</v>
      </c>
      <c r="G14" s="3">
        <f>IF(D14=TARIFS!$B$2,LOOKUP(A14,TARIFS!$A$3:$D$15),IF(D14=TARIFS!$C$2,LOOKUP('VOLS Fx recherche'!A14,TARIFS!$A$3:$D$15),IF(D14=TARIFS!$D$2,LOOKUP('VOLS Fx recherche'!A14,TARIFS!$A$3:$D$15))))</f>
        <v>285</v>
      </c>
      <c r="H14" s="14"/>
      <c r="I14" s="22"/>
      <c r="J14" s="19"/>
      <c r="K14" s="20"/>
      <c r="L14" s="20"/>
      <c r="M14" s="20"/>
      <c r="N14" s="21"/>
    </row>
    <row r="15" spans="1:14" x14ac:dyDescent="0.25">
      <c r="A15" s="5" t="s">
        <v>19</v>
      </c>
      <c r="B15" s="6">
        <v>37340</v>
      </c>
      <c r="C15" s="6">
        <v>37347</v>
      </c>
      <c r="D15" s="7" t="s">
        <v>22</v>
      </c>
      <c r="E15" s="3">
        <f t="shared" si="0"/>
        <v>7</v>
      </c>
      <c r="F15" s="10">
        <f>LOOKUP(A15,TARIFS!$A$3:$E$15)</f>
        <v>4100</v>
      </c>
      <c r="G15" s="3">
        <f>IF(D15=TARIFS!$B$2,LOOKUP(A15,TARIFS!$A$3:$D$15),IF(D15=TARIFS!$C$2,LOOKUP('VOLS Fx recherche'!A15,TARIFS!$A$3:$D$15),IF(D15=TARIFS!$D$2,LOOKUP('VOLS Fx recherche'!A15,TARIFS!$A$3:$D$15))))</f>
        <v>420</v>
      </c>
      <c r="H15" s="14"/>
      <c r="I15" s="22"/>
      <c r="J15" s="15"/>
      <c r="K15" s="15"/>
      <c r="L15" s="15"/>
      <c r="M15" s="15"/>
      <c r="N15" s="15"/>
    </row>
    <row r="16" spans="1:14" x14ac:dyDescent="0.25">
      <c r="A16" s="5" t="s">
        <v>7</v>
      </c>
      <c r="B16" s="6">
        <v>37422</v>
      </c>
      <c r="C16" s="6">
        <v>37429</v>
      </c>
      <c r="D16" s="7" t="s">
        <v>21</v>
      </c>
      <c r="E16" s="3">
        <f t="shared" si="0"/>
        <v>7</v>
      </c>
      <c r="F16" s="10">
        <f>LOOKUP(A16,TARIFS!$A$3:$E$15)</f>
        <v>980</v>
      </c>
      <c r="G16" s="3">
        <f>IF(D16=TARIFS!$B$2,LOOKUP(A16,TARIFS!$A$3:$D$15),IF(D16=TARIFS!$C$2,LOOKUP('VOLS Fx recherche'!A16,TARIFS!$A$3:$D$15),IF(D16=TARIFS!$D$2,LOOKUP('VOLS Fx recherche'!A16,TARIFS!$A$3:$D$15))))</f>
        <v>315</v>
      </c>
      <c r="H16" s="3"/>
    </row>
    <row r="17" spans="1:8" x14ac:dyDescent="0.25">
      <c r="A17" s="5" t="s">
        <v>13</v>
      </c>
      <c r="B17" s="6">
        <v>37422</v>
      </c>
      <c r="C17" s="6">
        <v>37451</v>
      </c>
      <c r="D17" s="7" t="s">
        <v>21</v>
      </c>
      <c r="E17" s="3">
        <f t="shared" si="0"/>
        <v>29</v>
      </c>
      <c r="F17" s="10">
        <f>LOOKUP(A17,TARIFS!$A$3:$E$15)</f>
        <v>670</v>
      </c>
      <c r="G17" s="3">
        <f>IF(D17=TARIFS!$B$2,LOOKUP(A17,TARIFS!$A$3:$D$15),IF(D17=TARIFS!$C$2,LOOKUP('VOLS Fx recherche'!A17,TARIFS!$A$3:$D$15),IF(D17=TARIFS!$D$2,LOOKUP('VOLS Fx recherche'!A17,TARIFS!$A$3:$D$15))))</f>
        <v>330</v>
      </c>
      <c r="H17" s="3"/>
    </row>
    <row r="18" spans="1:8" x14ac:dyDescent="0.25">
      <c r="A18" s="5" t="s">
        <v>14</v>
      </c>
      <c r="B18" s="6">
        <v>37317</v>
      </c>
      <c r="C18" s="6">
        <v>37332</v>
      </c>
      <c r="D18" s="7" t="s">
        <v>21</v>
      </c>
      <c r="E18" s="3">
        <f t="shared" si="0"/>
        <v>15</v>
      </c>
      <c r="F18" s="10">
        <f>LOOKUP(A18,TARIFS!$A$3:$E$15)</f>
        <v>2800</v>
      </c>
      <c r="G18" s="3">
        <f>IF(D18=TARIFS!$B$2,LOOKUP(A18,TARIFS!$A$3:$D$15),IF(D18=TARIFS!$C$2,LOOKUP('VOLS Fx recherche'!A18,TARIFS!$A$3:$D$15),IF(D18=TARIFS!$D$2,LOOKUP('VOLS Fx recherche'!A18,TARIFS!$A$3:$D$15))))</f>
        <v>465</v>
      </c>
      <c r="H18" s="3"/>
    </row>
    <row r="19" spans="1:8" x14ac:dyDescent="0.25">
      <c r="A19" s="5" t="s">
        <v>12</v>
      </c>
      <c r="B19" s="6">
        <v>37391</v>
      </c>
      <c r="C19" s="6">
        <v>37398</v>
      </c>
      <c r="D19" s="7" t="s">
        <v>22</v>
      </c>
      <c r="E19" s="3">
        <f t="shared" si="0"/>
        <v>7</v>
      </c>
      <c r="F19" s="10">
        <f>LOOKUP(A19,TARIFS!$A$3:$E$15)</f>
        <v>630</v>
      </c>
      <c r="G19" s="3">
        <f>IF(D19=TARIFS!$B$2,LOOKUP(A19,TARIFS!$A$3:$D$15),IF(D19=TARIFS!$C$2,LOOKUP('VOLS Fx recherche'!A19,TARIFS!$A$3:$D$15),IF(D19=TARIFS!$D$2,LOOKUP('VOLS Fx recherche'!A19,TARIFS!$A$3:$D$15))))</f>
        <v>510</v>
      </c>
      <c r="H19" s="3"/>
    </row>
    <row r="20" spans="1:8" x14ac:dyDescent="0.25">
      <c r="A20" s="5" t="s">
        <v>17</v>
      </c>
      <c r="B20" s="6">
        <v>37447</v>
      </c>
      <c r="C20" s="6">
        <v>37454</v>
      </c>
      <c r="D20" s="7" t="s">
        <v>20</v>
      </c>
      <c r="E20" s="3">
        <f t="shared" si="0"/>
        <v>7</v>
      </c>
      <c r="F20" s="10">
        <f>LOOKUP(A20,TARIFS!$A$3:$E$15)</f>
        <v>850</v>
      </c>
      <c r="G20" s="3">
        <f>IF(D20=TARIFS!$B$2,LOOKUP(A20,TARIFS!$A$3:$D$15),IF(D20=TARIFS!$C$2,LOOKUP('VOLS Fx recherche'!A20,TARIFS!$A$3:$D$15),IF(D20=TARIFS!$D$2,LOOKUP('VOLS Fx recherche'!A20,TARIFS!$A$3:$D$15))))</f>
        <v>360</v>
      </c>
      <c r="H20" s="3"/>
    </row>
    <row r="21" spans="1:8" x14ac:dyDescent="0.25">
      <c r="A21" s="5" t="s">
        <v>11</v>
      </c>
      <c r="B21" s="6">
        <v>37483</v>
      </c>
      <c r="C21" s="6">
        <v>37498</v>
      </c>
      <c r="D21" s="7" t="s">
        <v>21</v>
      </c>
      <c r="E21" s="3">
        <f t="shared" si="0"/>
        <v>15</v>
      </c>
      <c r="F21" s="10">
        <f>LOOKUP(A21,TARIFS!$A$3:$E$15)</f>
        <v>840</v>
      </c>
      <c r="G21" s="3">
        <f>IF(D21=TARIFS!$B$2,LOOKUP(A21,TARIFS!$A$3:$D$15),IF(D21=TARIFS!$C$2,LOOKUP('VOLS Fx recherche'!A21,TARIFS!$A$3:$D$15),IF(D21=TARIFS!$D$2,LOOKUP('VOLS Fx recherche'!A21,TARIFS!$A$3:$D$15))))</f>
        <v>250</v>
      </c>
      <c r="H21" s="3"/>
    </row>
    <row r="22" spans="1:8" x14ac:dyDescent="0.25">
      <c r="A22" s="5" t="s">
        <v>18</v>
      </c>
      <c r="B22" s="6">
        <v>37427</v>
      </c>
      <c r="C22" s="6">
        <v>37437</v>
      </c>
      <c r="D22" s="7" t="s">
        <v>21</v>
      </c>
      <c r="E22" s="3">
        <f t="shared" si="0"/>
        <v>10</v>
      </c>
      <c r="F22" s="10">
        <f>LOOKUP(A22,TARIFS!$A$3:$E$15)</f>
        <v>1200</v>
      </c>
      <c r="G22" s="3">
        <f>IF(D22=TARIFS!$B$2,LOOKUP(A22,TARIFS!$A$3:$D$15),IF(D22=TARIFS!$C$2,LOOKUP('VOLS Fx recherche'!A22,TARIFS!$A$3:$D$15),IF(D22=TARIFS!$D$2,LOOKUP('VOLS Fx recherche'!A22,TARIFS!$A$3:$D$15))))</f>
        <v>285</v>
      </c>
      <c r="H22" s="3"/>
    </row>
    <row r="23" spans="1:8" x14ac:dyDescent="0.25">
      <c r="A23" s="5" t="s">
        <v>7</v>
      </c>
      <c r="B23" s="6">
        <v>37340</v>
      </c>
      <c r="C23" s="6">
        <v>37361</v>
      </c>
      <c r="D23" s="7" t="s">
        <v>21</v>
      </c>
      <c r="E23" s="3">
        <f t="shared" si="0"/>
        <v>21</v>
      </c>
      <c r="F23" s="10">
        <f>LOOKUP(A23,TARIFS!$A$3:$E$15)</f>
        <v>980</v>
      </c>
      <c r="G23" s="3">
        <f>IF(D23=TARIFS!$B$2,LOOKUP(A23,TARIFS!$A$3:$D$15),IF(D23=TARIFS!$C$2,LOOKUP('VOLS Fx recherche'!A23,TARIFS!$A$3:$D$15),IF(D23=TARIFS!$D$2,LOOKUP('VOLS Fx recherche'!A23,TARIFS!$A$3:$D$15))))</f>
        <v>315</v>
      </c>
      <c r="H23" s="3"/>
    </row>
    <row r="24" spans="1:8" x14ac:dyDescent="0.25">
      <c r="A24" s="5" t="s">
        <v>9</v>
      </c>
      <c r="B24" s="6">
        <v>37417</v>
      </c>
      <c r="C24" s="6">
        <v>37447</v>
      </c>
      <c r="D24" s="7" t="s">
        <v>22</v>
      </c>
      <c r="E24" s="3">
        <f t="shared" si="0"/>
        <v>30</v>
      </c>
      <c r="F24" s="10">
        <f>LOOKUP(A24,TARIFS!$A$3:$E$15)</f>
        <v>950</v>
      </c>
      <c r="G24" s="3">
        <f>IF(D24=TARIFS!$B$2,LOOKUP(A24,TARIFS!$A$3:$D$15),IF(D24=TARIFS!$C$2,LOOKUP('VOLS Fx recherche'!A24,TARIFS!$A$3:$D$15),IF(D24=TARIFS!$D$2,LOOKUP('VOLS Fx recherche'!A24,TARIFS!$A$3:$D$15))))</f>
        <v>205</v>
      </c>
      <c r="H24" s="3"/>
    </row>
    <row r="25" spans="1:8" x14ac:dyDescent="0.25">
      <c r="A25" s="2"/>
    </row>
    <row r="26" spans="1:8" x14ac:dyDescent="0.25">
      <c r="A26" s="2"/>
    </row>
    <row r="27" spans="1:8" x14ac:dyDescent="0.25">
      <c r="A27" s="2"/>
    </row>
  </sheetData>
  <mergeCells count="1">
    <mergeCell ref="I4:K5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workbookViewId="0">
      <selection activeCell="J6" sqref="J6"/>
    </sheetView>
  </sheetViews>
  <sheetFormatPr baseColWidth="10" defaultRowHeight="15" x14ac:dyDescent="0.25"/>
  <cols>
    <col min="1" max="1" width="14.85546875" customWidth="1"/>
    <col min="6" max="6" width="16.140625" customWidth="1"/>
  </cols>
  <sheetData>
    <row r="1" spans="1:15" ht="45" x14ac:dyDescent="0.25">
      <c r="A1" s="3" t="s">
        <v>0</v>
      </c>
      <c r="B1" s="4" t="s">
        <v>1</v>
      </c>
      <c r="C1" s="4" t="s">
        <v>2</v>
      </c>
      <c r="D1" s="4" t="s">
        <v>23</v>
      </c>
      <c r="E1" s="4" t="s">
        <v>3</v>
      </c>
      <c r="F1" s="4" t="s">
        <v>4</v>
      </c>
      <c r="G1" s="4" t="s">
        <v>5</v>
      </c>
      <c r="H1" s="4" t="s">
        <v>6</v>
      </c>
    </row>
    <row r="2" spans="1:15" x14ac:dyDescent="0.25">
      <c r="A2" s="5" t="s">
        <v>7</v>
      </c>
      <c r="B2" s="6">
        <v>37294</v>
      </c>
      <c r="C2" s="6">
        <v>37302</v>
      </c>
      <c r="D2" s="7" t="s">
        <v>20</v>
      </c>
      <c r="E2" s="3">
        <f>C2-B2</f>
        <v>8</v>
      </c>
      <c r="F2" s="11">
        <f>LOOKUP(A2,TARIFS!$A$3:$E$15)</f>
        <v>980</v>
      </c>
      <c r="G2" s="3">
        <f>IF(D2=TARIFS!$B$2,VLOOKUP(A2,TARIFS!$A$3:$D$15,2,0),IF(D2=TARIFS!$C$2,VLOOKUP('VOLS Fx recherchev'!A2,TARIFS!$A$3:$D$15,3,0),IF(D2=TARIFS!$D$2,VLOOKUP('VOLS Fx recherchev'!A2,TARIFS!$A$3:$D$15,4,0))))</f>
        <v>210</v>
      </c>
      <c r="H2" s="3">
        <f>G2*E2+F2</f>
        <v>2660</v>
      </c>
      <c r="K2" s="16"/>
      <c r="L2" s="17"/>
      <c r="M2" s="17"/>
      <c r="N2" s="17"/>
      <c r="O2" s="18"/>
    </row>
    <row r="3" spans="1:15" x14ac:dyDescent="0.25">
      <c r="A3" s="5" t="s">
        <v>8</v>
      </c>
      <c r="B3" s="6">
        <v>37317</v>
      </c>
      <c r="C3" s="6">
        <v>37335</v>
      </c>
      <c r="D3" s="7" t="s">
        <v>21</v>
      </c>
      <c r="E3" s="3">
        <f t="shared" ref="E3:E24" si="0">C3-B3</f>
        <v>18</v>
      </c>
      <c r="F3" s="11">
        <f>LOOKUP(A3,TARIFS!$A$3:$E$15)</f>
        <v>620</v>
      </c>
      <c r="G3" s="3">
        <f>IF(D3=TARIFS!$B$2,VLOOKUP(A3,TARIFS!$A$3:$D$15,2,0),IF(D3=TARIFS!$C$2,VLOOKUP('VOLS Fx recherchev'!A3,TARIFS!$A$3:$D$15,3,0),IF(D3=TARIFS!$D$2,VLOOKUP('VOLS Fx recherchev'!A3,TARIFS!$A$3:$D$15,4,0))))</f>
        <v>480</v>
      </c>
      <c r="H3" s="3">
        <f t="shared" ref="H3:H24" si="1">G3*E3+F3</f>
        <v>9260</v>
      </c>
      <c r="K3" s="19"/>
      <c r="L3" s="20"/>
      <c r="M3" s="20"/>
      <c r="N3" s="20"/>
      <c r="O3" s="21"/>
    </row>
    <row r="4" spans="1:15" x14ac:dyDescent="0.25">
      <c r="A4" s="5" t="s">
        <v>9</v>
      </c>
      <c r="B4" s="6">
        <v>37351</v>
      </c>
      <c r="C4" s="6">
        <v>37361</v>
      </c>
      <c r="D4" s="7" t="s">
        <v>20</v>
      </c>
      <c r="E4" s="3">
        <f t="shared" si="0"/>
        <v>10</v>
      </c>
      <c r="F4" s="11">
        <f>LOOKUP(A4,TARIFS!$A$3:$E$15)</f>
        <v>950</v>
      </c>
      <c r="G4" s="3">
        <f>IF(D4=TARIFS!$B$2,VLOOKUP(A4,TARIFS!$A$3:$D$15,2,0),IF(D4=TARIFS!$C$2,VLOOKUP('VOLS Fx recherchev'!A4,TARIFS!$A$3:$D$15,3,0),IF(D4=TARIFS!$D$2,VLOOKUP('VOLS Fx recherchev'!A4,TARIFS!$A$3:$D$15,4,0))))</f>
        <v>135</v>
      </c>
      <c r="H4" s="3">
        <f t="shared" si="1"/>
        <v>2300</v>
      </c>
      <c r="K4" s="19"/>
      <c r="L4" s="20"/>
      <c r="M4" s="20"/>
      <c r="N4" s="20"/>
      <c r="O4" s="21"/>
    </row>
    <row r="5" spans="1:15" x14ac:dyDescent="0.25">
      <c r="A5" s="5" t="s">
        <v>10</v>
      </c>
      <c r="B5" s="6">
        <v>37371</v>
      </c>
      <c r="C5" s="6">
        <v>37386</v>
      </c>
      <c r="D5" s="7" t="s">
        <v>21</v>
      </c>
      <c r="E5" s="3">
        <f t="shared" si="0"/>
        <v>15</v>
      </c>
      <c r="F5" s="11">
        <f>LOOKUP(A5,TARIFS!$A$3:$E$15)</f>
        <v>550</v>
      </c>
      <c r="G5" s="3">
        <f>IF(D5=TARIFS!$B$2,VLOOKUP(A5,TARIFS!$A$3:$D$15,2,0),IF(D5=TARIFS!$C$2,VLOOKUP('VOLS Fx recherchev'!A5,TARIFS!$A$3:$D$15,3,0),IF(D5=TARIFS!$D$2,VLOOKUP('VOLS Fx recherchev'!A5,TARIFS!$A$3:$D$15,4,0))))</f>
        <v>120</v>
      </c>
      <c r="H5" s="3">
        <f t="shared" si="1"/>
        <v>2350</v>
      </c>
      <c r="K5" s="19"/>
      <c r="L5" s="20"/>
      <c r="M5" s="20"/>
      <c r="N5" s="20"/>
      <c r="O5" s="21"/>
    </row>
    <row r="6" spans="1:15" x14ac:dyDescent="0.25">
      <c r="A6" s="5" t="s">
        <v>11</v>
      </c>
      <c r="B6" s="6">
        <v>37439</v>
      </c>
      <c r="C6" s="6">
        <v>37468</v>
      </c>
      <c r="D6" s="7" t="s">
        <v>22</v>
      </c>
      <c r="E6" s="3">
        <f t="shared" si="0"/>
        <v>29</v>
      </c>
      <c r="F6" s="11">
        <f>LOOKUP(A6,TARIFS!$A$3:$E$15)</f>
        <v>840</v>
      </c>
      <c r="G6" s="3">
        <f>IF(D6=TARIFS!$B$2,VLOOKUP(A6,TARIFS!$A$3:$D$15,2,0),IF(D6=TARIFS!$C$2,VLOOKUP('VOLS Fx recherchev'!A6,TARIFS!$A$3:$D$15,3,0),IF(D6=TARIFS!$D$2,VLOOKUP('VOLS Fx recherchev'!A6,TARIFS!$A$3:$D$15,4,0))))</f>
        <v>250</v>
      </c>
      <c r="H6" s="3">
        <f t="shared" si="1"/>
        <v>8090</v>
      </c>
      <c r="K6" s="19"/>
      <c r="L6" s="20"/>
      <c r="M6" s="20"/>
      <c r="N6" s="20"/>
      <c r="O6" s="21"/>
    </row>
    <row r="7" spans="1:15" x14ac:dyDescent="0.25">
      <c r="A7" s="5" t="s">
        <v>12</v>
      </c>
      <c r="B7" s="6">
        <v>37419</v>
      </c>
      <c r="C7" s="6">
        <v>37427</v>
      </c>
      <c r="D7" s="7" t="s">
        <v>22</v>
      </c>
      <c r="E7" s="3">
        <f t="shared" si="0"/>
        <v>8</v>
      </c>
      <c r="F7" s="11">
        <f>LOOKUP(A7,TARIFS!$A$3:$E$15)</f>
        <v>630</v>
      </c>
      <c r="G7" s="3">
        <f>IF(D7=TARIFS!$B$2,VLOOKUP(A7,TARIFS!$A$3:$D$15,2,0),IF(D7=TARIFS!$C$2,VLOOKUP('VOLS Fx recherchev'!A7,TARIFS!$A$3:$D$15,3,0),IF(D7=TARIFS!$D$2,VLOOKUP('VOLS Fx recherchev'!A7,TARIFS!$A$3:$D$15,4,0))))</f>
        <v>510</v>
      </c>
      <c r="H7" s="3">
        <f t="shared" si="1"/>
        <v>4710</v>
      </c>
      <c r="K7" s="19"/>
      <c r="L7" s="20"/>
      <c r="M7" s="20"/>
      <c r="N7" s="20"/>
      <c r="O7" s="21"/>
    </row>
    <row r="8" spans="1:15" x14ac:dyDescent="0.25">
      <c r="A8" s="5" t="s">
        <v>13</v>
      </c>
      <c r="B8" s="6">
        <v>37469</v>
      </c>
      <c r="C8" s="6">
        <v>37498</v>
      </c>
      <c r="D8" s="7" t="s">
        <v>20</v>
      </c>
      <c r="E8" s="3">
        <f t="shared" si="0"/>
        <v>29</v>
      </c>
      <c r="F8" s="11">
        <f>LOOKUP(A8,TARIFS!$A$3:$E$15)</f>
        <v>670</v>
      </c>
      <c r="G8" s="3">
        <f>IF(D8=TARIFS!$B$2,VLOOKUP(A8,TARIFS!$A$3:$D$15,2,0),IF(D8=TARIFS!$C$2,VLOOKUP('VOLS Fx recherchev'!A8,TARIFS!$A$3:$D$15,3,0),IF(D8=TARIFS!$D$2,VLOOKUP('VOLS Fx recherchev'!A8,TARIFS!$A$3:$D$15,4,0))))</f>
        <v>220</v>
      </c>
      <c r="H8" s="3">
        <f t="shared" si="1"/>
        <v>7050</v>
      </c>
      <c r="K8" s="19"/>
      <c r="L8" s="20"/>
      <c r="M8" s="20"/>
      <c r="N8" s="20"/>
      <c r="O8" s="21"/>
    </row>
    <row r="9" spans="1:15" x14ac:dyDescent="0.25">
      <c r="A9" s="5" t="s">
        <v>14</v>
      </c>
      <c r="B9" s="6">
        <v>37352</v>
      </c>
      <c r="C9" s="6">
        <v>37356</v>
      </c>
      <c r="D9" s="7" t="s">
        <v>20</v>
      </c>
      <c r="E9" s="3">
        <f t="shared" si="0"/>
        <v>4</v>
      </c>
      <c r="F9" s="11">
        <f>LOOKUP(A9,TARIFS!$A$3:$E$15)</f>
        <v>2800</v>
      </c>
      <c r="G9" s="3">
        <f>IF(D9=TARIFS!$B$2,VLOOKUP(A9,TARIFS!$A$3:$D$15,2,0),IF(D9=TARIFS!$C$2,VLOOKUP('VOLS Fx recherchev'!A9,TARIFS!$A$3:$D$15,3,0),IF(D9=TARIFS!$D$2,VLOOKUP('VOLS Fx recherchev'!A9,TARIFS!$A$3:$D$15,4,0))))</f>
        <v>310</v>
      </c>
      <c r="H9" s="3">
        <f t="shared" si="1"/>
        <v>4040</v>
      </c>
      <c r="K9" s="19"/>
      <c r="L9" s="20"/>
      <c r="M9" s="20"/>
      <c r="N9" s="20"/>
      <c r="O9" s="21"/>
    </row>
    <row r="10" spans="1:15" x14ac:dyDescent="0.25">
      <c r="A10" s="5" t="s">
        <v>8</v>
      </c>
      <c r="B10" s="6">
        <v>37388</v>
      </c>
      <c r="C10" s="6">
        <v>37393</v>
      </c>
      <c r="D10" s="7" t="s">
        <v>21</v>
      </c>
      <c r="E10" s="3">
        <f t="shared" si="0"/>
        <v>5</v>
      </c>
      <c r="F10" s="11">
        <f>LOOKUP(A10,TARIFS!$A$3:$E$15)</f>
        <v>620</v>
      </c>
      <c r="G10" s="3">
        <f>IF(D10=TARIFS!$B$2,VLOOKUP(A10,TARIFS!$A$3:$D$15,2,0),IF(D10=TARIFS!$C$2,VLOOKUP('VOLS Fx recherchev'!A10,TARIFS!$A$3:$D$15,3,0),IF(D10=TARIFS!$D$2,VLOOKUP('VOLS Fx recherchev'!A10,TARIFS!$A$3:$D$15,4,0))))</f>
        <v>480</v>
      </c>
      <c r="H10" s="3">
        <f t="shared" si="1"/>
        <v>3020</v>
      </c>
      <c r="K10" s="19"/>
      <c r="L10" s="20"/>
      <c r="M10" s="20"/>
      <c r="N10" s="20"/>
      <c r="O10" s="21"/>
    </row>
    <row r="11" spans="1:15" x14ac:dyDescent="0.25">
      <c r="A11" s="5" t="s">
        <v>15</v>
      </c>
      <c r="B11" s="6">
        <v>37382</v>
      </c>
      <c r="C11" s="6">
        <v>37396</v>
      </c>
      <c r="D11" s="7" t="s">
        <v>22</v>
      </c>
      <c r="E11" s="3">
        <f t="shared" si="0"/>
        <v>14</v>
      </c>
      <c r="F11" s="11">
        <f>LOOKUP(A11,TARIFS!$A$3:$E$15)</f>
        <v>3800</v>
      </c>
      <c r="G11" s="3">
        <f>IF(D11=TARIFS!$B$2,VLOOKUP(A11,TARIFS!$A$3:$D$15,2,0),IF(D11=TARIFS!$C$2,VLOOKUP('VOLS Fx recherchev'!A11,TARIFS!$A$3:$D$15,3,0),IF(D11=TARIFS!$D$2,VLOOKUP('VOLS Fx recherchev'!A11,TARIFS!$A$3:$D$15,4,0))))</f>
        <v>390</v>
      </c>
      <c r="H11" s="3">
        <f t="shared" si="1"/>
        <v>9260</v>
      </c>
      <c r="K11" s="19"/>
      <c r="L11" s="20"/>
      <c r="M11" s="20"/>
      <c r="N11" s="20"/>
      <c r="O11" s="21"/>
    </row>
    <row r="12" spans="1:15" x14ac:dyDescent="0.25">
      <c r="A12" s="5" t="s">
        <v>16</v>
      </c>
      <c r="B12" s="6">
        <v>37451</v>
      </c>
      <c r="C12" s="6">
        <v>37478</v>
      </c>
      <c r="D12" s="7" t="s">
        <v>22</v>
      </c>
      <c r="E12" s="3">
        <f t="shared" si="0"/>
        <v>27</v>
      </c>
      <c r="F12" s="11">
        <f>LOOKUP(A12,TARIFS!$A$3:$E$15)</f>
        <v>450</v>
      </c>
      <c r="G12" s="3">
        <f>IF(D12=TARIFS!$B$2,VLOOKUP(A12,TARIFS!$A$3:$D$15,2,0),IF(D12=TARIFS!$C$2,VLOOKUP('VOLS Fx recherchev'!A12,TARIFS!$A$3:$D$15,3,0),IF(D12=TARIFS!$D$2,VLOOKUP('VOLS Fx recherchev'!A12,TARIFS!$A$3:$D$15,4,0))))</f>
        <v>285</v>
      </c>
      <c r="H12" s="3">
        <f t="shared" si="1"/>
        <v>8145</v>
      </c>
      <c r="K12" s="19"/>
      <c r="L12" s="20"/>
      <c r="M12" s="20"/>
      <c r="N12" s="20"/>
      <c r="O12" s="21"/>
    </row>
    <row r="13" spans="1:15" x14ac:dyDescent="0.25">
      <c r="A13" s="5" t="s">
        <v>17</v>
      </c>
      <c r="B13" s="6">
        <v>37335</v>
      </c>
      <c r="C13" s="6">
        <v>37343</v>
      </c>
      <c r="D13" s="7" t="s">
        <v>22</v>
      </c>
      <c r="E13" s="3">
        <f t="shared" si="0"/>
        <v>8</v>
      </c>
      <c r="F13" s="11">
        <f>LOOKUP(A13,TARIFS!$A$3:$E$15)</f>
        <v>850</v>
      </c>
      <c r="G13" s="3">
        <f>IF(D13=TARIFS!$B$2,VLOOKUP(A13,TARIFS!$A$3:$D$15,2,0),IF(D13=TARIFS!$C$2,VLOOKUP('VOLS Fx recherchev'!A13,TARIFS!$A$3:$D$15,3,0),IF(D13=TARIFS!$D$2,VLOOKUP('VOLS Fx recherchev'!A13,TARIFS!$A$3:$D$15,4,0))))</f>
        <v>360</v>
      </c>
      <c r="H13" s="3">
        <f t="shared" si="1"/>
        <v>3730</v>
      </c>
      <c r="K13" s="19"/>
      <c r="L13" s="20"/>
      <c r="M13" s="20"/>
      <c r="N13" s="20"/>
      <c r="O13" s="21"/>
    </row>
    <row r="14" spans="1:15" x14ac:dyDescent="0.25">
      <c r="A14" s="5" t="s">
        <v>18</v>
      </c>
      <c r="B14" s="6">
        <v>37427</v>
      </c>
      <c r="C14" s="6">
        <v>37435</v>
      </c>
      <c r="D14" s="7" t="s">
        <v>22</v>
      </c>
      <c r="E14" s="3">
        <f t="shared" si="0"/>
        <v>8</v>
      </c>
      <c r="F14" s="11">
        <f>LOOKUP(A14,TARIFS!$A$3:$E$15)</f>
        <v>1200</v>
      </c>
      <c r="G14" s="3">
        <f>IF(D14=TARIFS!$B$2,VLOOKUP(A14,TARIFS!$A$3:$D$15,2,0),IF(D14=TARIFS!$C$2,VLOOKUP('VOLS Fx recherchev'!A14,TARIFS!$A$3:$D$15,3,0),IF(D14=TARIFS!$D$2,VLOOKUP('VOLS Fx recherchev'!A14,TARIFS!$A$3:$D$15,4,0))))</f>
        <v>285</v>
      </c>
      <c r="H14" s="3">
        <f t="shared" si="1"/>
        <v>3480</v>
      </c>
      <c r="K14" s="19"/>
      <c r="L14" s="20"/>
      <c r="M14" s="20"/>
      <c r="N14" s="20"/>
      <c r="O14" s="21"/>
    </row>
    <row r="15" spans="1:15" x14ac:dyDescent="0.25">
      <c r="A15" s="5" t="s">
        <v>19</v>
      </c>
      <c r="B15" s="6">
        <v>37340</v>
      </c>
      <c r="C15" s="6">
        <v>37347</v>
      </c>
      <c r="D15" s="7" t="s">
        <v>22</v>
      </c>
      <c r="E15" s="3">
        <f t="shared" si="0"/>
        <v>7</v>
      </c>
      <c r="F15" s="11">
        <f>LOOKUP(A15,TARIFS!$A$3:$E$15)</f>
        <v>4100</v>
      </c>
      <c r="G15" s="3">
        <f>IF(D15=TARIFS!$B$2,VLOOKUP(A15,TARIFS!$A$3:$D$15,2,0),IF(D15=TARIFS!$C$2,VLOOKUP('VOLS Fx recherchev'!A15,TARIFS!$A$3:$D$15,3,0),IF(D15=TARIFS!$D$2,VLOOKUP('VOLS Fx recherchev'!A15,TARIFS!$A$3:$D$15,4,0))))</f>
        <v>420</v>
      </c>
      <c r="H15" s="3">
        <f t="shared" si="1"/>
        <v>7040</v>
      </c>
      <c r="K15" s="19"/>
      <c r="L15" s="20"/>
      <c r="M15" s="20"/>
      <c r="N15" s="20"/>
      <c r="O15" s="21"/>
    </row>
    <row r="16" spans="1:15" x14ac:dyDescent="0.25">
      <c r="A16" s="5" t="s">
        <v>7</v>
      </c>
      <c r="B16" s="6">
        <v>37422</v>
      </c>
      <c r="C16" s="6">
        <v>37429</v>
      </c>
      <c r="D16" s="7" t="s">
        <v>21</v>
      </c>
      <c r="E16" s="3">
        <f t="shared" si="0"/>
        <v>7</v>
      </c>
      <c r="F16" s="11">
        <f>LOOKUP(A16,TARIFS!$A$3:$E$15)</f>
        <v>980</v>
      </c>
      <c r="G16" s="3">
        <f>IF(D16=TARIFS!$B$2,VLOOKUP(A16,TARIFS!$A$3:$D$15,2,0),IF(D16=TARIFS!$C$2,VLOOKUP('VOLS Fx recherchev'!A16,TARIFS!$A$3:$D$15,3,0),IF(D16=TARIFS!$D$2,VLOOKUP('VOLS Fx recherchev'!A16,TARIFS!$A$3:$D$15,4,0))))</f>
        <v>252</v>
      </c>
      <c r="H16" s="3">
        <f t="shared" si="1"/>
        <v>2744</v>
      </c>
    </row>
    <row r="17" spans="1:8" x14ac:dyDescent="0.25">
      <c r="A17" s="5" t="s">
        <v>13</v>
      </c>
      <c r="B17" s="6">
        <v>37422</v>
      </c>
      <c r="C17" s="6">
        <v>37451</v>
      </c>
      <c r="D17" s="7" t="s">
        <v>21</v>
      </c>
      <c r="E17" s="3">
        <f t="shared" si="0"/>
        <v>29</v>
      </c>
      <c r="F17" s="11">
        <f>LOOKUP(A17,TARIFS!$A$3:$E$15)</f>
        <v>670</v>
      </c>
      <c r="G17" s="3">
        <f>IF(D17=TARIFS!$B$2,VLOOKUP(A17,TARIFS!$A$3:$D$15,2,0),IF(D17=TARIFS!$C$2,VLOOKUP('VOLS Fx recherchev'!A17,TARIFS!$A$3:$D$15,3,0),IF(D17=TARIFS!$D$2,VLOOKUP('VOLS Fx recherchev'!A17,TARIFS!$A$3:$D$15,4,0))))</f>
        <v>264</v>
      </c>
      <c r="H17" s="3">
        <f t="shared" si="1"/>
        <v>8326</v>
      </c>
    </row>
    <row r="18" spans="1:8" x14ac:dyDescent="0.25">
      <c r="A18" s="5" t="s">
        <v>14</v>
      </c>
      <c r="B18" s="6">
        <v>37317</v>
      </c>
      <c r="C18" s="6">
        <v>37332</v>
      </c>
      <c r="D18" s="7" t="s">
        <v>21</v>
      </c>
      <c r="E18" s="3">
        <f t="shared" si="0"/>
        <v>15</v>
      </c>
      <c r="F18" s="11">
        <f>LOOKUP(A18,TARIFS!$A$3:$E$15)</f>
        <v>2800</v>
      </c>
      <c r="G18" s="3">
        <f>IF(D18=TARIFS!$B$2,VLOOKUP(A18,TARIFS!$A$3:$D$15,2,0),IF(D18=TARIFS!$C$2,VLOOKUP('VOLS Fx recherchev'!A18,TARIFS!$A$3:$D$15,3,0),IF(D18=TARIFS!$D$2,VLOOKUP('VOLS Fx recherchev'!A18,TARIFS!$A$3:$D$15,4,0))))</f>
        <v>372</v>
      </c>
      <c r="H18" s="3">
        <f t="shared" si="1"/>
        <v>8380</v>
      </c>
    </row>
    <row r="19" spans="1:8" x14ac:dyDescent="0.25">
      <c r="A19" s="5" t="s">
        <v>12</v>
      </c>
      <c r="B19" s="6">
        <v>37391</v>
      </c>
      <c r="C19" s="6">
        <v>37398</v>
      </c>
      <c r="D19" s="7" t="s">
        <v>22</v>
      </c>
      <c r="E19" s="3">
        <f t="shared" si="0"/>
        <v>7</v>
      </c>
      <c r="F19" s="11">
        <f>LOOKUP(A19,TARIFS!$A$3:$E$15)</f>
        <v>630</v>
      </c>
      <c r="G19" s="3">
        <f>IF(D19=TARIFS!$B$2,VLOOKUP(A19,TARIFS!$A$3:$D$15,2,0),IF(D19=TARIFS!$C$2,VLOOKUP('VOLS Fx recherchev'!A19,TARIFS!$A$3:$D$15,3,0),IF(D19=TARIFS!$D$2,VLOOKUP('VOLS Fx recherchev'!A19,TARIFS!$A$3:$D$15,4,0))))</f>
        <v>510</v>
      </c>
      <c r="H19" s="3">
        <f t="shared" si="1"/>
        <v>4200</v>
      </c>
    </row>
    <row r="20" spans="1:8" x14ac:dyDescent="0.25">
      <c r="A20" s="5" t="s">
        <v>17</v>
      </c>
      <c r="B20" s="6">
        <v>37447</v>
      </c>
      <c r="C20" s="6">
        <v>37454</v>
      </c>
      <c r="D20" s="7" t="s">
        <v>20</v>
      </c>
      <c r="E20" s="3">
        <f t="shared" si="0"/>
        <v>7</v>
      </c>
      <c r="F20" s="11">
        <f>LOOKUP(A20,TARIFS!$A$3:$E$15)</f>
        <v>850</v>
      </c>
      <c r="G20" s="3">
        <f>IF(D20=TARIFS!$B$2,VLOOKUP(A20,TARIFS!$A$3:$D$15,2,0),IF(D20=TARIFS!$C$2,VLOOKUP('VOLS Fx recherchev'!A20,TARIFS!$A$3:$D$15,3,0),IF(D20=TARIFS!$D$2,VLOOKUP('VOLS Fx recherchev'!A20,TARIFS!$A$3:$D$15,4,0))))</f>
        <v>240</v>
      </c>
      <c r="H20" s="3">
        <f t="shared" si="1"/>
        <v>2530</v>
      </c>
    </row>
    <row r="21" spans="1:8" x14ac:dyDescent="0.25">
      <c r="A21" s="5" t="s">
        <v>11</v>
      </c>
      <c r="B21" s="6">
        <v>37483</v>
      </c>
      <c r="C21" s="6">
        <v>37498</v>
      </c>
      <c r="D21" s="7" t="s">
        <v>21</v>
      </c>
      <c r="E21" s="3">
        <f t="shared" si="0"/>
        <v>15</v>
      </c>
      <c r="F21" s="11">
        <f>LOOKUP(A21,TARIFS!$A$3:$E$15)</f>
        <v>840</v>
      </c>
      <c r="G21" s="3">
        <f>IF(D21=TARIFS!$B$2,VLOOKUP(A21,TARIFS!$A$3:$D$15,2,0),IF(D21=TARIFS!$C$2,VLOOKUP('VOLS Fx recherchev'!A21,TARIFS!$A$3:$D$15,3,0),IF(D21=TARIFS!$D$2,VLOOKUP('VOLS Fx recherchev'!A21,TARIFS!$A$3:$D$15,4,0))))</f>
        <v>153</v>
      </c>
      <c r="H21" s="3">
        <f t="shared" si="1"/>
        <v>3135</v>
      </c>
    </row>
    <row r="22" spans="1:8" x14ac:dyDescent="0.25">
      <c r="A22" s="5" t="s">
        <v>18</v>
      </c>
      <c r="B22" s="6">
        <v>37427</v>
      </c>
      <c r="C22" s="6">
        <v>37437</v>
      </c>
      <c r="D22" s="7" t="s">
        <v>21</v>
      </c>
      <c r="E22" s="3">
        <f t="shared" si="0"/>
        <v>10</v>
      </c>
      <c r="F22" s="11">
        <f>LOOKUP(A22,TARIFS!$A$3:$E$15)</f>
        <v>1200</v>
      </c>
      <c r="G22" s="3">
        <f>IF(D22=TARIFS!$B$2,VLOOKUP(A22,TARIFS!$A$3:$D$15,2,0),IF(D22=TARIFS!$C$2,VLOOKUP('VOLS Fx recherchev'!A22,TARIFS!$A$3:$D$15,3,0),IF(D22=TARIFS!$D$2,VLOOKUP('VOLS Fx recherchev'!A22,TARIFS!$A$3:$D$15,4,0))))</f>
        <v>228</v>
      </c>
      <c r="H22" s="3">
        <f t="shared" si="1"/>
        <v>3480</v>
      </c>
    </row>
    <row r="23" spans="1:8" x14ac:dyDescent="0.25">
      <c r="A23" s="5" t="s">
        <v>7</v>
      </c>
      <c r="B23" s="6">
        <v>37340</v>
      </c>
      <c r="C23" s="6">
        <v>37361</v>
      </c>
      <c r="D23" s="7" t="s">
        <v>21</v>
      </c>
      <c r="E23" s="3">
        <f t="shared" si="0"/>
        <v>21</v>
      </c>
      <c r="F23" s="11">
        <f>LOOKUP(A23,TARIFS!$A$3:$E$15)</f>
        <v>980</v>
      </c>
      <c r="G23" s="3">
        <f>IF(D23=TARIFS!$B$2,VLOOKUP(A23,TARIFS!$A$3:$D$15,2,0),IF(D23=TARIFS!$C$2,VLOOKUP('VOLS Fx recherchev'!A23,TARIFS!$A$3:$D$15,3,0),IF(D23=TARIFS!$D$2,VLOOKUP('VOLS Fx recherchev'!A23,TARIFS!$A$3:$D$15,4,0))))</f>
        <v>252</v>
      </c>
      <c r="H23" s="3">
        <f t="shared" si="1"/>
        <v>6272</v>
      </c>
    </row>
    <row r="24" spans="1:8" x14ac:dyDescent="0.25">
      <c r="A24" s="5" t="s">
        <v>9</v>
      </c>
      <c r="B24" s="6">
        <v>37417</v>
      </c>
      <c r="C24" s="6">
        <v>37447</v>
      </c>
      <c r="D24" s="7" t="s">
        <v>22</v>
      </c>
      <c r="E24" s="3">
        <f t="shared" si="0"/>
        <v>30</v>
      </c>
      <c r="F24" s="11">
        <f>LOOKUP(A24,TARIFS!$A$3:$E$15)</f>
        <v>950</v>
      </c>
      <c r="G24" s="3">
        <f>IF(D24=TARIFS!$B$2,VLOOKUP(A24,TARIFS!$A$3:$D$15,2,0),IF(D24=TARIFS!$C$2,VLOOKUP('VOLS Fx recherchev'!A24,TARIFS!$A$3:$D$15,3,0),IF(D24=TARIFS!$D$2,VLOOKUP('VOLS Fx recherchev'!A24,TARIFS!$A$3:$D$15,4,0))))</f>
        <v>205</v>
      </c>
      <c r="H24" s="3">
        <f t="shared" si="1"/>
        <v>7100</v>
      </c>
    </row>
    <row r="25" spans="1:8" x14ac:dyDescent="0.25">
      <c r="A25" s="2"/>
    </row>
    <row r="26" spans="1:8" x14ac:dyDescent="0.25">
      <c r="A26" s="2"/>
    </row>
    <row r="27" spans="1:8" x14ac:dyDescent="0.25">
      <c r="A27" s="2"/>
    </row>
  </sheetData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TARIFS</vt:lpstr>
      <vt:lpstr>VOLS Fx recherche</vt:lpstr>
      <vt:lpstr>VOLS Fx recherchev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Eric-Brenterch</dc:creator>
  <cp:lastModifiedBy>Eric-Brenterch</cp:lastModifiedBy>
  <cp:lastPrinted>2013-01-30T12:44:05Z</cp:lastPrinted>
  <dcterms:created xsi:type="dcterms:W3CDTF">2013-01-29T16:38:51Z</dcterms:created>
  <dcterms:modified xsi:type="dcterms:W3CDTF">2013-01-30T13:08:45Z</dcterms:modified>
</cp:coreProperties>
</file>