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1180" windowHeight="9600" tabRatio="810"/>
  </bookViews>
  <sheets>
    <sheet name="Tab_gen_AE" sheetId="6" r:id="rId1"/>
    <sheet name="Hiérarchisation_AE" sheetId="19" r:id="rId2"/>
    <sheet name="Sensib_milieux" sheetId="9" r:id="rId3"/>
  </sheets>
  <definedNames>
    <definedName name="_xlnm._FilterDatabase" localSheetId="0" hidden="1">Tab_gen_AE!$A$9:$E$91</definedName>
  </definedNames>
  <calcPr calcId="125725"/>
</workbook>
</file>

<file path=xl/calcChain.xml><?xml version="1.0" encoding="utf-8"?>
<calcChain xmlns="http://schemas.openxmlformats.org/spreadsheetml/2006/main">
  <c r="BB33" i="19"/>
  <c r="E7" i="9"/>
  <c r="C3"/>
  <c r="C4"/>
  <c r="C5"/>
  <c r="C6"/>
  <c r="C7"/>
  <c r="BD33" i="19"/>
  <c r="F47" i="9"/>
  <c r="D47"/>
  <c r="AQ33" i="19"/>
  <c r="AO33"/>
  <c r="F41" i="9" l="1"/>
  <c r="F39"/>
  <c r="F37"/>
  <c r="F33"/>
  <c r="F31"/>
  <c r="F30"/>
  <c r="F26"/>
  <c r="F24"/>
  <c r="F22"/>
  <c r="F21"/>
  <c r="F20"/>
  <c r="F16"/>
  <c r="F15"/>
  <c r="F14"/>
  <c r="D37"/>
  <c r="D39"/>
  <c r="D41"/>
  <c r="D30"/>
  <c r="D31"/>
  <c r="BA33" i="19"/>
  <c r="AY33"/>
  <c r="AW33"/>
  <c r="AU33"/>
  <c r="AS33"/>
  <c r="AM33"/>
  <c r="AK33"/>
  <c r="AI33"/>
  <c r="AG33"/>
  <c r="AE33"/>
  <c r="AC33"/>
  <c r="Y33"/>
  <c r="AA33"/>
  <c r="W33"/>
  <c r="U33"/>
  <c r="BE33" l="1"/>
  <c r="D33" i="9" l="1"/>
  <c r="D26"/>
  <c r="D24"/>
  <c r="D22"/>
  <c r="D21"/>
  <c r="D20"/>
  <c r="D16"/>
  <c r="D15"/>
  <c r="D14"/>
</calcChain>
</file>

<file path=xl/comments1.xml><?xml version="1.0" encoding="utf-8"?>
<comments xmlns="http://schemas.openxmlformats.org/spreadsheetml/2006/main">
  <authors>
    <author>MLORY</author>
  </authors>
  <commentList>
    <comment ref="U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W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C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E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G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I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K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M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O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Q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S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U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S3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Clos signifie que l'aspect a été supprimé
</t>
        </r>
      </text>
    </comment>
    <comment ref="BH32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Responsable de la mise en œuvre de l'action corrective</t>
        </r>
      </text>
    </comment>
    <comment ref="BI32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Humains, 
Financiers, 
Temps…
</t>
        </r>
      </text>
    </comment>
  </commentList>
</comments>
</file>

<file path=xl/sharedStrings.xml><?xml version="1.0" encoding="utf-8"?>
<sst xmlns="http://schemas.openxmlformats.org/spreadsheetml/2006/main" count="269" uniqueCount="153">
  <si>
    <t>Sous-processus envisageables</t>
  </si>
  <si>
    <t>Activités envisageables</t>
  </si>
  <si>
    <t>Processus</t>
  </si>
  <si>
    <t>01 - Bâtiments, bureaux</t>
  </si>
  <si>
    <t>Bâtiments</t>
  </si>
  <si>
    <t>Entretenir les locaux</t>
  </si>
  <si>
    <t>Exploiter les locaux</t>
  </si>
  <si>
    <t>Préparation</t>
  </si>
  <si>
    <t>Préparation des commandes gestionnaires</t>
  </si>
  <si>
    <t>Rejet d’eaux usées</t>
  </si>
  <si>
    <t>Production de biodéchets</t>
  </si>
  <si>
    <t>Production de déchets</t>
  </si>
  <si>
    <t>Production d'OM</t>
  </si>
  <si>
    <t>Impact</t>
  </si>
  <si>
    <t>Pollution des eaux de surface</t>
  </si>
  <si>
    <t>Pollution du sol</t>
  </si>
  <si>
    <t>Pollution de l'air</t>
  </si>
  <si>
    <t>Aspects potentiellement liés</t>
  </si>
  <si>
    <t>Exploiter et entretenir le site sous contrainte de pollution historique</t>
  </si>
  <si>
    <t>Production de déchets particuliers</t>
  </si>
  <si>
    <t>DD</t>
  </si>
  <si>
    <t>Air</t>
  </si>
  <si>
    <t>Eaux superficielles</t>
  </si>
  <si>
    <t>Sol</t>
  </si>
  <si>
    <t>AIR</t>
  </si>
  <si>
    <t>Présence de riverains à moins de 500m</t>
  </si>
  <si>
    <t>EAUX SUPERFICIELLES</t>
  </si>
  <si>
    <t>Etendues des surfaces imperméabilisées &gt; 75%</t>
  </si>
  <si>
    <t>Etendues des surfaces imperméabilisées comprise entre 50% et 74%</t>
  </si>
  <si>
    <t>Etendue des surfaces imperméabilisées &lt; 50%</t>
  </si>
  <si>
    <t>Zone inondable ? Vrai/faux</t>
  </si>
  <si>
    <t>Usage des eaux de surfaces en aval du réseaux d'eaux pluviales pour l'agriculture, la pêche ou comme eau de baignade Vrai/Faux</t>
  </si>
  <si>
    <t>SOL</t>
  </si>
  <si>
    <t>Sol imperméable au niveau des zones de stationnement Vrai/Faux</t>
  </si>
  <si>
    <t>Sol imperméable au niveau des zones de circulation Vrai/Faux</t>
  </si>
  <si>
    <t>Présence d'une nappe phréatique à faible profondeur sur le site ou à moins de 100m Vrai/faux</t>
  </si>
  <si>
    <t>Niveau sonore ambiant hors activité site : ZI, ZA, ZC plutôt bruyante VRAI/FAUX</t>
  </si>
  <si>
    <t>LR-Périgny</t>
  </si>
  <si>
    <t>LR-Niort</t>
  </si>
  <si>
    <t>LR-Saintes</t>
  </si>
  <si>
    <t>Catégorie de déchets</t>
  </si>
  <si>
    <t>DND/Inerte</t>
  </si>
  <si>
    <t>Quantité</t>
  </si>
  <si>
    <t>Evolution positive</t>
  </si>
  <si>
    <t>Pas d'évolution significative</t>
  </si>
  <si>
    <t>Evolution négative</t>
  </si>
  <si>
    <t>Filière d'élimination</t>
  </si>
  <si>
    <t>Réemploi</t>
  </si>
  <si>
    <t>Recyclage</t>
  </si>
  <si>
    <t>Valorisation avec récupération d'énergie</t>
  </si>
  <si>
    <t>Incinération</t>
  </si>
  <si>
    <t>Enfouissement</t>
  </si>
  <si>
    <t>Qualité de la filière</t>
  </si>
  <si>
    <t>Parfaitement adaptée</t>
  </si>
  <si>
    <t>Correcte</t>
  </si>
  <si>
    <t>Inadaptée</t>
  </si>
  <si>
    <t>-</t>
  </si>
  <si>
    <t>Valeurs corresp.</t>
  </si>
  <si>
    <t>Nature des polluants émis</t>
  </si>
  <si>
    <t>Gaz d'échappement</t>
  </si>
  <si>
    <t>Rejets de combustion de GN</t>
  </si>
  <si>
    <t>Produits chimiques non-biodégradables</t>
  </si>
  <si>
    <t>Hydrocarbures</t>
  </si>
  <si>
    <t>Eaux usées</t>
  </si>
  <si>
    <t>Nocivité des éléments émis</t>
  </si>
  <si>
    <t>Fréquence</t>
  </si>
  <si>
    <t>Quotidiennement</t>
  </si>
  <si>
    <t>+ d'une fois par mois</t>
  </si>
  <si>
    <t>+ d'une fois par semaine</t>
  </si>
  <si>
    <t>- d'une fois par mois</t>
  </si>
  <si>
    <t>Plaintes et demandes riverains</t>
  </si>
  <si>
    <t>Plusieurs plaintes fondées et documentées dans l'année</t>
  </si>
  <si>
    <t>Une plainte fondée et documentée dans l'année</t>
  </si>
  <si>
    <t>Absence de demandes ou de plaintes</t>
  </si>
  <si>
    <t>Type de ressources</t>
  </si>
  <si>
    <t>Non-renouvelables</t>
  </si>
  <si>
    <t>Protégée (restriction des consommations d'eau au moins un trimestre dans l'année)</t>
  </si>
  <si>
    <t>Renouvelable</t>
  </si>
  <si>
    <t>Evaluation de la sensibilité des milieux par agence</t>
  </si>
  <si>
    <t>Récapitulatif des couples Aspect/Impact envisageables pour l'ensemble des agences</t>
  </si>
  <si>
    <t>Topographie - Site localisé dans une cuvette (pb dispersion des polluants)</t>
  </si>
  <si>
    <t>Maîtrise Technique</t>
  </si>
  <si>
    <t>Maîtrise organisa-tionnelle</t>
  </si>
  <si>
    <t>Sensibili-sation personnel</t>
  </si>
  <si>
    <t>Resp. non-définies</t>
  </si>
  <si>
    <t>Equipt. provisoires ou mal adaptés</t>
  </si>
  <si>
    <t>Absence d'équipt. de maîtrise</t>
  </si>
  <si>
    <t>Pers. sensibilisé en interne, consignes partiellement appliquées</t>
  </si>
  <si>
    <t>Pers. non sensibilisé, absence de consignes</t>
  </si>
  <si>
    <t>Pers. sensibilisé, consignes non appliquées</t>
  </si>
  <si>
    <t>Resp. définies</t>
  </si>
  <si>
    <t>Resp. définies et consignes existantes (SO)</t>
  </si>
  <si>
    <t>Equipt. permanents adaptés (SO)</t>
  </si>
  <si>
    <t>Pers. sensibilisé et consignes appliquées (SO)</t>
  </si>
  <si>
    <t>Conforme</t>
  </si>
  <si>
    <t>Non conforme</t>
  </si>
  <si>
    <t>Sensibilité milieu</t>
  </si>
  <si>
    <t>D3E</t>
  </si>
  <si>
    <t>OM/DIB</t>
  </si>
  <si>
    <t xml:space="preserve"> Mention pour chaque site si la ligne le concerne ou non.</t>
  </si>
  <si>
    <t xml:space="preserve">SITE : </t>
  </si>
  <si>
    <t>Concerné</t>
  </si>
  <si>
    <t>Non concerné</t>
  </si>
  <si>
    <t>COMMENTAIRE</t>
  </si>
  <si>
    <t>DATE CLOTURE</t>
  </si>
  <si>
    <t>ETAT</t>
  </si>
  <si>
    <t>DATE PREVUE</t>
  </si>
  <si>
    <t>INVESTISSEMENTS</t>
  </si>
  <si>
    <t>RESPONSABLE</t>
  </si>
  <si>
    <t>DATE DECISION</t>
  </si>
  <si>
    <t>ACTION CORRECTIVE</t>
  </si>
  <si>
    <t>POIDS</t>
  </si>
  <si>
    <t>ACTIF/CLOS</t>
  </si>
  <si>
    <t>IMPACTS</t>
  </si>
  <si>
    <t>MODE</t>
  </si>
  <si>
    <t>ASPECT (perturbation environnementale)</t>
  </si>
  <si>
    <t>ACTIVITE</t>
  </si>
  <si>
    <t>SECTEUR</t>
  </si>
  <si>
    <t>AGENCE</t>
  </si>
  <si>
    <t>PLAN D'ACTION</t>
  </si>
  <si>
    <t>HIERARCHISATION DE L'IMPACT</t>
  </si>
  <si>
    <t>CARACTERISATION IMPACTS ENVIRONNEMENTAUX</t>
  </si>
  <si>
    <t>Barre d'outils</t>
  </si>
  <si>
    <t>DECHETS</t>
  </si>
  <si>
    <t>EAU</t>
  </si>
  <si>
    <t>RESSOURCES NATURELLES</t>
  </si>
  <si>
    <t>Type</t>
  </si>
  <si>
    <t>PERTURBATION MILIEU RECEPTEUR</t>
  </si>
  <si>
    <t>GRAVITE</t>
  </si>
  <si>
    <t>MAÎTRISE</t>
  </si>
  <si>
    <t>Organisationnelle</t>
  </si>
  <si>
    <t>Technique</t>
  </si>
  <si>
    <t>Humaine</t>
  </si>
  <si>
    <t>NIVEAU DE MAÎTRISE</t>
  </si>
  <si>
    <t>SENSIBILITE MILIEU RECEPTEUR</t>
  </si>
  <si>
    <t>REGLEMENTATION</t>
  </si>
  <si>
    <t>Conforme
Non-conforme</t>
  </si>
  <si>
    <t>Sensib milieu</t>
  </si>
  <si>
    <t xml:space="preserve">Agences </t>
  </si>
  <si>
    <t>Milieu récepteur : faune, flore, riverains</t>
  </si>
  <si>
    <t>Présence de zone naturelle protégée (ZNIEFF, Natura 2000, etc.) à moins de 1000m</t>
  </si>
  <si>
    <t>Présence d'habitations dans un rayon de 500m VRAI/FAUX</t>
  </si>
  <si>
    <t>MILIEU RECEPTEUR (0,34)</t>
  </si>
  <si>
    <t>Existence d'au moins une restriction sur la consommation d'eau (historique 2ans)</t>
  </si>
  <si>
    <t>Climat - Région chaude et sêche pouvant connaître des alertes pollution de l'air 
(historique 5 ans)</t>
  </si>
  <si>
    <t>SOL (0,34 ; 0,66)</t>
  </si>
  <si>
    <t>Plaintes et demandes des parties intéressées</t>
  </si>
  <si>
    <t>Existence d'au moins une demande de partie intéressée reçue dans l'année</t>
  </si>
  <si>
    <t>RESSOURCES EN EAU POTABLE (2)</t>
  </si>
  <si>
    <t>Pollution des eaux superficielles</t>
  </si>
  <si>
    <t>Perturbation du milieu récepteur</t>
  </si>
  <si>
    <t>Conformité</t>
  </si>
  <si>
    <t>02 - Dépôt alimentaire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</si>
</sst>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i/>
      <sz val="7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rgb="FF333333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Fill="1"/>
    <xf numFmtId="0" fontId="0" fillId="0" borderId="0" xfId="0" applyFill="1" applyAlignment="1">
      <alignment wrapText="1"/>
    </xf>
    <xf numFmtId="0" fontId="8" fillId="2" borderId="0" xfId="0" applyFont="1" applyFill="1" applyAlignment="1">
      <alignment wrapText="1"/>
    </xf>
    <xf numFmtId="0" fontId="9" fillId="2" borderId="0" xfId="0" applyFont="1" applyFill="1" applyAlignment="1">
      <alignment wrapText="1"/>
    </xf>
    <xf numFmtId="0" fontId="8" fillId="4" borderId="0" xfId="0" applyFont="1" applyFill="1" applyAlignment="1">
      <alignment wrapText="1"/>
    </xf>
    <xf numFmtId="0" fontId="9" fillId="4" borderId="0" xfId="0" applyFont="1" applyFill="1" applyAlignment="1">
      <alignment wrapText="1"/>
    </xf>
    <xf numFmtId="0" fontId="9" fillId="2" borderId="0" xfId="0" quotePrefix="1" applyFont="1" applyFill="1" applyAlignment="1">
      <alignment wrapText="1"/>
    </xf>
    <xf numFmtId="0" fontId="5" fillId="0" borderId="0" xfId="0" applyFont="1"/>
    <xf numFmtId="0" fontId="9" fillId="4" borderId="0" xfId="0" quotePrefix="1" applyFont="1" applyFill="1" applyAlignment="1">
      <alignment wrapText="1"/>
    </xf>
    <xf numFmtId="0" fontId="7" fillId="3" borderId="0" xfId="0" applyFont="1" applyFill="1" applyAlignment="1">
      <alignment horizontal="left" vertical="center"/>
    </xf>
    <xf numFmtId="0" fontId="6" fillId="0" borderId="0" xfId="0" applyFont="1" applyBorder="1"/>
    <xf numFmtId="0" fontId="0" fillId="0" borderId="0" xfId="0" applyBorder="1"/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8" fillId="4" borderId="0" xfId="0" applyFont="1" applyFill="1" applyBorder="1" applyAlignment="1">
      <alignment wrapText="1"/>
    </xf>
    <xf numFmtId="0" fontId="8" fillId="2" borderId="0" xfId="0" applyFont="1" applyFill="1" applyBorder="1" applyAlignment="1">
      <alignment wrapText="1"/>
    </xf>
    <xf numFmtId="0" fontId="9" fillId="4" borderId="0" xfId="0" applyFont="1" applyFill="1" applyBorder="1" applyAlignment="1">
      <alignment wrapText="1"/>
    </xf>
    <xf numFmtId="0" fontId="9" fillId="2" borderId="0" xfId="0" applyFont="1" applyFill="1" applyBorder="1" applyAlignment="1">
      <alignment wrapText="1"/>
    </xf>
    <xf numFmtId="0" fontId="5" fillId="0" borderId="0" xfId="0" applyFont="1" applyBorder="1"/>
    <xf numFmtId="0" fontId="12" fillId="0" borderId="0" xfId="0" applyFont="1" applyBorder="1"/>
    <xf numFmtId="0" fontId="1" fillId="5" borderId="0" xfId="0" applyFont="1" applyFill="1" applyAlignment="1">
      <alignment vertical="center" wrapText="1"/>
    </xf>
    <xf numFmtId="0" fontId="6" fillId="5" borderId="0" xfId="0" applyFont="1" applyFill="1"/>
    <xf numFmtId="0" fontId="13" fillId="3" borderId="0" xfId="0" applyFont="1" applyFill="1" applyAlignment="1">
      <alignment horizontal="left" vertical="center"/>
    </xf>
    <xf numFmtId="0" fontId="5" fillId="6" borderId="0" xfId="0" applyFont="1" applyFill="1" applyAlignment="1">
      <alignment wrapText="1"/>
    </xf>
    <xf numFmtId="0" fontId="0" fillId="6" borderId="0" xfId="0" applyFill="1" applyAlignment="1">
      <alignment wrapText="1"/>
    </xf>
    <xf numFmtId="0" fontId="1" fillId="6" borderId="0" xfId="0" applyFont="1" applyFill="1"/>
    <xf numFmtId="0" fontId="8" fillId="0" borderId="0" xfId="0" applyFont="1" applyFill="1" applyBorder="1" applyAlignment="1">
      <alignment wrapText="1"/>
    </xf>
    <xf numFmtId="0" fontId="9" fillId="0" borderId="0" xfId="0" applyFont="1" applyFill="1" applyBorder="1" applyAlignment="1">
      <alignment wrapText="1"/>
    </xf>
    <xf numFmtId="0" fontId="6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horizontal="left"/>
    </xf>
    <xf numFmtId="0" fontId="7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left"/>
    </xf>
    <xf numFmtId="0" fontId="12" fillId="6" borderId="0" xfId="0" applyFont="1" applyFill="1" applyAlignment="1">
      <alignment wrapText="1"/>
    </xf>
    <xf numFmtId="0" fontId="1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wrapText="1"/>
    </xf>
    <xf numFmtId="0" fontId="2" fillId="6" borderId="1" xfId="0" applyFont="1" applyFill="1" applyBorder="1" applyAlignment="1">
      <alignment wrapText="1"/>
    </xf>
    <xf numFmtId="0" fontId="3" fillId="6" borderId="1" xfId="0" applyFont="1" applyFill="1" applyBorder="1" applyAlignment="1">
      <alignment wrapText="1"/>
    </xf>
    <xf numFmtId="0" fontId="4" fillId="6" borderId="1" xfId="0" applyFont="1" applyFill="1" applyBorder="1" applyAlignment="1">
      <alignment wrapText="1"/>
    </xf>
    <xf numFmtId="0" fontId="0" fillId="6" borderId="1" xfId="0" applyFill="1" applyBorder="1" applyAlignment="1">
      <alignment wrapText="1"/>
    </xf>
    <xf numFmtId="0" fontId="0" fillId="0" borderId="1" xfId="0" applyBorder="1"/>
    <xf numFmtId="0" fontId="6" fillId="7" borderId="0" xfId="0" applyFont="1" applyFill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vertical="center" textRotation="90" wrapText="1"/>
    </xf>
    <xf numFmtId="0" fontId="0" fillId="7" borderId="0" xfId="0" applyFill="1" applyAlignment="1">
      <alignment wrapText="1"/>
    </xf>
    <xf numFmtId="0" fontId="15" fillId="6" borderId="2" xfId="0" applyFont="1" applyFill="1" applyBorder="1" applyAlignment="1">
      <alignment horizontal="center" wrapText="1"/>
    </xf>
    <xf numFmtId="0" fontId="15" fillId="6" borderId="3" xfId="0" applyFont="1" applyFill="1" applyBorder="1" applyAlignment="1">
      <alignment horizontal="center" wrapText="1"/>
    </xf>
    <xf numFmtId="0" fontId="15" fillId="6" borderId="1" xfId="0" applyFont="1" applyFill="1" applyBorder="1" applyAlignment="1">
      <alignment horizontal="center" wrapText="1"/>
    </xf>
    <xf numFmtId="0" fontId="15" fillId="6" borderId="4" xfId="0" applyFont="1" applyFill="1" applyBorder="1" applyAlignment="1">
      <alignment horizontal="center" wrapText="1"/>
    </xf>
    <xf numFmtId="0" fontId="15" fillId="6" borderId="2" xfId="0" applyFont="1" applyFill="1" applyBorder="1" applyAlignment="1">
      <alignment wrapText="1"/>
    </xf>
    <xf numFmtId="0" fontId="15" fillId="6" borderId="2" xfId="0" applyFont="1" applyFill="1" applyBorder="1" applyAlignment="1">
      <alignment horizontal="center" wrapText="1"/>
    </xf>
    <xf numFmtId="0" fontId="0" fillId="6" borderId="5" xfId="0" applyFill="1" applyBorder="1" applyAlignment="1">
      <alignment wrapText="1"/>
    </xf>
    <xf numFmtId="0" fontId="0" fillId="6" borderId="6" xfId="0" applyFill="1" applyBorder="1" applyAlignment="1">
      <alignment wrapText="1"/>
    </xf>
    <xf numFmtId="0" fontId="0" fillId="6" borderId="7" xfId="0" applyFill="1" applyBorder="1" applyAlignment="1">
      <alignment wrapText="1"/>
    </xf>
    <xf numFmtId="0" fontId="0" fillId="6" borderId="8" xfId="0" applyFill="1" applyBorder="1" applyAlignment="1">
      <alignment wrapText="1"/>
    </xf>
    <xf numFmtId="0" fontId="0" fillId="6" borderId="0" xfId="0" applyFill="1" applyBorder="1" applyAlignment="1">
      <alignment wrapText="1"/>
    </xf>
    <xf numFmtId="0" fontId="0" fillId="6" borderId="9" xfId="0" applyFill="1" applyBorder="1" applyAlignment="1">
      <alignment wrapText="1"/>
    </xf>
    <xf numFmtId="0" fontId="0" fillId="6" borderId="10" xfId="0" applyFill="1" applyBorder="1" applyAlignment="1">
      <alignment wrapText="1"/>
    </xf>
    <xf numFmtId="0" fontId="0" fillId="6" borderId="11" xfId="0" applyFill="1" applyBorder="1" applyAlignment="1">
      <alignment wrapText="1"/>
    </xf>
    <xf numFmtId="0" fontId="0" fillId="6" borderId="12" xfId="0" applyFill="1" applyBorder="1" applyAlignment="1">
      <alignment wrapText="1"/>
    </xf>
    <xf numFmtId="0" fontId="15" fillId="6" borderId="3" xfId="0" applyFont="1" applyFill="1" applyBorder="1" applyAlignment="1">
      <alignment wrapText="1"/>
    </xf>
    <xf numFmtId="0" fontId="15" fillId="6" borderId="4" xfId="0" applyFont="1" applyFill="1" applyBorder="1" applyAlignment="1">
      <alignment wrapText="1"/>
    </xf>
    <xf numFmtId="0" fontId="15" fillId="6" borderId="11" xfId="0" applyFont="1" applyFill="1" applyBorder="1" applyAlignment="1">
      <alignment horizontal="center" wrapText="1"/>
    </xf>
    <xf numFmtId="0" fontId="6" fillId="0" borderId="13" xfId="0" applyFont="1" applyBorder="1" applyAlignment="1">
      <alignment vertical="center" wrapText="1"/>
    </xf>
    <xf numFmtId="0" fontId="6" fillId="0" borderId="13" xfId="0" applyFont="1" applyBorder="1" applyAlignment="1">
      <alignment vertical="center" textRotation="90" wrapText="1"/>
    </xf>
    <xf numFmtId="0" fontId="15" fillId="6" borderId="3" xfId="0" applyFont="1" applyFill="1" applyBorder="1" applyAlignment="1">
      <alignment horizontal="left"/>
    </xf>
    <xf numFmtId="0" fontId="15" fillId="6" borderId="3" xfId="0" applyFont="1" applyFill="1" applyBorder="1" applyAlignment="1">
      <alignment textRotation="90" wrapText="1"/>
    </xf>
    <xf numFmtId="0" fontId="15" fillId="6" borderId="12" xfId="0" applyFont="1" applyFill="1" applyBorder="1" applyAlignment="1">
      <alignment horizontal="center" wrapText="1"/>
    </xf>
    <xf numFmtId="0" fontId="15" fillId="6" borderId="2" xfId="0" applyFont="1" applyFill="1" applyBorder="1" applyAlignment="1">
      <alignment textRotation="90" wrapText="1"/>
    </xf>
    <xf numFmtId="0" fontId="16" fillId="4" borderId="0" xfId="0" applyFont="1" applyFill="1" applyBorder="1" applyAlignment="1">
      <alignment wrapText="1"/>
    </xf>
    <xf numFmtId="0" fontId="14" fillId="4" borderId="0" xfId="0" applyFont="1" applyFill="1" applyBorder="1" applyAlignment="1">
      <alignment wrapText="1"/>
    </xf>
    <xf numFmtId="0" fontId="5" fillId="7" borderId="0" xfId="0" applyFont="1" applyFill="1" applyAlignment="1">
      <alignment wrapText="1"/>
    </xf>
    <xf numFmtId="0" fontId="5" fillId="6" borderId="11" xfId="0" applyFont="1" applyFill="1" applyBorder="1" applyAlignment="1">
      <alignment wrapText="1"/>
    </xf>
    <xf numFmtId="0" fontId="5" fillId="6" borderId="0" xfId="0" applyFont="1" applyFill="1" applyBorder="1" applyAlignment="1">
      <alignment wrapText="1"/>
    </xf>
    <xf numFmtId="0" fontId="5" fillId="6" borderId="6" xfId="0" applyFont="1" applyFill="1" applyBorder="1" applyAlignment="1">
      <alignment wrapText="1"/>
    </xf>
    <xf numFmtId="0" fontId="17" fillId="6" borderId="2" xfId="0" applyFont="1" applyFill="1" applyBorder="1" applyAlignment="1">
      <alignment wrapText="1"/>
    </xf>
    <xf numFmtId="0" fontId="17" fillId="6" borderId="11" xfId="0" applyFont="1" applyFill="1" applyBorder="1" applyAlignment="1">
      <alignment horizontal="center" wrapText="1"/>
    </xf>
    <xf numFmtId="0" fontId="12" fillId="0" borderId="13" xfId="0" applyFont="1" applyBorder="1" applyAlignment="1">
      <alignment vertical="center" wrapText="1"/>
    </xf>
    <xf numFmtId="0" fontId="5" fillId="0" borderId="1" xfId="0" applyFont="1" applyBorder="1"/>
    <xf numFmtId="0" fontId="16" fillId="2" borderId="0" xfId="0" applyFont="1" applyFill="1" applyBorder="1" applyAlignment="1">
      <alignment wrapText="1"/>
    </xf>
    <xf numFmtId="0" fontId="14" fillId="2" borderId="0" xfId="0" quotePrefix="1" applyFont="1" applyFill="1" applyBorder="1" applyAlignment="1">
      <alignment wrapText="1"/>
    </xf>
    <xf numFmtId="0" fontId="14" fillId="2" borderId="0" xfId="0" applyFont="1" applyFill="1" applyBorder="1" applyAlignment="1">
      <alignment wrapText="1"/>
    </xf>
    <xf numFmtId="0" fontId="18" fillId="2" borderId="0" xfId="0" applyFont="1" applyFill="1" applyBorder="1" applyAlignment="1">
      <alignment wrapText="1"/>
    </xf>
    <xf numFmtId="0" fontId="17" fillId="6" borderId="4" xfId="0" applyFont="1" applyFill="1" applyBorder="1" applyAlignment="1">
      <alignment wrapText="1"/>
    </xf>
    <xf numFmtId="0" fontId="17" fillId="6" borderId="2" xfId="0" applyFont="1" applyFill="1" applyBorder="1" applyAlignment="1">
      <alignment horizontal="center" wrapText="1"/>
    </xf>
    <xf numFmtId="0" fontId="12" fillId="0" borderId="1" xfId="0" applyFont="1" applyBorder="1" applyAlignment="1">
      <alignment vertical="center" wrapText="1"/>
    </xf>
    <xf numFmtId="0" fontId="17" fillId="6" borderId="2" xfId="0" applyFont="1" applyFill="1" applyBorder="1" applyAlignment="1">
      <alignment textRotation="90" wrapText="1"/>
    </xf>
    <xf numFmtId="0" fontId="17" fillId="6" borderId="2" xfId="0" applyFont="1" applyFill="1" applyBorder="1" applyAlignment="1">
      <alignment horizontal="left"/>
    </xf>
    <xf numFmtId="0" fontId="12" fillId="0" borderId="1" xfId="0" applyFont="1" applyBorder="1" applyAlignment="1">
      <alignment vertical="center" textRotation="90" wrapText="1"/>
    </xf>
    <xf numFmtId="0" fontId="6" fillId="0" borderId="0" xfId="0" applyFont="1" applyFill="1" applyBorder="1" applyAlignment="1">
      <alignment horizontal="center"/>
    </xf>
    <xf numFmtId="0" fontId="19" fillId="0" borderId="0" xfId="0" quotePrefix="1" applyFont="1"/>
    <xf numFmtId="0" fontId="15" fillId="6" borderId="3" xfId="0" applyFont="1" applyFill="1" applyBorder="1" applyAlignment="1">
      <alignment horizontal="center" wrapText="1"/>
    </xf>
    <xf numFmtId="0" fontId="15" fillId="6" borderId="2" xfId="0" applyFont="1" applyFill="1" applyBorder="1" applyAlignment="1">
      <alignment horizontal="center" wrapText="1"/>
    </xf>
    <xf numFmtId="0" fontId="7" fillId="0" borderId="0" xfId="0" applyFont="1" applyFill="1" applyAlignment="1">
      <alignment horizontal="left" vertical="center"/>
    </xf>
    <xf numFmtId="0" fontId="13" fillId="0" borderId="0" xfId="0" applyFont="1" applyFill="1" applyAlignment="1">
      <alignment horizontal="left" vertical="center"/>
    </xf>
    <xf numFmtId="0" fontId="7" fillId="8" borderId="0" xfId="0" applyFont="1" applyFill="1" applyAlignment="1">
      <alignment horizontal="left" vertical="center"/>
    </xf>
    <xf numFmtId="0" fontId="13" fillId="8" borderId="0" xfId="0" applyFont="1" applyFill="1" applyAlignment="1">
      <alignment horizontal="left" vertical="center"/>
    </xf>
    <xf numFmtId="0" fontId="6" fillId="0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R91"/>
  <sheetViews>
    <sheetView tabSelected="1" zoomScale="85" zoomScaleNormal="85" workbookViewId="0">
      <selection activeCell="E9" sqref="E9"/>
    </sheetView>
  </sheetViews>
  <sheetFormatPr baseColWidth="10" defaultRowHeight="15"/>
  <cols>
    <col min="1" max="1" width="25" style="2" customWidth="1"/>
    <col min="2" max="2" width="19.7109375" style="2" customWidth="1"/>
    <col min="3" max="3" width="52.42578125" style="2" customWidth="1"/>
    <col min="4" max="4" width="39.7109375" style="2" customWidth="1"/>
    <col min="5" max="5" width="29" style="2" customWidth="1"/>
    <col min="6" max="6" width="12.28515625" style="26" customWidth="1"/>
    <col min="7" max="8" width="12.28515625" style="27" customWidth="1"/>
    <col min="9" max="16384" width="11.42578125" style="27"/>
  </cols>
  <sheetData>
    <row r="1" spans="1:18">
      <c r="F1" s="42" t="s">
        <v>100</v>
      </c>
    </row>
    <row r="2" spans="1:18">
      <c r="F2" s="42" t="s">
        <v>101</v>
      </c>
    </row>
    <row r="3" spans="1:18" ht="30">
      <c r="F3" s="42" t="s">
        <v>102</v>
      </c>
    </row>
    <row r="4" spans="1:18">
      <c r="F4" s="42" t="s">
        <v>56</v>
      </c>
    </row>
    <row r="7" spans="1:18" s="102" customFormat="1" ht="28.5" customHeight="1">
      <c r="A7" s="10" t="s">
        <v>79</v>
      </c>
      <c r="B7" s="10"/>
      <c r="C7" s="10"/>
      <c r="D7" s="10"/>
      <c r="E7" s="10"/>
      <c r="F7" s="104"/>
      <c r="G7" s="104"/>
      <c r="H7" s="104"/>
      <c r="I7" s="27"/>
    </row>
    <row r="8" spans="1:18" s="103" customFormat="1" ht="28.5" customHeight="1">
      <c r="A8" s="25" t="s">
        <v>99</v>
      </c>
      <c r="B8" s="25"/>
      <c r="C8" s="25"/>
      <c r="D8" s="25"/>
      <c r="E8" s="25"/>
      <c r="F8" s="105" t="s">
        <v>138</v>
      </c>
      <c r="G8" s="105"/>
      <c r="H8" s="105"/>
      <c r="I8" s="27"/>
      <c r="J8" s="27"/>
      <c r="K8" s="27"/>
      <c r="L8" s="27"/>
      <c r="M8" s="27"/>
      <c r="N8" s="27"/>
      <c r="O8" s="27"/>
      <c r="P8" s="27"/>
      <c r="Q8" s="27"/>
      <c r="R8" s="27"/>
    </row>
    <row r="9" spans="1:18" s="28" customFormat="1" ht="24">
      <c r="A9" s="23" t="s">
        <v>2</v>
      </c>
      <c r="B9" s="23" t="s">
        <v>0</v>
      </c>
      <c r="C9" s="23" t="s">
        <v>1</v>
      </c>
      <c r="D9" s="23" t="s">
        <v>17</v>
      </c>
      <c r="E9" s="23" t="s">
        <v>13</v>
      </c>
      <c r="F9" s="24" t="s">
        <v>37</v>
      </c>
      <c r="G9" s="24" t="s">
        <v>38</v>
      </c>
      <c r="H9" s="24" t="s">
        <v>39</v>
      </c>
      <c r="I9" s="27"/>
      <c r="J9" s="27"/>
      <c r="K9" s="27"/>
      <c r="L9" s="27"/>
      <c r="M9" s="27"/>
      <c r="N9" s="27"/>
      <c r="O9" s="27"/>
      <c r="P9" s="27"/>
      <c r="Q9" s="27"/>
      <c r="R9" s="27"/>
    </row>
    <row r="10" spans="1:18">
      <c r="A10" s="43" t="s">
        <v>3</v>
      </c>
      <c r="B10" s="43" t="s">
        <v>4</v>
      </c>
      <c r="C10" s="44" t="s">
        <v>5</v>
      </c>
      <c r="D10" s="44" t="s">
        <v>9</v>
      </c>
      <c r="E10" s="44" t="s">
        <v>14</v>
      </c>
      <c r="F10" s="45" t="s">
        <v>102</v>
      </c>
      <c r="G10" s="45" t="s">
        <v>56</v>
      </c>
      <c r="H10" s="45" t="s">
        <v>56</v>
      </c>
    </row>
    <row r="11" spans="1:18">
      <c r="A11" s="43" t="s">
        <v>3</v>
      </c>
      <c r="B11" s="43" t="s">
        <v>4</v>
      </c>
      <c r="C11" s="44" t="s">
        <v>5</v>
      </c>
      <c r="D11" s="44" t="s">
        <v>12</v>
      </c>
      <c r="E11" s="44" t="s">
        <v>11</v>
      </c>
      <c r="F11" s="45" t="s">
        <v>101</v>
      </c>
      <c r="G11" s="45" t="s">
        <v>102</v>
      </c>
      <c r="H11" s="45" t="s">
        <v>101</v>
      </c>
    </row>
    <row r="12" spans="1:18">
      <c r="A12" s="43" t="s">
        <v>3</v>
      </c>
      <c r="B12" s="43" t="s">
        <v>4</v>
      </c>
      <c r="C12" s="44" t="s">
        <v>6</v>
      </c>
      <c r="D12" s="44" t="s">
        <v>9</v>
      </c>
      <c r="E12" s="44" t="s">
        <v>14</v>
      </c>
      <c r="F12" s="45" t="s">
        <v>56</v>
      </c>
      <c r="G12" s="45" t="s">
        <v>101</v>
      </c>
      <c r="H12" s="45" t="s">
        <v>56</v>
      </c>
    </row>
    <row r="13" spans="1:18" ht="24.75">
      <c r="A13" s="43" t="s">
        <v>3</v>
      </c>
      <c r="B13" s="43" t="s">
        <v>4</v>
      </c>
      <c r="C13" s="44" t="s">
        <v>18</v>
      </c>
      <c r="D13" s="44" t="s">
        <v>19</v>
      </c>
      <c r="E13" s="44" t="s">
        <v>11</v>
      </c>
      <c r="F13" s="45" t="s">
        <v>56</v>
      </c>
      <c r="G13" s="45" t="s">
        <v>56</v>
      </c>
      <c r="H13" s="45" t="s">
        <v>56</v>
      </c>
    </row>
    <row r="14" spans="1:18">
      <c r="A14" s="43" t="s">
        <v>152</v>
      </c>
      <c r="B14" s="43" t="s">
        <v>7</v>
      </c>
      <c r="C14" s="44" t="s">
        <v>8</v>
      </c>
      <c r="D14" s="44" t="s">
        <v>10</v>
      </c>
      <c r="E14" s="44" t="s">
        <v>11</v>
      </c>
      <c r="F14" s="46"/>
      <c r="G14" s="46"/>
      <c r="H14" s="46"/>
    </row>
    <row r="15" spans="1:18">
      <c r="A15" s="43"/>
      <c r="B15" s="43"/>
      <c r="C15" s="44"/>
      <c r="D15" s="44"/>
      <c r="E15" s="44"/>
      <c r="F15" s="46"/>
      <c r="G15" s="46"/>
      <c r="H15" s="46"/>
    </row>
    <row r="16" spans="1:18">
      <c r="A16" s="43"/>
      <c r="B16" s="43"/>
      <c r="C16" s="44"/>
      <c r="D16" s="44"/>
      <c r="E16" s="44"/>
      <c r="F16" s="46"/>
      <c r="G16" s="46"/>
      <c r="H16" s="46"/>
    </row>
    <row r="17" spans="1:8">
      <c r="A17" s="43"/>
      <c r="B17" s="43"/>
      <c r="C17" s="44"/>
      <c r="D17" s="44"/>
      <c r="E17" s="44"/>
      <c r="F17" s="46"/>
      <c r="G17" s="46"/>
      <c r="H17" s="46"/>
    </row>
    <row r="18" spans="1:8">
      <c r="A18" s="43"/>
      <c r="B18" s="43"/>
      <c r="C18" s="44"/>
      <c r="D18" s="44"/>
      <c r="E18" s="44"/>
      <c r="F18" s="46"/>
      <c r="G18" s="46"/>
      <c r="H18" s="46"/>
    </row>
    <row r="19" spans="1:8">
      <c r="A19" s="43"/>
      <c r="B19" s="43"/>
      <c r="C19" s="44"/>
      <c r="D19" s="44"/>
      <c r="E19" s="44"/>
      <c r="F19" s="46"/>
      <c r="G19" s="46"/>
      <c r="H19" s="46"/>
    </row>
    <row r="20" spans="1:8">
      <c r="A20" s="43"/>
      <c r="B20" s="43"/>
      <c r="C20" s="44"/>
      <c r="D20" s="44"/>
      <c r="E20" s="44"/>
      <c r="F20" s="46"/>
      <c r="G20" s="46"/>
      <c r="H20" s="46"/>
    </row>
    <row r="21" spans="1:8">
      <c r="A21" s="43"/>
      <c r="B21" s="43"/>
      <c r="C21" s="44"/>
      <c r="D21" s="44"/>
      <c r="E21" s="44"/>
      <c r="F21" s="46"/>
      <c r="G21" s="46"/>
      <c r="H21" s="46"/>
    </row>
    <row r="22" spans="1:8">
      <c r="A22" s="43"/>
      <c r="B22" s="43"/>
      <c r="C22" s="43"/>
      <c r="D22" s="43"/>
      <c r="E22" s="43"/>
      <c r="F22" s="46"/>
      <c r="G22" s="46"/>
      <c r="H22" s="46"/>
    </row>
    <row r="23" spans="1:8">
      <c r="A23" s="43"/>
      <c r="B23" s="43"/>
      <c r="C23" s="43"/>
      <c r="D23" s="43"/>
      <c r="E23" s="43"/>
      <c r="F23" s="46"/>
      <c r="G23" s="46"/>
      <c r="H23" s="46"/>
    </row>
    <row r="24" spans="1:8">
      <c r="A24" s="43"/>
      <c r="B24" s="43"/>
      <c r="C24" s="43"/>
      <c r="D24" s="43"/>
      <c r="E24" s="43"/>
      <c r="F24" s="46"/>
      <c r="G24" s="46"/>
      <c r="H24" s="46"/>
    </row>
    <row r="25" spans="1:8">
      <c r="A25" s="43"/>
      <c r="B25" s="43"/>
      <c r="C25" s="43"/>
      <c r="D25" s="43"/>
      <c r="E25" s="43"/>
      <c r="F25" s="46"/>
      <c r="G25" s="46"/>
      <c r="H25" s="46"/>
    </row>
    <row r="26" spans="1:8">
      <c r="A26" s="43"/>
      <c r="B26" s="43"/>
      <c r="C26" s="44"/>
      <c r="D26" s="44"/>
      <c r="E26" s="44"/>
      <c r="F26" s="46"/>
      <c r="G26" s="46"/>
      <c r="H26" s="46"/>
    </row>
    <row r="27" spans="1:8">
      <c r="A27" s="43"/>
      <c r="B27" s="43"/>
      <c r="C27" s="44"/>
      <c r="D27" s="44"/>
      <c r="E27" s="44"/>
      <c r="F27" s="46"/>
      <c r="G27" s="46"/>
      <c r="H27" s="46"/>
    </row>
    <row r="28" spans="1:8">
      <c r="A28" s="43"/>
      <c r="B28" s="43"/>
      <c r="C28" s="44"/>
      <c r="D28" s="44"/>
      <c r="E28" s="44"/>
      <c r="F28" s="46"/>
      <c r="G28" s="46"/>
      <c r="H28" s="46"/>
    </row>
    <row r="29" spans="1:8">
      <c r="A29" s="43"/>
      <c r="B29" s="43"/>
      <c r="C29" s="44"/>
      <c r="D29" s="44"/>
      <c r="E29" s="44"/>
      <c r="F29" s="46"/>
      <c r="G29" s="46"/>
      <c r="H29" s="46"/>
    </row>
    <row r="30" spans="1:8">
      <c r="A30" s="43"/>
      <c r="B30" s="43"/>
      <c r="C30" s="44"/>
      <c r="D30" s="44"/>
      <c r="E30" s="44"/>
      <c r="F30" s="46"/>
      <c r="G30" s="46"/>
      <c r="H30" s="46"/>
    </row>
    <row r="31" spans="1:8">
      <c r="A31" s="43"/>
      <c r="B31" s="43"/>
      <c r="C31" s="44"/>
      <c r="D31" s="44"/>
      <c r="E31" s="44"/>
      <c r="F31" s="46"/>
      <c r="G31" s="46"/>
      <c r="H31" s="46"/>
    </row>
    <row r="32" spans="1:8">
      <c r="A32" s="43"/>
      <c r="B32" s="43"/>
      <c r="C32" s="44"/>
      <c r="D32" s="44"/>
      <c r="E32" s="44"/>
      <c r="F32" s="46"/>
      <c r="G32" s="46"/>
      <c r="H32" s="46"/>
    </row>
    <row r="33" spans="1:8">
      <c r="A33" s="43"/>
      <c r="B33" s="43"/>
      <c r="C33" s="44"/>
      <c r="D33" s="44"/>
      <c r="E33" s="44"/>
      <c r="F33" s="46"/>
      <c r="G33" s="46"/>
      <c r="H33" s="46"/>
    </row>
    <row r="34" spans="1:8">
      <c r="A34" s="43"/>
      <c r="B34" s="43"/>
      <c r="C34" s="44"/>
      <c r="D34" s="44"/>
      <c r="E34" s="44"/>
      <c r="F34" s="46"/>
      <c r="G34" s="46"/>
      <c r="H34" s="46"/>
    </row>
    <row r="35" spans="1:8">
      <c r="A35" s="43"/>
      <c r="B35" s="43"/>
      <c r="C35" s="44"/>
      <c r="D35" s="44"/>
      <c r="E35" s="44"/>
      <c r="F35" s="46"/>
      <c r="G35" s="46"/>
      <c r="H35" s="46"/>
    </row>
    <row r="36" spans="1:8">
      <c r="A36" s="43"/>
      <c r="B36" s="43"/>
      <c r="C36" s="44"/>
      <c r="D36" s="44"/>
      <c r="E36" s="44"/>
      <c r="F36" s="46"/>
      <c r="G36" s="46"/>
      <c r="H36" s="46"/>
    </row>
    <row r="37" spans="1:8">
      <c r="A37" s="43"/>
      <c r="B37" s="43"/>
      <c r="C37" s="43"/>
      <c r="D37" s="43"/>
      <c r="E37" s="43"/>
      <c r="F37" s="46"/>
      <c r="G37" s="46"/>
      <c r="H37" s="46"/>
    </row>
    <row r="38" spans="1:8">
      <c r="A38" s="43"/>
      <c r="B38" s="43"/>
      <c r="C38" s="43"/>
      <c r="D38" s="43"/>
      <c r="E38" s="43"/>
      <c r="F38" s="46"/>
      <c r="G38" s="46"/>
      <c r="H38" s="46"/>
    </row>
    <row r="39" spans="1:8">
      <c r="A39" s="43"/>
      <c r="B39" s="43"/>
      <c r="C39" s="43"/>
      <c r="D39" s="43"/>
      <c r="E39" s="43"/>
      <c r="F39" s="46"/>
      <c r="G39" s="46"/>
      <c r="H39" s="46"/>
    </row>
    <row r="40" spans="1:8">
      <c r="A40" s="43"/>
      <c r="B40" s="43"/>
      <c r="C40" s="44"/>
      <c r="D40" s="44"/>
      <c r="E40" s="44"/>
      <c r="F40" s="46"/>
      <c r="G40" s="46"/>
      <c r="H40" s="46"/>
    </row>
    <row r="41" spans="1:8">
      <c r="A41" s="43"/>
      <c r="B41" s="43"/>
      <c r="C41" s="44"/>
      <c r="D41" s="44"/>
      <c r="E41" s="44"/>
      <c r="F41" s="46"/>
      <c r="G41" s="46"/>
      <c r="H41" s="46"/>
    </row>
    <row r="42" spans="1:8">
      <c r="A42" s="43"/>
      <c r="B42" s="43"/>
      <c r="C42" s="44"/>
      <c r="D42" s="44"/>
      <c r="E42" s="44"/>
      <c r="F42" s="46"/>
      <c r="G42" s="46"/>
      <c r="H42" s="46"/>
    </row>
    <row r="43" spans="1:8">
      <c r="A43" s="43"/>
      <c r="B43" s="43"/>
      <c r="C43" s="44"/>
      <c r="D43" s="44"/>
      <c r="E43" s="44"/>
      <c r="F43" s="46"/>
      <c r="G43" s="46"/>
      <c r="H43" s="46"/>
    </row>
    <row r="44" spans="1:8">
      <c r="A44" s="43"/>
      <c r="B44" s="43"/>
      <c r="C44" s="44"/>
      <c r="D44" s="44"/>
      <c r="E44" s="44"/>
      <c r="F44" s="46"/>
      <c r="G44" s="46"/>
      <c r="H44" s="46"/>
    </row>
    <row r="45" spans="1:8">
      <c r="A45" s="43"/>
      <c r="B45" s="43"/>
      <c r="C45" s="44"/>
      <c r="D45" s="44"/>
      <c r="E45" s="44"/>
      <c r="F45" s="46"/>
      <c r="G45" s="46"/>
      <c r="H45" s="46"/>
    </row>
    <row r="46" spans="1:8">
      <c r="A46" s="43"/>
      <c r="B46" s="43"/>
      <c r="C46" s="43"/>
      <c r="D46" s="43"/>
      <c r="E46" s="43"/>
      <c r="F46" s="46"/>
      <c r="G46" s="46"/>
      <c r="H46" s="46"/>
    </row>
    <row r="47" spans="1:8">
      <c r="A47" s="43"/>
      <c r="B47" s="43"/>
      <c r="C47" s="43"/>
      <c r="D47" s="43"/>
      <c r="E47" s="43"/>
      <c r="F47" s="46"/>
      <c r="G47" s="46"/>
      <c r="H47" s="46"/>
    </row>
    <row r="48" spans="1:8">
      <c r="A48" s="43"/>
      <c r="B48" s="43"/>
      <c r="C48" s="43"/>
      <c r="D48" s="43"/>
      <c r="E48" s="43"/>
      <c r="F48" s="46"/>
      <c r="G48" s="46"/>
      <c r="H48" s="46"/>
    </row>
    <row r="49" spans="1:8">
      <c r="A49" s="43"/>
      <c r="B49" s="43"/>
      <c r="C49" s="43"/>
      <c r="D49" s="43"/>
      <c r="E49" s="43"/>
      <c r="F49" s="46"/>
      <c r="G49" s="46"/>
      <c r="H49" s="46"/>
    </row>
    <row r="50" spans="1:8">
      <c r="A50" s="43"/>
      <c r="B50" s="43"/>
      <c r="C50" s="44"/>
      <c r="D50" s="44"/>
      <c r="E50" s="44"/>
      <c r="F50" s="46"/>
      <c r="G50" s="46"/>
      <c r="H50" s="46"/>
    </row>
    <row r="51" spans="1:8">
      <c r="A51" s="43"/>
      <c r="B51" s="43"/>
      <c r="C51" s="44"/>
      <c r="D51" s="44"/>
      <c r="E51" s="44"/>
      <c r="F51" s="46"/>
      <c r="G51" s="46"/>
      <c r="H51" s="46"/>
    </row>
    <row r="52" spans="1:8">
      <c r="A52" s="43"/>
      <c r="B52" s="43"/>
      <c r="C52" s="44"/>
      <c r="D52" s="44"/>
      <c r="E52" s="44"/>
      <c r="F52" s="46"/>
      <c r="G52" s="46"/>
      <c r="H52" s="46"/>
    </row>
    <row r="53" spans="1:8">
      <c r="A53" s="43"/>
      <c r="B53" s="43"/>
      <c r="C53" s="44"/>
      <c r="D53" s="44"/>
      <c r="E53" s="44"/>
      <c r="F53" s="46"/>
      <c r="G53" s="46"/>
      <c r="H53" s="46"/>
    </row>
    <row r="54" spans="1:8">
      <c r="A54" s="43"/>
      <c r="B54" s="43"/>
      <c r="C54" s="44"/>
      <c r="D54" s="44"/>
      <c r="E54" s="44"/>
      <c r="F54" s="46"/>
      <c r="G54" s="46"/>
      <c r="H54" s="46"/>
    </row>
    <row r="55" spans="1:8">
      <c r="A55" s="43"/>
      <c r="B55" s="43"/>
      <c r="C55" s="44"/>
      <c r="D55" s="44"/>
      <c r="E55" s="44"/>
      <c r="F55" s="46"/>
      <c r="G55" s="46"/>
      <c r="H55" s="46"/>
    </row>
    <row r="56" spans="1:8">
      <c r="A56" s="43"/>
      <c r="B56" s="43"/>
      <c r="C56" s="44"/>
      <c r="D56" s="44"/>
      <c r="E56" s="44"/>
      <c r="F56" s="46"/>
      <c r="G56" s="46"/>
      <c r="H56" s="46"/>
    </row>
    <row r="57" spans="1:8">
      <c r="A57" s="43"/>
      <c r="B57" s="43"/>
      <c r="C57" s="44"/>
      <c r="D57" s="44"/>
      <c r="E57" s="44"/>
      <c r="F57" s="46"/>
      <c r="G57" s="46"/>
      <c r="H57" s="46"/>
    </row>
    <row r="58" spans="1:8">
      <c r="A58" s="43"/>
      <c r="B58" s="43"/>
      <c r="C58" s="44"/>
      <c r="D58" s="44"/>
      <c r="E58" s="44"/>
      <c r="F58" s="46"/>
      <c r="G58" s="46"/>
      <c r="H58" s="46"/>
    </row>
    <row r="59" spans="1:8">
      <c r="A59" s="43"/>
      <c r="B59" s="43"/>
      <c r="C59" s="44"/>
      <c r="D59" s="44"/>
      <c r="E59" s="44"/>
      <c r="F59" s="46"/>
      <c r="G59" s="46"/>
      <c r="H59" s="46"/>
    </row>
    <row r="60" spans="1:8">
      <c r="A60" s="43"/>
      <c r="B60" s="43"/>
      <c r="C60" s="44"/>
      <c r="D60" s="44"/>
      <c r="E60" s="44"/>
      <c r="F60" s="46"/>
      <c r="G60" s="46"/>
      <c r="H60" s="46"/>
    </row>
    <row r="61" spans="1:8">
      <c r="A61" s="43"/>
      <c r="B61" s="43"/>
      <c r="C61" s="44"/>
      <c r="D61" s="44"/>
      <c r="E61" s="44"/>
      <c r="F61" s="46"/>
      <c r="G61" s="46"/>
      <c r="H61" s="46"/>
    </row>
    <row r="62" spans="1:8">
      <c r="A62" s="43"/>
      <c r="B62" s="43"/>
      <c r="C62" s="44"/>
      <c r="D62" s="44"/>
      <c r="E62" s="44"/>
      <c r="F62" s="46"/>
      <c r="G62" s="46"/>
      <c r="H62" s="46"/>
    </row>
    <row r="63" spans="1:8">
      <c r="A63" s="43"/>
      <c r="B63" s="43"/>
      <c r="C63" s="43"/>
      <c r="D63" s="43"/>
      <c r="E63" s="43"/>
      <c r="F63" s="46"/>
      <c r="G63" s="46"/>
      <c r="H63" s="46"/>
    </row>
    <row r="64" spans="1:8">
      <c r="A64" s="43"/>
      <c r="B64" s="43"/>
      <c r="C64" s="43"/>
      <c r="D64" s="43"/>
      <c r="E64" s="43"/>
      <c r="F64" s="46"/>
      <c r="G64" s="46"/>
      <c r="H64" s="46"/>
    </row>
    <row r="65" spans="1:8">
      <c r="A65" s="43"/>
      <c r="B65" s="43"/>
      <c r="C65" s="43"/>
      <c r="D65" s="43"/>
      <c r="E65" s="43"/>
      <c r="F65" s="46"/>
      <c r="G65" s="46"/>
      <c r="H65" s="46"/>
    </row>
    <row r="66" spans="1:8">
      <c r="A66" s="43"/>
      <c r="B66" s="43"/>
      <c r="C66" s="44"/>
      <c r="D66" s="44"/>
      <c r="E66" s="44"/>
      <c r="F66" s="46"/>
      <c r="G66" s="46"/>
      <c r="H66" s="46"/>
    </row>
    <row r="67" spans="1:8">
      <c r="A67" s="43"/>
      <c r="B67" s="43"/>
      <c r="C67" s="44"/>
      <c r="D67" s="44"/>
      <c r="E67" s="44"/>
      <c r="F67" s="46"/>
      <c r="G67" s="46"/>
      <c r="H67" s="46"/>
    </row>
    <row r="68" spans="1:8">
      <c r="A68" s="43"/>
      <c r="B68" s="43"/>
      <c r="C68" s="44"/>
      <c r="D68" s="44"/>
      <c r="E68" s="44"/>
      <c r="F68" s="46"/>
      <c r="G68" s="46"/>
      <c r="H68" s="46"/>
    </row>
    <row r="69" spans="1:8">
      <c r="A69" s="43"/>
      <c r="B69" s="43"/>
      <c r="C69" s="44"/>
      <c r="D69" s="44"/>
      <c r="E69" s="44"/>
      <c r="F69" s="46"/>
      <c r="G69" s="46"/>
      <c r="H69" s="46"/>
    </row>
    <row r="70" spans="1:8">
      <c r="A70" s="43"/>
      <c r="B70" s="43"/>
      <c r="C70" s="44"/>
      <c r="D70" s="44"/>
      <c r="E70" s="44"/>
      <c r="F70" s="46"/>
      <c r="G70" s="46"/>
      <c r="H70" s="46"/>
    </row>
    <row r="71" spans="1:8">
      <c r="A71" s="43"/>
      <c r="B71" s="43"/>
      <c r="C71" s="43"/>
      <c r="D71" s="43"/>
      <c r="E71" s="43"/>
      <c r="F71" s="46"/>
      <c r="G71" s="46"/>
      <c r="H71" s="46"/>
    </row>
    <row r="72" spans="1:8">
      <c r="A72" s="43"/>
      <c r="B72" s="43"/>
      <c r="C72" s="43"/>
      <c r="D72" s="43"/>
      <c r="E72" s="43"/>
      <c r="F72" s="46"/>
      <c r="G72" s="46"/>
      <c r="H72" s="46"/>
    </row>
    <row r="73" spans="1:8">
      <c r="A73" s="43"/>
      <c r="B73" s="43"/>
      <c r="C73" s="43"/>
      <c r="D73" s="43"/>
      <c r="E73" s="43"/>
      <c r="F73" s="46"/>
      <c r="G73" s="46"/>
      <c r="H73" s="46"/>
    </row>
    <row r="74" spans="1:8">
      <c r="A74" s="43"/>
      <c r="B74" s="43"/>
      <c r="C74" s="44"/>
      <c r="D74" s="44"/>
      <c r="E74" s="44"/>
      <c r="F74" s="46"/>
      <c r="G74" s="46"/>
      <c r="H74" s="46"/>
    </row>
    <row r="75" spans="1:8">
      <c r="A75" s="43"/>
      <c r="B75" s="43"/>
      <c r="C75" s="44"/>
      <c r="D75" s="44"/>
      <c r="E75" s="44"/>
      <c r="F75" s="46"/>
      <c r="G75" s="46"/>
      <c r="H75" s="46"/>
    </row>
    <row r="76" spans="1:8">
      <c r="A76" s="43"/>
      <c r="B76" s="43"/>
      <c r="C76" s="44"/>
      <c r="D76" s="44"/>
      <c r="E76" s="44"/>
      <c r="F76" s="46"/>
      <c r="G76" s="46"/>
      <c r="H76" s="46"/>
    </row>
    <row r="77" spans="1:8">
      <c r="A77" s="43"/>
      <c r="B77" s="43"/>
      <c r="C77" s="44"/>
      <c r="D77" s="44"/>
      <c r="E77" s="44"/>
      <c r="F77" s="46"/>
      <c r="G77" s="46"/>
      <c r="H77" s="46"/>
    </row>
    <row r="78" spans="1:8">
      <c r="A78" s="43"/>
      <c r="B78" s="43"/>
      <c r="C78" s="44"/>
      <c r="D78" s="44"/>
      <c r="E78" s="44"/>
      <c r="F78" s="46"/>
      <c r="G78" s="46"/>
      <c r="H78" s="46"/>
    </row>
    <row r="79" spans="1:8">
      <c r="A79" s="43"/>
      <c r="B79" s="43"/>
      <c r="C79" s="43"/>
      <c r="D79" s="43"/>
      <c r="E79" s="43"/>
      <c r="F79" s="46"/>
      <c r="G79" s="46"/>
      <c r="H79" s="46"/>
    </row>
    <row r="80" spans="1:8">
      <c r="A80" s="43"/>
      <c r="B80" s="43"/>
      <c r="C80" s="43"/>
      <c r="D80" s="43"/>
      <c r="E80" s="43"/>
      <c r="F80" s="46"/>
      <c r="G80" s="46"/>
      <c r="H80" s="46"/>
    </row>
    <row r="81" spans="1:8">
      <c r="A81" s="43"/>
      <c r="B81" s="43"/>
      <c r="C81" s="43"/>
      <c r="D81" s="43"/>
      <c r="E81" s="43"/>
      <c r="F81" s="46"/>
      <c r="G81" s="46"/>
      <c r="H81" s="46"/>
    </row>
    <row r="82" spans="1:8">
      <c r="A82" s="43"/>
      <c r="B82" s="43"/>
      <c r="C82" s="44"/>
      <c r="D82" s="44"/>
      <c r="E82" s="44"/>
      <c r="F82" s="46"/>
      <c r="G82" s="46"/>
      <c r="H82" s="46"/>
    </row>
    <row r="83" spans="1:8">
      <c r="A83" s="43"/>
      <c r="B83" s="43"/>
      <c r="C83" s="44"/>
      <c r="D83" s="44"/>
      <c r="E83" s="44"/>
      <c r="F83" s="46"/>
      <c r="G83" s="46"/>
      <c r="H83" s="46"/>
    </row>
    <row r="84" spans="1:8">
      <c r="A84" s="43"/>
      <c r="B84" s="43"/>
      <c r="C84" s="44"/>
      <c r="D84" s="44"/>
      <c r="E84" s="44"/>
      <c r="F84" s="46"/>
      <c r="G84" s="46"/>
      <c r="H84" s="46"/>
    </row>
    <row r="85" spans="1:8">
      <c r="A85" s="43"/>
      <c r="B85" s="43"/>
      <c r="C85" s="44"/>
      <c r="D85" s="44"/>
      <c r="E85" s="44"/>
      <c r="F85" s="46"/>
      <c r="G85" s="46"/>
      <c r="H85" s="46"/>
    </row>
    <row r="86" spans="1:8">
      <c r="A86" s="43"/>
      <c r="B86" s="43"/>
      <c r="C86" s="44"/>
      <c r="D86" s="44"/>
      <c r="E86" s="44"/>
      <c r="F86" s="46"/>
      <c r="G86" s="46"/>
      <c r="H86" s="46"/>
    </row>
    <row r="87" spans="1:8">
      <c r="A87" s="43"/>
      <c r="B87" s="43"/>
      <c r="C87" s="43"/>
      <c r="D87" s="43"/>
      <c r="E87" s="43"/>
      <c r="F87" s="46"/>
      <c r="G87" s="46"/>
      <c r="H87" s="46"/>
    </row>
    <row r="88" spans="1:8">
      <c r="A88" s="43"/>
      <c r="B88" s="43"/>
      <c r="C88" s="43"/>
      <c r="D88" s="43"/>
      <c r="E88" s="43"/>
      <c r="F88" s="46"/>
      <c r="G88" s="46"/>
      <c r="H88" s="46"/>
    </row>
    <row r="89" spans="1:8">
      <c r="A89" s="43"/>
      <c r="B89" s="43"/>
      <c r="C89" s="43"/>
      <c r="D89" s="43"/>
      <c r="E89" s="43"/>
      <c r="F89" s="46"/>
      <c r="G89" s="46"/>
      <c r="H89" s="46"/>
    </row>
    <row r="90" spans="1:8">
      <c r="A90" s="43"/>
      <c r="B90" s="43"/>
      <c r="C90" s="44"/>
      <c r="D90" s="44"/>
      <c r="E90" s="44"/>
      <c r="F90" s="46"/>
      <c r="G90" s="46"/>
      <c r="H90" s="46"/>
    </row>
    <row r="91" spans="1:8">
      <c r="A91" s="43"/>
      <c r="B91" s="43"/>
      <c r="C91" s="44"/>
      <c r="D91" s="44"/>
      <c r="E91" s="44"/>
      <c r="F91" s="47"/>
      <c r="G91" s="45"/>
      <c r="H91" s="48"/>
    </row>
  </sheetData>
  <autoFilter ref="A9:E91"/>
  <dataValidations count="1">
    <dataValidation type="list" allowBlank="1" showInputMessage="1" showErrorMessage="1" sqref="F10:H90">
      <formula1>$F$2:$F$4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M47"/>
  <sheetViews>
    <sheetView topLeftCell="M29" zoomScale="85" zoomScaleNormal="85" workbookViewId="0">
      <selection activeCell="S33" sqref="S33"/>
    </sheetView>
  </sheetViews>
  <sheetFormatPr baseColWidth="10" defaultRowHeight="15"/>
  <cols>
    <col min="1" max="12" width="0" hidden="1" customWidth="1"/>
    <col min="13" max="13" width="7.7109375" customWidth="1"/>
    <col min="14" max="14" width="12.5703125" customWidth="1"/>
    <col min="15" max="15" width="13.28515625" customWidth="1"/>
    <col min="16" max="16" width="20.7109375" customWidth="1"/>
    <col min="19" max="19" width="9" customWidth="1"/>
    <col min="20" max="20" width="10" customWidth="1"/>
    <col min="21" max="21" width="10" style="8" hidden="1" customWidth="1"/>
    <col min="22" max="22" width="9.28515625" customWidth="1"/>
    <col min="23" max="23" width="9.28515625" style="8" hidden="1" customWidth="1"/>
    <col min="24" max="24" width="13" customWidth="1"/>
    <col min="25" max="25" width="13" style="8" hidden="1" customWidth="1"/>
    <col min="26" max="26" width="12" customWidth="1"/>
    <col min="27" max="27" width="9.42578125" style="8" hidden="1" customWidth="1"/>
    <col min="28" max="28" width="9.140625" customWidth="1"/>
    <col min="29" max="29" width="9.140625" style="8" hidden="1" customWidth="1"/>
    <col min="30" max="30" width="9.140625" customWidth="1"/>
    <col min="31" max="31" width="9.28515625" style="8" hidden="1" customWidth="1"/>
    <col min="32" max="32" width="9.140625" customWidth="1"/>
    <col min="33" max="33" width="9.140625" style="8" hidden="1" customWidth="1"/>
    <col min="34" max="34" width="9.140625" customWidth="1"/>
    <col min="35" max="35" width="9.28515625" style="8" hidden="1" customWidth="1"/>
    <col min="36" max="36" width="9.140625" customWidth="1"/>
    <col min="37" max="37" width="9.140625" style="8" hidden="1" customWidth="1"/>
    <col min="38" max="38" width="9.140625" customWidth="1"/>
    <col min="39" max="39" width="9.28515625" style="8" hidden="1" customWidth="1"/>
    <col min="40" max="40" width="10.42578125" customWidth="1"/>
    <col min="41" max="41" width="10.42578125" style="8" hidden="1" customWidth="1"/>
    <col min="42" max="42" width="10.42578125" customWidth="1"/>
    <col min="43" max="43" width="9.28515625" style="8" hidden="1" customWidth="1"/>
    <col min="44" max="44" width="9.140625" customWidth="1"/>
    <col min="45" max="45" width="9.140625" style="8" hidden="1" customWidth="1"/>
    <col min="46" max="46" width="9.140625" customWidth="1"/>
    <col min="47" max="47" width="9.28515625" style="8" hidden="1" customWidth="1"/>
    <col min="48" max="48" width="10.5703125" customWidth="1"/>
    <col min="49" max="49" width="8.28515625" style="8" hidden="1" customWidth="1"/>
    <col min="50" max="50" width="8.85546875" customWidth="1"/>
    <col min="51" max="51" width="4.7109375" style="8" hidden="1" customWidth="1"/>
    <col min="52" max="52" width="17.5703125" customWidth="1"/>
    <col min="53" max="53" width="8.28515625" style="8" hidden="1" customWidth="1"/>
    <col min="54" max="54" width="8.42578125" customWidth="1"/>
    <col min="55" max="55" width="7.42578125" customWidth="1"/>
    <col min="56" max="56" width="7.42578125" hidden="1" customWidth="1"/>
    <col min="57" max="57" width="9.28515625" customWidth="1"/>
    <col min="66" max="16384" width="11.42578125" style="1"/>
  </cols>
  <sheetData>
    <row r="1" spans="1:65" s="2" customFormat="1" ht="34.5" hidden="1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17" t="s">
        <v>40</v>
      </c>
      <c r="U1" s="78" t="s">
        <v>57</v>
      </c>
      <c r="V1" s="18" t="s">
        <v>42</v>
      </c>
      <c r="W1" s="88" t="s">
        <v>57</v>
      </c>
      <c r="X1" s="17" t="s">
        <v>46</v>
      </c>
      <c r="Y1" s="78" t="s">
        <v>57</v>
      </c>
      <c r="Z1" s="18" t="s">
        <v>52</v>
      </c>
      <c r="AA1" s="88" t="s">
        <v>57</v>
      </c>
      <c r="AB1" s="5" t="s">
        <v>58</v>
      </c>
      <c r="AC1" s="5" t="s">
        <v>57</v>
      </c>
      <c r="AD1" s="3" t="s">
        <v>42</v>
      </c>
      <c r="AE1" s="3" t="s">
        <v>57</v>
      </c>
      <c r="AF1" s="5" t="s">
        <v>64</v>
      </c>
      <c r="AG1" s="5" t="s">
        <v>57</v>
      </c>
      <c r="AH1" s="3" t="s">
        <v>42</v>
      </c>
      <c r="AI1" s="3" t="s">
        <v>57</v>
      </c>
      <c r="AJ1" s="5" t="s">
        <v>64</v>
      </c>
      <c r="AK1" s="5" t="s">
        <v>57</v>
      </c>
      <c r="AL1" s="3" t="s">
        <v>42</v>
      </c>
      <c r="AM1" s="3" t="s">
        <v>57</v>
      </c>
      <c r="AN1" s="5" t="s">
        <v>65</v>
      </c>
      <c r="AO1" s="5" t="s">
        <v>57</v>
      </c>
      <c r="AP1" s="3" t="s">
        <v>70</v>
      </c>
      <c r="AQ1" s="3" t="s">
        <v>57</v>
      </c>
      <c r="AR1" s="5" t="s">
        <v>74</v>
      </c>
      <c r="AS1" s="5" t="s">
        <v>57</v>
      </c>
      <c r="AT1" s="3" t="s">
        <v>42</v>
      </c>
      <c r="AU1" s="3" t="s">
        <v>57</v>
      </c>
      <c r="AV1" s="29" t="s">
        <v>82</v>
      </c>
      <c r="AW1" s="29"/>
      <c r="AX1" s="29" t="s">
        <v>81</v>
      </c>
      <c r="AY1" s="29"/>
      <c r="AZ1" s="29" t="s">
        <v>83</v>
      </c>
      <c r="BA1" s="30"/>
      <c r="BB1" s="53"/>
      <c r="BC1" s="53" t="s">
        <v>151</v>
      </c>
      <c r="BD1" s="53"/>
      <c r="BE1" s="53"/>
      <c r="BF1" s="53"/>
      <c r="BG1" s="53"/>
      <c r="BH1" s="53"/>
      <c r="BI1" s="53"/>
      <c r="BJ1" s="53"/>
      <c r="BK1" s="53"/>
      <c r="BL1" s="53"/>
      <c r="BM1" s="53"/>
    </row>
    <row r="2" spans="1:65" s="2" customFormat="1" ht="46.5" hidden="1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19" t="s">
        <v>20</v>
      </c>
      <c r="U2" s="79">
        <v>3</v>
      </c>
      <c r="V2" s="20" t="s">
        <v>43</v>
      </c>
      <c r="W2" s="89">
        <v>-0.5</v>
      </c>
      <c r="X2" s="19" t="s">
        <v>47</v>
      </c>
      <c r="Y2" s="79">
        <v>0.5</v>
      </c>
      <c r="Z2" s="20" t="s">
        <v>53</v>
      </c>
      <c r="AA2" s="91">
        <v>0</v>
      </c>
      <c r="AB2" s="6" t="s">
        <v>59</v>
      </c>
      <c r="AC2" s="6">
        <v>6</v>
      </c>
      <c r="AD2" s="4" t="s">
        <v>43</v>
      </c>
      <c r="AE2" s="7">
        <v>-1</v>
      </c>
      <c r="AF2" s="6" t="s">
        <v>61</v>
      </c>
      <c r="AG2" s="6">
        <v>6</v>
      </c>
      <c r="AH2" s="4" t="s">
        <v>43</v>
      </c>
      <c r="AI2" s="7">
        <v>-1</v>
      </c>
      <c r="AJ2" s="6" t="s">
        <v>61</v>
      </c>
      <c r="AK2" s="6">
        <v>6</v>
      </c>
      <c r="AL2" s="4" t="s">
        <v>43</v>
      </c>
      <c r="AM2" s="7">
        <v>-1</v>
      </c>
      <c r="AN2" s="6" t="s">
        <v>66</v>
      </c>
      <c r="AO2" s="6">
        <v>6</v>
      </c>
      <c r="AP2" s="4" t="s">
        <v>71</v>
      </c>
      <c r="AQ2" s="7">
        <v>6</v>
      </c>
      <c r="AR2" s="6" t="s">
        <v>75</v>
      </c>
      <c r="AS2" s="6">
        <v>4</v>
      </c>
      <c r="AT2" s="4" t="s">
        <v>43</v>
      </c>
      <c r="AU2" s="7">
        <v>-0.5</v>
      </c>
      <c r="AV2" s="30" t="s">
        <v>91</v>
      </c>
      <c r="AW2" s="30">
        <v>0</v>
      </c>
      <c r="AX2" s="30" t="s">
        <v>92</v>
      </c>
      <c r="AY2" s="30">
        <v>0</v>
      </c>
      <c r="AZ2" s="30" t="s">
        <v>93</v>
      </c>
      <c r="BA2" s="30">
        <v>1</v>
      </c>
      <c r="BB2" s="53"/>
      <c r="BC2" s="53" t="s">
        <v>94</v>
      </c>
      <c r="BD2" s="53">
        <v>0</v>
      </c>
      <c r="BE2" s="53"/>
      <c r="BF2" s="53"/>
      <c r="BG2" s="53"/>
      <c r="BH2" s="53"/>
      <c r="BI2" s="53"/>
      <c r="BJ2" s="53"/>
      <c r="BK2" s="53"/>
      <c r="BL2" s="53"/>
      <c r="BM2" s="53"/>
    </row>
    <row r="3" spans="1:65" s="2" customFormat="1" ht="73.5" hidden="1">
      <c r="A3" s="53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19" t="s">
        <v>97</v>
      </c>
      <c r="U3" s="79">
        <v>2.5</v>
      </c>
      <c r="V3" s="20" t="s">
        <v>44</v>
      </c>
      <c r="W3" s="90">
        <v>0</v>
      </c>
      <c r="X3" s="19" t="s">
        <v>48</v>
      </c>
      <c r="Y3" s="79">
        <v>1</v>
      </c>
      <c r="Z3" s="20" t="s">
        <v>54</v>
      </c>
      <c r="AA3" s="91">
        <v>1.5</v>
      </c>
      <c r="AB3" s="6" t="s">
        <v>60</v>
      </c>
      <c r="AC3" s="6">
        <v>2</v>
      </c>
      <c r="AD3" s="4" t="s">
        <v>44</v>
      </c>
      <c r="AE3" s="4">
        <v>0</v>
      </c>
      <c r="AF3" s="6" t="s">
        <v>62</v>
      </c>
      <c r="AG3" s="6">
        <v>4</v>
      </c>
      <c r="AH3" s="4" t="s">
        <v>44</v>
      </c>
      <c r="AI3" s="4">
        <v>0</v>
      </c>
      <c r="AJ3" s="6" t="s">
        <v>62</v>
      </c>
      <c r="AK3" s="6">
        <v>4</v>
      </c>
      <c r="AL3" s="4" t="s">
        <v>44</v>
      </c>
      <c r="AM3" s="4">
        <v>0</v>
      </c>
      <c r="AN3" s="9" t="s">
        <v>68</v>
      </c>
      <c r="AO3" s="6">
        <v>4</v>
      </c>
      <c r="AP3" s="4" t="s">
        <v>72</v>
      </c>
      <c r="AQ3" s="4">
        <v>3</v>
      </c>
      <c r="AR3" s="6" t="s">
        <v>76</v>
      </c>
      <c r="AS3" s="6">
        <v>3</v>
      </c>
      <c r="AT3" s="4" t="s">
        <v>44</v>
      </c>
      <c r="AU3" s="4">
        <v>0</v>
      </c>
      <c r="AV3" s="30" t="s">
        <v>90</v>
      </c>
      <c r="AW3" s="30">
        <v>2</v>
      </c>
      <c r="AX3" s="30" t="s">
        <v>85</v>
      </c>
      <c r="AY3" s="30">
        <v>2</v>
      </c>
      <c r="AZ3" s="30" t="s">
        <v>87</v>
      </c>
      <c r="BA3" s="30">
        <v>1.5</v>
      </c>
      <c r="BB3" s="53"/>
      <c r="BC3" s="53" t="s">
        <v>95</v>
      </c>
      <c r="BD3" s="53">
        <v>100</v>
      </c>
      <c r="BE3" s="53"/>
      <c r="BF3" s="53"/>
      <c r="BG3" s="53"/>
      <c r="BH3" s="53"/>
      <c r="BI3" s="53"/>
      <c r="BJ3" s="53"/>
      <c r="BK3" s="53"/>
      <c r="BL3" s="53"/>
      <c r="BM3" s="53"/>
    </row>
    <row r="4" spans="1:65" s="2" customFormat="1" ht="64.5" hidden="1">
      <c r="A4" s="53"/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19" t="s">
        <v>98</v>
      </c>
      <c r="U4" s="79">
        <v>2</v>
      </c>
      <c r="V4" s="20" t="s">
        <v>45</v>
      </c>
      <c r="W4" s="90">
        <v>3</v>
      </c>
      <c r="X4" s="19" t="s">
        <v>49</v>
      </c>
      <c r="Y4" s="79">
        <v>1.5</v>
      </c>
      <c r="Z4" s="20" t="s">
        <v>55</v>
      </c>
      <c r="AA4" s="91">
        <v>3</v>
      </c>
      <c r="AB4" s="6" t="s">
        <v>56</v>
      </c>
      <c r="AC4" s="6"/>
      <c r="AD4" s="4" t="s">
        <v>45</v>
      </c>
      <c r="AE4" s="4">
        <v>6</v>
      </c>
      <c r="AF4" s="6" t="s">
        <v>63</v>
      </c>
      <c r="AG4" s="6">
        <v>1</v>
      </c>
      <c r="AH4" s="4" t="s">
        <v>45</v>
      </c>
      <c r="AI4" s="4">
        <v>6</v>
      </c>
      <c r="AJ4" s="6" t="s">
        <v>63</v>
      </c>
      <c r="AK4" s="6">
        <v>1</v>
      </c>
      <c r="AL4" s="4" t="s">
        <v>45</v>
      </c>
      <c r="AM4" s="4">
        <v>6</v>
      </c>
      <c r="AN4" s="9" t="s">
        <v>67</v>
      </c>
      <c r="AO4" s="6">
        <v>2</v>
      </c>
      <c r="AP4" s="4" t="s">
        <v>147</v>
      </c>
      <c r="AQ4" s="4">
        <v>1</v>
      </c>
      <c r="AR4" s="6" t="s">
        <v>77</v>
      </c>
      <c r="AS4" s="6">
        <v>2</v>
      </c>
      <c r="AT4" s="4" t="s">
        <v>45</v>
      </c>
      <c r="AU4" s="4">
        <v>4</v>
      </c>
      <c r="AV4" s="30" t="s">
        <v>84</v>
      </c>
      <c r="AW4" s="30">
        <v>4</v>
      </c>
      <c r="AX4" s="30" t="s">
        <v>86</v>
      </c>
      <c r="AY4" s="30">
        <v>4</v>
      </c>
      <c r="AZ4" s="30" t="s">
        <v>89</v>
      </c>
      <c r="BA4" s="30">
        <v>2.5</v>
      </c>
      <c r="BB4" s="53"/>
      <c r="BC4" s="53" t="s">
        <v>56</v>
      </c>
      <c r="BD4" s="53"/>
      <c r="BE4" s="53"/>
      <c r="BF4" s="53"/>
      <c r="BG4" s="53"/>
      <c r="BH4" s="53"/>
      <c r="BI4" s="53"/>
      <c r="BJ4" s="53"/>
      <c r="BK4" s="53"/>
      <c r="BL4" s="53"/>
      <c r="BM4" s="53"/>
    </row>
    <row r="5" spans="1:65" s="2" customFormat="1" ht="28.5" hidden="1">
      <c r="A5" s="53"/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3"/>
      <c r="R5" s="53"/>
      <c r="S5" s="53"/>
      <c r="T5" s="19" t="s">
        <v>41</v>
      </c>
      <c r="U5" s="79">
        <v>1.5</v>
      </c>
      <c r="V5" s="20" t="s">
        <v>56</v>
      </c>
      <c r="W5" s="90"/>
      <c r="X5" s="19" t="s">
        <v>50</v>
      </c>
      <c r="Y5" s="79">
        <v>2.5</v>
      </c>
      <c r="Z5" s="20" t="s">
        <v>56</v>
      </c>
      <c r="AA5" s="91"/>
      <c r="AB5" s="6"/>
      <c r="AC5" s="6"/>
      <c r="AD5" s="4" t="s">
        <v>56</v>
      </c>
      <c r="AE5" s="4"/>
      <c r="AF5" s="6" t="s">
        <v>56</v>
      </c>
      <c r="AG5" s="6"/>
      <c r="AH5" s="4" t="s">
        <v>56</v>
      </c>
      <c r="AI5" s="4"/>
      <c r="AJ5" s="6" t="s">
        <v>56</v>
      </c>
      <c r="AK5" s="6"/>
      <c r="AL5" s="4" t="s">
        <v>56</v>
      </c>
      <c r="AM5" s="4"/>
      <c r="AN5" s="9" t="s">
        <v>69</v>
      </c>
      <c r="AO5" s="6">
        <v>1</v>
      </c>
      <c r="AP5" s="4" t="s">
        <v>73</v>
      </c>
      <c r="AQ5" s="4">
        <v>0</v>
      </c>
      <c r="AR5" s="6" t="s">
        <v>56</v>
      </c>
      <c r="AS5" s="6"/>
      <c r="AT5" s="4" t="s">
        <v>56</v>
      </c>
      <c r="AU5" s="4"/>
      <c r="AV5" s="30" t="s">
        <v>56</v>
      </c>
      <c r="AW5" s="30"/>
      <c r="AX5" s="30" t="s">
        <v>56</v>
      </c>
      <c r="AY5" s="30"/>
      <c r="AZ5" s="30" t="s">
        <v>88</v>
      </c>
      <c r="BA5" s="30">
        <v>4</v>
      </c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  <c r="BM5" s="53"/>
    </row>
    <row r="6" spans="1:65" s="2" customFormat="1" hidden="1">
      <c r="A6" s="53"/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19" t="s">
        <v>56</v>
      </c>
      <c r="U6" s="79"/>
      <c r="V6" s="53"/>
      <c r="W6" s="80"/>
      <c r="X6" s="19" t="s">
        <v>51</v>
      </c>
      <c r="Y6" s="79">
        <v>3</v>
      </c>
      <c r="Z6" s="53"/>
      <c r="AA6" s="80"/>
      <c r="AB6" s="53"/>
      <c r="AC6" s="80"/>
      <c r="AD6" s="53"/>
      <c r="AE6" s="80"/>
      <c r="AF6" s="53"/>
      <c r="AG6" s="80"/>
      <c r="AH6" s="53"/>
      <c r="AI6" s="80"/>
      <c r="AJ6" s="53"/>
      <c r="AK6" s="80"/>
      <c r="AL6" s="53"/>
      <c r="AM6" s="80"/>
      <c r="AN6" s="6" t="s">
        <v>56</v>
      </c>
      <c r="AO6" s="6">
        <v>0</v>
      </c>
      <c r="AP6" s="4" t="s">
        <v>56</v>
      </c>
      <c r="AQ6" s="4">
        <v>0</v>
      </c>
      <c r="AR6" s="6"/>
      <c r="AS6" s="6"/>
      <c r="AT6" s="4"/>
      <c r="AU6" s="4"/>
      <c r="AV6" s="6"/>
      <c r="AW6" s="6"/>
      <c r="AX6" s="53"/>
      <c r="AY6" s="80"/>
      <c r="AZ6" s="30" t="s">
        <v>56</v>
      </c>
      <c r="BA6" s="30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</row>
    <row r="7" spans="1:65" s="2" customFormat="1" hidden="1">
      <c r="A7" s="53"/>
      <c r="B7" s="53"/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80"/>
      <c r="V7" s="53"/>
      <c r="W7" s="80"/>
      <c r="X7" s="19" t="s">
        <v>56</v>
      </c>
      <c r="Y7" s="79"/>
      <c r="Z7" s="53"/>
      <c r="AA7" s="80"/>
      <c r="AB7" s="53"/>
      <c r="AC7" s="80"/>
      <c r="AD7" s="53"/>
      <c r="AE7" s="80"/>
      <c r="AF7" s="53"/>
      <c r="AG7" s="80"/>
      <c r="AH7" s="53"/>
      <c r="AI7" s="80"/>
      <c r="AJ7" s="53"/>
      <c r="AK7" s="80"/>
      <c r="AL7" s="53"/>
      <c r="AM7" s="80"/>
      <c r="AN7" s="53"/>
      <c r="AO7" s="80"/>
      <c r="AP7" s="53"/>
      <c r="AQ7" s="80"/>
      <c r="AR7" s="53"/>
      <c r="AS7" s="80"/>
      <c r="AT7" s="53"/>
      <c r="AU7" s="80"/>
      <c r="AV7" s="53"/>
      <c r="AW7" s="80"/>
      <c r="AX7" s="53"/>
      <c r="AY7" s="80"/>
      <c r="AZ7" s="53"/>
      <c r="BA7" s="80"/>
      <c r="BB7" s="53"/>
      <c r="BC7" s="53"/>
      <c r="BD7" s="53"/>
      <c r="BE7" s="53"/>
      <c r="BF7" s="53"/>
      <c r="BG7" s="53"/>
      <c r="BH7" s="53"/>
      <c r="BI7" s="53"/>
      <c r="BJ7" s="53"/>
      <c r="BK7" s="53"/>
      <c r="BL7" s="53"/>
      <c r="BM7" s="53"/>
    </row>
    <row r="8" spans="1:65" s="2" customFormat="1" hidden="1">
      <c r="A8" s="53"/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80"/>
      <c r="V8" s="53"/>
      <c r="W8" s="80"/>
      <c r="X8" s="53"/>
      <c r="Y8" s="80"/>
      <c r="Z8" s="53"/>
      <c r="AA8" s="80"/>
      <c r="AB8" s="53"/>
      <c r="AC8" s="80"/>
      <c r="AD8" s="53"/>
      <c r="AE8" s="80"/>
      <c r="AF8" s="53"/>
      <c r="AG8" s="80"/>
      <c r="AH8" s="53"/>
      <c r="AI8" s="80"/>
      <c r="AJ8" s="53"/>
      <c r="AK8" s="80"/>
      <c r="AL8" s="53"/>
      <c r="AM8" s="80"/>
      <c r="AN8" s="53"/>
      <c r="AO8" s="80"/>
      <c r="AP8" s="53"/>
      <c r="AQ8" s="80"/>
      <c r="AR8" s="53"/>
      <c r="AS8" s="80"/>
      <c r="AT8" s="53"/>
      <c r="AU8" s="80"/>
      <c r="AV8" s="53"/>
      <c r="AW8" s="80"/>
      <c r="AX8" s="53"/>
      <c r="AY8" s="80"/>
      <c r="AZ8" s="53"/>
      <c r="BA8" s="80"/>
      <c r="BB8" s="53"/>
      <c r="BC8" s="53"/>
      <c r="BD8" s="53"/>
      <c r="BE8" s="53"/>
      <c r="BF8" s="53"/>
      <c r="BG8" s="53"/>
      <c r="BH8" s="53"/>
      <c r="BI8" s="53"/>
      <c r="BJ8" s="53"/>
      <c r="BK8" s="53"/>
      <c r="BL8" s="53"/>
      <c r="BM8" s="53"/>
    </row>
    <row r="9" spans="1:65" s="2" customFormat="1" hidden="1">
      <c r="A9" s="53"/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80"/>
      <c r="V9" s="53"/>
      <c r="W9" s="80"/>
      <c r="X9" s="53"/>
      <c r="Y9" s="80"/>
      <c r="Z9" s="53"/>
      <c r="AA9" s="80"/>
      <c r="AB9" s="53"/>
      <c r="AC9" s="80"/>
      <c r="AD9" s="53"/>
      <c r="AE9" s="80"/>
      <c r="AF9" s="53"/>
      <c r="AG9" s="80"/>
      <c r="AH9" s="53"/>
      <c r="AI9" s="80"/>
      <c r="AJ9" s="53"/>
      <c r="AK9" s="80"/>
      <c r="AL9" s="53"/>
      <c r="AM9" s="80"/>
      <c r="AN9" s="53"/>
      <c r="AO9" s="80"/>
      <c r="AP9" s="53"/>
      <c r="AQ9" s="80"/>
      <c r="AR9" s="53"/>
      <c r="AS9" s="80"/>
      <c r="AT9" s="53"/>
      <c r="AU9" s="80"/>
      <c r="AV9" s="53"/>
      <c r="AW9" s="80"/>
      <c r="AX9" s="53"/>
      <c r="AY9" s="80"/>
      <c r="AZ9" s="53"/>
      <c r="BA9" s="80"/>
      <c r="BB9" s="53"/>
      <c r="BC9" s="53"/>
      <c r="BD9" s="53"/>
      <c r="BE9" s="53"/>
      <c r="BF9" s="53"/>
      <c r="BG9" s="53"/>
      <c r="BH9" s="53"/>
      <c r="BI9" s="53"/>
      <c r="BJ9" s="53"/>
      <c r="BK9" s="53"/>
      <c r="BL9" s="53"/>
      <c r="BM9" s="53"/>
    </row>
    <row r="10" spans="1:65" s="2" customFormat="1" hidden="1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80"/>
      <c r="V10" s="53"/>
      <c r="W10" s="80"/>
      <c r="X10" s="53"/>
      <c r="Y10" s="80"/>
      <c r="Z10" s="53"/>
      <c r="AA10" s="80"/>
      <c r="AB10" s="53"/>
      <c r="AC10" s="80"/>
      <c r="AD10" s="53"/>
      <c r="AE10" s="80"/>
      <c r="AF10" s="53"/>
      <c r="AG10" s="80"/>
      <c r="AH10" s="53"/>
      <c r="AI10" s="80"/>
      <c r="AJ10" s="53"/>
      <c r="AK10" s="80"/>
      <c r="AL10" s="53"/>
      <c r="AM10" s="80"/>
      <c r="AN10" s="53"/>
      <c r="AO10" s="80"/>
      <c r="AP10" s="53"/>
      <c r="AQ10" s="80"/>
      <c r="AR10" s="53"/>
      <c r="AS10" s="80"/>
      <c r="AT10" s="53"/>
      <c r="AU10" s="80"/>
      <c r="AV10" s="53"/>
      <c r="AW10" s="80"/>
      <c r="AX10" s="53"/>
      <c r="AY10" s="80"/>
      <c r="AZ10" s="53"/>
      <c r="BA10" s="80"/>
      <c r="BB10" s="53"/>
      <c r="BC10" s="53"/>
      <c r="BD10" s="53"/>
      <c r="BE10" s="53"/>
      <c r="BF10" s="53"/>
      <c r="BG10" s="53"/>
      <c r="BH10" s="53"/>
      <c r="BI10" s="53"/>
      <c r="BJ10" s="53"/>
      <c r="BK10" s="53"/>
      <c r="BL10" s="53"/>
      <c r="BM10" s="53"/>
    </row>
    <row r="11" spans="1:65" s="2" customFormat="1" hidden="1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80"/>
      <c r="V11" s="53"/>
      <c r="W11" s="80"/>
      <c r="X11" s="53"/>
      <c r="Y11" s="80"/>
      <c r="Z11" s="53"/>
      <c r="AA11" s="80"/>
      <c r="AB11" s="53"/>
      <c r="AC11" s="80"/>
      <c r="AD11" s="53"/>
      <c r="AE11" s="80"/>
      <c r="AF11" s="53"/>
      <c r="AG11" s="80"/>
      <c r="AH11" s="53"/>
      <c r="AI11" s="80"/>
      <c r="AJ11" s="53"/>
      <c r="AK11" s="80"/>
      <c r="AL11" s="53"/>
      <c r="AM11" s="80"/>
      <c r="AN11" s="53"/>
      <c r="AO11" s="80"/>
      <c r="AP11" s="53"/>
      <c r="AQ11" s="80"/>
      <c r="AR11" s="53"/>
      <c r="AS11" s="80"/>
      <c r="AT11" s="53"/>
      <c r="AU11" s="80"/>
      <c r="AV11" s="53"/>
      <c r="AW11" s="80"/>
      <c r="AX11" s="53"/>
      <c r="AY11" s="80"/>
      <c r="AZ11" s="53"/>
      <c r="BA11" s="80"/>
      <c r="BB11" s="53"/>
      <c r="BC11" s="53"/>
      <c r="BD11" s="53"/>
      <c r="BE11" s="53"/>
      <c r="BF11" s="53"/>
      <c r="BG11" s="53"/>
      <c r="BH11" s="53"/>
      <c r="BI11" s="53"/>
      <c r="BJ11" s="53"/>
      <c r="BK11" s="53"/>
      <c r="BL11" s="53"/>
      <c r="BM11" s="53"/>
    </row>
    <row r="12" spans="1:65" s="2" customFormat="1" hidden="1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80"/>
      <c r="V12" s="53"/>
      <c r="W12" s="80"/>
      <c r="X12" s="53"/>
      <c r="Y12" s="80"/>
      <c r="Z12" s="53"/>
      <c r="AA12" s="80"/>
      <c r="AB12" s="53"/>
      <c r="AC12" s="80"/>
      <c r="AD12" s="53"/>
      <c r="AE12" s="80"/>
      <c r="AF12" s="53"/>
      <c r="AG12" s="80"/>
      <c r="AH12" s="53"/>
      <c r="AI12" s="80"/>
      <c r="AJ12" s="53"/>
      <c r="AK12" s="80"/>
      <c r="AL12" s="53"/>
      <c r="AM12" s="80"/>
      <c r="AN12" s="53"/>
      <c r="AO12" s="80"/>
      <c r="AP12" s="53"/>
      <c r="AQ12" s="80"/>
      <c r="AR12" s="53"/>
      <c r="AS12" s="80"/>
      <c r="AT12" s="53"/>
      <c r="AU12" s="80"/>
      <c r="AV12" s="53"/>
      <c r="AW12" s="80"/>
      <c r="AX12" s="53"/>
      <c r="AY12" s="80"/>
      <c r="AZ12" s="53"/>
      <c r="BA12" s="80"/>
      <c r="BB12" s="53"/>
      <c r="BC12" s="53"/>
      <c r="BD12" s="53"/>
      <c r="BE12" s="53"/>
      <c r="BF12" s="53"/>
      <c r="BG12" s="53"/>
      <c r="BH12" s="53"/>
      <c r="BI12" s="53"/>
      <c r="BJ12" s="53"/>
      <c r="BK12" s="53"/>
      <c r="BL12" s="53"/>
      <c r="BM12" s="53"/>
    </row>
    <row r="13" spans="1:65" s="2" customFormat="1" hidden="1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80"/>
      <c r="V13" s="53"/>
      <c r="W13" s="80"/>
      <c r="X13" s="53"/>
      <c r="Y13" s="80"/>
      <c r="Z13" s="53"/>
      <c r="AA13" s="80"/>
      <c r="AB13" s="53"/>
      <c r="AC13" s="80"/>
      <c r="AD13" s="53"/>
      <c r="AE13" s="80"/>
      <c r="AF13" s="53"/>
      <c r="AG13" s="80"/>
      <c r="AH13" s="53"/>
      <c r="AI13" s="80"/>
      <c r="AJ13" s="53"/>
      <c r="AK13" s="80"/>
      <c r="AL13" s="53"/>
      <c r="AM13" s="80"/>
      <c r="AN13" s="53"/>
      <c r="AO13" s="80"/>
      <c r="AP13" s="53"/>
      <c r="AQ13" s="80"/>
      <c r="AR13" s="53"/>
      <c r="AS13" s="80"/>
      <c r="AT13" s="53"/>
      <c r="AU13" s="80"/>
      <c r="AV13" s="53"/>
      <c r="AW13" s="80"/>
      <c r="AX13" s="53"/>
      <c r="AY13" s="80"/>
      <c r="AZ13" s="53"/>
      <c r="BA13" s="80"/>
      <c r="BB13" s="53"/>
      <c r="BC13" s="53"/>
      <c r="BD13" s="53"/>
      <c r="BE13" s="53"/>
      <c r="BF13" s="53"/>
      <c r="BG13" s="53"/>
      <c r="BH13" s="53"/>
      <c r="BI13" s="53"/>
      <c r="BJ13" s="53"/>
      <c r="BK13" s="53"/>
      <c r="BL13" s="53"/>
      <c r="BM13" s="53"/>
    </row>
    <row r="14" spans="1:65" s="2" customFormat="1" hidden="1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80"/>
      <c r="V14" s="53"/>
      <c r="W14" s="80"/>
      <c r="X14" s="53"/>
      <c r="Y14" s="80"/>
      <c r="Z14" s="53"/>
      <c r="AA14" s="80"/>
      <c r="AB14" s="53"/>
      <c r="AC14" s="80"/>
      <c r="AD14" s="53"/>
      <c r="AE14" s="80"/>
      <c r="AF14" s="53"/>
      <c r="AG14" s="80"/>
      <c r="AH14" s="53"/>
      <c r="AI14" s="80"/>
      <c r="AJ14" s="53"/>
      <c r="AK14" s="80"/>
      <c r="AL14" s="53"/>
      <c r="AM14" s="80"/>
      <c r="AN14" s="53"/>
      <c r="AO14" s="80"/>
      <c r="AP14" s="53"/>
      <c r="AQ14" s="80"/>
      <c r="AR14" s="53"/>
      <c r="AS14" s="80"/>
      <c r="AT14" s="53"/>
      <c r="AU14" s="80"/>
      <c r="AV14" s="53"/>
      <c r="AW14" s="80"/>
      <c r="AX14" s="53"/>
      <c r="AY14" s="80"/>
      <c r="AZ14" s="53"/>
      <c r="BA14" s="80"/>
      <c r="BB14" s="53"/>
      <c r="BC14" s="53"/>
      <c r="BD14" s="53"/>
      <c r="BE14" s="53"/>
      <c r="BF14" s="53"/>
      <c r="BG14" s="53"/>
      <c r="BH14" s="53"/>
      <c r="BI14" s="53"/>
      <c r="BJ14" s="53"/>
      <c r="BK14" s="53"/>
      <c r="BL14" s="53"/>
      <c r="BM14" s="53"/>
    </row>
    <row r="15" spans="1:65" s="2" customFormat="1" hidden="1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80"/>
      <c r="V15" s="53"/>
      <c r="W15" s="80"/>
      <c r="X15" s="53"/>
      <c r="Y15" s="80"/>
      <c r="Z15" s="53"/>
      <c r="AA15" s="80"/>
      <c r="AB15" s="53"/>
      <c r="AC15" s="80"/>
      <c r="AD15" s="53"/>
      <c r="AE15" s="80"/>
      <c r="AF15" s="53"/>
      <c r="AG15" s="80"/>
      <c r="AH15" s="53"/>
      <c r="AI15" s="80"/>
      <c r="AJ15" s="53"/>
      <c r="AK15" s="80"/>
      <c r="AL15" s="53"/>
      <c r="AM15" s="80"/>
      <c r="AN15" s="53"/>
      <c r="AO15" s="80"/>
      <c r="AP15" s="53"/>
      <c r="AQ15" s="80"/>
      <c r="AR15" s="53"/>
      <c r="AS15" s="80"/>
      <c r="AT15" s="53"/>
      <c r="AU15" s="80"/>
      <c r="AV15" s="53"/>
      <c r="AW15" s="80"/>
      <c r="AX15" s="53"/>
      <c r="AY15" s="80"/>
      <c r="AZ15" s="53"/>
      <c r="BA15" s="80"/>
      <c r="BB15" s="53"/>
      <c r="BC15" s="53"/>
      <c r="BD15" s="53"/>
      <c r="BE15" s="53"/>
      <c r="BF15" s="53"/>
      <c r="BG15" s="53"/>
      <c r="BH15" s="53"/>
      <c r="BI15" s="53"/>
      <c r="BJ15" s="53"/>
      <c r="BK15" s="53"/>
      <c r="BL15" s="53"/>
      <c r="BM15" s="53"/>
    </row>
    <row r="16" spans="1:65" s="2" customFormat="1" hidden="1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80"/>
      <c r="V16" s="53"/>
      <c r="W16" s="80"/>
      <c r="X16" s="53"/>
      <c r="Y16" s="80"/>
      <c r="Z16" s="53"/>
      <c r="AA16" s="80"/>
      <c r="AB16" s="53"/>
      <c r="AC16" s="80"/>
      <c r="AD16" s="53"/>
      <c r="AE16" s="80"/>
      <c r="AF16" s="53"/>
      <c r="AG16" s="80"/>
      <c r="AH16" s="53"/>
      <c r="AI16" s="80"/>
      <c r="AJ16" s="53"/>
      <c r="AK16" s="80"/>
      <c r="AL16" s="53"/>
      <c r="AM16" s="80"/>
      <c r="AN16" s="53"/>
      <c r="AO16" s="80"/>
      <c r="AP16" s="53"/>
      <c r="AQ16" s="80"/>
      <c r="AR16" s="53"/>
      <c r="AS16" s="80"/>
      <c r="AT16" s="53"/>
      <c r="AU16" s="80"/>
      <c r="AV16" s="53"/>
      <c r="AW16" s="80"/>
      <c r="AX16" s="53"/>
      <c r="AY16" s="80"/>
      <c r="AZ16" s="53"/>
      <c r="BA16" s="80"/>
      <c r="BB16" s="53"/>
      <c r="BC16" s="53"/>
      <c r="BD16" s="53"/>
      <c r="BE16" s="53"/>
      <c r="BF16" s="53"/>
      <c r="BG16" s="53"/>
      <c r="BH16" s="53"/>
      <c r="BI16" s="53"/>
      <c r="BJ16" s="53"/>
      <c r="BK16" s="53"/>
      <c r="BL16" s="53"/>
      <c r="BM16" s="53"/>
    </row>
    <row r="17" spans="1:65" s="2" customFormat="1" hidden="1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80"/>
      <c r="V17" s="53"/>
      <c r="W17" s="80"/>
      <c r="X17" s="53"/>
      <c r="Y17" s="80"/>
      <c r="Z17" s="53"/>
      <c r="AA17" s="80"/>
      <c r="AB17" s="53"/>
      <c r="AC17" s="80"/>
      <c r="AD17" s="53"/>
      <c r="AE17" s="80"/>
      <c r="AF17" s="53"/>
      <c r="AG17" s="80"/>
      <c r="AH17" s="53"/>
      <c r="AI17" s="80"/>
      <c r="AJ17" s="53"/>
      <c r="AK17" s="80"/>
      <c r="AL17" s="53"/>
      <c r="AM17" s="80"/>
      <c r="AN17" s="53"/>
      <c r="AO17" s="80"/>
      <c r="AP17" s="53"/>
      <c r="AQ17" s="80"/>
      <c r="AR17" s="53"/>
      <c r="AS17" s="80"/>
      <c r="AT17" s="53"/>
      <c r="AU17" s="80"/>
      <c r="AV17" s="53"/>
      <c r="AW17" s="80"/>
      <c r="AX17" s="53"/>
      <c r="AY17" s="80"/>
      <c r="AZ17" s="53"/>
      <c r="BA17" s="80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53"/>
    </row>
    <row r="18" spans="1:65" s="2" customFormat="1" hidden="1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80"/>
      <c r="V18" s="53"/>
      <c r="W18" s="80"/>
      <c r="X18" s="53"/>
      <c r="Y18" s="80"/>
      <c r="Z18" s="53"/>
      <c r="AA18" s="80"/>
      <c r="AB18" s="53"/>
      <c r="AC18" s="80"/>
      <c r="AD18" s="53"/>
      <c r="AE18" s="80"/>
      <c r="AF18" s="53"/>
      <c r="AG18" s="80"/>
      <c r="AH18" s="53"/>
      <c r="AI18" s="80"/>
      <c r="AJ18" s="53"/>
      <c r="AK18" s="80"/>
      <c r="AL18" s="53"/>
      <c r="AM18" s="80"/>
      <c r="AN18" s="53"/>
      <c r="AO18" s="80"/>
      <c r="AP18" s="53"/>
      <c r="AQ18" s="80"/>
      <c r="AR18" s="53"/>
      <c r="AS18" s="80"/>
      <c r="AT18" s="53"/>
      <c r="AU18" s="80"/>
      <c r="AV18" s="53"/>
      <c r="AW18" s="80"/>
      <c r="AX18" s="53"/>
      <c r="AY18" s="80"/>
      <c r="AZ18" s="53"/>
      <c r="BA18" s="80"/>
      <c r="BB18" s="53"/>
      <c r="BC18" s="53"/>
      <c r="BD18" s="53"/>
      <c r="BE18" s="53"/>
      <c r="BF18" s="53"/>
      <c r="BG18" s="53"/>
      <c r="BH18" s="53"/>
      <c r="BI18" s="53"/>
      <c r="BJ18" s="53"/>
      <c r="BK18" s="53"/>
      <c r="BL18" s="53"/>
      <c r="BM18" s="53"/>
    </row>
    <row r="19" spans="1:65" s="2" customFormat="1" hidden="1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80"/>
      <c r="V19" s="53"/>
      <c r="W19" s="80"/>
      <c r="X19" s="53"/>
      <c r="Y19" s="80"/>
      <c r="Z19" s="53"/>
      <c r="AA19" s="80"/>
      <c r="AB19" s="53"/>
      <c r="AC19" s="80"/>
      <c r="AD19" s="53"/>
      <c r="AE19" s="80"/>
      <c r="AF19" s="53"/>
      <c r="AG19" s="80"/>
      <c r="AH19" s="53"/>
      <c r="AI19" s="80"/>
      <c r="AJ19" s="53"/>
      <c r="AK19" s="80"/>
      <c r="AL19" s="53"/>
      <c r="AM19" s="80"/>
      <c r="AN19" s="53"/>
      <c r="AO19" s="80"/>
      <c r="AP19" s="53"/>
      <c r="AQ19" s="80"/>
      <c r="AR19" s="53"/>
      <c r="AS19" s="80"/>
      <c r="AT19" s="53"/>
      <c r="AU19" s="80"/>
      <c r="AV19" s="53"/>
      <c r="AW19" s="80"/>
      <c r="AX19" s="53"/>
      <c r="AY19" s="80"/>
      <c r="AZ19" s="53"/>
      <c r="BA19" s="80"/>
      <c r="BB19" s="53"/>
      <c r="BC19" s="53"/>
      <c r="BD19" s="53"/>
      <c r="BE19" s="53"/>
      <c r="BF19" s="53"/>
      <c r="BG19" s="53"/>
      <c r="BH19" s="53"/>
      <c r="BI19" s="53"/>
      <c r="BJ19" s="53"/>
      <c r="BK19" s="53"/>
      <c r="BL19" s="53"/>
      <c r="BM19" s="53"/>
    </row>
    <row r="20" spans="1:65" s="2" customFormat="1" hidden="1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80"/>
      <c r="V20" s="53"/>
      <c r="W20" s="80"/>
      <c r="X20" s="53"/>
      <c r="Y20" s="80"/>
      <c r="Z20" s="53"/>
      <c r="AA20" s="80"/>
      <c r="AB20" s="53"/>
      <c r="AC20" s="80"/>
      <c r="AD20" s="53"/>
      <c r="AE20" s="80"/>
      <c r="AF20" s="53"/>
      <c r="AG20" s="80"/>
      <c r="AH20" s="53"/>
      <c r="AI20" s="80"/>
      <c r="AJ20" s="53"/>
      <c r="AK20" s="80"/>
      <c r="AL20" s="53"/>
      <c r="AM20" s="80"/>
      <c r="AN20" s="53"/>
      <c r="AO20" s="80"/>
      <c r="AP20" s="53"/>
      <c r="AQ20" s="80"/>
      <c r="AR20" s="53"/>
      <c r="AS20" s="80"/>
      <c r="AT20" s="53"/>
      <c r="AU20" s="80"/>
      <c r="AV20" s="53"/>
      <c r="AW20" s="80"/>
      <c r="AX20" s="53"/>
      <c r="AY20" s="80"/>
      <c r="AZ20" s="53"/>
      <c r="BA20" s="80"/>
      <c r="BB20" s="53"/>
      <c r="BC20" s="53"/>
      <c r="BD20" s="53"/>
      <c r="BE20" s="53"/>
      <c r="BF20" s="53"/>
      <c r="BG20" s="53"/>
      <c r="BH20" s="53"/>
      <c r="BI20" s="53"/>
      <c r="BJ20" s="53"/>
      <c r="BK20" s="53"/>
      <c r="BL20" s="53"/>
      <c r="BM20" s="53"/>
    </row>
    <row r="21" spans="1:65" s="2" customFormat="1" hidden="1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80"/>
      <c r="V21" s="53"/>
      <c r="W21" s="80"/>
      <c r="X21" s="53"/>
      <c r="Y21" s="80"/>
      <c r="Z21" s="53"/>
      <c r="AA21" s="80"/>
      <c r="AB21" s="53"/>
      <c r="AC21" s="80"/>
      <c r="AD21" s="53"/>
      <c r="AE21" s="80"/>
      <c r="AF21" s="53"/>
      <c r="AG21" s="80"/>
      <c r="AH21" s="53"/>
      <c r="AI21" s="80"/>
      <c r="AJ21" s="53"/>
      <c r="AK21" s="80"/>
      <c r="AL21" s="53"/>
      <c r="AM21" s="80"/>
      <c r="AN21" s="53"/>
      <c r="AO21" s="80"/>
      <c r="AP21" s="53"/>
      <c r="AQ21" s="80"/>
      <c r="AR21" s="53"/>
      <c r="AS21" s="80"/>
      <c r="AT21" s="53"/>
      <c r="AU21" s="80"/>
      <c r="AV21" s="53"/>
      <c r="AW21" s="80"/>
      <c r="AX21" s="53"/>
      <c r="AY21" s="80"/>
      <c r="AZ21" s="53"/>
      <c r="BA21" s="80"/>
      <c r="BB21" s="53"/>
      <c r="BC21" s="53"/>
      <c r="BD21" s="53"/>
      <c r="BE21" s="53"/>
      <c r="BF21" s="53"/>
      <c r="BG21" s="53"/>
      <c r="BH21" s="53"/>
      <c r="BI21" s="53"/>
      <c r="BJ21" s="53"/>
      <c r="BK21" s="53"/>
      <c r="BL21" s="53"/>
      <c r="BM21" s="53"/>
    </row>
    <row r="22" spans="1:65" s="2" customFormat="1" hidden="1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80"/>
      <c r="V22" s="53"/>
      <c r="W22" s="80"/>
      <c r="X22" s="53"/>
      <c r="Y22" s="80"/>
      <c r="Z22" s="53"/>
      <c r="AA22" s="80"/>
      <c r="AB22" s="53"/>
      <c r="AC22" s="80"/>
      <c r="AD22" s="53"/>
      <c r="AE22" s="80"/>
      <c r="AF22" s="53"/>
      <c r="AG22" s="80"/>
      <c r="AH22" s="53"/>
      <c r="AI22" s="80"/>
      <c r="AJ22" s="53"/>
      <c r="AK22" s="80"/>
      <c r="AL22" s="53"/>
      <c r="AM22" s="80"/>
      <c r="AN22" s="53"/>
      <c r="AO22" s="80"/>
      <c r="AP22" s="53"/>
      <c r="AQ22" s="80"/>
      <c r="AR22" s="53"/>
      <c r="AS22" s="80"/>
      <c r="AT22" s="53"/>
      <c r="AU22" s="80"/>
      <c r="AV22" s="53"/>
      <c r="AW22" s="80"/>
      <c r="AX22" s="53"/>
      <c r="AY22" s="80"/>
      <c r="AZ22" s="53"/>
      <c r="BA22" s="80"/>
      <c r="BB22" s="53"/>
      <c r="BC22" s="53"/>
      <c r="BD22" s="53"/>
      <c r="BE22" s="53"/>
      <c r="BF22" s="53"/>
      <c r="BG22" s="53"/>
      <c r="BH22" s="53"/>
      <c r="BI22" s="53"/>
      <c r="BJ22" s="53"/>
      <c r="BK22" s="53"/>
      <c r="BL22" s="53"/>
      <c r="BM22" s="53"/>
    </row>
    <row r="23" spans="1:65" s="2" customFormat="1" hidden="1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80"/>
      <c r="V23" s="53"/>
      <c r="W23" s="80"/>
      <c r="X23" s="53"/>
      <c r="Y23" s="80"/>
      <c r="Z23" s="53"/>
      <c r="AA23" s="80"/>
      <c r="AB23" s="53"/>
      <c r="AC23" s="80"/>
      <c r="AD23" s="53"/>
      <c r="AE23" s="80"/>
      <c r="AF23" s="53"/>
      <c r="AG23" s="80"/>
      <c r="AH23" s="53"/>
      <c r="AI23" s="80"/>
      <c r="AJ23" s="53"/>
      <c r="AK23" s="80"/>
      <c r="AL23" s="53"/>
      <c r="AM23" s="80"/>
      <c r="AN23" s="53"/>
      <c r="AO23" s="80"/>
      <c r="AP23" s="53"/>
      <c r="AQ23" s="80"/>
      <c r="AR23" s="53"/>
      <c r="AS23" s="80"/>
      <c r="AT23" s="53"/>
      <c r="AU23" s="80"/>
      <c r="AV23" s="53"/>
      <c r="AW23" s="80"/>
      <c r="AX23" s="53"/>
      <c r="AY23" s="80"/>
      <c r="AZ23" s="53"/>
      <c r="BA23" s="80"/>
      <c r="BB23" s="53"/>
      <c r="BC23" s="53"/>
      <c r="BD23" s="53"/>
      <c r="BE23" s="53"/>
      <c r="BF23" s="53"/>
      <c r="BG23" s="53"/>
      <c r="BH23" s="53"/>
      <c r="BI23" s="53"/>
      <c r="BJ23" s="53"/>
      <c r="BK23" s="53"/>
      <c r="BL23" s="53"/>
      <c r="BM23" s="53"/>
    </row>
    <row r="24" spans="1:65" s="2" customFormat="1" ht="30" hidden="1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68"/>
      <c r="N24" s="67" t="s">
        <v>122</v>
      </c>
      <c r="O24" s="67"/>
      <c r="P24" s="67"/>
      <c r="Q24" s="67"/>
      <c r="R24" s="67"/>
      <c r="S24" s="67"/>
      <c r="T24" s="67"/>
      <c r="U24" s="81"/>
      <c r="V24" s="67"/>
      <c r="W24" s="81"/>
      <c r="X24" s="67"/>
      <c r="Y24" s="81"/>
      <c r="Z24" s="67"/>
      <c r="AA24" s="81"/>
      <c r="AB24" s="67"/>
      <c r="AC24" s="81"/>
      <c r="AD24" s="67"/>
      <c r="AE24" s="81"/>
      <c r="AF24" s="67"/>
      <c r="AG24" s="81"/>
      <c r="AH24" s="67"/>
      <c r="AI24" s="81"/>
      <c r="AJ24" s="67"/>
      <c r="AK24" s="81"/>
      <c r="AL24" s="67"/>
      <c r="AM24" s="81"/>
      <c r="AN24" s="67"/>
      <c r="AO24" s="81"/>
      <c r="AP24" s="67"/>
      <c r="AQ24" s="81"/>
      <c r="AR24" s="67"/>
      <c r="AS24" s="81"/>
      <c r="AT24" s="67"/>
      <c r="AU24" s="81"/>
      <c r="AV24" s="67"/>
      <c r="AW24" s="81"/>
      <c r="AX24" s="67"/>
      <c r="AY24" s="81"/>
      <c r="AZ24" s="67"/>
      <c r="BA24" s="81"/>
      <c r="BB24" s="67"/>
      <c r="BC24" s="67"/>
      <c r="BD24" s="67"/>
      <c r="BE24" s="67"/>
      <c r="BF24" s="67"/>
      <c r="BG24" s="67"/>
      <c r="BH24" s="67"/>
      <c r="BI24" s="67"/>
      <c r="BJ24" s="67"/>
      <c r="BK24" s="67"/>
      <c r="BL24" s="67"/>
      <c r="BM24" s="66"/>
    </row>
    <row r="25" spans="1:65" s="2" customFormat="1" hidden="1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65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4"/>
      <c r="AL25" s="64"/>
      <c r="AM25" s="64"/>
      <c r="AN25" s="64"/>
      <c r="AO25" s="64"/>
      <c r="AP25" s="64"/>
      <c r="AQ25" s="64"/>
      <c r="AR25" s="64"/>
      <c r="AS25" s="64"/>
      <c r="AT25" s="64"/>
      <c r="AU25" s="64"/>
      <c r="AV25" s="64"/>
      <c r="AW25" s="64"/>
      <c r="AX25" s="64"/>
      <c r="AY25" s="64"/>
      <c r="AZ25" s="64"/>
      <c r="BA25" s="64"/>
      <c r="BB25" s="64"/>
      <c r="BC25" s="64"/>
      <c r="BD25" s="64"/>
      <c r="BE25" s="64"/>
      <c r="BF25" s="64"/>
      <c r="BG25" s="64"/>
      <c r="BH25" s="64"/>
      <c r="BI25" s="64"/>
      <c r="BJ25" s="64"/>
      <c r="BK25" s="64"/>
      <c r="BL25" s="64"/>
      <c r="BM25" s="63"/>
    </row>
    <row r="26" spans="1:65" s="2" customFormat="1" hidden="1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65"/>
      <c r="N26" s="64"/>
      <c r="O26" s="64"/>
      <c r="P26" s="64"/>
      <c r="Q26" s="64"/>
      <c r="R26" s="64"/>
      <c r="S26" s="64"/>
      <c r="T26" s="64"/>
      <c r="U26" s="82"/>
      <c r="V26" s="64"/>
      <c r="W26" s="82"/>
      <c r="X26" s="64"/>
      <c r="Y26" s="82"/>
      <c r="Z26" s="64"/>
      <c r="AA26" s="82"/>
      <c r="AB26" s="64"/>
      <c r="AC26" s="82"/>
      <c r="AD26" s="64"/>
      <c r="AE26" s="82"/>
      <c r="AF26" s="64"/>
      <c r="AG26" s="82"/>
      <c r="AH26" s="64"/>
      <c r="AI26" s="82"/>
      <c r="AJ26" s="64"/>
      <c r="AK26" s="82"/>
      <c r="AL26" s="64"/>
      <c r="AM26" s="82"/>
      <c r="AN26" s="64"/>
      <c r="AO26" s="82"/>
      <c r="AP26" s="64"/>
      <c r="AQ26" s="82"/>
      <c r="AR26" s="64"/>
      <c r="AS26" s="82"/>
      <c r="AT26" s="64"/>
      <c r="AU26" s="82"/>
      <c r="AV26" s="64"/>
      <c r="AW26" s="82"/>
      <c r="AX26" s="64"/>
      <c r="AY26" s="82"/>
      <c r="AZ26" s="64"/>
      <c r="BA26" s="82"/>
      <c r="BB26" s="64"/>
      <c r="BC26" s="64"/>
      <c r="BD26" s="64"/>
      <c r="BE26" s="64"/>
      <c r="BF26" s="64"/>
      <c r="BG26" s="64"/>
      <c r="BH26" s="64"/>
      <c r="BI26" s="64"/>
      <c r="BJ26" s="64"/>
      <c r="BK26" s="64"/>
      <c r="BL26" s="64"/>
      <c r="BM26" s="63"/>
    </row>
    <row r="27" spans="1:65" s="2" customFormat="1" hidden="1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65"/>
      <c r="N27" s="64"/>
      <c r="O27" s="64"/>
      <c r="P27" s="64"/>
      <c r="Q27" s="64"/>
      <c r="R27" s="64"/>
      <c r="S27" s="64"/>
      <c r="T27" s="64"/>
      <c r="U27" s="82"/>
      <c r="V27" s="64"/>
      <c r="W27" s="82"/>
      <c r="X27" s="64"/>
      <c r="Y27" s="82"/>
      <c r="Z27" s="64"/>
      <c r="AA27" s="82"/>
      <c r="AB27" s="64"/>
      <c r="AC27" s="82"/>
      <c r="AD27" s="64"/>
      <c r="AE27" s="82"/>
      <c r="AF27" s="64"/>
      <c r="AG27" s="82"/>
      <c r="AH27" s="64"/>
      <c r="AI27" s="82"/>
      <c r="AJ27" s="64"/>
      <c r="AK27" s="82"/>
      <c r="AL27" s="64"/>
      <c r="AM27" s="82"/>
      <c r="AN27" s="64"/>
      <c r="AO27" s="82"/>
      <c r="AP27" s="64"/>
      <c r="AQ27" s="82"/>
      <c r="AR27" s="64"/>
      <c r="AS27" s="82"/>
      <c r="AT27" s="64"/>
      <c r="AU27" s="82"/>
      <c r="AV27" s="64"/>
      <c r="AW27" s="82"/>
      <c r="AX27" s="64"/>
      <c r="AY27" s="82"/>
      <c r="AZ27" s="64"/>
      <c r="BA27" s="82"/>
      <c r="BB27" s="64"/>
      <c r="BC27" s="64"/>
      <c r="BD27" s="64"/>
      <c r="BE27" s="64"/>
      <c r="BF27" s="64"/>
      <c r="BG27" s="64"/>
      <c r="BH27" s="64"/>
      <c r="BI27" s="64"/>
      <c r="BJ27" s="64"/>
      <c r="BK27" s="64"/>
      <c r="BL27" s="64"/>
      <c r="BM27" s="63"/>
    </row>
    <row r="28" spans="1:65" s="2" customFormat="1" hidden="1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62"/>
      <c r="N28" s="61"/>
      <c r="O28" s="61"/>
      <c r="P28" s="61"/>
      <c r="Q28" s="61"/>
      <c r="R28" s="61"/>
      <c r="S28" s="61"/>
      <c r="T28" s="61"/>
      <c r="U28" s="83"/>
      <c r="V28" s="61"/>
      <c r="W28" s="83"/>
      <c r="X28" s="61"/>
      <c r="Y28" s="83"/>
      <c r="Z28" s="61"/>
      <c r="AA28" s="83"/>
      <c r="AB28" s="61"/>
      <c r="AC28" s="83"/>
      <c r="AD28" s="61"/>
      <c r="AE28" s="83"/>
      <c r="AF28" s="61"/>
      <c r="AG28" s="83"/>
      <c r="AH28" s="61"/>
      <c r="AI28" s="83"/>
      <c r="AJ28" s="61"/>
      <c r="AK28" s="83"/>
      <c r="AL28" s="61"/>
      <c r="AM28" s="83"/>
      <c r="AN28" s="61"/>
      <c r="AO28" s="83"/>
      <c r="AP28" s="61"/>
      <c r="AQ28" s="83"/>
      <c r="AR28" s="61"/>
      <c r="AS28" s="83"/>
      <c r="AT28" s="61"/>
      <c r="AU28" s="83"/>
      <c r="AV28" s="61"/>
      <c r="AW28" s="83"/>
      <c r="AX28" s="61"/>
      <c r="AY28" s="83"/>
      <c r="AZ28" s="61"/>
      <c r="BA28" s="83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61"/>
      <c r="BM28" s="60"/>
    </row>
    <row r="29" spans="1:65" s="2" customFormat="1" ht="17.25" customHeight="1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100" t="s">
        <v>121</v>
      </c>
      <c r="N29" s="101"/>
      <c r="O29" s="101"/>
      <c r="P29" s="101"/>
      <c r="Q29" s="101"/>
      <c r="R29" s="101"/>
      <c r="S29" s="58"/>
      <c r="T29" s="69" t="s">
        <v>120</v>
      </c>
      <c r="U29" s="84"/>
      <c r="V29" s="58"/>
      <c r="W29" s="84"/>
      <c r="X29" s="58"/>
      <c r="Y29" s="84"/>
      <c r="Z29" s="58"/>
      <c r="AA29" s="84"/>
      <c r="AB29" s="58"/>
      <c r="AC29" s="84"/>
      <c r="AD29" s="58"/>
      <c r="AE29" s="84"/>
      <c r="AF29" s="58"/>
      <c r="AG29" s="84"/>
      <c r="AH29" s="58"/>
      <c r="AI29" s="84"/>
      <c r="AJ29" s="58"/>
      <c r="AK29" s="84"/>
      <c r="AL29" s="58"/>
      <c r="AM29" s="84"/>
      <c r="AN29" s="58"/>
      <c r="AO29" s="84"/>
      <c r="AP29" s="58"/>
      <c r="AQ29" s="84"/>
      <c r="AR29" s="58"/>
      <c r="AS29" s="84"/>
      <c r="AT29" s="58"/>
      <c r="AU29" s="84"/>
      <c r="AV29" s="58"/>
      <c r="AW29" s="84"/>
      <c r="AX29" s="58"/>
      <c r="AY29" s="84"/>
      <c r="AZ29" s="58"/>
      <c r="BA29" s="84"/>
      <c r="BB29" s="99"/>
      <c r="BC29" s="58"/>
      <c r="BD29" s="58"/>
      <c r="BE29" s="70"/>
      <c r="BF29" s="100" t="s">
        <v>119</v>
      </c>
      <c r="BG29" s="101"/>
      <c r="BH29" s="101"/>
      <c r="BI29" s="101"/>
      <c r="BJ29" s="101"/>
      <c r="BK29" s="101"/>
      <c r="BL29" s="101"/>
      <c r="BM29" s="101"/>
    </row>
    <row r="30" spans="1:65" s="2" customFormat="1" ht="17.25" customHeight="1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5"/>
      <c r="N30" s="54"/>
      <c r="O30" s="54"/>
      <c r="P30" s="54"/>
      <c r="Q30" s="54"/>
      <c r="R30" s="54"/>
      <c r="S30" s="58"/>
      <c r="T30" s="76" t="s">
        <v>128</v>
      </c>
      <c r="U30" s="85"/>
      <c r="V30" s="71"/>
      <c r="W30" s="85"/>
      <c r="X30" s="71"/>
      <c r="Y30" s="85"/>
      <c r="Z30" s="71"/>
      <c r="AA30" s="85"/>
      <c r="AB30" s="54"/>
      <c r="AC30" s="93"/>
      <c r="AD30" s="54"/>
      <c r="AE30" s="93"/>
      <c r="AF30" s="54"/>
      <c r="AG30" s="93"/>
      <c r="AH30" s="54"/>
      <c r="AI30" s="93"/>
      <c r="AJ30" s="54"/>
      <c r="AK30" s="93"/>
      <c r="AL30" s="54"/>
      <c r="AM30" s="93"/>
      <c r="AN30" s="54"/>
      <c r="AO30" s="85"/>
      <c r="AP30" s="71"/>
      <c r="AQ30" s="85"/>
      <c r="AR30" s="54"/>
      <c r="AS30" s="93"/>
      <c r="AT30" s="54"/>
      <c r="AU30" s="93"/>
      <c r="AV30" s="71" t="s">
        <v>129</v>
      </c>
      <c r="AW30" s="85"/>
      <c r="AX30" s="71"/>
      <c r="AY30" s="85"/>
      <c r="AZ30" s="71"/>
      <c r="BA30" s="85"/>
      <c r="BB30" s="71" t="s">
        <v>134</v>
      </c>
      <c r="BC30" s="54" t="s">
        <v>135</v>
      </c>
      <c r="BD30" s="59"/>
      <c r="BE30" s="57" t="s">
        <v>111</v>
      </c>
      <c r="BF30" s="55"/>
      <c r="BG30" s="54"/>
      <c r="BH30" s="54"/>
      <c r="BI30" s="54"/>
      <c r="BJ30" s="54"/>
      <c r="BK30" s="54"/>
      <c r="BL30" s="54"/>
      <c r="BM30" s="54"/>
    </row>
    <row r="31" spans="1:65" s="2" customFormat="1" ht="103.5" customHeight="1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5"/>
      <c r="N31" s="54"/>
      <c r="O31" s="54"/>
      <c r="P31" s="54"/>
      <c r="Q31" s="54"/>
      <c r="R31" s="54"/>
      <c r="S31" s="55"/>
      <c r="T31" s="69" t="s">
        <v>123</v>
      </c>
      <c r="U31" s="84"/>
      <c r="V31" s="58"/>
      <c r="W31" s="84"/>
      <c r="X31" s="58"/>
      <c r="Y31" s="84"/>
      <c r="Z31" s="58"/>
      <c r="AA31" s="92"/>
      <c r="AB31" s="69" t="s">
        <v>24</v>
      </c>
      <c r="AC31" s="84"/>
      <c r="AD31" s="70"/>
      <c r="AE31" s="84"/>
      <c r="AF31" s="69" t="s">
        <v>124</v>
      </c>
      <c r="AG31" s="84"/>
      <c r="AH31" s="58"/>
      <c r="AI31" s="84"/>
      <c r="AJ31" s="69" t="s">
        <v>32</v>
      </c>
      <c r="AK31" s="84"/>
      <c r="AL31" s="58"/>
      <c r="AM31" s="84"/>
      <c r="AN31" s="75" t="s">
        <v>127</v>
      </c>
      <c r="AO31" s="95"/>
      <c r="AP31" s="77"/>
      <c r="AQ31" s="92"/>
      <c r="AR31" s="69" t="s">
        <v>125</v>
      </c>
      <c r="AS31" s="84"/>
      <c r="AT31" s="58"/>
      <c r="AU31" s="84"/>
      <c r="AV31" s="74" t="s">
        <v>133</v>
      </c>
      <c r="AW31" s="96"/>
      <c r="AX31" s="54"/>
      <c r="AY31" s="93"/>
      <c r="AZ31" s="54"/>
      <c r="BA31" s="93"/>
      <c r="BB31" s="55" t="s">
        <v>137</v>
      </c>
      <c r="BC31" s="57"/>
      <c r="BD31" s="57"/>
      <c r="BE31" s="56"/>
      <c r="BF31" s="55"/>
      <c r="BG31" s="54"/>
      <c r="BH31" s="54"/>
      <c r="BI31" s="54"/>
      <c r="BJ31" s="54"/>
      <c r="BK31" s="54"/>
      <c r="BL31" s="54"/>
      <c r="BM31" s="54"/>
    </row>
    <row r="32" spans="1:65" s="106" customFormat="1" ht="87.75" customHeight="1">
      <c r="A32" s="50"/>
      <c r="B32" s="50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1" t="s">
        <v>118</v>
      </c>
      <c r="N32" s="51" t="s">
        <v>117</v>
      </c>
      <c r="O32" s="51" t="s">
        <v>116</v>
      </c>
      <c r="P32" s="51" t="s">
        <v>115</v>
      </c>
      <c r="Q32" s="51" t="s">
        <v>114</v>
      </c>
      <c r="R32" s="51" t="s">
        <v>113</v>
      </c>
      <c r="S32" s="52" t="s">
        <v>112</v>
      </c>
      <c r="T32" s="72" t="s">
        <v>40</v>
      </c>
      <c r="U32" s="86"/>
      <c r="V32" s="72" t="s">
        <v>42</v>
      </c>
      <c r="W32" s="86"/>
      <c r="X32" s="72" t="s">
        <v>46</v>
      </c>
      <c r="Y32" s="86"/>
      <c r="Z32" s="72" t="s">
        <v>52</v>
      </c>
      <c r="AA32" s="86"/>
      <c r="AB32" s="51" t="s">
        <v>58</v>
      </c>
      <c r="AC32" s="94"/>
      <c r="AD32" s="51" t="s">
        <v>42</v>
      </c>
      <c r="AE32" s="94"/>
      <c r="AF32" s="51" t="s">
        <v>58</v>
      </c>
      <c r="AG32" s="94"/>
      <c r="AH32" s="51" t="s">
        <v>42</v>
      </c>
      <c r="AI32" s="94"/>
      <c r="AJ32" s="51" t="s">
        <v>58</v>
      </c>
      <c r="AK32" s="94"/>
      <c r="AL32" s="51" t="s">
        <v>42</v>
      </c>
      <c r="AM32" s="94"/>
      <c r="AN32" s="51" t="s">
        <v>65</v>
      </c>
      <c r="AO32" s="94"/>
      <c r="AP32" s="51" t="s">
        <v>146</v>
      </c>
      <c r="AQ32" s="94"/>
      <c r="AR32" s="51" t="s">
        <v>126</v>
      </c>
      <c r="AS32" s="94"/>
      <c r="AT32" s="51" t="s">
        <v>42</v>
      </c>
      <c r="AU32" s="94"/>
      <c r="AV32" s="52" t="s">
        <v>130</v>
      </c>
      <c r="AW32" s="97"/>
      <c r="AX32" s="52" t="s">
        <v>131</v>
      </c>
      <c r="AY32" s="97"/>
      <c r="AZ32" s="52" t="s">
        <v>132</v>
      </c>
      <c r="BA32" s="97"/>
      <c r="BB32" s="73" t="s">
        <v>96</v>
      </c>
      <c r="BC32" s="52" t="s">
        <v>136</v>
      </c>
      <c r="BD32" s="52"/>
      <c r="BE32" s="51" t="s">
        <v>111</v>
      </c>
      <c r="BF32" s="51" t="s">
        <v>110</v>
      </c>
      <c r="BG32" s="51" t="s">
        <v>109</v>
      </c>
      <c r="BH32" s="51" t="s">
        <v>108</v>
      </c>
      <c r="BI32" s="51" t="s">
        <v>107</v>
      </c>
      <c r="BJ32" s="51" t="s">
        <v>106</v>
      </c>
      <c r="BK32" s="51" t="s">
        <v>105</v>
      </c>
      <c r="BL32" s="51" t="s">
        <v>104</v>
      </c>
      <c r="BM32" s="51" t="s">
        <v>103</v>
      </c>
    </row>
    <row r="33" spans="13:65" ht="24.75">
      <c r="M33" s="49" t="s">
        <v>37</v>
      </c>
      <c r="N33" s="43" t="s">
        <v>3</v>
      </c>
      <c r="O33" s="43" t="s">
        <v>4</v>
      </c>
      <c r="P33" s="44" t="s">
        <v>5</v>
      </c>
      <c r="Q33" s="44" t="s">
        <v>12</v>
      </c>
      <c r="R33" s="44" t="s">
        <v>11</v>
      </c>
      <c r="S33" s="49"/>
      <c r="T33" s="49" t="s">
        <v>98</v>
      </c>
      <c r="U33" s="87">
        <f>IF(T33=T2,U2,IF(T33=T3,U3,IF(T33=T4,U4,IF(T33=T5,U5,0))))</f>
        <v>2</v>
      </c>
      <c r="V33" s="49" t="s">
        <v>44</v>
      </c>
      <c r="W33" s="87">
        <f>IF(V33=V2,W2,IF(V33=V3,W3,IF(V33=V4,W4,IF(V33=V5,W5,0))))</f>
        <v>0</v>
      </c>
      <c r="X33" s="49" t="s">
        <v>50</v>
      </c>
      <c r="Y33" s="87">
        <f>IF(X33=X2,Y2,IF(X33=X3,Y3,IF(X33=X4,Y4,IF(X33=X5,Y5,IF(X33=X6,Y6,0)))))</f>
        <v>2.5</v>
      </c>
      <c r="Z33" s="49" t="s">
        <v>53</v>
      </c>
      <c r="AA33" s="87">
        <f>IF(Z33=Z2,AA2,IF(Z33=Z3,AA3,IF(Z33=Z4,AA4,IF(Z33=Z5,AA5,0))))</f>
        <v>0</v>
      </c>
      <c r="AB33" s="49" t="s">
        <v>56</v>
      </c>
      <c r="AC33" s="87">
        <f>IF(AB33=AB2,AC2,IF(AB33=AB3,AC3,IF(AB33=AB4,AC4,IF(AB33=AB5,AC5,0))))</f>
        <v>0</v>
      </c>
      <c r="AD33" s="49" t="s">
        <v>56</v>
      </c>
      <c r="AE33" s="87">
        <f>IF(AD33=AD2,AE2,IF(AD33=AD3,AE3,IF(AD33=AD4,AE4,IF(AD33=AD5,AE5,0))))</f>
        <v>0</v>
      </c>
      <c r="AF33" s="49" t="s">
        <v>56</v>
      </c>
      <c r="AG33" s="87">
        <f>IF(AF33=AF2,AG2,IF(AF33=AF3,AG3,IF(AF33=AF4,AG4,IF(AF33=AF5,AG5,0))))</f>
        <v>0</v>
      </c>
      <c r="AH33" s="49" t="s">
        <v>56</v>
      </c>
      <c r="AI33" s="87">
        <f>IF(AH33=AH2,AI2,IF(AH33=AH3,AI3,IF(AH33=AH4,AI4,IF(AH33=AH5,AI5,0))))</f>
        <v>0</v>
      </c>
      <c r="AJ33" s="49" t="s">
        <v>56</v>
      </c>
      <c r="AK33" s="87">
        <f>IF(AJ33=AJ2,AK2,IF(AJ33=AJ3,AK3,IF(AJ33=AJ4,AK4,IF(AJ33=AJ5,AK5,0))))</f>
        <v>0</v>
      </c>
      <c r="AL33" s="49" t="s">
        <v>56</v>
      </c>
      <c r="AM33" s="87">
        <f>IF(AL33=AL2,AM2,IF(AL33=AL3,AM3,IF(AL33=AL4,AM4,IF(AL33=AL5,AM5,0))))</f>
        <v>0</v>
      </c>
      <c r="AN33" s="49" t="s">
        <v>56</v>
      </c>
      <c r="AO33" s="87">
        <f>IF(AN33=AN2,AO2,IF(AN33=AN3,AO3,IF(AN33=AN4,AO4,IF(AN33=AN5,AO5,IF(AN33=AN6,AO6,0)))))</f>
        <v>0</v>
      </c>
      <c r="AP33" s="49" t="s">
        <v>56</v>
      </c>
      <c r="AQ33" s="87">
        <f>IF(AP33=AP2,AQ2,IF(AP33=AP3,AQ3,IF(AP33=AP4,AQ4,IF(AP33=AP5,AQ5,IF(AP33=AP6,AQ6,0)))))</f>
        <v>0</v>
      </c>
      <c r="AR33" s="49" t="s">
        <v>56</v>
      </c>
      <c r="AS33" s="87">
        <f>IF(AR33=AR2,AS2,IF(AR33=AR3,AS3,IF(AR33=AR4,AS4,IF(AR33=AR5,AS5,0))))</f>
        <v>0</v>
      </c>
      <c r="AT33" s="49" t="s">
        <v>56</v>
      </c>
      <c r="AU33" s="87">
        <f>IF(AT33=AT2,AU2,IF(AT33=AT3,AU3,IF(AT33=AT4,AU4,IF(AT33=AT5,AU5,0))))</f>
        <v>0</v>
      </c>
      <c r="AV33" s="49" t="s">
        <v>91</v>
      </c>
      <c r="AW33" s="87">
        <f>IF(AV33=AV2,AW2,IF(AV33=AV3,AW3,IF(AV33=AV4,AW4,IF(AV33=AV5,AW5,0))))</f>
        <v>0</v>
      </c>
      <c r="AX33" s="49" t="s">
        <v>86</v>
      </c>
      <c r="AY33" s="87">
        <f>IF(AX33=AX2,AY2,IF(AX33=AX3,AY3,IF(AX33=AX4,AY4,IF(AX33=AX5,AY5,0))))</f>
        <v>4</v>
      </c>
      <c r="AZ33" s="49" t="s">
        <v>88</v>
      </c>
      <c r="BA33" s="87">
        <f>IF(AZ33=AZ2,BA2,IF(AZ33=AZ3,BA3,IF(AZ33=AZ4,BA4,IF(AZ33=AZ5,BA5,IF(AZ33=AZ6,BA6,0)))))</f>
        <v>4</v>
      </c>
      <c r="BB33" s="49" t="e">
        <f>INDEX(Sensib_milieux!C3:E7,MATCH(Hiérarchisation_AE!M33,Sensib_milieux!C2:E2,0),MATCH(Hiérarchisation_AE!R33,Sensib_milieux!B3:B7,0))</f>
        <v>#REF!</v>
      </c>
      <c r="BC33" s="49" t="s">
        <v>95</v>
      </c>
      <c r="BD33" s="49">
        <f>IF(BC33="Non conforme",BD3,BD2)</f>
        <v>100</v>
      </c>
      <c r="BE33" s="49" t="e">
        <f>(U33+W33+Y33+AA33+AC33+AE33+AG33+AI33+AK33+AM33+AO33+AQ33+AS33+AU33)*BB33+BD33</f>
        <v>#REF!</v>
      </c>
      <c r="BF33" s="49"/>
      <c r="BG33" s="49"/>
      <c r="BH33" s="49"/>
      <c r="BI33" s="49"/>
      <c r="BJ33" s="49"/>
      <c r="BK33" s="49"/>
      <c r="BL33" s="49"/>
      <c r="BM33" s="49"/>
    </row>
    <row r="34" spans="13:65">
      <c r="M34" s="49"/>
      <c r="N34" s="49"/>
      <c r="O34" s="49"/>
      <c r="P34" s="49"/>
      <c r="Q34" s="49"/>
      <c r="R34" s="49"/>
      <c r="S34" s="49"/>
      <c r="T34" s="49"/>
      <c r="U34" s="87"/>
      <c r="V34" s="49"/>
      <c r="W34" s="87"/>
      <c r="X34" s="49"/>
      <c r="Y34" s="87"/>
      <c r="Z34" s="49"/>
      <c r="AA34" s="87"/>
      <c r="AB34" s="49"/>
      <c r="AC34" s="87"/>
      <c r="AD34" s="49"/>
      <c r="AE34" s="87"/>
      <c r="AF34" s="49"/>
      <c r="AG34" s="87"/>
      <c r="AH34" s="49"/>
      <c r="AI34" s="87"/>
      <c r="AJ34" s="49"/>
      <c r="AK34" s="87"/>
      <c r="AL34" s="49"/>
      <c r="AM34" s="87"/>
      <c r="AN34" s="49"/>
      <c r="AO34" s="87"/>
      <c r="AP34" s="49"/>
      <c r="AQ34" s="87"/>
      <c r="AR34" s="49"/>
      <c r="AS34" s="87"/>
      <c r="AT34" s="49"/>
      <c r="AU34" s="87"/>
      <c r="AV34" s="49"/>
      <c r="AW34" s="87"/>
      <c r="AX34" s="49"/>
      <c r="AY34" s="87"/>
      <c r="AZ34" s="49"/>
      <c r="BA34" s="87"/>
      <c r="BB34" s="49"/>
      <c r="BC34" s="49"/>
      <c r="BD34" s="49"/>
      <c r="BE34" s="49"/>
      <c r="BF34" s="49"/>
      <c r="BG34" s="49"/>
      <c r="BH34" s="49"/>
      <c r="BI34" s="49"/>
      <c r="BJ34" s="49"/>
      <c r="BK34" s="49"/>
      <c r="BL34" s="49"/>
      <c r="BM34" s="49"/>
    </row>
    <row r="35" spans="13:65">
      <c r="M35" s="49"/>
      <c r="N35" s="49"/>
      <c r="O35" s="49"/>
      <c r="P35" s="49"/>
      <c r="Q35" s="49"/>
      <c r="R35" s="49"/>
      <c r="S35" s="49"/>
      <c r="T35" s="49"/>
      <c r="U35" s="87"/>
      <c r="V35" s="49"/>
      <c r="W35" s="87"/>
      <c r="X35" s="49"/>
      <c r="Y35" s="87"/>
      <c r="Z35" s="49"/>
      <c r="AA35" s="87"/>
      <c r="AB35" s="49"/>
      <c r="AC35" s="87"/>
      <c r="AD35" s="49"/>
      <c r="AE35" s="87"/>
      <c r="AF35" s="49"/>
      <c r="AG35" s="87"/>
      <c r="AH35" s="49"/>
      <c r="AI35" s="87"/>
      <c r="AJ35" s="49"/>
      <c r="AK35" s="87"/>
      <c r="AL35" s="49"/>
      <c r="AM35" s="87"/>
      <c r="AN35" s="49"/>
      <c r="AO35" s="87"/>
      <c r="AP35" s="49"/>
      <c r="AQ35" s="87"/>
      <c r="AR35" s="49"/>
      <c r="AS35" s="87"/>
      <c r="AT35" s="49"/>
      <c r="AU35" s="87"/>
      <c r="AV35" s="49"/>
      <c r="AW35" s="87"/>
      <c r="AX35" s="49"/>
      <c r="AY35" s="87"/>
      <c r="AZ35" s="49"/>
      <c r="BA35" s="87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</row>
    <row r="36" spans="13:65">
      <c r="M36" s="49"/>
      <c r="N36" s="49"/>
      <c r="O36" s="49"/>
      <c r="P36" s="49"/>
      <c r="Q36" s="49"/>
      <c r="R36" s="49"/>
      <c r="S36" s="49"/>
      <c r="T36" s="49"/>
      <c r="U36" s="87"/>
      <c r="V36" s="49"/>
      <c r="W36" s="87"/>
      <c r="X36" s="49"/>
      <c r="Y36" s="87"/>
      <c r="Z36" s="49"/>
      <c r="AA36" s="87"/>
      <c r="AB36" s="49"/>
      <c r="AC36" s="87"/>
      <c r="AD36" s="49"/>
      <c r="AE36" s="87"/>
      <c r="AF36" s="49"/>
      <c r="AG36" s="87"/>
      <c r="AH36" s="49"/>
      <c r="AI36" s="87"/>
      <c r="AJ36" s="49"/>
      <c r="AK36" s="87"/>
      <c r="AL36" s="49"/>
      <c r="AM36" s="87"/>
      <c r="AN36" s="49"/>
      <c r="AO36" s="87"/>
      <c r="AP36" s="49"/>
      <c r="AQ36" s="87"/>
      <c r="AR36" s="49"/>
      <c r="AS36" s="87"/>
      <c r="AT36" s="49"/>
      <c r="AU36" s="87"/>
      <c r="AV36" s="49"/>
      <c r="AW36" s="87"/>
      <c r="AX36" s="49"/>
      <c r="AY36" s="87"/>
      <c r="AZ36" s="49"/>
      <c r="BA36" s="87"/>
      <c r="BB36" s="49"/>
      <c r="BC36" s="49"/>
      <c r="BD36" s="49"/>
      <c r="BE36" s="49"/>
      <c r="BF36" s="49"/>
      <c r="BG36" s="49"/>
      <c r="BH36" s="49"/>
      <c r="BI36" s="49"/>
      <c r="BJ36" s="49"/>
      <c r="BK36" s="49"/>
      <c r="BL36" s="49"/>
      <c r="BM36" s="49"/>
    </row>
    <row r="37" spans="13:65">
      <c r="M37" s="49"/>
      <c r="N37" s="49"/>
      <c r="O37" s="49"/>
      <c r="P37" s="49"/>
      <c r="Q37" s="49"/>
      <c r="R37" s="49"/>
      <c r="S37" s="49"/>
      <c r="T37" s="49"/>
      <c r="U37" s="87"/>
      <c r="V37" s="49"/>
      <c r="W37" s="87"/>
      <c r="X37" s="49"/>
      <c r="Y37" s="87"/>
      <c r="Z37" s="49"/>
      <c r="AA37" s="87"/>
      <c r="AB37" s="49"/>
      <c r="AC37" s="87"/>
      <c r="AD37" s="49"/>
      <c r="AE37" s="87"/>
      <c r="AF37" s="49"/>
      <c r="AG37" s="87"/>
      <c r="AH37" s="49"/>
      <c r="AI37" s="87"/>
      <c r="AJ37" s="49"/>
      <c r="AK37" s="87"/>
      <c r="AL37" s="49"/>
      <c r="AM37" s="87"/>
      <c r="AN37" s="49"/>
      <c r="AO37" s="87"/>
      <c r="AP37" s="49"/>
      <c r="AQ37" s="87"/>
      <c r="AR37" s="49"/>
      <c r="AS37" s="87"/>
      <c r="AT37" s="49"/>
      <c r="AU37" s="87"/>
      <c r="AV37" s="49"/>
      <c r="AW37" s="87"/>
      <c r="AX37" s="49"/>
      <c r="AY37" s="87"/>
      <c r="AZ37" s="49"/>
      <c r="BA37" s="87"/>
      <c r="BB37" s="49"/>
      <c r="BC37" s="49"/>
      <c r="BD37" s="49"/>
      <c r="BE37" s="49"/>
      <c r="BF37" s="49"/>
      <c r="BG37" s="49"/>
      <c r="BH37" s="49"/>
      <c r="BI37" s="49"/>
      <c r="BJ37" s="49"/>
      <c r="BK37" s="49"/>
      <c r="BL37" s="49"/>
      <c r="BM37" s="49"/>
    </row>
    <row r="38" spans="13:65">
      <c r="M38" s="49"/>
      <c r="N38" s="49"/>
      <c r="O38" s="49"/>
      <c r="P38" s="49"/>
      <c r="Q38" s="49"/>
      <c r="R38" s="49"/>
      <c r="S38" s="49"/>
      <c r="T38" s="49"/>
      <c r="U38" s="87"/>
      <c r="V38" s="49"/>
      <c r="W38" s="87"/>
      <c r="X38" s="49"/>
      <c r="Y38" s="87"/>
      <c r="Z38" s="49"/>
      <c r="AA38" s="87"/>
      <c r="AB38" s="49"/>
      <c r="AC38" s="87"/>
      <c r="AD38" s="49"/>
      <c r="AE38" s="87"/>
      <c r="AF38" s="49"/>
      <c r="AG38" s="87"/>
      <c r="AH38" s="49"/>
      <c r="AI38" s="87"/>
      <c r="AJ38" s="49"/>
      <c r="AK38" s="87"/>
      <c r="AL38" s="49"/>
      <c r="AM38" s="87"/>
      <c r="AN38" s="49"/>
      <c r="AO38" s="87"/>
      <c r="AP38" s="49"/>
      <c r="AQ38" s="87"/>
      <c r="AR38" s="49"/>
      <c r="AS38" s="87"/>
      <c r="AT38" s="49"/>
      <c r="AU38" s="87"/>
      <c r="AV38" s="49"/>
      <c r="AW38" s="87"/>
      <c r="AX38" s="49"/>
      <c r="AY38" s="87"/>
      <c r="AZ38" s="49"/>
      <c r="BA38" s="87"/>
      <c r="BB38" s="49"/>
      <c r="BC38" s="49"/>
      <c r="BD38" s="49"/>
      <c r="BE38" s="49"/>
      <c r="BF38" s="49"/>
      <c r="BG38" s="49"/>
      <c r="BH38" s="49"/>
      <c r="BI38" s="49"/>
      <c r="BJ38" s="49"/>
      <c r="BK38" s="49"/>
      <c r="BL38" s="49"/>
      <c r="BM38" s="49"/>
    </row>
    <row r="39" spans="13:65">
      <c r="M39" s="49"/>
      <c r="N39" s="49"/>
      <c r="O39" s="49"/>
      <c r="P39" s="49"/>
      <c r="Q39" s="49"/>
      <c r="R39" s="49"/>
      <c r="S39" s="49"/>
      <c r="T39" s="49"/>
      <c r="U39" s="87"/>
      <c r="V39" s="49"/>
      <c r="W39" s="87"/>
      <c r="X39" s="49"/>
      <c r="Y39" s="87"/>
      <c r="Z39" s="49"/>
      <c r="AA39" s="87"/>
      <c r="AB39" s="49"/>
      <c r="AC39" s="87"/>
      <c r="AD39" s="49"/>
      <c r="AE39" s="87"/>
      <c r="AF39" s="49"/>
      <c r="AG39" s="87"/>
      <c r="AH39" s="49"/>
      <c r="AI39" s="87"/>
      <c r="AJ39" s="49"/>
      <c r="AK39" s="87"/>
      <c r="AL39" s="49"/>
      <c r="AM39" s="87"/>
      <c r="AN39" s="49"/>
      <c r="AO39" s="87"/>
      <c r="AP39" s="49"/>
      <c r="AQ39" s="87"/>
      <c r="AR39" s="49"/>
      <c r="AS39" s="87"/>
      <c r="AT39" s="49"/>
      <c r="AU39" s="87"/>
      <c r="AV39" s="49"/>
      <c r="AW39" s="87"/>
      <c r="AX39" s="49"/>
      <c r="AY39" s="87"/>
      <c r="AZ39" s="49"/>
      <c r="BA39" s="87"/>
      <c r="BB39" s="49"/>
      <c r="BC39" s="49"/>
      <c r="BD39" s="49"/>
      <c r="BE39" s="49"/>
      <c r="BF39" s="49"/>
      <c r="BG39" s="49"/>
      <c r="BH39" s="49"/>
      <c r="BI39" s="49"/>
      <c r="BJ39" s="49"/>
      <c r="BK39" s="49"/>
      <c r="BL39" s="49"/>
      <c r="BM39" s="49"/>
    </row>
    <row r="40" spans="13:65">
      <c r="M40" s="49"/>
      <c r="N40" s="49"/>
      <c r="O40" s="49"/>
      <c r="P40" s="49"/>
      <c r="Q40" s="49"/>
      <c r="R40" s="49"/>
      <c r="S40" s="49"/>
      <c r="T40" s="49"/>
      <c r="U40" s="87"/>
      <c r="V40" s="49"/>
      <c r="W40" s="87"/>
      <c r="X40" s="49"/>
      <c r="Y40" s="87"/>
      <c r="Z40" s="49"/>
      <c r="AA40" s="87"/>
      <c r="AB40" s="49"/>
      <c r="AC40" s="87"/>
      <c r="AD40" s="49"/>
      <c r="AE40" s="87"/>
      <c r="AF40" s="49"/>
      <c r="AG40" s="87"/>
      <c r="AH40" s="49"/>
      <c r="AI40" s="87"/>
      <c r="AJ40" s="49"/>
      <c r="AK40" s="87"/>
      <c r="AL40" s="49"/>
      <c r="AM40" s="87"/>
      <c r="AN40" s="49"/>
      <c r="AO40" s="87"/>
      <c r="AP40" s="49"/>
      <c r="AQ40" s="87"/>
      <c r="AR40" s="49"/>
      <c r="AS40" s="87"/>
      <c r="AT40" s="49"/>
      <c r="AU40" s="87"/>
      <c r="AV40" s="49"/>
      <c r="AW40" s="87"/>
      <c r="AX40" s="49"/>
      <c r="AY40" s="87"/>
      <c r="AZ40" s="49"/>
      <c r="BA40" s="87"/>
      <c r="BB40" s="49"/>
      <c r="BC40" s="49"/>
      <c r="BD40" s="49"/>
      <c r="BE40" s="49"/>
      <c r="BF40" s="49"/>
      <c r="BG40" s="49"/>
      <c r="BH40" s="49"/>
      <c r="BI40" s="49"/>
      <c r="BJ40" s="49"/>
      <c r="BK40" s="49"/>
      <c r="BL40" s="49"/>
      <c r="BM40" s="49"/>
    </row>
    <row r="41" spans="13:65">
      <c r="M41" s="49"/>
      <c r="N41" s="49"/>
      <c r="O41" s="49"/>
      <c r="P41" s="49"/>
      <c r="Q41" s="49"/>
      <c r="R41" s="49"/>
      <c r="S41" s="49"/>
      <c r="T41" s="49"/>
      <c r="U41" s="87"/>
      <c r="V41" s="49"/>
      <c r="W41" s="87"/>
      <c r="X41" s="49"/>
      <c r="Y41" s="87"/>
      <c r="Z41" s="49"/>
      <c r="AA41" s="87"/>
      <c r="AB41" s="49"/>
      <c r="AC41" s="87"/>
      <c r="AD41" s="49"/>
      <c r="AE41" s="87"/>
      <c r="AF41" s="49"/>
      <c r="AG41" s="87"/>
      <c r="AH41" s="49"/>
      <c r="AI41" s="87"/>
      <c r="AJ41" s="49"/>
      <c r="AK41" s="87"/>
      <c r="AL41" s="49"/>
      <c r="AM41" s="87"/>
      <c r="AN41" s="49"/>
      <c r="AO41" s="87"/>
      <c r="AP41" s="49"/>
      <c r="AQ41" s="87"/>
      <c r="AR41" s="49"/>
      <c r="AS41" s="87"/>
      <c r="AT41" s="49"/>
      <c r="AU41" s="87"/>
      <c r="AV41" s="49"/>
      <c r="AW41" s="87"/>
      <c r="AX41" s="49"/>
      <c r="AY41" s="87"/>
      <c r="AZ41" s="49"/>
      <c r="BA41" s="87"/>
      <c r="BB41" s="49"/>
      <c r="BC41" s="49"/>
      <c r="BD41" s="49"/>
      <c r="BE41" s="49"/>
      <c r="BF41" s="49"/>
      <c r="BG41" s="49"/>
      <c r="BH41" s="49"/>
      <c r="BI41" s="49"/>
      <c r="BJ41" s="49"/>
      <c r="BK41" s="49"/>
      <c r="BL41" s="49"/>
      <c r="BM41" s="49"/>
    </row>
    <row r="42" spans="13:65">
      <c r="M42" s="49"/>
      <c r="N42" s="49"/>
      <c r="O42" s="49"/>
      <c r="P42" s="49"/>
      <c r="Q42" s="49"/>
      <c r="R42" s="49"/>
      <c r="S42" s="49"/>
      <c r="T42" s="49"/>
      <c r="U42" s="87"/>
      <c r="V42" s="49"/>
      <c r="W42" s="87"/>
      <c r="X42" s="49"/>
      <c r="Y42" s="87"/>
      <c r="Z42" s="49"/>
      <c r="AA42" s="87"/>
      <c r="AB42" s="49"/>
      <c r="AC42" s="87"/>
      <c r="AD42" s="49"/>
      <c r="AE42" s="87"/>
      <c r="AF42" s="49"/>
      <c r="AG42" s="87"/>
      <c r="AH42" s="49"/>
      <c r="AI42" s="87"/>
      <c r="AJ42" s="49"/>
      <c r="AK42" s="87"/>
      <c r="AL42" s="49"/>
      <c r="AM42" s="87"/>
      <c r="AN42" s="49"/>
      <c r="AO42" s="87"/>
      <c r="AP42" s="49"/>
      <c r="AQ42" s="87"/>
      <c r="AR42" s="49"/>
      <c r="AS42" s="87"/>
      <c r="AT42" s="49"/>
      <c r="AU42" s="87"/>
      <c r="AV42" s="49"/>
      <c r="AW42" s="87"/>
      <c r="AX42" s="49"/>
      <c r="AY42" s="87"/>
      <c r="AZ42" s="49"/>
      <c r="BA42" s="87"/>
      <c r="BB42" s="49"/>
      <c r="BC42" s="49"/>
      <c r="BD42" s="49"/>
      <c r="BE42" s="49"/>
      <c r="BF42" s="49"/>
      <c r="BG42" s="49"/>
      <c r="BH42" s="49"/>
      <c r="BI42" s="49"/>
      <c r="BJ42" s="49"/>
      <c r="BK42" s="49"/>
      <c r="BL42" s="49"/>
      <c r="BM42" s="49"/>
    </row>
    <row r="43" spans="13:65">
      <c r="M43" s="49"/>
      <c r="N43" s="49"/>
      <c r="O43" s="49"/>
      <c r="P43" s="49"/>
      <c r="Q43" s="49"/>
      <c r="R43" s="49"/>
      <c r="S43" s="49"/>
      <c r="T43" s="49"/>
      <c r="U43" s="87"/>
      <c r="V43" s="49"/>
      <c r="W43" s="87"/>
      <c r="X43" s="49"/>
      <c r="Y43" s="87"/>
      <c r="Z43" s="49"/>
      <c r="AA43" s="87"/>
      <c r="AB43" s="49"/>
      <c r="AC43" s="87"/>
      <c r="AD43" s="49"/>
      <c r="AE43" s="87"/>
      <c r="AF43" s="49"/>
      <c r="AG43" s="87"/>
      <c r="AH43" s="49"/>
      <c r="AI43" s="87"/>
      <c r="AJ43" s="49"/>
      <c r="AK43" s="87"/>
      <c r="AL43" s="49"/>
      <c r="AM43" s="87"/>
      <c r="AN43" s="49"/>
      <c r="AO43" s="87"/>
      <c r="AP43" s="49"/>
      <c r="AQ43" s="87"/>
      <c r="AR43" s="49"/>
      <c r="AS43" s="87"/>
      <c r="AT43" s="49"/>
      <c r="AU43" s="87"/>
      <c r="AV43" s="49"/>
      <c r="AW43" s="87"/>
      <c r="AX43" s="49"/>
      <c r="AY43" s="87"/>
      <c r="AZ43" s="49"/>
      <c r="BA43" s="87"/>
      <c r="BB43" s="49"/>
      <c r="BC43" s="49"/>
      <c r="BD43" s="49"/>
      <c r="BE43" s="49"/>
      <c r="BF43" s="49"/>
      <c r="BG43" s="49"/>
      <c r="BH43" s="49"/>
      <c r="BI43" s="49"/>
      <c r="BJ43" s="49"/>
      <c r="BK43" s="49"/>
      <c r="BL43" s="49"/>
      <c r="BM43" s="49"/>
    </row>
    <row r="44" spans="13:65">
      <c r="M44" s="49"/>
      <c r="N44" s="49"/>
      <c r="O44" s="49"/>
      <c r="P44" s="49"/>
      <c r="Q44" s="49"/>
      <c r="R44" s="49"/>
      <c r="S44" s="49"/>
      <c r="T44" s="49"/>
      <c r="U44" s="87"/>
      <c r="V44" s="49"/>
      <c r="W44" s="87"/>
      <c r="X44" s="49"/>
      <c r="Y44" s="87"/>
      <c r="Z44" s="49"/>
      <c r="AA44" s="87"/>
      <c r="AB44" s="49"/>
      <c r="AC44" s="87"/>
      <c r="AD44" s="49"/>
      <c r="AE44" s="87"/>
      <c r="AF44" s="49"/>
      <c r="AG44" s="87"/>
      <c r="AH44" s="49"/>
      <c r="AI44" s="87"/>
      <c r="AJ44" s="49"/>
      <c r="AK44" s="87"/>
      <c r="AL44" s="49"/>
      <c r="AM44" s="87"/>
      <c r="AN44" s="49"/>
      <c r="AO44" s="87"/>
      <c r="AP44" s="49"/>
      <c r="AQ44" s="87"/>
      <c r="AR44" s="49"/>
      <c r="AS44" s="87"/>
      <c r="AT44" s="49"/>
      <c r="AU44" s="87"/>
      <c r="AV44" s="49"/>
      <c r="AW44" s="87"/>
      <c r="AX44" s="49"/>
      <c r="AY44" s="87"/>
      <c r="AZ44" s="49"/>
      <c r="BA44" s="87"/>
      <c r="BB44" s="49"/>
      <c r="BC44" s="49"/>
      <c r="BD44" s="49"/>
      <c r="BE44" s="49"/>
      <c r="BF44" s="49"/>
      <c r="BG44" s="49"/>
      <c r="BH44" s="49"/>
      <c r="BI44" s="49"/>
      <c r="BJ44" s="49"/>
      <c r="BK44" s="49"/>
      <c r="BL44" s="49"/>
      <c r="BM44" s="49"/>
    </row>
    <row r="45" spans="13:65">
      <c r="M45" s="49"/>
      <c r="N45" s="49"/>
      <c r="O45" s="49"/>
      <c r="P45" s="49"/>
      <c r="Q45" s="49"/>
      <c r="R45" s="49"/>
      <c r="S45" s="49"/>
      <c r="T45" s="49"/>
      <c r="U45" s="87"/>
      <c r="V45" s="49"/>
      <c r="W45" s="87"/>
      <c r="X45" s="49"/>
      <c r="Y45" s="87"/>
      <c r="Z45" s="49"/>
      <c r="AA45" s="87"/>
      <c r="AB45" s="49"/>
      <c r="AC45" s="87"/>
      <c r="AD45" s="49"/>
      <c r="AE45" s="87"/>
      <c r="AF45" s="49"/>
      <c r="AG45" s="87"/>
      <c r="AH45" s="49"/>
      <c r="AI45" s="87"/>
      <c r="AJ45" s="49"/>
      <c r="AK45" s="87"/>
      <c r="AL45" s="49"/>
      <c r="AM45" s="87"/>
      <c r="AN45" s="49"/>
      <c r="AO45" s="87"/>
      <c r="AP45" s="49"/>
      <c r="AQ45" s="87"/>
      <c r="AR45" s="49"/>
      <c r="AS45" s="87"/>
      <c r="AT45" s="49"/>
      <c r="AU45" s="87"/>
      <c r="AV45" s="49"/>
      <c r="AW45" s="87"/>
      <c r="AX45" s="49"/>
      <c r="AY45" s="87"/>
      <c r="AZ45" s="49"/>
      <c r="BA45" s="87"/>
      <c r="BB45" s="49"/>
      <c r="BC45" s="49"/>
      <c r="BD45" s="49"/>
      <c r="BE45" s="49"/>
      <c r="BF45" s="49"/>
      <c r="BG45" s="49"/>
      <c r="BH45" s="49"/>
      <c r="BI45" s="49"/>
      <c r="BJ45" s="49"/>
      <c r="BK45" s="49"/>
      <c r="BL45" s="49"/>
      <c r="BM45" s="49"/>
    </row>
    <row r="46" spans="13:65">
      <c r="M46" s="49"/>
      <c r="N46" s="49"/>
      <c r="O46" s="49"/>
      <c r="P46" s="49"/>
      <c r="Q46" s="49"/>
      <c r="R46" s="49"/>
      <c r="S46" s="49"/>
      <c r="T46" s="49"/>
      <c r="U46" s="87"/>
      <c r="V46" s="49"/>
      <c r="W46" s="87"/>
      <c r="X46" s="49"/>
      <c r="Y46" s="87"/>
      <c r="Z46" s="49"/>
      <c r="AA46" s="87"/>
      <c r="AB46" s="49"/>
      <c r="AC46" s="87"/>
      <c r="AD46" s="49"/>
      <c r="AE46" s="87"/>
      <c r="AF46" s="49"/>
      <c r="AG46" s="87"/>
      <c r="AH46" s="49"/>
      <c r="AI46" s="87"/>
      <c r="AJ46" s="49"/>
      <c r="AK46" s="87"/>
      <c r="AL46" s="49"/>
      <c r="AM46" s="87"/>
      <c r="AN46" s="49"/>
      <c r="AO46" s="87"/>
      <c r="AP46" s="49"/>
      <c r="AQ46" s="87"/>
      <c r="AR46" s="49"/>
      <c r="AS46" s="87"/>
      <c r="AT46" s="49"/>
      <c r="AU46" s="87"/>
      <c r="AV46" s="49"/>
      <c r="AW46" s="87"/>
      <c r="AX46" s="49"/>
      <c r="AY46" s="87"/>
      <c r="AZ46" s="49"/>
      <c r="BA46" s="87"/>
      <c r="BB46" s="49"/>
      <c r="BC46" s="49"/>
      <c r="BD46" s="49"/>
      <c r="BE46" s="49"/>
      <c r="BF46" s="49"/>
      <c r="BG46" s="49"/>
      <c r="BH46" s="49"/>
      <c r="BI46" s="49"/>
      <c r="BJ46" s="49"/>
      <c r="BK46" s="49"/>
      <c r="BL46" s="49"/>
      <c r="BM46" s="49"/>
    </row>
    <row r="47" spans="13:65">
      <c r="M47" s="49"/>
      <c r="N47" s="49"/>
      <c r="O47" s="49"/>
      <c r="P47" s="49"/>
      <c r="Q47" s="49"/>
      <c r="R47" s="49"/>
      <c r="S47" s="49"/>
      <c r="T47" s="49"/>
      <c r="U47" s="87"/>
      <c r="V47" s="49"/>
      <c r="W47" s="87"/>
      <c r="X47" s="49"/>
      <c r="Y47" s="87"/>
      <c r="Z47" s="49"/>
      <c r="AA47" s="87"/>
      <c r="AB47" s="49"/>
      <c r="AC47" s="87"/>
      <c r="AD47" s="49"/>
      <c r="AE47" s="87"/>
      <c r="AF47" s="49"/>
      <c r="AG47" s="87"/>
      <c r="AH47" s="49"/>
      <c r="AI47" s="87"/>
      <c r="AJ47" s="49"/>
      <c r="AK47" s="87"/>
      <c r="AL47" s="49"/>
      <c r="AM47" s="87"/>
      <c r="AN47" s="49"/>
      <c r="AO47" s="87"/>
      <c r="AP47" s="49"/>
      <c r="AQ47" s="87"/>
      <c r="AR47" s="49"/>
      <c r="AS47" s="87"/>
      <c r="AT47" s="49"/>
      <c r="AU47" s="87"/>
      <c r="AV47" s="49"/>
      <c r="AW47" s="87"/>
      <c r="AX47" s="49"/>
      <c r="AY47" s="87"/>
      <c r="AZ47" s="49"/>
      <c r="BA47" s="87"/>
      <c r="BB47" s="49"/>
      <c r="BC47" s="49"/>
      <c r="BD47" s="49"/>
      <c r="BE47" s="49"/>
      <c r="BF47" s="49"/>
      <c r="BG47" s="49"/>
      <c r="BH47" s="49"/>
      <c r="BI47" s="49"/>
      <c r="BJ47" s="49"/>
      <c r="BK47" s="49"/>
      <c r="BL47" s="49"/>
      <c r="BM47" s="49"/>
    </row>
  </sheetData>
  <mergeCells count="2">
    <mergeCell ref="M29:R29"/>
    <mergeCell ref="BF29:BM29"/>
  </mergeCells>
  <dataValidations count="18">
    <dataValidation type="list" allowBlank="1" showInputMessage="1" showErrorMessage="1" sqref="T33">
      <formula1>$T$2:$T$6</formula1>
    </dataValidation>
    <dataValidation type="list" allowBlank="1" showInputMessage="1" showErrorMessage="1" sqref="V33">
      <formula1>$V$2:$V$5</formula1>
    </dataValidation>
    <dataValidation type="list" allowBlank="1" showInputMessage="1" showErrorMessage="1" sqref="X33">
      <formula1>$X$2:$X$7</formula1>
    </dataValidation>
    <dataValidation type="list" allowBlank="1" showInputMessage="1" showErrorMessage="1" sqref="Z33">
      <formula1>$Z$2:$Z$5</formula1>
    </dataValidation>
    <dataValidation type="list" allowBlank="1" showInputMessage="1" showErrorMessage="1" sqref="AB33">
      <formula1>$AB$2:$AB$4</formula1>
    </dataValidation>
    <dataValidation type="list" allowBlank="1" showInputMessage="1" showErrorMessage="1" sqref="AD33">
      <formula1>$AD$2:$AD$5</formula1>
    </dataValidation>
    <dataValidation type="list" allowBlank="1" showInputMessage="1" showErrorMessage="1" sqref="AF33">
      <formula1>$AF$2:$AF$5</formula1>
    </dataValidation>
    <dataValidation type="list" allowBlank="1" showInputMessage="1" showErrorMessage="1" sqref="AH33">
      <formula1>$AH$2:$AH$5</formula1>
    </dataValidation>
    <dataValidation type="list" allowBlank="1" showInputMessage="1" showErrorMessage="1" sqref="AJ33">
      <formula1>$AJ$2:$AJ$5</formula1>
    </dataValidation>
    <dataValidation type="list" allowBlank="1" showInputMessage="1" showErrorMessage="1" sqref="AL33">
      <formula1>$AL$2:$AL$5</formula1>
    </dataValidation>
    <dataValidation type="list" allowBlank="1" showInputMessage="1" showErrorMessage="1" sqref="AR33">
      <formula1>$AR$2:$AR$5</formula1>
    </dataValidation>
    <dataValidation type="list" allowBlank="1" showInputMessage="1" showErrorMessage="1" sqref="AT33">
      <formula1>$AT$2:$AT$5</formula1>
    </dataValidation>
    <dataValidation type="list" allowBlank="1" showInputMessage="1" showErrorMessage="1" sqref="AV33">
      <formula1>$AV$2:$AV$5</formula1>
    </dataValidation>
    <dataValidation type="list" allowBlank="1" showInputMessage="1" showErrorMessage="1" sqref="AX33">
      <formula1>$AX$2:$AX$5</formula1>
    </dataValidation>
    <dataValidation type="list" allowBlank="1" showInputMessage="1" showErrorMessage="1" sqref="AZ33">
      <formula1>$AZ$2:$AZ$6</formula1>
    </dataValidation>
    <dataValidation type="list" allowBlank="1" showInputMessage="1" showErrorMessage="1" sqref="AN33">
      <formula1>$AN$2:$AN$6</formula1>
    </dataValidation>
    <dataValidation type="list" allowBlank="1" showInputMessage="1" showErrorMessage="1" sqref="AP33">
      <formula1>$AP$2:$AP$6</formula1>
    </dataValidation>
    <dataValidation type="list" allowBlank="1" showInputMessage="1" showErrorMessage="1" sqref="BC33">
      <formula1>$BC$2:$BC$4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AX47"/>
  <sheetViews>
    <sheetView workbookViewId="0">
      <selection activeCell="G3" sqref="G3"/>
    </sheetView>
  </sheetViews>
  <sheetFormatPr baseColWidth="10" defaultRowHeight="15"/>
  <cols>
    <col min="1" max="1" width="73" style="35" customWidth="1"/>
    <col min="2" max="2" width="39.7109375" style="35" customWidth="1"/>
    <col min="3" max="3" width="11.42578125" style="14"/>
    <col min="4" max="4" width="11.42578125" style="21" hidden="1" customWidth="1"/>
    <col min="5" max="5" width="11.42578125" style="14"/>
    <col min="6" max="6" width="11.42578125" style="21" hidden="1" customWidth="1"/>
    <col min="7" max="7" width="11.42578125" style="14"/>
    <col min="8" max="8" width="11.42578125" style="21" hidden="1" customWidth="1"/>
    <col min="9" max="9" width="11.42578125" style="14"/>
    <col min="10" max="10" width="11.42578125" style="21" hidden="1" customWidth="1"/>
    <col min="11" max="11" width="11.42578125" style="14"/>
    <col min="12" max="12" width="11.42578125" style="21" hidden="1" customWidth="1"/>
    <col min="13" max="13" width="11.42578125" style="14"/>
    <col min="14" max="14" width="11.42578125" style="21" hidden="1" customWidth="1"/>
    <col min="15" max="15" width="11.42578125" style="14"/>
    <col min="16" max="16" width="11.42578125" style="21" hidden="1" customWidth="1"/>
    <col min="17" max="17" width="11.42578125" style="14"/>
    <col min="18" max="18" width="11.42578125" style="21" hidden="1" customWidth="1"/>
    <col min="19" max="19" width="11.42578125" style="14"/>
    <col min="20" max="20" width="11.42578125" style="21" hidden="1" customWidth="1"/>
    <col min="21" max="21" width="11.42578125" style="14"/>
    <col min="22" max="22" width="0" style="21" hidden="1" customWidth="1"/>
    <col min="23" max="23" width="11.42578125" style="14"/>
    <col min="24" max="24" width="0" style="21" hidden="1" customWidth="1"/>
    <col min="25" max="25" width="11.42578125" style="14"/>
    <col min="26" max="26" width="0" style="21" hidden="1" customWidth="1"/>
    <col min="27" max="27" width="11.42578125" style="14"/>
    <col min="28" max="28" width="0" style="21" hidden="1" customWidth="1"/>
    <col min="29" max="29" width="11.42578125" style="14"/>
    <col min="30" max="30" width="0" style="21" hidden="1" customWidth="1"/>
    <col min="31" max="31" width="11.42578125" style="14"/>
    <col min="32" max="32" width="0" style="21" hidden="1" customWidth="1"/>
    <col min="33" max="33" width="11.42578125" style="14"/>
    <col min="34" max="34" width="0" style="21" hidden="1" customWidth="1"/>
    <col min="35" max="35" width="11.42578125" style="14"/>
    <col min="36" max="36" width="0" style="21" hidden="1" customWidth="1"/>
    <col min="37" max="37" width="11.42578125" style="14"/>
    <col min="38" max="38" width="0" style="21" hidden="1" customWidth="1"/>
    <col min="39" max="39" width="11.42578125" style="14"/>
    <col min="40" max="40" width="0" style="21" hidden="1" customWidth="1"/>
    <col min="41" max="41" width="11.42578125" style="14"/>
    <col min="42" max="42" width="0" style="21" hidden="1" customWidth="1"/>
    <col min="43" max="43" width="11.42578125" style="14"/>
    <col min="44" max="44" width="0" style="21" hidden="1" customWidth="1"/>
    <col min="45" max="45" width="11.42578125" style="14"/>
    <col min="46" max="46" width="0" style="21" hidden="1" customWidth="1"/>
    <col min="47" max="47" width="11.42578125" style="14"/>
    <col min="48" max="48" width="0" style="21" hidden="1" customWidth="1"/>
    <col min="49" max="16384" width="11.42578125" style="12"/>
  </cols>
  <sheetData>
    <row r="1" spans="1:48" s="39" customFormat="1" ht="28.5" customHeight="1">
      <c r="A1" s="36" t="s">
        <v>78</v>
      </c>
      <c r="B1" s="36"/>
      <c r="C1" s="37"/>
      <c r="D1" s="38"/>
      <c r="E1" s="37"/>
      <c r="F1" s="38"/>
      <c r="G1" s="37"/>
      <c r="H1" s="38"/>
      <c r="I1" s="37"/>
      <c r="J1" s="38"/>
      <c r="K1" s="37"/>
      <c r="L1" s="38"/>
      <c r="M1" s="37"/>
      <c r="N1" s="38"/>
      <c r="O1" s="37"/>
      <c r="P1" s="38"/>
      <c r="Q1" s="37"/>
      <c r="R1" s="38"/>
      <c r="S1" s="37"/>
      <c r="T1" s="38"/>
      <c r="U1" s="37"/>
      <c r="V1" s="38"/>
      <c r="W1" s="37"/>
      <c r="X1" s="38"/>
      <c r="Y1" s="37"/>
      <c r="Z1" s="38"/>
      <c r="AA1" s="37"/>
      <c r="AB1" s="38"/>
      <c r="AC1" s="37"/>
      <c r="AD1" s="38"/>
      <c r="AE1" s="37"/>
      <c r="AF1" s="38"/>
      <c r="AG1" s="37"/>
      <c r="AH1" s="38"/>
      <c r="AI1" s="37"/>
      <c r="AJ1" s="38"/>
      <c r="AK1" s="37"/>
      <c r="AL1" s="38"/>
      <c r="AM1" s="37"/>
      <c r="AN1" s="38"/>
      <c r="AO1" s="37"/>
      <c r="AP1" s="38"/>
      <c r="AQ1" s="37"/>
      <c r="AR1" s="38"/>
      <c r="AS1" s="37"/>
      <c r="AT1" s="38"/>
      <c r="AU1" s="37"/>
      <c r="AV1" s="38"/>
    </row>
    <row r="2" spans="1:48" s="13" customFormat="1" ht="39" customHeight="1">
      <c r="C2" s="13" t="s">
        <v>37</v>
      </c>
      <c r="D2" s="40"/>
      <c r="E2" s="13" t="s">
        <v>38</v>
      </c>
      <c r="F2" s="40"/>
      <c r="H2" s="40"/>
      <c r="I2" s="16"/>
      <c r="J2" s="40"/>
      <c r="L2" s="40"/>
      <c r="N2" s="40"/>
      <c r="P2" s="40"/>
      <c r="R2" s="40"/>
      <c r="T2" s="40"/>
      <c r="V2" s="40"/>
      <c r="X2" s="40"/>
      <c r="Z2" s="40"/>
      <c r="AB2" s="40"/>
      <c r="AD2" s="40"/>
      <c r="AF2" s="40"/>
      <c r="AH2" s="40"/>
      <c r="AJ2" s="40"/>
      <c r="AL2" s="40"/>
      <c r="AN2" s="40"/>
      <c r="AP2" s="40"/>
      <c r="AR2" s="40"/>
      <c r="AT2" s="40"/>
      <c r="AV2" s="40"/>
    </row>
    <row r="3" spans="1:48">
      <c r="A3" s="15" t="s">
        <v>21</v>
      </c>
      <c r="B3" s="15" t="s">
        <v>16</v>
      </c>
      <c r="C3" s="14">
        <f>SUM(D14:D17)</f>
        <v>1.98</v>
      </c>
      <c r="E3" s="14">
        <v>1.1000000000000001</v>
      </c>
    </row>
    <row r="4" spans="1:48">
      <c r="A4" s="15" t="s">
        <v>22</v>
      </c>
      <c r="B4" s="15" t="s">
        <v>149</v>
      </c>
      <c r="C4" s="14">
        <f>SUM(D20:D26)</f>
        <v>1.98</v>
      </c>
      <c r="E4" s="14">
        <v>1.2</v>
      </c>
    </row>
    <row r="5" spans="1:48">
      <c r="A5" s="15" t="s">
        <v>23</v>
      </c>
      <c r="B5" s="15" t="s">
        <v>15</v>
      </c>
      <c r="C5" s="14">
        <f>SUM(D30:D34)</f>
        <v>1.98</v>
      </c>
      <c r="E5" s="14">
        <v>1.3</v>
      </c>
    </row>
    <row r="6" spans="1:48">
      <c r="A6" s="15" t="s">
        <v>139</v>
      </c>
      <c r="B6" s="15" t="s">
        <v>150</v>
      </c>
      <c r="C6" s="14">
        <f>SUM(D37:D41)</f>
        <v>1.98</v>
      </c>
      <c r="D6" s="14"/>
      <c r="E6" s="14">
        <v>1.4</v>
      </c>
      <c r="F6" s="14"/>
      <c r="H6" s="14"/>
      <c r="J6" s="14"/>
      <c r="L6" s="14"/>
      <c r="N6" s="14"/>
      <c r="P6" s="14"/>
      <c r="R6" s="14"/>
      <c r="T6" s="14"/>
      <c r="V6" s="14"/>
      <c r="X6" s="14"/>
      <c r="Z6" s="14"/>
      <c r="AB6" s="14"/>
      <c r="AD6" s="14"/>
      <c r="AF6" s="14"/>
      <c r="AH6" s="14"/>
      <c r="AJ6" s="14"/>
      <c r="AL6" s="14"/>
      <c r="AN6" s="14"/>
      <c r="AP6" s="14"/>
      <c r="AR6" s="14"/>
      <c r="AT6" s="14"/>
    </row>
    <row r="7" spans="1:48">
      <c r="A7" s="15" t="s">
        <v>11</v>
      </c>
      <c r="B7" s="98" t="s">
        <v>11</v>
      </c>
      <c r="C7" s="14">
        <f>D47</f>
        <v>2</v>
      </c>
      <c r="E7" s="14">
        <f>F47</f>
        <v>2</v>
      </c>
    </row>
    <row r="8" spans="1:48">
      <c r="A8" s="15"/>
      <c r="B8" s="98"/>
    </row>
    <row r="9" spans="1:48">
      <c r="A9" s="15"/>
      <c r="B9" s="12"/>
    </row>
    <row r="10" spans="1:48">
      <c r="A10" s="15"/>
      <c r="B10" s="12"/>
    </row>
    <row r="11" spans="1:48">
      <c r="A11" s="15"/>
      <c r="B11" s="12"/>
    </row>
    <row r="12" spans="1:48">
      <c r="A12" s="12"/>
      <c r="B12" s="12"/>
    </row>
    <row r="13" spans="1:48" s="11" customFormat="1">
      <c r="A13" s="31" t="s">
        <v>24</v>
      </c>
      <c r="B13" s="31"/>
      <c r="C13" s="15"/>
      <c r="D13" s="22"/>
      <c r="E13" s="15"/>
      <c r="F13" s="22"/>
      <c r="G13" s="15"/>
      <c r="H13" s="22"/>
      <c r="I13" s="15"/>
      <c r="J13" s="22"/>
      <c r="K13" s="15"/>
      <c r="L13" s="22"/>
      <c r="M13" s="15"/>
      <c r="N13" s="22"/>
      <c r="O13" s="15"/>
      <c r="P13" s="22"/>
      <c r="Q13" s="15"/>
      <c r="R13" s="22"/>
      <c r="S13" s="15"/>
      <c r="T13" s="22"/>
      <c r="U13" s="15"/>
      <c r="V13" s="22"/>
      <c r="W13" s="15"/>
      <c r="X13" s="22"/>
      <c r="Y13" s="15"/>
      <c r="Z13" s="22"/>
      <c r="AA13" s="15"/>
      <c r="AB13" s="22"/>
      <c r="AC13" s="15"/>
      <c r="AD13" s="22"/>
      <c r="AE13" s="15"/>
      <c r="AF13" s="22"/>
      <c r="AG13" s="15"/>
      <c r="AH13" s="22"/>
      <c r="AI13" s="15"/>
      <c r="AJ13" s="22"/>
      <c r="AK13" s="15"/>
      <c r="AL13" s="22"/>
      <c r="AM13" s="15"/>
      <c r="AN13" s="22"/>
      <c r="AO13" s="15"/>
      <c r="AP13" s="22"/>
      <c r="AQ13" s="15"/>
      <c r="AR13" s="22"/>
      <c r="AS13" s="15"/>
      <c r="AT13" s="22"/>
      <c r="AU13" s="15"/>
      <c r="AV13" s="22"/>
    </row>
    <row r="14" spans="1:48">
      <c r="A14" s="32" t="s">
        <v>80</v>
      </c>
      <c r="B14" s="32"/>
      <c r="C14" s="14" t="b">
        <v>1</v>
      </c>
      <c r="D14" s="21">
        <f>IF(C14=TRUE,0.66,0.34)</f>
        <v>0.66</v>
      </c>
      <c r="E14" s="14" t="b">
        <v>1</v>
      </c>
      <c r="F14" s="21">
        <f t="shared" ref="F14" si="0">IF(E14=TRUE,0.66,0.34)</f>
        <v>0.66</v>
      </c>
    </row>
    <row r="15" spans="1:48">
      <c r="A15" s="32" t="s">
        <v>25</v>
      </c>
      <c r="B15" s="32"/>
      <c r="C15" s="14" t="b">
        <v>1</v>
      </c>
      <c r="D15" s="21">
        <f>IF(C15=TRUE,0.66,0.34)</f>
        <v>0.66</v>
      </c>
      <c r="E15" s="14" t="b">
        <v>1</v>
      </c>
      <c r="F15" s="21">
        <f t="shared" ref="F15" si="1">IF(E15=TRUE,0.66,0.34)</f>
        <v>0.66</v>
      </c>
    </row>
    <row r="16" spans="1:48" ht="30">
      <c r="A16" s="33" t="s">
        <v>144</v>
      </c>
      <c r="B16" s="32"/>
      <c r="C16" s="14" t="b">
        <v>1</v>
      </c>
      <c r="D16" s="21">
        <f>IF(C16=TRUE,0.66,IF(C16="",0,0))</f>
        <v>0.66</v>
      </c>
      <c r="E16" s="14" t="b">
        <v>1</v>
      </c>
      <c r="F16" s="21">
        <f t="shared" ref="F16" si="2">IF(E16=TRUE,0.66,IF(E16="",0,0))</f>
        <v>0.66</v>
      </c>
    </row>
    <row r="19" spans="1:48" s="11" customFormat="1">
      <c r="A19" s="31" t="s">
        <v>26</v>
      </c>
      <c r="B19" s="31"/>
      <c r="C19" s="15"/>
      <c r="D19" s="41"/>
      <c r="E19" s="15"/>
      <c r="F19" s="41"/>
      <c r="G19" s="15"/>
      <c r="H19" s="41"/>
      <c r="I19" s="15"/>
      <c r="J19" s="41"/>
      <c r="K19" s="15"/>
      <c r="L19" s="41"/>
      <c r="M19" s="15"/>
      <c r="N19" s="41"/>
      <c r="O19" s="15"/>
      <c r="P19" s="41"/>
      <c r="Q19" s="15"/>
      <c r="R19" s="41"/>
      <c r="S19" s="15"/>
      <c r="T19" s="41"/>
      <c r="U19" s="15"/>
      <c r="V19" s="41"/>
      <c r="W19" s="15"/>
      <c r="X19" s="41"/>
      <c r="Y19" s="15"/>
      <c r="Z19" s="41"/>
      <c r="AA19" s="15"/>
      <c r="AB19" s="41"/>
      <c r="AC19" s="15"/>
      <c r="AD19" s="41"/>
      <c r="AE19" s="15"/>
      <c r="AF19" s="41"/>
      <c r="AG19" s="15"/>
      <c r="AH19" s="41"/>
      <c r="AI19" s="15"/>
      <c r="AJ19" s="41"/>
      <c r="AK19" s="15"/>
      <c r="AL19" s="41"/>
      <c r="AM19" s="15"/>
      <c r="AN19" s="41"/>
      <c r="AO19" s="15"/>
      <c r="AP19" s="41"/>
      <c r="AQ19" s="15"/>
      <c r="AR19" s="41"/>
      <c r="AS19" s="15"/>
      <c r="AT19" s="41"/>
      <c r="AU19" s="15"/>
      <c r="AV19" s="41"/>
    </row>
    <row r="20" spans="1:48">
      <c r="A20" s="32" t="s">
        <v>27</v>
      </c>
      <c r="B20" s="32"/>
      <c r="C20" s="14" t="b">
        <v>1</v>
      </c>
      <c r="D20" s="21">
        <f>IF(C20=TRUE,0.66,0)</f>
        <v>0.66</v>
      </c>
      <c r="E20" s="14" t="b">
        <v>1</v>
      </c>
      <c r="F20" s="21">
        <f t="shared" ref="F20" si="3">IF(E20=TRUE,0.66,0)</f>
        <v>0.66</v>
      </c>
    </row>
    <row r="21" spans="1:48">
      <c r="A21" s="32" t="s">
        <v>28</v>
      </c>
      <c r="B21" s="32"/>
      <c r="C21" s="14" t="b">
        <v>0</v>
      </c>
      <c r="D21" s="21">
        <f>IF(C21=TRUE,0.5,0)</f>
        <v>0</v>
      </c>
      <c r="E21" s="14" t="b">
        <v>0</v>
      </c>
      <c r="F21" s="21">
        <f t="shared" ref="F21" si="4">IF(E21=TRUE,0.5,0)</f>
        <v>0</v>
      </c>
    </row>
    <row r="22" spans="1:48">
      <c r="A22" s="32" t="s">
        <v>29</v>
      </c>
      <c r="B22" s="32"/>
      <c r="C22" s="14" t="b">
        <v>0</v>
      </c>
      <c r="D22" s="21">
        <f>IF(C22=TRUE,0.34,0)</f>
        <v>0</v>
      </c>
      <c r="E22" s="14" t="b">
        <v>0</v>
      </c>
      <c r="F22" s="21">
        <f t="shared" ref="F22" si="5">IF(E22=TRUE,0.34,0)</f>
        <v>0</v>
      </c>
    </row>
    <row r="23" spans="1:48">
      <c r="A23" s="32"/>
      <c r="B23" s="32"/>
    </row>
    <row r="24" spans="1:48">
      <c r="A24" s="32" t="s">
        <v>30</v>
      </c>
      <c r="B24" s="32"/>
      <c r="C24" s="14" t="b">
        <v>1</v>
      </c>
      <c r="D24" s="21">
        <f>IF(C24=TRUE,0.66,0.34)</f>
        <v>0.66</v>
      </c>
      <c r="E24" s="14" t="b">
        <v>1</v>
      </c>
      <c r="F24" s="21">
        <f t="shared" ref="F24" si="6">IF(E24=TRUE,0.66,0.34)</f>
        <v>0.66</v>
      </c>
    </row>
    <row r="25" spans="1:48">
      <c r="A25" s="32"/>
      <c r="B25" s="32"/>
    </row>
    <row r="26" spans="1:48" ht="30">
      <c r="A26" s="33" t="s">
        <v>31</v>
      </c>
      <c r="B26" s="33"/>
      <c r="C26" s="14" t="b">
        <v>1</v>
      </c>
      <c r="D26" s="21">
        <f t="shared" ref="D26" si="7">IF(C26=TRUE,0.66,0.34)</f>
        <v>0.66</v>
      </c>
      <c r="E26" s="14" t="b">
        <v>1</v>
      </c>
      <c r="F26" s="21">
        <f t="shared" ref="F26" si="8">IF(E26=TRUE,0.66,0.34)</f>
        <v>0.66</v>
      </c>
    </row>
    <row r="27" spans="1:48">
      <c r="A27" s="33"/>
      <c r="B27" s="33"/>
    </row>
    <row r="28" spans="1:48">
      <c r="A28" s="32"/>
      <c r="B28" s="32"/>
    </row>
    <row r="29" spans="1:48" s="11" customFormat="1">
      <c r="A29" s="31" t="s">
        <v>145</v>
      </c>
      <c r="B29" s="31"/>
      <c r="C29" s="15"/>
      <c r="D29" s="21"/>
      <c r="E29" s="15"/>
      <c r="F29" s="21"/>
      <c r="G29" s="15"/>
      <c r="H29" s="21"/>
      <c r="I29" s="15"/>
      <c r="J29" s="21"/>
      <c r="K29" s="15"/>
      <c r="L29" s="21"/>
      <c r="M29" s="15"/>
      <c r="N29" s="21"/>
      <c r="O29" s="15"/>
      <c r="P29" s="21"/>
      <c r="Q29" s="15"/>
      <c r="R29" s="21"/>
      <c r="S29" s="15"/>
      <c r="T29" s="21"/>
      <c r="U29" s="15"/>
      <c r="V29" s="21"/>
      <c r="W29" s="15"/>
      <c r="X29" s="21"/>
      <c r="Y29" s="15"/>
      <c r="Z29" s="21"/>
      <c r="AA29" s="15"/>
      <c r="AB29" s="21"/>
      <c r="AC29" s="15"/>
      <c r="AD29" s="21"/>
      <c r="AE29" s="15"/>
      <c r="AF29" s="21"/>
      <c r="AG29" s="15"/>
      <c r="AH29" s="21"/>
      <c r="AI29" s="15"/>
      <c r="AJ29" s="21"/>
      <c r="AK29" s="15"/>
      <c r="AL29" s="21"/>
      <c r="AM29" s="15"/>
      <c r="AN29" s="21"/>
      <c r="AO29" s="15"/>
      <c r="AP29" s="21"/>
      <c r="AQ29" s="15"/>
      <c r="AR29" s="21"/>
      <c r="AS29" s="15"/>
      <c r="AT29" s="21"/>
      <c r="AU29" s="15"/>
      <c r="AV29" s="21"/>
    </row>
    <row r="30" spans="1:48">
      <c r="A30" s="32" t="s">
        <v>33</v>
      </c>
      <c r="B30" s="32"/>
      <c r="C30" s="14" t="b">
        <v>1</v>
      </c>
      <c r="D30" s="21">
        <f>IF(C30=TRUE,0.66,0.34)</f>
        <v>0.66</v>
      </c>
      <c r="E30" s="14" t="b">
        <v>1</v>
      </c>
      <c r="F30" s="21">
        <f t="shared" ref="F30" si="9">IF(E30=TRUE,0.66,0.34)</f>
        <v>0.66</v>
      </c>
    </row>
    <row r="31" spans="1:48">
      <c r="A31" s="32" t="s">
        <v>34</v>
      </c>
      <c r="B31" s="32"/>
      <c r="C31" s="14" t="b">
        <v>1</v>
      </c>
      <c r="D31" s="21">
        <f>IF(C31=TRUE,0.66,0.34)</f>
        <v>0.66</v>
      </c>
      <c r="E31" s="14" t="b">
        <v>1</v>
      </c>
      <c r="F31" s="21">
        <f t="shared" ref="F31" si="10">IF(E31=TRUE,0.66,0.34)</f>
        <v>0.66</v>
      </c>
    </row>
    <row r="32" spans="1:48">
      <c r="A32" s="32"/>
      <c r="B32" s="32"/>
    </row>
    <row r="33" spans="1:50" ht="30">
      <c r="A33" s="33" t="s">
        <v>35</v>
      </c>
      <c r="B33" s="33"/>
      <c r="C33" s="14" t="b">
        <v>1</v>
      </c>
      <c r="D33" s="21">
        <f>IF(C33=TRUE,0.66,0.34)</f>
        <v>0.66</v>
      </c>
      <c r="E33" s="14" t="b">
        <v>1</v>
      </c>
      <c r="F33" s="21">
        <f t="shared" ref="F33" si="11">IF(E33=TRUE,0.66,0.34)</f>
        <v>0.66</v>
      </c>
    </row>
    <row r="34" spans="1:50">
      <c r="A34" s="34"/>
      <c r="B34" s="34"/>
    </row>
    <row r="36" spans="1:50" s="11" customFormat="1">
      <c r="A36" s="31" t="s">
        <v>142</v>
      </c>
      <c r="B36" s="31"/>
      <c r="C36" s="15"/>
      <c r="D36" s="21"/>
      <c r="E36" s="15"/>
      <c r="F36" s="21"/>
      <c r="G36" s="15"/>
      <c r="H36" s="21"/>
      <c r="I36" s="15"/>
      <c r="J36" s="21"/>
      <c r="K36" s="15"/>
      <c r="L36" s="21"/>
      <c r="M36" s="15"/>
      <c r="N36" s="21"/>
      <c r="O36" s="15"/>
      <c r="P36" s="21"/>
      <c r="Q36" s="15"/>
      <c r="R36" s="21"/>
      <c r="S36" s="15"/>
      <c r="T36" s="21"/>
      <c r="U36" s="15"/>
      <c r="V36" s="21"/>
      <c r="W36" s="15"/>
      <c r="X36" s="21"/>
      <c r="Y36" s="15"/>
      <c r="Z36" s="21"/>
      <c r="AA36" s="15"/>
      <c r="AB36" s="21"/>
      <c r="AC36" s="15"/>
      <c r="AD36" s="21"/>
      <c r="AE36" s="15"/>
      <c r="AF36" s="21"/>
      <c r="AG36" s="15"/>
      <c r="AH36" s="21"/>
      <c r="AI36" s="15"/>
      <c r="AJ36" s="21"/>
      <c r="AK36" s="15"/>
      <c r="AL36" s="21"/>
      <c r="AM36" s="15"/>
      <c r="AN36" s="21"/>
      <c r="AO36" s="15"/>
      <c r="AP36" s="21"/>
      <c r="AQ36" s="15"/>
      <c r="AR36" s="21"/>
      <c r="AS36" s="15"/>
      <c r="AT36" s="21"/>
      <c r="AU36" s="15"/>
      <c r="AV36" s="21"/>
    </row>
    <row r="37" spans="1:50">
      <c r="A37" s="32" t="s">
        <v>36</v>
      </c>
      <c r="B37" s="32"/>
      <c r="C37" s="14" t="b">
        <v>0</v>
      </c>
      <c r="D37" s="21">
        <f>IF(C37=TRUE,0.34,0.66)</f>
        <v>0.66</v>
      </c>
      <c r="E37" s="14" t="b">
        <v>0</v>
      </c>
      <c r="F37" s="21">
        <f t="shared" ref="F37" si="12">IF(E37=TRUE,0.34,0.66)</f>
        <v>0.66</v>
      </c>
    </row>
    <row r="39" spans="1:50">
      <c r="A39" s="32" t="s">
        <v>141</v>
      </c>
      <c r="B39" s="32"/>
      <c r="C39" s="14" t="b">
        <v>1</v>
      </c>
      <c r="D39" s="21">
        <f>IF(C39=TRUE,0.66,0.34)</f>
        <v>0.66</v>
      </c>
      <c r="E39" s="14" t="b">
        <v>1</v>
      </c>
      <c r="F39" s="21">
        <f t="shared" ref="F39" si="13">IF(E39=TRUE,0.66,0.34)</f>
        <v>0.66</v>
      </c>
    </row>
    <row r="41" spans="1:50">
      <c r="A41" s="35" t="s">
        <v>140</v>
      </c>
      <c r="C41" s="14" t="b">
        <v>1</v>
      </c>
      <c r="D41" s="21">
        <f>IF(C41=TRUE,0.66,0.34)</f>
        <v>0.66</v>
      </c>
      <c r="E41" s="14" t="b">
        <v>1</v>
      </c>
      <c r="F41" s="21">
        <f t="shared" ref="F41" si="14">IF(E41=TRUE,0.66,0.34)</f>
        <v>0.66</v>
      </c>
    </row>
    <row r="45" spans="1:50">
      <c r="A45" s="31" t="s">
        <v>148</v>
      </c>
    </row>
    <row r="47" spans="1:50">
      <c r="A47" s="35" t="s">
        <v>143</v>
      </c>
      <c r="C47" s="14" t="b">
        <v>1</v>
      </c>
      <c r="D47" s="21">
        <f>IF(C47=TRUE,2,1)</f>
        <v>2</v>
      </c>
      <c r="E47" s="14" t="b">
        <v>1</v>
      </c>
      <c r="F47" s="21">
        <f t="shared" ref="F47" si="15">IF(E47=TRUE,2,1)</f>
        <v>2</v>
      </c>
      <c r="AW47" s="14"/>
      <c r="AX47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Tab_gen_AE</vt:lpstr>
      <vt:lpstr>Hiérarchisation_AE</vt:lpstr>
      <vt:lpstr>Sensib_milieux</vt:lpstr>
    </vt:vector>
  </TitlesOfParts>
  <Company>Cafes MERLING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MLORY</dc:creator>
  <cp:lastModifiedBy>MLORY</cp:lastModifiedBy>
  <cp:lastPrinted>2013-06-20T13:21:22Z</cp:lastPrinted>
  <dcterms:created xsi:type="dcterms:W3CDTF">2013-06-13T09:12:55Z</dcterms:created>
  <dcterms:modified xsi:type="dcterms:W3CDTF">2013-06-28T11:49:03Z</dcterms:modified>
</cp:coreProperties>
</file>