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1180" windowHeight="9600" tabRatio="810"/>
  </bookViews>
  <sheets>
    <sheet name="Hiérarchisation_AE" sheetId="19" r:id="rId1"/>
    <sheet name="Sensib_milieux" sheetId="9" r:id="rId2"/>
  </sheets>
  <definedNames>
    <definedName name="_xlnm._FilterDatabase" localSheetId="0" hidden="1">Hiérarchisation_AE!$N$32:$AZ$875</definedName>
  </definedNames>
  <calcPr calcId="124519"/>
</workbook>
</file>

<file path=xl/calcChain.xml><?xml version="1.0" encoding="utf-8"?>
<calcChain xmlns="http://schemas.openxmlformats.org/spreadsheetml/2006/main">
  <c r="AX34" i="19" a="1"/>
  <c r="AX34" s="1"/>
  <c r="AX35" a="1"/>
  <c r="AX35" s="1"/>
  <c r="AX36" a="1"/>
  <c r="AX36" s="1"/>
  <c r="AX37" a="1"/>
  <c r="AX37" s="1"/>
  <c r="AX38" a="1"/>
  <c r="AX38" s="1"/>
  <c r="AX39" a="1"/>
  <c r="AX39" s="1"/>
  <c r="AX40" a="1"/>
  <c r="AX40" s="1"/>
  <c r="AX41" a="1"/>
  <c r="AX41" s="1"/>
  <c r="AX33" a="1"/>
  <c r="AX33" s="1"/>
  <c r="AM40"/>
  <c r="AO40"/>
  <c r="AQ40"/>
  <c r="AS40"/>
  <c r="AO37"/>
  <c r="AQ37"/>
  <c r="AS37"/>
  <c r="AO41"/>
  <c r="AQ41"/>
  <c r="AS41"/>
  <c r="AQ33" l="1"/>
  <c r="AS33"/>
  <c r="AQ35"/>
  <c r="AS35"/>
  <c r="U38"/>
  <c r="W38"/>
  <c r="Y38"/>
  <c r="AA38"/>
  <c r="AC38"/>
  <c r="AE38"/>
  <c r="AG38"/>
  <c r="AI38"/>
  <c r="AK38"/>
  <c r="AM38"/>
  <c r="AO38"/>
  <c r="AQ38"/>
  <c r="AS38"/>
  <c r="AU38"/>
  <c r="AZ38"/>
  <c r="U39"/>
  <c r="W39"/>
  <c r="Y39"/>
  <c r="AA39"/>
  <c r="AC39"/>
  <c r="AE39"/>
  <c r="AG39"/>
  <c r="AI39"/>
  <c r="AK39"/>
  <c r="AM39"/>
  <c r="AO39"/>
  <c r="AQ39"/>
  <c r="AS39"/>
  <c r="AU39"/>
  <c r="AZ39"/>
  <c r="U34"/>
  <c r="W34"/>
  <c r="Y34"/>
  <c r="AA34"/>
  <c r="AC34"/>
  <c r="AE34"/>
  <c r="AG34"/>
  <c r="AI34"/>
  <c r="AK34"/>
  <c r="AM34"/>
  <c r="AO34"/>
  <c r="AQ34"/>
  <c r="AS34"/>
  <c r="AU34"/>
  <c r="AZ34"/>
  <c r="U36"/>
  <c r="W36"/>
  <c r="Y36"/>
  <c r="AA36"/>
  <c r="AC36"/>
  <c r="AE36"/>
  <c r="AG36"/>
  <c r="AI36"/>
  <c r="AK36"/>
  <c r="AM36"/>
  <c r="AO36"/>
  <c r="AQ36"/>
  <c r="AS36"/>
  <c r="AU36"/>
  <c r="AZ36"/>
  <c r="U35"/>
  <c r="W35"/>
  <c r="Y35"/>
  <c r="AA35"/>
  <c r="AC35"/>
  <c r="AE35"/>
  <c r="AG35"/>
  <c r="AI35"/>
  <c r="AK35"/>
  <c r="AM35"/>
  <c r="AO35"/>
  <c r="AU35"/>
  <c r="AZ35"/>
  <c r="U33"/>
  <c r="W33"/>
  <c r="Y33"/>
  <c r="AA33"/>
  <c r="AC33"/>
  <c r="AE33"/>
  <c r="AG33"/>
  <c r="AI33"/>
  <c r="AK33"/>
  <c r="AM33"/>
  <c r="AO33"/>
  <c r="AU33"/>
  <c r="AZ33"/>
  <c r="U40"/>
  <c r="W40"/>
  <c r="Y40"/>
  <c r="AA40"/>
  <c r="AC40"/>
  <c r="AE40"/>
  <c r="AG40"/>
  <c r="AI40"/>
  <c r="AK40"/>
  <c r="AU40"/>
  <c r="AZ40"/>
  <c r="U37"/>
  <c r="W37"/>
  <c r="Y37"/>
  <c r="AA37"/>
  <c r="AC37"/>
  <c r="AE37"/>
  <c r="AG37"/>
  <c r="AI37"/>
  <c r="AK37"/>
  <c r="AM37"/>
  <c r="AU37"/>
  <c r="AZ37"/>
  <c r="U41"/>
  <c r="W41"/>
  <c r="Y41"/>
  <c r="AA41"/>
  <c r="AC41"/>
  <c r="AE41"/>
  <c r="AG41"/>
  <c r="AI41"/>
  <c r="AK41"/>
  <c r="AM41"/>
  <c r="AU41"/>
  <c r="AZ41"/>
  <c r="AV40" l="1"/>
  <c r="AW40" s="1"/>
  <c r="AV41"/>
  <c r="AW41" s="1"/>
  <c r="AV37"/>
  <c r="AW37" s="1"/>
  <c r="AV35"/>
  <c r="AW35" s="1"/>
  <c r="AV38"/>
  <c r="AW38" s="1"/>
  <c r="AV33"/>
  <c r="AW33" s="1"/>
  <c r="AV34"/>
  <c r="AW34" s="1"/>
  <c r="AV39"/>
  <c r="AW39" s="1"/>
  <c r="AV36"/>
  <c r="AW36" s="1"/>
  <c r="E7" i="9"/>
  <c r="E8"/>
  <c r="F13"/>
  <c r="E3" s="1"/>
  <c r="F14"/>
  <c r="F18"/>
  <c r="E4" s="1"/>
  <c r="F22"/>
  <c r="F23"/>
  <c r="F24"/>
  <c r="F29"/>
  <c r="F30"/>
  <c r="F31"/>
  <c r="F32"/>
  <c r="D18"/>
  <c r="C4" s="1"/>
  <c r="D14"/>
  <c r="D29"/>
  <c r="D30"/>
  <c r="D31"/>
  <c r="D32"/>
  <c r="D23"/>
  <c r="D24"/>
  <c r="D22"/>
  <c r="D13"/>
  <c r="C3" s="1"/>
  <c r="C8"/>
  <c r="C7"/>
  <c r="C5" l="1"/>
  <c r="E6"/>
  <c r="E5"/>
  <c r="C6"/>
</calcChain>
</file>

<file path=xl/comments1.xml><?xml version="1.0" encoding="utf-8"?>
<comments xmlns="http://schemas.openxmlformats.org/spreadsheetml/2006/main">
  <authors>
    <author>MLORY</author>
  </authors>
  <commentList>
    <comment ref="U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W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C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E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M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O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AQ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S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AU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</commentList>
</comments>
</file>

<file path=xl/sharedStrings.xml><?xml version="1.0" encoding="utf-8"?>
<sst xmlns="http://schemas.openxmlformats.org/spreadsheetml/2006/main" count="255" uniqueCount="146">
  <si>
    <t>01 - Bâtiments, bureaux</t>
  </si>
  <si>
    <t>Epuisement des ressources naturelles</t>
  </si>
  <si>
    <t>06 - Parc de véhicules</t>
  </si>
  <si>
    <t>Exploitation d'un parc de véhicules</t>
  </si>
  <si>
    <t>Production de déchets</t>
  </si>
  <si>
    <t>Consommation d'eau de ville</t>
  </si>
  <si>
    <t>Consommation de gaz naturel</t>
  </si>
  <si>
    <t>Consommation de gasoil</t>
  </si>
  <si>
    <t>Pollution des eaux de surface</t>
  </si>
  <si>
    <t>Pollution du sol</t>
  </si>
  <si>
    <t>Pollution de l'air</t>
  </si>
  <si>
    <t>DD</t>
  </si>
  <si>
    <t>Air</t>
  </si>
  <si>
    <t>Eaux superficielles</t>
  </si>
  <si>
    <t>Sol</t>
  </si>
  <si>
    <t>AIR</t>
  </si>
  <si>
    <t>Présence de riverains à moins de 500m</t>
  </si>
  <si>
    <t>EAUX SUPERFICIELLES</t>
  </si>
  <si>
    <t>Sol imperméable au niveau des zones de stationnement Vrai/Faux</t>
  </si>
  <si>
    <t>Niveau sonore ambiant hors activité site : ZI, ZA, ZC plutôt bruyante VRAI/FAUX</t>
  </si>
  <si>
    <t>LR-Périgny</t>
  </si>
  <si>
    <t>LR-Niort</t>
  </si>
  <si>
    <t>Catégorie de déchets</t>
  </si>
  <si>
    <t>DND/Inerte</t>
  </si>
  <si>
    <t>Filière d'élimination</t>
  </si>
  <si>
    <t>Incinération</t>
  </si>
  <si>
    <t>Enfouissement</t>
  </si>
  <si>
    <t>Qualité de la filière</t>
  </si>
  <si>
    <t>Inadaptée</t>
  </si>
  <si>
    <t>-</t>
  </si>
  <si>
    <t>Valeurs corresp.</t>
  </si>
  <si>
    <t>Nature des polluants émis</t>
  </si>
  <si>
    <t>Gaz d'échappement</t>
  </si>
  <si>
    <t>Hydrocarbures</t>
  </si>
  <si>
    <t>Eaux usées</t>
  </si>
  <si>
    <t>Nocivité des éléments émis</t>
  </si>
  <si>
    <t>Type de ressources</t>
  </si>
  <si>
    <t>Evaluation de la sensibilité des milieux par agence</t>
  </si>
  <si>
    <t>Maîtrise Technique</t>
  </si>
  <si>
    <t>Resp. non-définies</t>
  </si>
  <si>
    <t>Equipt. provisoires ou mal adaptés</t>
  </si>
  <si>
    <t>Absence d'équipt. de maîtrise</t>
  </si>
  <si>
    <t>Pers. non sensibilisé, absence de consignes</t>
  </si>
  <si>
    <t>Pers. sensibilisé, consignes non appliquées</t>
  </si>
  <si>
    <t>Resp. définies</t>
  </si>
  <si>
    <t>Conforme</t>
  </si>
  <si>
    <t>Non conforme</t>
  </si>
  <si>
    <t>D3E</t>
  </si>
  <si>
    <t>OM/DIB</t>
  </si>
  <si>
    <t>IMPACTS</t>
  </si>
  <si>
    <t>MODE</t>
  </si>
  <si>
    <t>ACTIVITE</t>
  </si>
  <si>
    <t>AGENCE</t>
  </si>
  <si>
    <t>DECHETS</t>
  </si>
  <si>
    <t>Type</t>
  </si>
  <si>
    <t>Organisationnelle</t>
  </si>
  <si>
    <t>Technique</t>
  </si>
  <si>
    <t>Humaine</t>
  </si>
  <si>
    <t>Milieu récepteur : faune, flore, riverains</t>
  </si>
  <si>
    <t>Présence de zone naturelle protégée (ZNIEFF, Natura 2000, etc.) à moins de 1000m</t>
  </si>
  <si>
    <t>Présence d'habitations dans un rayon de 500m VRAI/FAUX</t>
  </si>
  <si>
    <t>MILIEU RECEPTEUR (0,34)</t>
  </si>
  <si>
    <t>SOL (0,34 ; 0,66)</t>
  </si>
  <si>
    <t>Perturbation du milieu récepteur</t>
  </si>
  <si>
    <t>Conformité</t>
  </si>
  <si>
    <t>MILIEU RECEPTEUR</t>
  </si>
  <si>
    <t>RESS. NAT.</t>
  </si>
  <si>
    <t>Normal</t>
  </si>
  <si>
    <t>PROCESSUS</t>
  </si>
  <si>
    <t>ASPECT (Perturbation environnementale)</t>
  </si>
  <si>
    <t>CONF REGL.</t>
  </si>
  <si>
    <t>SENSIB MILIEU</t>
  </si>
  <si>
    <t>Conforme
Non-conforme
SO</t>
  </si>
  <si>
    <t>GRAVITE DE L'IMPACT</t>
  </si>
  <si>
    <t>FREQUENCE</t>
  </si>
  <si>
    <t>Liste de choix</t>
  </si>
  <si>
    <t>Plusieurs fois par jour</t>
  </si>
  <si>
    <t>Jamais</t>
  </si>
  <si>
    <t>Eau potable</t>
  </si>
  <si>
    <t>EAU - SOL</t>
  </si>
  <si>
    <t>(SO) Equipt. permanents adaptés</t>
  </si>
  <si>
    <t>(SO) Pers. sensibilisé et consignes appliquées</t>
  </si>
  <si>
    <t xml:space="preserve">Rejets atmo torréfaction (CO, Nox) </t>
  </si>
  <si>
    <t xml:space="preserve">Eaux d'extinction </t>
  </si>
  <si>
    <t>Produits chimiques industriels non-biodégradables</t>
  </si>
  <si>
    <t>Produits d'entretien non-biodégradables</t>
  </si>
  <si>
    <t xml:space="preserve">(SO) Resp. définies et consignes existantes </t>
  </si>
  <si>
    <t>Aérosols - ni GES, ni destructeur de couche d'ozone</t>
  </si>
  <si>
    <t>Aérosols - Propulseurs CO2 ou équivalent (hors CO2 certifié biomasse)</t>
  </si>
  <si>
    <t>Sensibilisation personnel</t>
  </si>
  <si>
    <t>Sensibilité milieu
(auto)</t>
  </si>
  <si>
    <t>SO</t>
  </si>
  <si>
    <t>Accidentel</t>
  </si>
  <si>
    <t>Bruit</t>
  </si>
  <si>
    <t>Niveau sonore inférieur à celui du mulieu extérieur</t>
  </si>
  <si>
    <t>Nuisances paysagères</t>
  </si>
  <si>
    <t>Odeurs</t>
  </si>
  <si>
    <t>Envols de déchets papiers, cartons plastiques à l'extérieur du site</t>
  </si>
  <si>
    <t>Absence d'envol de déchets</t>
  </si>
  <si>
    <t>Envols</t>
  </si>
  <si>
    <t>ETAPE 1 : CARACTERISATION IMPACTS ENVIRONNEMENTAUX</t>
  </si>
  <si>
    <t>ETAPE 2 : HIERARCHISATION DES ASPECTS ENVIRONNEMENTAUX</t>
  </si>
  <si>
    <t>NIVEAU DE MAITRISE</t>
  </si>
  <si>
    <t>Présence d'une nappe phréatique à faible profondeur sous le site Vrai/faux</t>
  </si>
  <si>
    <t>Consommation d'énergie électrique</t>
  </si>
  <si>
    <t>Exploiter et entretenir les locaux</t>
  </si>
  <si>
    <t>Confinement sur site des eaux d'extinction</t>
  </si>
  <si>
    <t>Niveau sonore supérieur à celui du milieu environnant direct</t>
  </si>
  <si>
    <t>Niveau sonore très supérieur à celui du milieu environnant direct</t>
  </si>
  <si>
    <t>Niveau sonore équivalent à celui du milieu environnant direct</t>
  </si>
  <si>
    <t>Sol imperméable au niveau des zone d'évolution des véhicules Vrai/Faux</t>
  </si>
  <si>
    <t>Présence d'habitations sur les voies d'accès au site VRAI/FAUX</t>
  </si>
  <si>
    <t>PRODUCTION DE DECHETS</t>
  </si>
  <si>
    <t>EPUISEMENT DES RESSOURCES NATURELLES</t>
  </si>
  <si>
    <t>Ressources naturelles</t>
  </si>
  <si>
    <t xml:space="preserve">Une fois par jour/mois </t>
  </si>
  <si>
    <t>Occasionnel</t>
  </si>
  <si>
    <t>ACTIF
A supprimer ?</t>
  </si>
  <si>
    <t>GES (propulseurs d'aérosols, climatisation)</t>
  </si>
  <si>
    <t xml:space="preserve">Eaux pluviales </t>
  </si>
  <si>
    <t>Hauteur semblable aux autres bâtiments, site entretenu</t>
  </si>
  <si>
    <t>Site entretenu, mais bâtiment plus haut que lessites périphériques</t>
  </si>
  <si>
    <t>Site non entretenu, de hauteur semblable aux sites périphériques</t>
  </si>
  <si>
    <t>Hauteur supérieure à celles des sites périphériques, site non entretenu</t>
  </si>
  <si>
    <t>Odeurs imperceptibles</t>
  </si>
  <si>
    <t>Odeurs perceptibles au-delà du site</t>
  </si>
  <si>
    <t xml:space="preserve">Gasoil, gaz naturel </t>
  </si>
  <si>
    <t>Electricité (mix énergiétique)</t>
  </si>
  <si>
    <t>Maîtrise organisationnelle</t>
  </si>
  <si>
    <t>Energie 100% renouvealable (ex : eau en circuit fermé)</t>
  </si>
  <si>
    <t>Adaptée</t>
  </si>
  <si>
    <t>Innovante</t>
  </si>
  <si>
    <t>Calcul valeur niveau de maîtrise (2/2)</t>
  </si>
  <si>
    <t>Calcul valeur niveau de maîtrise (1/2)</t>
  </si>
  <si>
    <t>Recyclage ou réemploi, Valorisation avec récupération d'énergie</t>
  </si>
  <si>
    <t>Valeur unique neutre (1)</t>
  </si>
  <si>
    <t xml:space="preserve">Qualité de la filière </t>
  </si>
  <si>
    <t>Présence de riverains entre 500m et 1km</t>
  </si>
  <si>
    <t>Marche accidentelle - Exploiter les locaux</t>
  </si>
  <si>
    <t>Garantir une température ambiante de travail confortable (chauffage)</t>
  </si>
  <si>
    <t>Garantir une température ambiante de travail confortable (climatisation, chauffage)</t>
  </si>
  <si>
    <t>Fréquence d'apparition de l'impact</t>
  </si>
  <si>
    <t>ACTIF</t>
  </si>
  <si>
    <t>Marche dégradée - Fournir de l'eau chaude sanitaire</t>
  </si>
  <si>
    <t xml:space="preserve">faux </t>
  </si>
  <si>
    <t>ANALYSE ENVIRONNEMENTALE GROUPE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</si>
</sst>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sz val="10"/>
      <color rgb="FF333333"/>
      <name val="Verdana"/>
      <family val="2"/>
    </font>
    <font>
      <sz val="11"/>
      <color rgb="FF000000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94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7" fillId="0" borderId="0" xfId="0" applyFont="1" applyBorder="1"/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3" fillId="3" borderId="0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0" fillId="6" borderId="0" xfId="0" applyFill="1" applyBorder="1" applyAlignment="1">
      <alignment wrapText="1"/>
    </xf>
    <xf numFmtId="0" fontId="0" fillId="6" borderId="8" xfId="0" applyFill="1" applyBorder="1" applyAlignment="1">
      <alignment wrapText="1"/>
    </xf>
    <xf numFmtId="0" fontId="1" fillId="6" borderId="8" xfId="0" applyFont="1" applyFill="1" applyBorder="1" applyAlignment="1">
      <alignment wrapText="1"/>
    </xf>
    <xf numFmtId="0" fontId="1" fillId="6" borderId="0" xfId="0" applyFont="1" applyFill="1" applyBorder="1" applyAlignment="1">
      <alignment wrapText="1"/>
    </xf>
    <xf numFmtId="0" fontId="9" fillId="6" borderId="8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10" fillId="0" borderId="0" xfId="0" quotePrefix="1" applyFont="1"/>
    <xf numFmtId="0" fontId="0" fillId="0" borderId="0" xfId="0" applyFont="1" applyFill="1" applyAlignment="1">
      <alignment wrapText="1"/>
    </xf>
    <xf numFmtId="0" fontId="8" fillId="6" borderId="2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left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wrapText="1"/>
    </xf>
    <xf numFmtId="0" fontId="1" fillId="0" borderId="0" xfId="0" applyFont="1" applyFill="1" applyAlignment="1">
      <alignment wrapText="1"/>
    </xf>
    <xf numFmtId="0" fontId="12" fillId="2" borderId="0" xfId="0" applyFont="1" applyFill="1" applyBorder="1" applyAlignment="1">
      <alignment wrapText="1"/>
    </xf>
    <xf numFmtId="0" fontId="12" fillId="4" borderId="0" xfId="0" applyFont="1" applyFill="1" applyBorder="1" applyAlignment="1">
      <alignment wrapText="1"/>
    </xf>
    <xf numFmtId="0" fontId="12" fillId="4" borderId="0" xfId="0" applyFont="1" applyFill="1" applyAlignment="1">
      <alignment wrapText="1"/>
    </xf>
    <xf numFmtId="0" fontId="12" fillId="2" borderId="0" xfId="0" applyFont="1" applyFill="1" applyAlignment="1">
      <alignment wrapText="1"/>
    </xf>
    <xf numFmtId="0" fontId="12" fillId="4" borderId="0" xfId="0" quotePrefix="1" applyFont="1" applyFill="1" applyAlignment="1">
      <alignment wrapText="1"/>
    </xf>
    <xf numFmtId="0" fontId="12" fillId="0" borderId="0" xfId="0" applyFont="1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Alignment="1">
      <alignment vertical="center" wrapText="1"/>
    </xf>
    <xf numFmtId="0" fontId="0" fillId="0" borderId="0" xfId="0" applyFill="1"/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8" fillId="6" borderId="0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 wrapText="1"/>
    </xf>
    <xf numFmtId="0" fontId="13" fillId="4" borderId="0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4" fillId="4" borderId="0" xfId="0" applyFont="1" applyFill="1" applyAlignment="1">
      <alignment vertical="center" wrapText="1"/>
    </xf>
    <xf numFmtId="0" fontId="13" fillId="4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6" borderId="24" xfId="0" applyFont="1" applyFill="1" applyBorder="1" applyAlignment="1">
      <alignment horizontal="center" vertical="top"/>
    </xf>
    <xf numFmtId="0" fontId="9" fillId="6" borderId="23" xfId="0" applyFont="1" applyFill="1" applyBorder="1" applyAlignment="1">
      <alignment horizontal="center" vertical="top" wrapText="1"/>
    </xf>
    <xf numFmtId="0" fontId="8" fillId="6" borderId="23" xfId="0" applyFont="1" applyFill="1" applyBorder="1" applyAlignment="1">
      <alignment horizontal="center" vertical="top" wrapText="1"/>
    </xf>
    <xf numFmtId="0" fontId="0" fillId="0" borderId="11" xfId="0" applyFill="1" applyBorder="1" applyAlignment="1">
      <alignment vertical="center" wrapText="1"/>
    </xf>
    <xf numFmtId="0" fontId="8" fillId="6" borderId="21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textRotation="90" wrapText="1"/>
    </xf>
    <xf numFmtId="0" fontId="0" fillId="0" borderId="12" xfId="0" applyBorder="1" applyAlignment="1">
      <alignment wrapText="1"/>
    </xf>
    <xf numFmtId="0" fontId="8" fillId="6" borderId="24" xfId="0" applyFont="1" applyFill="1" applyBorder="1" applyAlignment="1">
      <alignment horizontal="center" wrapText="1"/>
    </xf>
    <xf numFmtId="0" fontId="8" fillId="6" borderId="23" xfId="0" applyFont="1" applyFill="1" applyBorder="1" applyAlignment="1">
      <alignment horizontal="center" wrapText="1"/>
    </xf>
    <xf numFmtId="0" fontId="8" fillId="6" borderId="25" xfId="0" applyFont="1" applyFill="1" applyBorder="1" applyAlignment="1">
      <alignment wrapText="1"/>
    </xf>
    <xf numFmtId="0" fontId="2" fillId="0" borderId="29" xfId="0" applyFont="1" applyBorder="1" applyAlignment="1">
      <alignment vertical="center" wrapText="1"/>
    </xf>
    <xf numFmtId="0" fontId="9" fillId="6" borderId="0" xfId="0" applyFont="1" applyFill="1" applyBorder="1" applyAlignment="1">
      <alignment wrapText="1"/>
    </xf>
    <xf numFmtId="0" fontId="8" fillId="6" borderId="0" xfId="0" applyFont="1" applyFill="1" applyBorder="1" applyAlignment="1">
      <alignment wrapText="1"/>
    </xf>
    <xf numFmtId="0" fontId="9" fillId="6" borderId="5" xfId="0" applyFont="1" applyFill="1" applyBorder="1" applyAlignment="1">
      <alignment wrapText="1"/>
    </xf>
    <xf numFmtId="0" fontId="8" fillId="6" borderId="5" xfId="0" applyFont="1" applyFill="1" applyBorder="1" applyAlignment="1">
      <alignment wrapText="1"/>
    </xf>
    <xf numFmtId="0" fontId="3" fillId="5" borderId="16" xfId="0" applyFont="1" applyFill="1" applyBorder="1" applyAlignment="1">
      <alignment horizontal="left" vertical="center"/>
    </xf>
    <xf numFmtId="0" fontId="3" fillId="5" borderId="16" xfId="0" applyFont="1" applyFill="1" applyBorder="1" applyAlignment="1">
      <alignment horizontal="left" vertical="center" wrapText="1"/>
    </xf>
    <xf numFmtId="0" fontId="17" fillId="5" borderId="16" xfId="0" applyFont="1" applyFill="1" applyBorder="1" applyAlignment="1">
      <alignment vertical="center"/>
    </xf>
    <xf numFmtId="0" fontId="2" fillId="0" borderId="31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vertical="top"/>
    </xf>
    <xf numFmtId="0" fontId="8" fillId="6" borderId="27" xfId="0" applyFont="1" applyFill="1" applyBorder="1" applyAlignment="1">
      <alignment vertical="top"/>
    </xf>
    <xf numFmtId="0" fontId="2" fillId="0" borderId="14" xfId="0" applyFont="1" applyFill="1" applyBorder="1" applyAlignment="1">
      <alignment horizontal="center" vertical="center" wrapText="1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left" wrapText="1"/>
    </xf>
    <xf numFmtId="0" fontId="0" fillId="0" borderId="1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8" fillId="6" borderId="16" xfId="0" applyFont="1" applyFill="1" applyBorder="1" applyAlignment="1">
      <alignment vertical="center"/>
    </xf>
    <xf numFmtId="0" fontId="8" fillId="6" borderId="26" xfId="0" applyFont="1" applyFill="1" applyBorder="1" applyAlignment="1">
      <alignment horizontal="center" vertical="center" wrapText="1"/>
    </xf>
    <xf numFmtId="0" fontId="8" fillId="6" borderId="27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12" fillId="2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wrapText="1"/>
    </xf>
    <xf numFmtId="0" fontId="8" fillId="6" borderId="17" xfId="0" applyFont="1" applyFill="1" applyBorder="1" applyAlignment="1">
      <alignment wrapText="1"/>
    </xf>
    <xf numFmtId="0" fontId="1" fillId="0" borderId="9" xfId="0" quotePrefix="1" applyFont="1" applyBorder="1" applyAlignment="1">
      <alignment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9" fillId="6" borderId="35" xfId="0" applyFont="1" applyFill="1" applyBorder="1" applyAlignment="1">
      <alignment horizontal="center" wrapText="1"/>
    </xf>
    <xf numFmtId="0" fontId="7" fillId="6" borderId="36" xfId="0" applyFont="1" applyFill="1" applyBorder="1" applyAlignment="1">
      <alignment horizontal="center" wrapText="1"/>
    </xf>
    <xf numFmtId="0" fontId="7" fillId="6" borderId="37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textRotation="90" wrapText="1"/>
    </xf>
    <xf numFmtId="0" fontId="7" fillId="0" borderId="12" xfId="0" applyFont="1" applyFill="1" applyBorder="1" applyAlignment="1">
      <alignment horizontal="center" vertical="center" textRotation="90" wrapText="1"/>
    </xf>
    <xf numFmtId="0" fontId="1" fillId="0" borderId="11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1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ont="1" applyBorder="1"/>
    <xf numFmtId="0" fontId="8" fillId="6" borderId="21" xfId="0" applyFont="1" applyFill="1" applyBorder="1" applyAlignment="1">
      <alignment horizontal="center" wrapText="1"/>
    </xf>
    <xf numFmtId="0" fontId="8" fillId="6" borderId="14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8" fillId="6" borderId="15" xfId="0" applyFont="1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17" fillId="5" borderId="15" xfId="0" applyFont="1" applyFill="1" applyBorder="1" applyAlignment="1">
      <alignment vertical="center"/>
    </xf>
    <xf numFmtId="0" fontId="2" fillId="0" borderId="39" xfId="0" applyFont="1" applyBorder="1" applyAlignment="1">
      <alignment vertical="center" wrapText="1"/>
    </xf>
    <xf numFmtId="0" fontId="0" fillId="0" borderId="13" xfId="0" applyFont="1" applyBorder="1" applyAlignment="1">
      <alignment vertical="center" wrapText="1"/>
    </xf>
    <xf numFmtId="0" fontId="8" fillId="6" borderId="22" xfId="0" applyFont="1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0" fillId="0" borderId="40" xfId="0" applyBorder="1" applyAlignment="1">
      <alignment wrapText="1"/>
    </xf>
    <xf numFmtId="0" fontId="0" fillId="0" borderId="41" xfId="0" applyBorder="1" applyAlignment="1">
      <alignment wrapText="1"/>
    </xf>
    <xf numFmtId="0" fontId="0" fillId="0" borderId="42" xfId="0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43" xfId="0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1" fillId="0" borderId="45" xfId="0" quotePrefix="1" applyFont="1" applyBorder="1" applyAlignment="1">
      <alignment vertical="center" wrapText="1"/>
    </xf>
    <xf numFmtId="0" fontId="1" fillId="0" borderId="45" xfId="0" applyFont="1" applyBorder="1" applyAlignment="1">
      <alignment vertical="center" wrapText="1"/>
    </xf>
    <xf numFmtId="0" fontId="1" fillId="0" borderId="45" xfId="0" applyFont="1" applyFill="1" applyBorder="1" applyAlignment="1">
      <alignment vertical="center" wrapText="1"/>
    </xf>
    <xf numFmtId="0" fontId="1" fillId="0" borderId="46" xfId="0" applyFont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0" fillId="0" borderId="43" xfId="0" applyFont="1" applyBorder="1" applyAlignment="1">
      <alignment vertical="center" wrapText="1"/>
    </xf>
    <xf numFmtId="0" fontId="0" fillId="0" borderId="42" xfId="0" applyFill="1" applyBorder="1" applyAlignment="1">
      <alignment vertical="center" wrapText="1"/>
    </xf>
    <xf numFmtId="0" fontId="1" fillId="0" borderId="40" xfId="0" applyFont="1" applyFill="1" applyBorder="1" applyAlignment="1">
      <alignment vertical="center" wrapText="1"/>
    </xf>
    <xf numFmtId="0" fontId="0" fillId="0" borderId="40" xfId="0" applyFill="1" applyBorder="1" applyAlignment="1">
      <alignment vertical="center" wrapText="1"/>
    </xf>
    <xf numFmtId="0" fontId="0" fillId="0" borderId="47" xfId="0" applyFill="1" applyBorder="1" applyAlignment="1">
      <alignment vertical="center" wrapText="1"/>
    </xf>
    <xf numFmtId="0" fontId="1" fillId="0" borderId="42" xfId="0" applyFont="1" applyFill="1" applyBorder="1" applyAlignment="1">
      <alignment vertical="center" wrapText="1"/>
    </xf>
    <xf numFmtId="0" fontId="1" fillId="0" borderId="41" xfId="0" applyFont="1" applyFill="1" applyBorder="1" applyAlignment="1">
      <alignment vertical="center" wrapText="1"/>
    </xf>
    <xf numFmtId="0" fontId="2" fillId="0" borderId="48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quotePrefix="1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9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b val="0"/>
        <i/>
      </font>
      <fill>
        <patternFill patternType="lightUp"/>
      </fill>
    </dxf>
    <dxf>
      <font>
        <b val="0"/>
        <i/>
      </font>
      <fill>
        <patternFill patternType="lightUp"/>
      </fill>
    </dxf>
    <dxf>
      <font>
        <b val="0"/>
        <i/>
      </font>
      <fill>
        <patternFill patternType="lightUp"/>
      </fill>
    </dxf>
    <dxf>
      <font>
        <b val="0"/>
        <i/>
      </font>
      <fill>
        <patternFill patternType="lightUp"/>
      </fill>
    </dxf>
  </dxfs>
  <tableStyles count="0" defaultTableStyle="TableStyleMedium9" defaultPivotStyle="PivotStyleLight16"/>
  <colors>
    <mruColors>
      <color rgb="FFF20000"/>
      <color rgb="FF5E3808"/>
      <color rgb="FF66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Z1797"/>
  <sheetViews>
    <sheetView tabSelected="1" topLeftCell="N1" zoomScale="70" zoomScaleNormal="70" workbookViewId="0">
      <pane ySplit="32" topLeftCell="A33" activePane="bottomLeft" state="frozen"/>
      <selection activeCell="N28" sqref="N28"/>
      <selection pane="bottomLeft" activeCell="X53" sqref="X53"/>
    </sheetView>
  </sheetViews>
  <sheetFormatPr baseColWidth="10" defaultRowHeight="15"/>
  <cols>
    <col min="1" max="11" width="11.42578125" style="45" hidden="1" customWidth="1"/>
    <col min="12" max="12" width="15" style="45" hidden="1" customWidth="1"/>
    <col min="13" max="13" width="18.28515625" style="40" hidden="1" customWidth="1"/>
    <col min="14" max="14" width="17.28515625" style="2" customWidth="1"/>
    <col min="15" max="15" width="22.140625" style="188" customWidth="1"/>
    <col min="16" max="16" width="48.5703125" style="2" customWidth="1"/>
    <col min="17" max="17" width="26" style="2" customWidth="1"/>
    <col min="18" max="18" width="30" style="188" customWidth="1"/>
    <col min="19" max="19" width="19.42578125" style="2" customWidth="1"/>
    <col min="20" max="20" width="19.28515625" style="2" customWidth="1"/>
    <col min="21" max="21" width="10" style="7" hidden="1" customWidth="1"/>
    <col min="22" max="22" width="17.7109375" style="2" customWidth="1"/>
    <col min="23" max="23" width="9.85546875" style="7" hidden="1" customWidth="1"/>
    <col min="24" max="24" width="19" style="2" customWidth="1"/>
    <col min="25" max="25" width="9.42578125" style="7" hidden="1" customWidth="1"/>
    <col min="26" max="26" width="21.5703125" style="2" customWidth="1"/>
    <col min="27" max="27" width="10" style="7" hidden="1" customWidth="1"/>
    <col min="28" max="28" width="16.28515625" style="2" customWidth="1"/>
    <col min="29" max="29" width="9.140625" style="7" hidden="1" customWidth="1"/>
    <col min="30" max="30" width="22" style="7" customWidth="1"/>
    <col min="31" max="31" width="9.42578125" style="7" hidden="1" customWidth="1"/>
    <col min="32" max="32" width="20" style="7" customWidth="1"/>
    <col min="33" max="33" width="9.42578125" style="7" hidden="1" customWidth="1"/>
    <col min="34" max="34" width="15.85546875" style="7" customWidth="1"/>
    <col min="35" max="35" width="9.42578125" style="7" hidden="1" customWidth="1"/>
    <col min="36" max="36" width="14.85546875" style="7" customWidth="1"/>
    <col min="37" max="37" width="9.42578125" style="7" hidden="1" customWidth="1"/>
    <col min="38" max="38" width="20.28515625" style="2" customWidth="1"/>
    <col min="39" max="39" width="8.5703125" style="7" hidden="1" customWidth="1"/>
    <col min="40" max="40" width="18.42578125" style="149" customWidth="1"/>
    <col min="41" max="41" width="9.28515625" style="7" hidden="1" customWidth="1"/>
    <col min="42" max="42" width="28.7109375" style="2" customWidth="1"/>
    <col min="43" max="43" width="8.28515625" style="7" hidden="1" customWidth="1"/>
    <col min="44" max="44" width="27.5703125" style="2" customWidth="1"/>
    <col min="45" max="45" width="9.5703125" style="7" hidden="1" customWidth="1"/>
    <col min="46" max="46" width="27.7109375" style="2" customWidth="1"/>
    <col min="47" max="47" width="8.28515625" style="7" hidden="1" customWidth="1"/>
    <col min="48" max="48" width="19.28515625" style="7" hidden="1" customWidth="1"/>
    <col min="49" max="49" width="19.7109375" style="7" hidden="1" customWidth="1"/>
    <col min="50" max="50" width="13" style="4" customWidth="1"/>
    <col min="51" max="51" width="13" style="2" customWidth="1"/>
    <col min="52" max="52" width="9.140625" style="2" hidden="1" customWidth="1"/>
    <col min="53" max="16384" width="11.42578125" style="2"/>
  </cols>
  <sheetData>
    <row r="1" spans="1:52" s="67" customFormat="1" ht="44.25" hidden="1" customHeight="1">
      <c r="L1" s="123"/>
      <c r="M1" s="1"/>
      <c r="Q1" s="71" t="s">
        <v>50</v>
      </c>
      <c r="R1" s="69"/>
      <c r="S1" s="1"/>
      <c r="T1" s="72" t="s">
        <v>22</v>
      </c>
      <c r="U1" s="72" t="s">
        <v>30</v>
      </c>
      <c r="V1" s="71" t="s">
        <v>24</v>
      </c>
      <c r="W1" s="71" t="s">
        <v>30</v>
      </c>
      <c r="X1" s="72" t="s">
        <v>27</v>
      </c>
      <c r="Y1" s="72" t="s">
        <v>30</v>
      </c>
      <c r="Z1" s="71" t="s">
        <v>31</v>
      </c>
      <c r="AA1" s="71" t="s">
        <v>30</v>
      </c>
      <c r="AB1" s="73" t="s">
        <v>35</v>
      </c>
      <c r="AC1" s="73" t="s">
        <v>30</v>
      </c>
      <c r="AD1" s="71" t="s">
        <v>93</v>
      </c>
      <c r="AE1" s="71" t="s">
        <v>30</v>
      </c>
      <c r="AF1" s="71" t="s">
        <v>95</v>
      </c>
      <c r="AG1" s="71"/>
      <c r="AH1" s="71" t="s">
        <v>99</v>
      </c>
      <c r="AI1" s="71"/>
      <c r="AJ1" s="71" t="s">
        <v>96</v>
      </c>
      <c r="AK1" s="71"/>
      <c r="AL1" s="73" t="s">
        <v>36</v>
      </c>
      <c r="AM1" s="73" t="s">
        <v>30</v>
      </c>
      <c r="AN1" s="71" t="s">
        <v>75</v>
      </c>
      <c r="AO1" s="71" t="s">
        <v>30</v>
      </c>
      <c r="AP1" s="72" t="s">
        <v>128</v>
      </c>
      <c r="AQ1" s="73" t="s">
        <v>30</v>
      </c>
      <c r="AR1" s="71" t="s">
        <v>38</v>
      </c>
      <c r="AS1" s="71" t="s">
        <v>30</v>
      </c>
      <c r="AT1" s="72" t="s">
        <v>89</v>
      </c>
      <c r="AU1" s="73" t="s">
        <v>30</v>
      </c>
      <c r="AV1" s="122"/>
      <c r="AW1" s="122"/>
      <c r="AX1" s="69"/>
      <c r="AY1" s="68" t="s">
        <v>64</v>
      </c>
      <c r="AZ1" s="70"/>
    </row>
    <row r="2" spans="1:52" s="24" customFormat="1" ht="38.25" hidden="1" thickBo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124"/>
      <c r="M2" s="1"/>
      <c r="N2" s="32"/>
      <c r="O2" s="32"/>
      <c r="P2" s="32"/>
      <c r="Q2" s="35" t="s">
        <v>67</v>
      </c>
      <c r="R2" s="39"/>
      <c r="S2" s="1"/>
      <c r="T2" s="34" t="s">
        <v>11</v>
      </c>
      <c r="U2" s="34">
        <v>4</v>
      </c>
      <c r="V2" s="35" t="s">
        <v>26</v>
      </c>
      <c r="W2" s="35">
        <v>3</v>
      </c>
      <c r="X2" s="34" t="s">
        <v>28</v>
      </c>
      <c r="Y2" s="34">
        <v>3</v>
      </c>
      <c r="Z2" s="36" t="s">
        <v>32</v>
      </c>
      <c r="AA2" s="36">
        <v>4</v>
      </c>
      <c r="AB2" s="37" t="s">
        <v>84</v>
      </c>
      <c r="AC2" s="37">
        <v>4</v>
      </c>
      <c r="AD2" s="36" t="s">
        <v>108</v>
      </c>
      <c r="AE2" s="36">
        <v>4</v>
      </c>
      <c r="AF2" s="36" t="s">
        <v>123</v>
      </c>
      <c r="AG2" s="36">
        <v>4</v>
      </c>
      <c r="AH2" s="36" t="s">
        <v>97</v>
      </c>
      <c r="AI2" s="36">
        <v>4</v>
      </c>
      <c r="AJ2" s="36" t="s">
        <v>125</v>
      </c>
      <c r="AK2" s="38">
        <v>4</v>
      </c>
      <c r="AL2" s="37" t="s">
        <v>126</v>
      </c>
      <c r="AM2" s="37">
        <v>4</v>
      </c>
      <c r="AN2" s="36" t="s">
        <v>76</v>
      </c>
      <c r="AO2" s="36">
        <v>4</v>
      </c>
      <c r="AP2" s="34" t="s">
        <v>86</v>
      </c>
      <c r="AQ2" s="34">
        <v>1</v>
      </c>
      <c r="AR2" s="35" t="s">
        <v>80</v>
      </c>
      <c r="AS2" s="35">
        <v>1</v>
      </c>
      <c r="AT2" s="34" t="s">
        <v>81</v>
      </c>
      <c r="AU2" s="34">
        <v>1</v>
      </c>
      <c r="AV2" s="34"/>
      <c r="AW2" s="34"/>
      <c r="AX2" s="39"/>
      <c r="AY2" s="35" t="s">
        <v>45</v>
      </c>
      <c r="AZ2" s="35">
        <v>0</v>
      </c>
    </row>
    <row r="3" spans="1:52" s="24" customFormat="1" ht="29.25" hidden="1" thickBo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124"/>
      <c r="M3" s="1"/>
      <c r="N3" s="32"/>
      <c r="O3" s="32"/>
      <c r="P3" s="32"/>
      <c r="Q3" s="35" t="s">
        <v>92</v>
      </c>
      <c r="R3" s="39"/>
      <c r="S3" s="1"/>
      <c r="T3" s="34" t="s">
        <v>47</v>
      </c>
      <c r="U3" s="34">
        <v>3</v>
      </c>
      <c r="V3" s="35" t="s">
        <v>25</v>
      </c>
      <c r="W3" s="35">
        <v>2</v>
      </c>
      <c r="X3" s="34" t="s">
        <v>130</v>
      </c>
      <c r="Y3" s="34">
        <v>2</v>
      </c>
      <c r="Z3" s="36" t="s">
        <v>118</v>
      </c>
      <c r="AA3" s="36">
        <v>4</v>
      </c>
      <c r="AB3" s="37" t="s">
        <v>85</v>
      </c>
      <c r="AC3" s="37">
        <v>3</v>
      </c>
      <c r="AD3" s="36" t="s">
        <v>107</v>
      </c>
      <c r="AE3" s="36">
        <v>3</v>
      </c>
      <c r="AF3" s="36" t="s">
        <v>122</v>
      </c>
      <c r="AG3" s="36">
        <v>3</v>
      </c>
      <c r="AH3" s="36" t="s">
        <v>98</v>
      </c>
      <c r="AI3" s="36">
        <v>1</v>
      </c>
      <c r="AJ3" s="36" t="s">
        <v>124</v>
      </c>
      <c r="AK3" s="36">
        <v>1</v>
      </c>
      <c r="AL3" s="37" t="s">
        <v>78</v>
      </c>
      <c r="AM3" s="37">
        <v>3</v>
      </c>
      <c r="AN3" s="36" t="s">
        <v>115</v>
      </c>
      <c r="AO3" s="36">
        <v>3</v>
      </c>
      <c r="AP3" s="34" t="s">
        <v>44</v>
      </c>
      <c r="AQ3" s="34">
        <v>2</v>
      </c>
      <c r="AR3" s="35" t="s">
        <v>40</v>
      </c>
      <c r="AS3" s="35">
        <v>2</v>
      </c>
      <c r="AT3" s="34" t="s">
        <v>43</v>
      </c>
      <c r="AU3" s="34">
        <v>2</v>
      </c>
      <c r="AV3" s="34"/>
      <c r="AW3" s="34"/>
      <c r="AX3" s="39"/>
      <c r="AY3" s="35" t="s">
        <v>46</v>
      </c>
      <c r="AZ3" s="35">
        <v>16</v>
      </c>
    </row>
    <row r="4" spans="1:52" s="24" customFormat="1" ht="38.25" hidden="1" thickBot="1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124"/>
      <c r="M4" s="1"/>
      <c r="N4" s="32"/>
      <c r="O4" s="32"/>
      <c r="P4" s="32"/>
      <c r="Q4" s="35" t="s">
        <v>29</v>
      </c>
      <c r="R4" s="39"/>
      <c r="S4" s="1"/>
      <c r="T4" s="34" t="s">
        <v>48</v>
      </c>
      <c r="U4" s="34">
        <v>2</v>
      </c>
      <c r="V4" s="35" t="s">
        <v>134</v>
      </c>
      <c r="W4" s="35">
        <v>1</v>
      </c>
      <c r="X4" s="34" t="s">
        <v>131</v>
      </c>
      <c r="Y4" s="34">
        <v>1</v>
      </c>
      <c r="Z4" s="36" t="s">
        <v>82</v>
      </c>
      <c r="AA4" s="36">
        <v>4</v>
      </c>
      <c r="AB4" s="37" t="s">
        <v>33</v>
      </c>
      <c r="AC4" s="37">
        <v>4</v>
      </c>
      <c r="AD4" s="36" t="s">
        <v>109</v>
      </c>
      <c r="AE4" s="36">
        <v>2</v>
      </c>
      <c r="AF4" s="36" t="s">
        <v>121</v>
      </c>
      <c r="AG4" s="36">
        <v>2</v>
      </c>
      <c r="AH4" s="36"/>
      <c r="AI4" s="36"/>
      <c r="AJ4" s="36"/>
      <c r="AK4" s="36"/>
      <c r="AL4" s="37" t="s">
        <v>127</v>
      </c>
      <c r="AM4" s="37">
        <v>2</v>
      </c>
      <c r="AN4" s="36" t="s">
        <v>116</v>
      </c>
      <c r="AO4" s="36">
        <v>2</v>
      </c>
      <c r="AP4" s="34" t="s">
        <v>39</v>
      </c>
      <c r="AQ4" s="34">
        <v>3</v>
      </c>
      <c r="AR4" s="35" t="s">
        <v>41</v>
      </c>
      <c r="AS4" s="35">
        <v>3</v>
      </c>
      <c r="AT4" s="34" t="s">
        <v>42</v>
      </c>
      <c r="AU4" s="34">
        <v>3</v>
      </c>
      <c r="AV4" s="34"/>
      <c r="AW4" s="34"/>
      <c r="AX4" s="39"/>
      <c r="AY4" s="35" t="s">
        <v>91</v>
      </c>
      <c r="AZ4" s="36">
        <v>0</v>
      </c>
    </row>
    <row r="5" spans="1:52" s="24" customFormat="1" ht="29.25" hidden="1" thickBot="1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124"/>
      <c r="M5" s="1"/>
      <c r="N5" s="32"/>
      <c r="O5" s="32"/>
      <c r="P5" s="32"/>
      <c r="Q5" s="36"/>
      <c r="R5" s="39"/>
      <c r="S5" s="1"/>
      <c r="T5" s="34" t="s">
        <v>23</v>
      </c>
      <c r="U5" s="34">
        <v>1</v>
      </c>
      <c r="V5" s="35"/>
      <c r="W5" s="35"/>
      <c r="X5" s="34"/>
      <c r="Y5" s="34"/>
      <c r="Z5" s="36" t="s">
        <v>88</v>
      </c>
      <c r="AA5" s="36">
        <v>3</v>
      </c>
      <c r="AB5" s="37" t="s">
        <v>83</v>
      </c>
      <c r="AC5" s="37">
        <v>4</v>
      </c>
      <c r="AD5" s="36" t="s">
        <v>94</v>
      </c>
      <c r="AE5" s="36">
        <v>1</v>
      </c>
      <c r="AF5" s="36" t="s">
        <v>120</v>
      </c>
      <c r="AG5" s="36">
        <v>1</v>
      </c>
      <c r="AH5" s="36"/>
      <c r="AI5" s="36"/>
      <c r="AJ5" s="36"/>
      <c r="AK5" s="36"/>
      <c r="AL5" s="37" t="s">
        <v>129</v>
      </c>
      <c r="AM5" s="37">
        <v>1</v>
      </c>
      <c r="AN5" s="36" t="s">
        <v>77</v>
      </c>
      <c r="AO5" s="36">
        <v>1</v>
      </c>
      <c r="AP5" s="34"/>
      <c r="AQ5" s="34"/>
      <c r="AR5" s="35"/>
      <c r="AS5" s="35"/>
      <c r="AT5" s="34"/>
      <c r="AU5" s="34"/>
      <c r="AV5" s="34"/>
      <c r="AW5" s="34"/>
      <c r="AX5" s="39"/>
      <c r="AY5" s="36"/>
      <c r="AZ5" s="36"/>
    </row>
    <row r="6" spans="1:52" s="24" customFormat="1" ht="29.25" hidden="1" thickBot="1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124"/>
      <c r="M6" s="1"/>
      <c r="N6" s="32"/>
      <c r="O6" s="32"/>
      <c r="P6" s="32"/>
      <c r="Q6" s="36"/>
      <c r="R6" s="39"/>
      <c r="S6" s="1"/>
      <c r="T6" s="34"/>
      <c r="U6" s="34"/>
      <c r="V6" s="35"/>
      <c r="W6" s="35"/>
      <c r="X6" s="37"/>
      <c r="Y6" s="37"/>
      <c r="Z6" s="36" t="s">
        <v>87</v>
      </c>
      <c r="AA6" s="36">
        <v>1</v>
      </c>
      <c r="AB6" s="37" t="s">
        <v>34</v>
      </c>
      <c r="AC6" s="37">
        <v>2</v>
      </c>
      <c r="AD6" s="36"/>
      <c r="AE6" s="36"/>
      <c r="AF6" s="36"/>
      <c r="AG6" s="36"/>
      <c r="AH6" s="36"/>
      <c r="AI6" s="36"/>
      <c r="AJ6" s="36"/>
      <c r="AK6" s="36"/>
      <c r="AL6" s="37"/>
      <c r="AM6" s="37"/>
      <c r="AN6" s="36"/>
      <c r="AO6" s="36"/>
      <c r="AP6" s="37"/>
      <c r="AQ6" s="37"/>
      <c r="AR6" s="36"/>
      <c r="AS6" s="36"/>
      <c r="AT6" s="34"/>
      <c r="AU6" s="34"/>
      <c r="AV6" s="34"/>
      <c r="AW6" s="34"/>
      <c r="AX6" s="39"/>
      <c r="AY6" s="36"/>
      <c r="AZ6" s="36"/>
    </row>
    <row r="7" spans="1:52" s="24" customFormat="1" ht="15.75" hidden="1" thickBot="1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124"/>
      <c r="M7" s="1"/>
      <c r="N7" s="32"/>
      <c r="O7" s="32"/>
      <c r="P7" s="32"/>
      <c r="Q7" s="36"/>
      <c r="R7" s="39"/>
      <c r="S7" s="1"/>
      <c r="T7" s="37"/>
      <c r="U7" s="37"/>
      <c r="V7" s="35"/>
      <c r="W7" s="35"/>
      <c r="X7" s="37"/>
      <c r="Y7" s="37"/>
      <c r="Z7" s="36"/>
      <c r="AA7" s="36"/>
      <c r="AB7" s="37" t="s">
        <v>119</v>
      </c>
      <c r="AC7" s="37">
        <v>1</v>
      </c>
      <c r="AD7" s="36"/>
      <c r="AE7" s="36"/>
      <c r="AF7" s="36"/>
      <c r="AG7" s="36"/>
      <c r="AH7" s="36"/>
      <c r="AI7" s="36"/>
      <c r="AJ7" s="36"/>
      <c r="AK7" s="36"/>
      <c r="AL7" s="37"/>
      <c r="AM7" s="37"/>
      <c r="AN7" s="36"/>
      <c r="AO7" s="36"/>
      <c r="AP7" s="37"/>
      <c r="AQ7" s="37"/>
      <c r="AR7" s="36"/>
      <c r="AS7" s="36"/>
      <c r="AT7" s="37"/>
      <c r="AU7" s="37"/>
      <c r="AV7" s="37"/>
      <c r="AW7" s="37"/>
      <c r="AX7" s="39"/>
      <c r="AY7" s="36"/>
      <c r="AZ7" s="36"/>
    </row>
    <row r="8" spans="1:52" s="24" customFormat="1" ht="15.75" hidden="1" thickBot="1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124"/>
      <c r="M8" s="1"/>
      <c r="N8" s="32"/>
      <c r="O8" s="32"/>
      <c r="P8" s="32"/>
      <c r="Q8" s="36"/>
      <c r="R8" s="39"/>
      <c r="S8" s="1"/>
      <c r="T8" s="37"/>
      <c r="U8" s="37"/>
      <c r="V8" s="36"/>
      <c r="W8" s="36"/>
      <c r="X8" s="37"/>
      <c r="Y8" s="37"/>
      <c r="Z8" s="36"/>
      <c r="AA8" s="36"/>
      <c r="AB8" s="37"/>
      <c r="AC8" s="37"/>
      <c r="AD8" s="36"/>
      <c r="AE8" s="36"/>
      <c r="AF8" s="36"/>
      <c r="AG8" s="36"/>
      <c r="AH8" s="36"/>
      <c r="AI8" s="36"/>
      <c r="AJ8" s="36"/>
      <c r="AK8" s="36"/>
      <c r="AL8" s="34"/>
      <c r="AM8" s="34"/>
      <c r="AN8" s="36"/>
      <c r="AO8" s="36"/>
      <c r="AP8" s="37"/>
      <c r="AQ8" s="37"/>
      <c r="AR8" s="36"/>
      <c r="AS8" s="36"/>
      <c r="AT8" s="37"/>
      <c r="AU8" s="37"/>
      <c r="AV8" s="37"/>
      <c r="AW8" s="37"/>
      <c r="AX8" s="39"/>
      <c r="AY8" s="36"/>
      <c r="AZ8" s="36"/>
    </row>
    <row r="9" spans="1:52" s="1" customFormat="1" ht="15.75" hidden="1" thickBot="1">
      <c r="L9" s="40"/>
      <c r="U9" s="33"/>
      <c r="W9" s="33"/>
      <c r="AA9" s="33"/>
      <c r="AC9" s="33"/>
      <c r="AD9" s="99"/>
      <c r="AE9" s="33"/>
      <c r="AF9" s="33"/>
      <c r="AG9" s="33"/>
      <c r="AH9" s="33"/>
      <c r="AI9" s="33"/>
      <c r="AJ9" s="33"/>
      <c r="AK9" s="33"/>
      <c r="AM9" s="33"/>
      <c r="AQ9" s="33"/>
      <c r="AS9" s="33"/>
      <c r="AU9" s="33"/>
      <c r="AV9" s="33"/>
      <c r="AW9" s="33"/>
    </row>
    <row r="10" spans="1:52" s="1" customFormat="1" ht="9.9499999999999993" hidden="1" customHeight="1">
      <c r="L10" s="40"/>
      <c r="U10" s="33"/>
      <c r="W10" s="33"/>
      <c r="AA10" s="33"/>
      <c r="AC10" s="33"/>
      <c r="AD10" s="33"/>
      <c r="AE10" s="33"/>
      <c r="AF10" s="33"/>
      <c r="AG10" s="33"/>
      <c r="AH10" s="33"/>
      <c r="AI10" s="33"/>
      <c r="AJ10" s="33"/>
      <c r="AK10" s="33"/>
      <c r="AM10" s="33"/>
      <c r="AQ10" s="33"/>
      <c r="AS10" s="33"/>
      <c r="AU10" s="33"/>
      <c r="AV10" s="33"/>
      <c r="AW10" s="33"/>
    </row>
    <row r="11" spans="1:52" s="1" customFormat="1" ht="9.9499999999999993" hidden="1" customHeight="1">
      <c r="L11" s="40"/>
      <c r="U11" s="33"/>
      <c r="W11" s="33"/>
      <c r="AA11" s="33"/>
      <c r="AC11" s="33"/>
      <c r="AD11" s="33"/>
      <c r="AE11" s="33"/>
      <c r="AF11" s="33"/>
      <c r="AG11" s="33"/>
      <c r="AH11" s="33"/>
      <c r="AI11" s="33"/>
      <c r="AJ11" s="33"/>
      <c r="AK11" s="33"/>
      <c r="AM11" s="33"/>
      <c r="AQ11" s="33"/>
      <c r="AS11" s="33"/>
      <c r="AU11" s="33"/>
      <c r="AV11" s="33"/>
      <c r="AW11" s="33"/>
    </row>
    <row r="12" spans="1:52" s="1" customFormat="1" ht="9.9499999999999993" hidden="1" customHeight="1">
      <c r="L12" s="40"/>
      <c r="U12" s="33"/>
      <c r="W12" s="33"/>
      <c r="AA12" s="33"/>
      <c r="AC12" s="33"/>
      <c r="AD12" s="33"/>
      <c r="AE12" s="33"/>
      <c r="AF12" s="33"/>
      <c r="AG12" s="33"/>
      <c r="AH12" s="33"/>
      <c r="AI12" s="33"/>
      <c r="AJ12" s="33"/>
      <c r="AK12" s="33"/>
      <c r="AM12" s="33"/>
      <c r="AQ12" s="33"/>
      <c r="AS12" s="33"/>
      <c r="AU12" s="33"/>
      <c r="AV12" s="33"/>
      <c r="AW12" s="33"/>
    </row>
    <row r="13" spans="1:52" s="1" customFormat="1" ht="9.9499999999999993" hidden="1" customHeight="1">
      <c r="L13" s="40"/>
      <c r="U13" s="33"/>
      <c r="W13" s="33"/>
      <c r="AA13" s="33"/>
      <c r="AC13" s="33"/>
      <c r="AD13" s="33"/>
      <c r="AE13" s="33"/>
      <c r="AF13" s="33"/>
      <c r="AG13" s="33"/>
      <c r="AH13" s="33"/>
      <c r="AI13" s="33"/>
      <c r="AJ13" s="33"/>
      <c r="AK13" s="33"/>
      <c r="AM13" s="33"/>
      <c r="AQ13" s="33"/>
      <c r="AS13" s="33"/>
      <c r="AU13" s="33"/>
      <c r="AV13" s="33"/>
      <c r="AW13" s="33"/>
    </row>
    <row r="14" spans="1:52" s="1" customFormat="1" ht="9.9499999999999993" hidden="1" customHeight="1">
      <c r="L14" s="40"/>
    </row>
    <row r="15" spans="1:52" s="1" customFormat="1" ht="9.9499999999999993" hidden="1" customHeight="1">
      <c r="L15" s="40"/>
      <c r="U15" s="33"/>
      <c r="W15" s="33"/>
      <c r="AA15" s="33"/>
      <c r="AC15" s="33"/>
      <c r="AD15" s="33"/>
      <c r="AE15" s="33"/>
      <c r="AF15" s="33"/>
      <c r="AG15" s="33"/>
      <c r="AH15" s="33"/>
      <c r="AI15" s="33"/>
      <c r="AJ15" s="33"/>
      <c r="AK15" s="33"/>
      <c r="AM15" s="33"/>
      <c r="AQ15" s="33"/>
      <c r="AS15" s="33"/>
      <c r="AU15" s="33"/>
      <c r="AV15" s="33"/>
      <c r="AW15" s="33"/>
    </row>
    <row r="16" spans="1:52" s="1" customFormat="1" ht="9.75" hidden="1" customHeight="1">
      <c r="L16" s="40"/>
      <c r="U16" s="33"/>
      <c r="W16" s="33"/>
      <c r="AA16" s="33"/>
      <c r="AC16" s="33"/>
      <c r="AD16" s="33"/>
      <c r="AE16" s="33"/>
      <c r="AF16" s="33"/>
      <c r="AG16" s="33"/>
      <c r="AH16" s="33"/>
      <c r="AI16" s="33"/>
      <c r="AJ16" s="33"/>
      <c r="AK16" s="33"/>
      <c r="AM16" s="33"/>
      <c r="AQ16" s="33"/>
      <c r="AS16" s="33"/>
      <c r="AU16" s="33"/>
      <c r="AV16" s="33"/>
      <c r="AW16" s="33"/>
    </row>
    <row r="17" spans="1:52" s="1" customFormat="1" ht="9.75" hidden="1" customHeight="1">
      <c r="L17" s="40"/>
      <c r="U17" s="33"/>
      <c r="W17" s="33"/>
      <c r="AA17" s="33"/>
      <c r="AC17" s="33"/>
      <c r="AD17" s="33"/>
      <c r="AE17" s="33"/>
      <c r="AF17" s="33"/>
      <c r="AG17" s="33"/>
      <c r="AH17" s="33"/>
      <c r="AI17" s="33"/>
      <c r="AJ17" s="33"/>
      <c r="AK17" s="33"/>
      <c r="AM17" s="33"/>
      <c r="AQ17" s="33"/>
      <c r="AS17" s="33"/>
      <c r="AU17" s="33"/>
      <c r="AV17" s="33"/>
      <c r="AW17" s="33"/>
    </row>
    <row r="18" spans="1:52" s="1" customFormat="1" ht="9.75" hidden="1" customHeight="1">
      <c r="L18" s="40"/>
      <c r="U18" s="33"/>
      <c r="W18" s="33"/>
      <c r="Y18" s="33"/>
      <c r="AA18" s="33"/>
      <c r="AC18" s="33"/>
      <c r="AD18" s="33"/>
      <c r="AE18" s="33"/>
      <c r="AF18" s="33"/>
      <c r="AG18" s="33"/>
      <c r="AH18" s="33"/>
      <c r="AI18" s="33"/>
      <c r="AJ18" s="33"/>
      <c r="AK18" s="33"/>
      <c r="AM18" s="33"/>
      <c r="AQ18" s="33"/>
      <c r="AS18" s="33"/>
      <c r="AU18" s="33"/>
      <c r="AV18" s="33"/>
      <c r="AW18" s="33"/>
    </row>
    <row r="19" spans="1:52" s="1" customFormat="1" ht="9.75" hidden="1" customHeight="1">
      <c r="L19" s="40"/>
      <c r="U19" s="33"/>
      <c r="W19" s="33"/>
      <c r="Y19" s="33"/>
      <c r="AA19" s="33"/>
      <c r="AC19" s="33"/>
      <c r="AD19" s="33"/>
      <c r="AE19" s="33"/>
      <c r="AF19" s="33"/>
      <c r="AG19" s="33"/>
      <c r="AH19" s="33"/>
      <c r="AI19" s="33"/>
      <c r="AJ19" s="33"/>
      <c r="AK19" s="33"/>
      <c r="AM19" s="33"/>
      <c r="AQ19" s="33"/>
      <c r="AS19" s="33"/>
      <c r="AU19" s="33"/>
      <c r="AV19" s="33"/>
      <c r="AW19" s="33"/>
    </row>
    <row r="20" spans="1:52" s="1" customFormat="1" ht="9.75" hidden="1" customHeight="1">
      <c r="L20" s="40"/>
      <c r="U20" s="33"/>
      <c r="W20" s="33"/>
      <c r="Y20" s="33"/>
      <c r="AA20" s="33"/>
      <c r="AC20" s="33"/>
      <c r="AD20" s="33"/>
      <c r="AE20" s="33"/>
      <c r="AF20" s="33"/>
      <c r="AG20" s="33"/>
      <c r="AH20" s="33"/>
      <c r="AI20" s="33"/>
      <c r="AJ20" s="33"/>
      <c r="AK20" s="33"/>
      <c r="AM20" s="33"/>
      <c r="AQ20" s="33"/>
      <c r="AS20" s="33"/>
      <c r="AU20" s="33"/>
      <c r="AV20" s="33"/>
      <c r="AW20" s="33"/>
    </row>
    <row r="21" spans="1:52" s="1" customFormat="1" ht="9.75" hidden="1" customHeight="1">
      <c r="L21" s="40"/>
      <c r="U21" s="33"/>
      <c r="W21" s="33"/>
      <c r="Y21" s="33"/>
      <c r="AA21" s="33"/>
      <c r="AC21" s="33"/>
      <c r="AD21" s="33"/>
      <c r="AE21" s="33"/>
      <c r="AF21" s="33"/>
      <c r="AG21" s="33"/>
      <c r="AH21" s="33"/>
      <c r="AI21" s="33"/>
      <c r="AJ21" s="33"/>
      <c r="AK21" s="33"/>
      <c r="AM21" s="33"/>
      <c r="AQ21" s="33"/>
      <c r="AS21" s="33"/>
      <c r="AU21" s="33"/>
      <c r="AV21" s="33"/>
      <c r="AW21" s="33"/>
    </row>
    <row r="22" spans="1:52" s="1" customFormat="1" ht="9.75" hidden="1" customHeight="1">
      <c r="L22" s="40"/>
      <c r="U22" s="33"/>
      <c r="W22" s="33"/>
      <c r="Y22" s="33"/>
      <c r="AA22" s="33"/>
      <c r="AC22" s="33"/>
      <c r="AD22" s="33"/>
      <c r="AE22" s="33"/>
      <c r="AF22" s="33"/>
      <c r="AG22" s="33"/>
      <c r="AH22" s="33"/>
      <c r="AI22" s="33"/>
      <c r="AJ22" s="33"/>
      <c r="AK22" s="33"/>
      <c r="AM22" s="33"/>
      <c r="AQ22" s="33"/>
      <c r="AS22" s="33"/>
      <c r="AU22" s="33"/>
      <c r="AV22" s="33"/>
      <c r="AW22" s="33"/>
    </row>
    <row r="23" spans="1:52" s="1" customFormat="1" ht="9.9499999999999993" hidden="1" customHeight="1">
      <c r="L23" s="40"/>
      <c r="AN23" s="88"/>
      <c r="AO23" s="88"/>
    </row>
    <row r="24" spans="1:52" s="1" customFormat="1" ht="15.75" hidden="1" thickBot="1">
      <c r="L24" s="40"/>
      <c r="N24" s="18"/>
      <c r="O24" s="18"/>
      <c r="P24" s="18"/>
      <c r="Q24" s="18"/>
      <c r="R24" s="18"/>
      <c r="S24" s="18"/>
      <c r="T24" s="18"/>
      <c r="U24" s="19"/>
      <c r="V24" s="18"/>
      <c r="W24" s="19"/>
      <c r="X24" s="18"/>
      <c r="Y24" s="19"/>
      <c r="Z24" s="18"/>
      <c r="AA24" s="19"/>
      <c r="AB24" s="18"/>
      <c r="AC24" s="19"/>
      <c r="AD24" s="19"/>
      <c r="AE24" s="19"/>
      <c r="AF24" s="19"/>
      <c r="AG24" s="19"/>
      <c r="AH24" s="19"/>
      <c r="AI24" s="19"/>
      <c r="AJ24" s="19"/>
      <c r="AK24" s="19"/>
      <c r="AL24" s="18"/>
      <c r="AM24" s="19"/>
      <c r="AN24" s="19"/>
      <c r="AO24" s="19"/>
      <c r="AP24" s="18"/>
      <c r="AQ24" s="19"/>
      <c r="AR24" s="18"/>
      <c r="AS24" s="19"/>
      <c r="AT24" s="18"/>
      <c r="AU24" s="19"/>
      <c r="AV24" s="19"/>
      <c r="AW24" s="19"/>
      <c r="AX24" s="18"/>
      <c r="AY24" s="18"/>
      <c r="AZ24" s="18"/>
    </row>
    <row r="25" spans="1:52" s="1" customFormat="1" ht="15.75" hidden="1" thickBot="1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</row>
    <row r="26" spans="1:52" s="1" customFormat="1" ht="15.75" hidden="1" thickBot="1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N26" s="17"/>
      <c r="O26" s="17"/>
      <c r="P26" s="17"/>
      <c r="Q26" s="17"/>
      <c r="R26" s="17"/>
      <c r="S26" s="17"/>
      <c r="T26" s="17"/>
      <c r="U26" s="20"/>
      <c r="V26" s="17"/>
      <c r="W26" s="20"/>
      <c r="X26" s="17"/>
      <c r="Y26" s="20"/>
      <c r="Z26" s="17"/>
      <c r="AA26" s="20"/>
      <c r="AB26" s="17"/>
      <c r="AC26" s="20"/>
      <c r="AD26" s="20"/>
      <c r="AE26" s="20"/>
      <c r="AF26" s="20"/>
      <c r="AG26" s="20"/>
      <c r="AH26" s="20"/>
      <c r="AI26" s="20"/>
      <c r="AJ26" s="20"/>
      <c r="AK26" s="20"/>
      <c r="AL26" s="17"/>
      <c r="AM26" s="20"/>
      <c r="AN26" s="20"/>
      <c r="AO26" s="20"/>
      <c r="AP26" s="17"/>
      <c r="AQ26" s="20"/>
      <c r="AR26" s="17"/>
      <c r="AS26" s="20"/>
      <c r="AT26" s="17"/>
      <c r="AU26" s="20"/>
      <c r="AV26" s="20"/>
      <c r="AW26" s="20"/>
      <c r="AX26" s="17"/>
      <c r="AY26" s="17"/>
      <c r="AZ26" s="17"/>
    </row>
    <row r="27" spans="1:52" s="1" customFormat="1" ht="15.75" hidden="1" thickBot="1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N27" s="17"/>
      <c r="O27" s="17"/>
      <c r="P27" s="17"/>
      <c r="Q27" s="17"/>
      <c r="R27" s="17"/>
      <c r="S27" s="17"/>
      <c r="T27" s="17"/>
      <c r="U27" s="20"/>
      <c r="V27" s="17"/>
      <c r="W27" s="20"/>
      <c r="X27" s="17"/>
      <c r="Y27" s="20"/>
      <c r="Z27" s="17"/>
      <c r="AA27" s="20"/>
      <c r="AB27" s="17"/>
      <c r="AC27" s="20"/>
      <c r="AD27" s="20"/>
      <c r="AE27" s="20"/>
      <c r="AF27" s="20"/>
      <c r="AG27" s="20"/>
      <c r="AH27" s="20"/>
      <c r="AI27" s="20"/>
      <c r="AJ27" s="20"/>
      <c r="AK27" s="20"/>
      <c r="AL27" s="17"/>
      <c r="AM27" s="20"/>
      <c r="AN27" s="20"/>
      <c r="AO27" s="20"/>
      <c r="AP27" s="17"/>
      <c r="AQ27" s="20"/>
      <c r="AR27" s="17"/>
      <c r="AS27" s="20"/>
      <c r="AT27" s="17"/>
      <c r="AU27" s="20"/>
      <c r="AV27" s="20"/>
      <c r="AW27" s="20"/>
      <c r="AX27" s="17"/>
      <c r="AY27" s="17"/>
      <c r="AZ27" s="17"/>
    </row>
    <row r="28" spans="1:52" s="1" customFormat="1" ht="89.25" customHeight="1" thickBot="1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126"/>
      <c r="N28" s="155"/>
      <c r="O28" s="93"/>
      <c r="P28" s="93" t="s">
        <v>145</v>
      </c>
      <c r="Q28" s="91"/>
      <c r="R28" s="92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91"/>
      <c r="AX28" s="91"/>
      <c r="AY28" s="91"/>
      <c r="AZ28" s="91"/>
    </row>
    <row r="29" spans="1:52" s="1" customFormat="1" ht="35.25" customHeight="1" thickBot="1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127"/>
      <c r="N29" s="153"/>
      <c r="O29" s="154"/>
      <c r="P29" s="120" t="s">
        <v>100</v>
      </c>
      <c r="Q29" s="129"/>
      <c r="R29" s="129"/>
      <c r="S29" s="130"/>
      <c r="T29" s="54"/>
      <c r="U29" s="87"/>
      <c r="V29" s="88"/>
      <c r="W29" s="87"/>
      <c r="X29" s="88"/>
      <c r="Y29" s="87"/>
      <c r="Z29" s="88"/>
      <c r="AA29" s="87"/>
      <c r="AB29" s="54" t="s">
        <v>101</v>
      </c>
      <c r="AC29" s="87"/>
      <c r="AD29" s="87"/>
      <c r="AE29" s="87"/>
      <c r="AF29" s="87"/>
      <c r="AG29" s="87"/>
      <c r="AH29" s="87"/>
      <c r="AI29" s="87"/>
      <c r="AJ29" s="87"/>
      <c r="AK29" s="87"/>
      <c r="AL29" s="88"/>
      <c r="AM29" s="87"/>
      <c r="AN29" s="87"/>
      <c r="AO29" s="89"/>
      <c r="AP29" s="88"/>
      <c r="AQ29" s="87"/>
      <c r="AR29" s="88"/>
      <c r="AS29" s="87"/>
      <c r="AT29" s="88"/>
      <c r="AU29" s="87"/>
      <c r="AV29" s="87"/>
      <c r="AW29" s="87"/>
      <c r="AX29" s="23"/>
      <c r="AY29" s="88"/>
      <c r="AZ29" s="90"/>
    </row>
    <row r="30" spans="1:52" s="1" customFormat="1" ht="37.5" customHeight="1" thickBot="1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127"/>
      <c r="N30" s="83"/>
      <c r="O30" s="84"/>
      <c r="P30" s="84"/>
      <c r="Q30" s="84"/>
      <c r="R30" s="84"/>
      <c r="S30" s="85"/>
      <c r="T30" s="162" t="s">
        <v>73</v>
      </c>
      <c r="U30" s="163"/>
      <c r="V30" s="163"/>
      <c r="W30" s="163"/>
      <c r="X30" s="163"/>
      <c r="Y30" s="163"/>
      <c r="Z30" s="163"/>
      <c r="AA30" s="163"/>
      <c r="AB30" s="163"/>
      <c r="AC30" s="163"/>
      <c r="AD30" s="163"/>
      <c r="AE30" s="163"/>
      <c r="AF30" s="163"/>
      <c r="AG30" s="163"/>
      <c r="AH30" s="163"/>
      <c r="AI30" s="163"/>
      <c r="AJ30" s="163"/>
      <c r="AK30" s="163"/>
      <c r="AL30" s="164"/>
      <c r="AM30" s="116"/>
      <c r="AN30" s="160" t="s">
        <v>74</v>
      </c>
      <c r="AO30" s="21"/>
      <c r="AP30" s="75"/>
      <c r="AQ30" s="76"/>
      <c r="AR30" s="77" t="s">
        <v>102</v>
      </c>
      <c r="AS30" s="76"/>
      <c r="AT30" s="77"/>
      <c r="AU30" s="136"/>
      <c r="AV30" s="137" t="s">
        <v>133</v>
      </c>
      <c r="AW30" s="138" t="s">
        <v>132</v>
      </c>
      <c r="AX30" s="150" t="s">
        <v>71</v>
      </c>
      <c r="AY30" s="79" t="s">
        <v>70</v>
      </c>
      <c r="AZ30" s="25"/>
    </row>
    <row r="31" spans="1:52" s="44" customFormat="1" ht="18" thickBo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128"/>
      <c r="M31" s="1"/>
      <c r="N31" s="117"/>
      <c r="O31" s="118"/>
      <c r="P31" s="118"/>
      <c r="Q31" s="118"/>
      <c r="R31" s="118"/>
      <c r="S31" s="119"/>
      <c r="T31" s="63"/>
      <c r="U31" s="64"/>
      <c r="V31" s="65" t="s">
        <v>53</v>
      </c>
      <c r="W31" s="64"/>
      <c r="X31" s="66"/>
      <c r="Y31" s="55"/>
      <c r="Z31" s="56" t="s">
        <v>15</v>
      </c>
      <c r="AA31" s="57"/>
      <c r="AB31" s="58" t="s">
        <v>79</v>
      </c>
      <c r="AC31" s="57"/>
      <c r="AD31" s="158" t="s">
        <v>65</v>
      </c>
      <c r="AE31" s="159"/>
      <c r="AF31" s="159"/>
      <c r="AG31" s="159"/>
      <c r="AH31" s="159"/>
      <c r="AI31" s="159"/>
      <c r="AJ31" s="159"/>
      <c r="AK31" s="54"/>
      <c r="AL31" s="58" t="s">
        <v>66</v>
      </c>
      <c r="AM31" s="57"/>
      <c r="AN31" s="161"/>
      <c r="AO31" s="27"/>
      <c r="AP31" s="96"/>
      <c r="AQ31" s="97"/>
      <c r="AR31" s="97"/>
      <c r="AS31" s="97"/>
      <c r="AT31" s="97"/>
      <c r="AU31" s="139"/>
      <c r="AV31" s="134"/>
      <c r="AW31" s="140"/>
      <c r="AX31" s="151"/>
      <c r="AY31" s="80"/>
      <c r="AZ31" s="26"/>
    </row>
    <row r="32" spans="1:52" s="41" customFormat="1" ht="87.75" customHeight="1" thickBot="1">
      <c r="L32" s="125"/>
      <c r="M32" s="1"/>
      <c r="N32" s="156" t="s">
        <v>52</v>
      </c>
      <c r="O32" s="86" t="s">
        <v>68</v>
      </c>
      <c r="P32" s="86" t="s">
        <v>51</v>
      </c>
      <c r="Q32" s="86" t="s">
        <v>69</v>
      </c>
      <c r="R32" s="86" t="s">
        <v>49</v>
      </c>
      <c r="S32" s="121" t="s">
        <v>117</v>
      </c>
      <c r="T32" s="59" t="s">
        <v>22</v>
      </c>
      <c r="U32" s="60"/>
      <c r="V32" s="61" t="s">
        <v>24</v>
      </c>
      <c r="W32" s="60"/>
      <c r="X32" s="62" t="s">
        <v>136</v>
      </c>
      <c r="Y32" s="49"/>
      <c r="Z32" s="50" t="s">
        <v>31</v>
      </c>
      <c r="AA32" s="51"/>
      <c r="AB32" s="50" t="s">
        <v>31</v>
      </c>
      <c r="AC32" s="51"/>
      <c r="AD32" s="50" t="s">
        <v>93</v>
      </c>
      <c r="AE32" s="115"/>
      <c r="AF32" s="50" t="s">
        <v>95</v>
      </c>
      <c r="AG32" s="115"/>
      <c r="AH32" s="50" t="s">
        <v>99</v>
      </c>
      <c r="AI32" s="115"/>
      <c r="AJ32" s="50" t="s">
        <v>96</v>
      </c>
      <c r="AK32" s="74"/>
      <c r="AL32" s="50" t="s">
        <v>54</v>
      </c>
      <c r="AM32" s="49"/>
      <c r="AN32" s="53" t="s">
        <v>141</v>
      </c>
      <c r="AO32" s="49"/>
      <c r="AP32" s="94" t="s">
        <v>55</v>
      </c>
      <c r="AQ32" s="95"/>
      <c r="AR32" s="95" t="s">
        <v>56</v>
      </c>
      <c r="AS32" s="95"/>
      <c r="AT32" s="132" t="s">
        <v>57</v>
      </c>
      <c r="AU32" s="141"/>
      <c r="AV32" s="135"/>
      <c r="AW32" s="142"/>
      <c r="AX32" s="53" t="s">
        <v>90</v>
      </c>
      <c r="AY32" s="98" t="s">
        <v>72</v>
      </c>
      <c r="AZ32" s="81"/>
    </row>
    <row r="33" spans="1:52" customFormat="1" ht="30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0"/>
      <c r="M33" s="1"/>
      <c r="N33" s="28" t="s">
        <v>20</v>
      </c>
      <c r="O33" s="28" t="s">
        <v>0</v>
      </c>
      <c r="P33" s="28" t="s">
        <v>143</v>
      </c>
      <c r="Q33" s="28" t="s">
        <v>104</v>
      </c>
      <c r="R33" s="28" t="s">
        <v>1</v>
      </c>
      <c r="S33" s="82" t="s">
        <v>142</v>
      </c>
      <c r="T33" s="106"/>
      <c r="U33" s="107">
        <f>IF(T33=$T$2,$U$2,IF(T33=$T$3,$U$3,IF(T33=$T$4,$U$4,IF(T33=$T$5,$U$5,0))))</f>
        <v>0</v>
      </c>
      <c r="V33" s="29"/>
      <c r="W33" s="107">
        <f>IF(V33=$V$2,$W$2,IF(V33=$V$3,$W$3,IF(V33=$V$4,$W$4,0)))</f>
        <v>0</v>
      </c>
      <c r="X33" s="48"/>
      <c r="Y33" s="108">
        <f>IF(X33=$X$4,$Y$4,IF(X33=$X$3,$Y$3,IF(X33=$X$2,$Y$2,0)))</f>
        <v>0</v>
      </c>
      <c r="Z33" s="52"/>
      <c r="AA33" s="108">
        <f>IF(Z33=$Z$2,$AA$2,IF(Z33=$Z$3,$AA$3,IF(Z33=$Z$4,$AA$4,IF(Z33=$Z$5,$AA$5,IF(Z33=$Z$6,$AA$6,0)))))</f>
        <v>0</v>
      </c>
      <c r="AB33" s="52"/>
      <c r="AC33" s="108">
        <f>IF(AB33=$AB$2,$AC$2,IF(AB33=$AB$3,$AC$3,IF(AB33=$AB$4,$AC$4,IF(AB33=$AB$5,$AC$5,IF(AB33=$AB$6,$AC$6,IF(AB33=$AB$7,$AC$7,0))))))</f>
        <v>0</v>
      </c>
      <c r="AD33" s="111"/>
      <c r="AE33" s="131">
        <f>IF(AD33=$AD$2,$AE$2,IF(AD33=$AD$3,$AE$3,IF(AD33=$AD$4,$AE$4,IF(AD33=$AD$5,$AE$5,0))))</f>
        <v>0</v>
      </c>
      <c r="AF33" s="112"/>
      <c r="AG33" s="112">
        <f>IF(AF33=$AF$4,$AG$4,IF(AF33=$AF$3,$AG$3,IF(AF33=$AF$2,$AG$2,IF(AF33=$AF$5,$AG$5,0))))</f>
        <v>0</v>
      </c>
      <c r="AH33" s="112"/>
      <c r="AI33" s="113">
        <f>IF(AH33=$AH$2,$AI$2,IF(AH33=$AH$3,$AI$3,0))</f>
        <v>0</v>
      </c>
      <c r="AJ33" s="114"/>
      <c r="AK33" s="109">
        <f>IF(AJ33=$AJ$2,$AK$2,IF(AJ33=$AJ$3,$AK$3,0))</f>
        <v>0</v>
      </c>
      <c r="AL33" s="52" t="s">
        <v>127</v>
      </c>
      <c r="AM33" s="108">
        <f>IF(AL33=$AL$2,$AM$2,IF(AL33=$AL$3,$AM$3,IF(AL33=$AL$4,$AM$4,IF(AL33=$AL$5,$AM$5,0))))</f>
        <v>2</v>
      </c>
      <c r="AN33" s="157" t="s">
        <v>77</v>
      </c>
      <c r="AO33" s="108">
        <f>IF(AN33=$AN$2,$AO$2,IF(AN33=$AN$3,$AO$3,IF(AN33=$AN$4,$AO$4,IF(AN33=$AN$5,$AO$5,0))))</f>
        <v>1</v>
      </c>
      <c r="AP33" s="78" t="s">
        <v>86</v>
      </c>
      <c r="AQ33" s="31">
        <f>IF(AP33=$AP$2,$AQ$2,IF(AP33=$AP$3,$AQ$3,IF(AP33=$AP$4,$AQ$4,0)))</f>
        <v>1</v>
      </c>
      <c r="AR33" s="30" t="s">
        <v>80</v>
      </c>
      <c r="AS33" s="31">
        <f>IF(AR33=$AR$2,$AS$2,IF(AR33=$AR$3,$AS$3,IF(AR33=$AR$4,$AS$4,0)))</f>
        <v>1</v>
      </c>
      <c r="AT33" s="133" t="s">
        <v>81</v>
      </c>
      <c r="AU33" s="143">
        <f>IF(AT33=$AT$2,$AU$2,IF(AT33=$AT$3,$AU$3,IF(AT33=$AT$4,$AU$4,0)))</f>
        <v>1</v>
      </c>
      <c r="AV33" s="31">
        <f>IF(W33&gt;0,(((W33+Y33+AQ33+AS33+AU33)*9)/15),AQ33+AS33+AU33)</f>
        <v>3</v>
      </c>
      <c r="AW33" s="144">
        <f>IF(AV33=9,1,IF(AV33=8,2,IF(AV33=7,3,IF(AV33=6,3,IF(AV33=5,3,4)))))</f>
        <v>4</v>
      </c>
      <c r="AX33" s="152">
        <f t="array" ref="AX33">SUM(IF((Hiérarchisation_AE!N33=Sensib_milieux!$C$2:$F$2)*(Hiérarchisation_AE!R33=Sensib_milieux!$B$3:$B$8),Sensib_milieux!$C$3:$F$8,0))</f>
        <v>1</v>
      </c>
      <c r="AY33" s="52"/>
      <c r="AZ33" s="110">
        <f>IF(AY33="Non conforme",$AZ$3,$AZ$4)</f>
        <v>0</v>
      </c>
    </row>
    <row r="34" spans="1:52" customFormat="1" ht="30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0"/>
      <c r="M34" s="1"/>
      <c r="N34" s="28" t="s">
        <v>20</v>
      </c>
      <c r="O34" s="28" t="s">
        <v>0</v>
      </c>
      <c r="P34" s="28" t="s">
        <v>138</v>
      </c>
      <c r="Q34" s="28" t="s">
        <v>106</v>
      </c>
      <c r="R34" s="28" t="s">
        <v>4</v>
      </c>
      <c r="S34" s="82" t="s">
        <v>142</v>
      </c>
      <c r="T34" s="106" t="s">
        <v>11</v>
      </c>
      <c r="U34" s="107">
        <f>IF(T34=$T$2,$U$2,IF(T34=$T$3,$U$3,IF(T34=$T$4,$U$4,IF(T34=$T$5,$U$5,0))))</f>
        <v>4</v>
      </c>
      <c r="V34" s="29" t="s">
        <v>25</v>
      </c>
      <c r="W34" s="107">
        <f>IF(V34=$V$2,$W$2,IF(V34=$V$3,$W$3,IF(V34=$V$4,$W$4,0)))</f>
        <v>2</v>
      </c>
      <c r="X34" s="48" t="s">
        <v>130</v>
      </c>
      <c r="Y34" s="108">
        <f>IF(X34=$X$4,$Y$4,IF(X34=$X$3,$Y$3,IF(X34=$X$2,$Y$2,0)))</f>
        <v>2</v>
      </c>
      <c r="Z34" s="52"/>
      <c r="AA34" s="108">
        <f>IF(Z34=$Z$2,$AA$2,IF(Z34=$Z$3,$AA$3,IF(Z34=$Z$4,$AA$4,IF(Z34=$Z$5,$AA$5,IF(Z34=$Z$6,$AA$6,0)))))</f>
        <v>0</v>
      </c>
      <c r="AB34" s="52"/>
      <c r="AC34" s="108">
        <f>IF(AB34=$AB$2,$AC$2,IF(AB34=$AB$3,$AC$3,IF(AB34=$AB$4,$AC$4,IF(AB34=$AB$5,$AC$5,IF(AB34=$AB$6,$AC$6,IF(AB34=$AB$7,$AC$7,0))))))</f>
        <v>0</v>
      </c>
      <c r="AD34" s="111"/>
      <c r="AE34" s="131">
        <f>IF(AD34=$AD$2,$AE$2,IF(AD34=$AD$3,$AE$3,IF(AD34=$AD$4,$AE$4,IF(AD34=$AD$5,$AE$5,0))))</f>
        <v>0</v>
      </c>
      <c r="AF34" s="112"/>
      <c r="AG34" s="112">
        <f>IF(AF34=$AF$4,$AG$4,IF(AF34=$AF$3,$AG$3,IF(AF34=$AF$2,$AG$2,IF(AF34=$AF$5,$AG$5,0))))</f>
        <v>0</v>
      </c>
      <c r="AH34" s="112"/>
      <c r="AI34" s="113">
        <f>IF(AH34=$AH$2,$AI$2,IF(AH34=$AH$3,$AI$3,0))</f>
        <v>0</v>
      </c>
      <c r="AJ34" s="114"/>
      <c r="AK34" s="109">
        <f>IF(AJ34=$AJ$2,$AK$2,IF(AJ34=$AJ$3,$AK$3,0))</f>
        <v>0</v>
      </c>
      <c r="AL34" s="52"/>
      <c r="AM34" s="108">
        <f>IF(AL34=$AL$2,$AM$2,IF(AL34=$AL$3,$AM$3,IF(AL34=$AL$4,$AM$4,IF(AL34=$AL$5,$AM$5,0))))</f>
        <v>0</v>
      </c>
      <c r="AN34" s="157" t="s">
        <v>77</v>
      </c>
      <c r="AO34" s="108">
        <f>IF(AN34=$AN$2,$AO$2,IF(AN34=$AN$3,$AO$3,IF(AN34=$AN$4,$AO$4,IF(AN34=$AN$5,$AO$5,0))))</f>
        <v>1</v>
      </c>
      <c r="AP34" s="78" t="s">
        <v>39</v>
      </c>
      <c r="AQ34" s="31">
        <f>IF(AP34=$AP$2,$AQ$2,IF(AP34=$AP$3,$AQ$3,IF(AP34=$AP$4,$AQ$4,0)))</f>
        <v>3</v>
      </c>
      <c r="AR34" s="30" t="s">
        <v>41</v>
      </c>
      <c r="AS34" s="31">
        <f>IF(AR34=$AR$2,$AS$2,IF(AR34=$AR$3,$AS$3,IF(AR34=$AR$4,$AS$4,0)))</f>
        <v>3</v>
      </c>
      <c r="AT34" s="133" t="s">
        <v>42</v>
      </c>
      <c r="AU34" s="143">
        <f>IF(AT34=$AT$2,$AU$2,IF(AT34=$AT$3,$AU$3,IF(AT34=$AT$4,$AU$4,0)))</f>
        <v>3</v>
      </c>
      <c r="AV34" s="31">
        <f>IF(W34&gt;0,(((W34+Y34+AQ34+AS34+AU34)*9)/15),AQ34+AS34+AU34)</f>
        <v>7.8</v>
      </c>
      <c r="AW34" s="144">
        <f>IF(AV34=9,1,IF(AV34=8,2,IF(AV34=7,3,IF(AV34=6,3,IF(AV34=5,3,4)))))</f>
        <v>4</v>
      </c>
      <c r="AX34" s="152">
        <f t="array" ref="AX34">SUM(IF((Hiérarchisation_AE!N34=Sensib_milieux!$C$2:$F$2)*(Hiérarchisation_AE!R34=Sensib_milieux!$B$3:$B$8),Sensib_milieux!$C$3:$F$8,0))</f>
        <v>3</v>
      </c>
      <c r="AY34" s="52"/>
      <c r="AZ34" s="110">
        <f>IF(AY34="Non conforme",$AZ$3,$AZ$4)</f>
        <v>0</v>
      </c>
    </row>
    <row r="35" spans="1:52" customFormat="1" ht="30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0"/>
      <c r="M35" s="1"/>
      <c r="N35" s="28" t="s">
        <v>20</v>
      </c>
      <c r="O35" s="28" t="s">
        <v>0</v>
      </c>
      <c r="P35" s="28" t="s">
        <v>140</v>
      </c>
      <c r="Q35" s="28" t="s">
        <v>104</v>
      </c>
      <c r="R35" s="28" t="s">
        <v>1</v>
      </c>
      <c r="S35" s="82" t="s">
        <v>142</v>
      </c>
      <c r="T35" s="106"/>
      <c r="U35" s="107">
        <f>IF(T35=$T$2,$U$2,IF(T35=$T$3,$U$3,IF(T35=$T$4,$U$4,IF(T35=$T$5,$U$5,0))))</f>
        <v>0</v>
      </c>
      <c r="V35" s="29"/>
      <c r="W35" s="107">
        <f>IF(V35=$V$2,$W$2,IF(V35=$V$3,$W$3,IF(V35=$V$4,$W$4,0)))</f>
        <v>0</v>
      </c>
      <c r="X35" s="48"/>
      <c r="Y35" s="108">
        <f>IF(X35=$X$4,$Y$4,IF(X35=$X$3,$Y$3,IF(X35=$X$2,$Y$2,0)))</f>
        <v>0</v>
      </c>
      <c r="Z35" s="52"/>
      <c r="AA35" s="108">
        <f>IF(Z35=$Z$2,$AA$2,IF(Z35=$Z$3,$AA$3,IF(Z35=$Z$4,$AA$4,IF(Z35=$Z$5,$AA$5,IF(Z35=$Z$6,$AA$6,0)))))</f>
        <v>0</v>
      </c>
      <c r="AB35" s="52"/>
      <c r="AC35" s="108">
        <f>IF(AB35=$AB$2,$AC$2,IF(AB35=$AB$3,$AC$3,IF(AB35=$AB$4,$AC$4,IF(AB35=$AB$5,$AC$5,IF(AB35=$AB$6,$AC$6,IF(AB35=$AB$7,$AC$7,0))))))</f>
        <v>0</v>
      </c>
      <c r="AD35" s="111"/>
      <c r="AE35" s="131">
        <f>IF(AD35=$AD$2,$AE$2,IF(AD35=$AD$3,$AE$3,IF(AD35=$AD$4,$AE$4,IF(AD35=$AD$5,$AE$5,0))))</f>
        <v>0</v>
      </c>
      <c r="AF35" s="112"/>
      <c r="AG35" s="112">
        <f>IF(AF35=$AF$4,$AG$4,IF(AF35=$AF$3,$AG$3,IF(AF35=$AF$2,$AG$2,IF(AF35=$AF$5,$AG$5,0))))</f>
        <v>0</v>
      </c>
      <c r="AH35" s="112"/>
      <c r="AI35" s="113">
        <f>IF(AH35=$AH$2,$AI$2,IF(AH35=$AH$3,$AI$3,0))</f>
        <v>0</v>
      </c>
      <c r="AJ35" s="114"/>
      <c r="AK35" s="109">
        <f>IF(AJ35=$AJ$2,$AK$2,IF(AJ35=$AJ$3,$AK$3,0))</f>
        <v>0</v>
      </c>
      <c r="AL35" s="52" t="s">
        <v>127</v>
      </c>
      <c r="AM35" s="108">
        <f>IF(AL35=$AL$2,$AM$2,IF(AL35=$AL$3,$AM$3,IF(AL35=$AL$4,$AM$4,IF(AL35=$AL$5,$AM$5,0))))</f>
        <v>2</v>
      </c>
      <c r="AN35" s="157" t="s">
        <v>76</v>
      </c>
      <c r="AO35" s="108">
        <f>IF(AN35=$AN$2,$AO$2,IF(AN35=$AN$3,$AO$3,IF(AN35=$AN$4,$AO$4,IF(AN35=$AN$5,$AO$5,0))))</f>
        <v>4</v>
      </c>
      <c r="AP35" s="78" t="s">
        <v>86</v>
      </c>
      <c r="AQ35" s="31">
        <f>IF(AP35=$AP$2,$AQ$2,IF(AP35=$AP$3,$AQ$3,IF(AP35=$AP$4,$AQ$4,0)))</f>
        <v>1</v>
      </c>
      <c r="AR35" s="30" t="s">
        <v>80</v>
      </c>
      <c r="AS35" s="31">
        <f>IF(AR35=$AR$2,$AS$2,IF(AR35=$AR$3,$AS$3,IF(AR35=$AR$4,$AS$4,0)))</f>
        <v>1</v>
      </c>
      <c r="AT35" s="133" t="s">
        <v>81</v>
      </c>
      <c r="AU35" s="143">
        <f>IF(AT35=$AT$2,$AU$2,IF(AT35=$AT$3,$AU$3,IF(AT35=$AT$4,$AU$4,0)))</f>
        <v>1</v>
      </c>
      <c r="AV35" s="31">
        <f>IF(W35&gt;0,(((W35+Y35+AQ35+AS35+AU35)*9)/15),AQ35+AS35+AU35)</f>
        <v>3</v>
      </c>
      <c r="AW35" s="144">
        <f>IF(AV35=9,1,IF(AV35=8,2,IF(AV35=7,3,IF(AV35=6,3,IF(AV35=5,3,4)))))</f>
        <v>4</v>
      </c>
      <c r="AX35" s="152">
        <f t="array" ref="AX35">SUM(IF((Hiérarchisation_AE!N35=Sensib_milieux!$C$2:$F$2)*(Hiérarchisation_AE!R35=Sensib_milieux!$B$3:$B$8),Sensib_milieux!$C$3:$F$8,0))</f>
        <v>1</v>
      </c>
      <c r="AY35" s="52"/>
      <c r="AZ35" s="110">
        <f>IF(AY35="Non conforme",$AZ$3,$AZ$4)</f>
        <v>0</v>
      </c>
    </row>
    <row r="36" spans="1:52" customFormat="1" ht="30">
      <c r="A36" s="42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0"/>
      <c r="M36" s="1"/>
      <c r="N36" s="28" t="s">
        <v>20</v>
      </c>
      <c r="O36" s="28" t="s">
        <v>0</v>
      </c>
      <c r="P36" s="28" t="s">
        <v>139</v>
      </c>
      <c r="Q36" s="28" t="s">
        <v>6</v>
      </c>
      <c r="R36" s="28" t="s">
        <v>1</v>
      </c>
      <c r="S36" s="82" t="s">
        <v>142</v>
      </c>
      <c r="T36" s="106"/>
      <c r="U36" s="107">
        <f>IF(T36=$T$2,$U$2,IF(T36=$T$3,$U$3,IF(T36=$T$4,$U$4,IF(T36=$T$5,$U$5,0))))</f>
        <v>0</v>
      </c>
      <c r="V36" s="29"/>
      <c r="W36" s="107">
        <f>IF(V36=$V$2,$W$2,IF(V36=$V$3,$W$3,IF(V36=$V$4,$W$4,0)))</f>
        <v>0</v>
      </c>
      <c r="X36" s="48"/>
      <c r="Y36" s="108">
        <f>IF(X36=$X$4,$Y$4,IF(X36=$X$3,$Y$3,IF(X36=$X$2,$Y$2,0)))</f>
        <v>0</v>
      </c>
      <c r="Z36" s="52"/>
      <c r="AA36" s="108">
        <f>IF(Z36=$Z$2,$AA$2,IF(Z36=$Z$3,$AA$3,IF(Z36=$Z$4,$AA$4,IF(Z36=$Z$5,$AA$5,IF(Z36=$Z$6,$AA$6,0)))))</f>
        <v>0</v>
      </c>
      <c r="AB36" s="52"/>
      <c r="AC36" s="108">
        <f>IF(AB36=$AB$2,$AC$2,IF(AB36=$AB$3,$AC$3,IF(AB36=$AB$4,$AC$4,IF(AB36=$AB$5,$AC$5,IF(AB36=$AB$6,$AC$6,IF(AB36=$AB$7,$AC$7,0))))))</f>
        <v>0</v>
      </c>
      <c r="AD36" s="111"/>
      <c r="AE36" s="131">
        <f>IF(AD36=$AD$2,$AE$2,IF(AD36=$AD$3,$AE$3,IF(AD36=$AD$4,$AE$4,IF(AD36=$AD$5,$AE$5,0))))</f>
        <v>0</v>
      </c>
      <c r="AF36" s="112"/>
      <c r="AG36" s="112">
        <f>IF(AF36=$AF$4,$AG$4,IF(AF36=$AF$3,$AG$3,IF(AF36=$AF$2,$AG$2,IF(AF36=$AF$5,$AG$5,0))))</f>
        <v>0</v>
      </c>
      <c r="AH36" s="112"/>
      <c r="AI36" s="113">
        <f>IF(AH36=$AH$2,$AI$2,IF(AH36=$AH$3,$AI$3,0))</f>
        <v>0</v>
      </c>
      <c r="AJ36" s="114"/>
      <c r="AK36" s="109">
        <f>IF(AJ36=$AJ$2,$AK$2,IF(AJ36=$AJ$3,$AK$3,0))</f>
        <v>0</v>
      </c>
      <c r="AL36" s="52" t="s">
        <v>126</v>
      </c>
      <c r="AM36" s="108">
        <f>IF(AL36=$AL$2,$AM$2,IF(AL36=$AL$3,$AM$3,IF(AL36=$AL$4,$AM$4,IF(AL36=$AL$5,$AM$5,0))))</f>
        <v>4</v>
      </c>
      <c r="AN36" s="157" t="s">
        <v>76</v>
      </c>
      <c r="AO36" s="108">
        <f>IF(AN36=$AN$2,$AO$2,IF(AN36=$AN$3,$AO$3,IF(AN36=$AN$4,$AO$4,IF(AN36=$AN$5,$AO$5,0))))</f>
        <v>4</v>
      </c>
      <c r="AP36" s="78" t="s">
        <v>86</v>
      </c>
      <c r="AQ36" s="31">
        <f>IF(AP36=$AP$2,$AQ$2,IF(AP36=$AP$3,$AQ$3,IF(AP36=$AP$4,$AQ$4,0)))</f>
        <v>1</v>
      </c>
      <c r="AR36" s="30" t="s">
        <v>80</v>
      </c>
      <c r="AS36" s="31">
        <f>IF(AR36=$AR$2,$AS$2,IF(AR36=$AR$3,$AS$3,IF(AR36=$AR$4,$AS$4,0)))</f>
        <v>1</v>
      </c>
      <c r="AT36" s="133" t="s">
        <v>81</v>
      </c>
      <c r="AU36" s="143">
        <f>IF(AT36=$AT$2,$AU$2,IF(AT36=$AT$3,$AU$3,IF(AT36=$AT$4,$AU$4,0)))</f>
        <v>1</v>
      </c>
      <c r="AV36" s="31">
        <f>IF(W36&gt;0,(((W36+Y36+AQ36+AS36+AU36)*9)/15),AQ36+AS36+AU36)</f>
        <v>3</v>
      </c>
      <c r="AW36" s="144">
        <f>IF(AV36=9,1,IF(AV36=8,2,IF(AV36=7,3,IF(AV36=6,3,IF(AV36=5,3,4)))))</f>
        <v>4</v>
      </c>
      <c r="AX36" s="152">
        <f t="array" ref="AX36">SUM(IF((Hiérarchisation_AE!N36=Sensib_milieux!$C$2:$F$2)*(Hiérarchisation_AE!R36=Sensib_milieux!$B$3:$B$8),Sensib_milieux!$C$3:$F$8,0))</f>
        <v>1</v>
      </c>
      <c r="AY36" s="52"/>
      <c r="AZ36" s="110">
        <f>IF(AY36="Non conforme",$AZ$3,$AZ$4)</f>
        <v>0</v>
      </c>
    </row>
    <row r="37" spans="1:52" customFormat="1" ht="30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0"/>
      <c r="M37" s="1"/>
      <c r="N37" s="28" t="s">
        <v>21</v>
      </c>
      <c r="O37" s="28" t="s">
        <v>0</v>
      </c>
      <c r="P37" s="28" t="s">
        <v>139</v>
      </c>
      <c r="Q37" s="28" t="s">
        <v>6</v>
      </c>
      <c r="R37" s="28" t="s">
        <v>1</v>
      </c>
      <c r="S37" s="82" t="s">
        <v>142</v>
      </c>
      <c r="T37" s="106"/>
      <c r="U37" s="107">
        <f>IF(T37=$T$2,$U$2,IF(T37=$T$3,$U$3,IF(T37=$T$4,$U$4,IF(T37=$T$5,$U$5,0))))</f>
        <v>0</v>
      </c>
      <c r="V37" s="29"/>
      <c r="W37" s="107">
        <f>IF(V37=$V$2,$W$2,IF(V37=$V$3,$W$3,IF(V37=$V$4,$W$4,0)))</f>
        <v>0</v>
      </c>
      <c r="X37" s="48"/>
      <c r="Y37" s="108">
        <f>IF(X37=$X$4,$Y$4,IF(X37=$X$3,$Y$3,IF(X37=$X$2,$Y$2,0)))</f>
        <v>0</v>
      </c>
      <c r="Z37" s="52"/>
      <c r="AA37" s="108">
        <f>IF(Z37=$Z$2,$AA$2,IF(Z37=$Z$3,$AA$3,IF(Z37=$Z$4,$AA$4,IF(Z37=$Z$5,$AA$5,IF(Z37=$Z$6,$AA$6,0)))))</f>
        <v>0</v>
      </c>
      <c r="AB37" s="52"/>
      <c r="AC37" s="108">
        <f>IF(AB37=$AB$2,$AC$2,IF(AB37=$AB$3,$AC$3,IF(AB37=$AB$4,$AC$4,IF(AB37=$AB$5,$AC$5,IF(AB37=$AB$6,$AC$6,IF(AB37=$AB$7,$AC$7,0))))))</f>
        <v>0</v>
      </c>
      <c r="AD37" s="111"/>
      <c r="AE37" s="131">
        <f>IF(AD37=$AD$2,$AE$2,IF(AD37=$AD$3,$AE$3,IF(AD37=$AD$4,$AE$4,IF(AD37=$AD$5,$AE$5,0))))</f>
        <v>0</v>
      </c>
      <c r="AF37" s="112"/>
      <c r="AG37" s="112">
        <f>IF(AF37=$AF$4,$AG$4,IF(AF37=$AF$3,$AG$3,IF(AF37=$AF$2,$AG$2,IF(AF37=$AF$5,$AG$5,0))))</f>
        <v>0</v>
      </c>
      <c r="AH37" s="112"/>
      <c r="AI37" s="113">
        <f>IF(AH37=$AH$2,$AI$2,IF(AH37=$AH$3,$AI$3,0))</f>
        <v>0</v>
      </c>
      <c r="AJ37" s="114"/>
      <c r="AK37" s="109">
        <f>IF(AJ37=$AJ$2,$AK$2,IF(AJ37=$AJ$3,$AK$3,0))</f>
        <v>0</v>
      </c>
      <c r="AL37" s="52" t="s">
        <v>126</v>
      </c>
      <c r="AM37" s="108">
        <f>IF(AL37=$AL$2,$AM$2,IF(AL37=$AL$3,$AM$3,IF(AL37=$AL$4,$AM$4,IF(AL37=$AL$5,$AM$5,0))))</f>
        <v>4</v>
      </c>
      <c r="AN37" s="157" t="s">
        <v>76</v>
      </c>
      <c r="AO37" s="108">
        <f>IF(AN37=$AN$2,$AO$2,IF(AN37=$AN$3,$AO$3,IF(AN37=$AN$4,$AO$4,IF(AN37=$AN$5,$AO$5,0))))</f>
        <v>4</v>
      </c>
      <c r="AP37" s="78" t="s">
        <v>86</v>
      </c>
      <c r="AQ37" s="31">
        <f>IF(AP37=$AP$2,$AQ$2,IF(AP37=$AP$3,$AQ$3,IF(AP37=$AP$4,$AQ$4,0)))</f>
        <v>1</v>
      </c>
      <c r="AR37" s="30" t="s">
        <v>80</v>
      </c>
      <c r="AS37" s="31">
        <f>IF(AR37=$AR$2,$AS$2,IF(AR37=$AR$3,$AS$3,IF(AR37=$AR$4,$AS$4,0)))</f>
        <v>1</v>
      </c>
      <c r="AT37" s="133" t="s">
        <v>81</v>
      </c>
      <c r="AU37" s="143">
        <f>IF(AT37=$AT$2,$AU$2,IF(AT37=$AT$3,$AU$3,IF(AT37=$AT$4,$AU$4,0)))</f>
        <v>1</v>
      </c>
      <c r="AV37" s="31">
        <f>IF(W37&gt;0,(((W37+Y37+AQ37+AS37+AU37)*9)/15),AQ37+AS37+AU37)</f>
        <v>3</v>
      </c>
      <c r="AW37" s="144">
        <f>IF(AV37=9,1,IF(AV37=8,2,IF(AV37=7,3,IF(AV37=6,3,IF(AV37=5,3,4)))))</f>
        <v>4</v>
      </c>
      <c r="AX37" s="152">
        <f t="array" ref="AX37">SUM(IF((Hiérarchisation_AE!N37=Sensib_milieux!$C$2:$F$2)*(Hiérarchisation_AE!R37=Sensib_milieux!$B$3:$B$8),Sensib_milieux!$C$3:$F$8,0))</f>
        <v>1</v>
      </c>
      <c r="AY37" s="52"/>
      <c r="AZ37" s="110">
        <f>IF(AY37="Non conforme",$AZ$3,$AZ$4)</f>
        <v>0</v>
      </c>
    </row>
    <row r="38" spans="1:52" customFormat="1" ht="30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0"/>
      <c r="M38" s="1"/>
      <c r="N38" s="28" t="s">
        <v>20</v>
      </c>
      <c r="O38" s="28" t="s">
        <v>0</v>
      </c>
      <c r="P38" s="28" t="s">
        <v>105</v>
      </c>
      <c r="Q38" s="28" t="s">
        <v>5</v>
      </c>
      <c r="R38" s="28" t="s">
        <v>1</v>
      </c>
      <c r="S38" s="82" t="s">
        <v>142</v>
      </c>
      <c r="T38" s="106"/>
      <c r="U38" s="107">
        <f>IF(T38=$T$2,$U$2,IF(T38=$T$3,$U$3,IF(T38=$T$4,$U$4,IF(T38=$T$5,$U$5,0))))</f>
        <v>0</v>
      </c>
      <c r="V38" s="29"/>
      <c r="W38" s="107">
        <f>IF(V38=$V$2,$W$2,IF(V38=$V$3,$W$3,IF(V38=$V$4,$W$4,0)))</f>
        <v>0</v>
      </c>
      <c r="X38" s="48"/>
      <c r="Y38" s="108">
        <f>IF(X38=$X$4,$Y$4,IF(X38=$X$3,$Y$3,IF(X38=$X$2,$Y$2,0)))</f>
        <v>0</v>
      </c>
      <c r="Z38" s="52"/>
      <c r="AA38" s="108">
        <f>IF(Z38=$Z$2,$AA$2,IF(Z38=$Z$3,$AA$3,IF(Z38=$Z$4,$AA$4,IF(Z38=$Z$5,$AA$5,IF(Z38=$Z$6,$AA$6,0)))))</f>
        <v>0</v>
      </c>
      <c r="AB38" s="52"/>
      <c r="AC38" s="108">
        <f>IF(AB38=$AB$2,$AC$2,IF(AB38=$AB$3,$AC$3,IF(AB38=$AB$4,$AC$4,IF(AB38=$AB$5,$AC$5,IF(AB38=$AB$6,$AC$6,IF(AB38=$AB$7,$AC$7,0))))))</f>
        <v>0</v>
      </c>
      <c r="AD38" s="111"/>
      <c r="AE38" s="131">
        <f>IF(AD38=$AD$2,$AE$2,IF(AD38=$AD$3,$AE$3,IF(AD38=$AD$4,$AE$4,IF(AD38=$AD$5,$AE$5,0))))</f>
        <v>0</v>
      </c>
      <c r="AF38" s="112"/>
      <c r="AG38" s="112">
        <f>IF(AF38=$AF$4,$AG$4,IF(AF38=$AF$3,$AG$3,IF(AF38=$AF$2,$AG$2,IF(AF38=$AF$5,$AG$5,0))))</f>
        <v>0</v>
      </c>
      <c r="AH38" s="112"/>
      <c r="AI38" s="113">
        <f>IF(AH38=$AH$2,$AI$2,IF(AH38=$AH$3,$AI$3,0))</f>
        <v>0</v>
      </c>
      <c r="AJ38" s="114"/>
      <c r="AK38" s="109">
        <f>IF(AJ38=$AJ$2,$AK$2,IF(AJ38=$AJ$3,$AK$3,0))</f>
        <v>0</v>
      </c>
      <c r="AL38" s="52" t="s">
        <v>78</v>
      </c>
      <c r="AM38" s="108">
        <f>IF(AL38=$AL$2,$AM$2,IF(AL38=$AL$3,$AM$3,IF(AL38=$AL$4,$AM$4,IF(AL38=$AL$5,$AM$5,0))))</f>
        <v>3</v>
      </c>
      <c r="AN38" s="157" t="s">
        <v>76</v>
      </c>
      <c r="AO38" s="108">
        <f>IF(AN38=$AN$2,$AO$2,IF(AN38=$AN$3,$AO$3,IF(AN38=$AN$4,$AO$4,IF(AN38=$AN$5,$AO$5,0))))</f>
        <v>4</v>
      </c>
      <c r="AP38" s="78" t="s">
        <v>44</v>
      </c>
      <c r="AQ38" s="31">
        <f>IF(AP38=$AP$2,$AQ$2,IF(AP38=$AP$3,$AQ$3,IF(AP38=$AP$4,$AQ$4,0)))</f>
        <v>2</v>
      </c>
      <c r="AR38" s="30" t="s">
        <v>40</v>
      </c>
      <c r="AS38" s="31">
        <f>IF(AR38=$AR$2,$AS$2,IF(AR38=$AR$3,$AS$3,IF(AR38=$AR$4,$AS$4,0)))</f>
        <v>2</v>
      </c>
      <c r="AT38" s="133" t="s">
        <v>42</v>
      </c>
      <c r="AU38" s="143">
        <f>IF(AT38=$AT$2,$AU$2,IF(AT38=$AT$3,$AU$3,IF(AT38=$AT$4,$AU$4,0)))</f>
        <v>3</v>
      </c>
      <c r="AV38" s="31">
        <f>IF(W38&gt;0,(((W38+Y38+AQ38+AS38+AU38)*9)/15),AQ38+AS38+AU38)</f>
        <v>7</v>
      </c>
      <c r="AW38" s="144">
        <f>IF(AV38=9,1,IF(AV38=8,2,IF(AV38=7,3,IF(AV38=6,3,IF(AV38=5,3,4)))))</f>
        <v>3</v>
      </c>
      <c r="AX38" s="152">
        <f t="array" ref="AX38">SUM(IF((Hiérarchisation_AE!N38=Sensib_milieux!$C$2:$F$2)*(Hiérarchisation_AE!R38=Sensib_milieux!$B$3:$B$8),Sensib_milieux!$C$3:$F$8,0))</f>
        <v>1</v>
      </c>
      <c r="AY38" s="52"/>
      <c r="AZ38" s="110">
        <f>IF(AY38="Non conforme",$AZ$3,$AZ$4)</f>
        <v>0</v>
      </c>
    </row>
    <row r="39" spans="1:52" customFormat="1" ht="30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0"/>
      <c r="M39" s="1"/>
      <c r="N39" s="28" t="s">
        <v>20</v>
      </c>
      <c r="O39" s="28" t="s">
        <v>0</v>
      </c>
      <c r="P39" s="28" t="s">
        <v>105</v>
      </c>
      <c r="Q39" s="28" t="s">
        <v>104</v>
      </c>
      <c r="R39" s="28" t="s">
        <v>1</v>
      </c>
      <c r="S39" s="82" t="s">
        <v>142</v>
      </c>
      <c r="T39" s="106"/>
      <c r="U39" s="107">
        <f>IF(T39=$T$2,$U$2,IF(T39=$T$3,$U$3,IF(T39=$T$4,$U$4,IF(T39=$T$5,$U$5,0))))</f>
        <v>0</v>
      </c>
      <c r="V39" s="29"/>
      <c r="W39" s="107">
        <f>IF(V39=$V$2,$W$2,IF(V39=$V$3,$W$3,IF(V39=$V$4,$W$4,0)))</f>
        <v>0</v>
      </c>
      <c r="X39" s="48"/>
      <c r="Y39" s="108">
        <f>IF(X39=$X$4,$Y$4,IF(X39=$X$3,$Y$3,IF(X39=$X$2,$Y$2,0)))</f>
        <v>0</v>
      </c>
      <c r="Z39" s="52"/>
      <c r="AA39" s="108">
        <f>IF(Z39=$Z$2,$AA$2,IF(Z39=$Z$3,$AA$3,IF(Z39=$Z$4,$AA$4,IF(Z39=$Z$5,$AA$5,IF(Z39=$Z$6,$AA$6,0)))))</f>
        <v>0</v>
      </c>
      <c r="AB39" s="52"/>
      <c r="AC39" s="108">
        <f>IF(AB39=$AB$2,$AC$2,IF(AB39=$AB$3,$AC$3,IF(AB39=$AB$4,$AC$4,IF(AB39=$AB$5,$AC$5,IF(AB39=$AB$6,$AC$6,IF(AB39=$AB$7,$AC$7,0))))))</f>
        <v>0</v>
      </c>
      <c r="AD39" s="111"/>
      <c r="AE39" s="131">
        <f>IF(AD39=$AD$2,$AE$2,IF(AD39=$AD$3,$AE$3,IF(AD39=$AD$4,$AE$4,IF(AD39=$AD$5,$AE$5,0))))</f>
        <v>0</v>
      </c>
      <c r="AF39" s="112"/>
      <c r="AG39" s="112">
        <f>IF(AF39=$AF$4,$AG$4,IF(AF39=$AF$3,$AG$3,IF(AF39=$AF$2,$AG$2,IF(AF39=$AF$5,$AG$5,0))))</f>
        <v>0</v>
      </c>
      <c r="AH39" s="112"/>
      <c r="AI39" s="113">
        <f>IF(AH39=$AH$2,$AI$2,IF(AH39=$AH$3,$AI$3,0))</f>
        <v>0</v>
      </c>
      <c r="AJ39" s="114"/>
      <c r="AK39" s="109">
        <f>IF(AJ39=$AJ$2,$AK$2,IF(AJ39=$AJ$3,$AK$3,0))</f>
        <v>0</v>
      </c>
      <c r="AL39" s="52" t="s">
        <v>127</v>
      </c>
      <c r="AM39" s="108">
        <f>IF(AL39=$AL$2,$AM$2,IF(AL39=$AL$3,$AM$3,IF(AL39=$AL$4,$AM$4,IF(AL39=$AL$5,$AM$5,0))))</f>
        <v>2</v>
      </c>
      <c r="AN39" s="157" t="s">
        <v>76</v>
      </c>
      <c r="AO39" s="108">
        <f>IF(AN39=$AN$2,$AO$2,IF(AN39=$AN$3,$AO$3,IF(AN39=$AN$4,$AO$4,IF(AN39=$AN$5,$AO$5,0))))</f>
        <v>4</v>
      </c>
      <c r="AP39" s="78" t="s">
        <v>86</v>
      </c>
      <c r="AQ39" s="31">
        <f>IF(AP39=$AP$2,$AQ$2,IF(AP39=$AP$3,$AQ$3,IF(AP39=$AP$4,$AQ$4,0)))</f>
        <v>1</v>
      </c>
      <c r="AR39" s="30" t="s">
        <v>80</v>
      </c>
      <c r="AS39" s="31">
        <f>IF(AR39=$AR$2,$AS$2,IF(AR39=$AR$3,$AS$3,IF(AR39=$AR$4,$AS$4,0)))</f>
        <v>1</v>
      </c>
      <c r="AT39" s="133" t="s">
        <v>81</v>
      </c>
      <c r="AU39" s="143">
        <f>IF(AT39=$AT$2,$AU$2,IF(AT39=$AT$3,$AU$3,IF(AT39=$AT$4,$AU$4,0)))</f>
        <v>1</v>
      </c>
      <c r="AV39" s="31">
        <f>IF(W39&gt;0,(((W39+Y39+AQ39+AS39+AU39)*9)/15),AQ39+AS39+AU39)</f>
        <v>3</v>
      </c>
      <c r="AW39" s="144">
        <f>IF(AV39=9,1,IF(AV39=8,2,IF(AV39=7,3,IF(AV39=6,3,IF(AV39=5,3,4)))))</f>
        <v>4</v>
      </c>
      <c r="AX39" s="152">
        <f t="array" ref="AX39">SUM(IF((Hiérarchisation_AE!N39=Sensib_milieux!$C$2:$F$2)*(Hiérarchisation_AE!R39=Sensib_milieux!$B$3:$B$8),Sensib_milieux!$C$3:$F$8,0))</f>
        <v>1</v>
      </c>
      <c r="AY39" s="52"/>
      <c r="AZ39" s="110">
        <f>IF(AY39="Non conforme",$AZ$3,$AZ$4)</f>
        <v>0</v>
      </c>
    </row>
    <row r="40" spans="1:52" customFormat="1" ht="30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0"/>
      <c r="M40" s="1"/>
      <c r="N40" s="28" t="s">
        <v>21</v>
      </c>
      <c r="O40" s="28" t="s">
        <v>0</v>
      </c>
      <c r="P40" s="28" t="s">
        <v>105</v>
      </c>
      <c r="Q40" s="28" t="s">
        <v>5</v>
      </c>
      <c r="R40" s="28" t="s">
        <v>1</v>
      </c>
      <c r="S40" s="82" t="s">
        <v>142</v>
      </c>
      <c r="T40" s="106"/>
      <c r="U40" s="107">
        <f>IF(T40=$T$2,$U$2,IF(T40=$T$3,$U$3,IF(T40=$T$4,$U$4,IF(T40=$T$5,$U$5,0))))</f>
        <v>0</v>
      </c>
      <c r="V40" s="29"/>
      <c r="W40" s="107">
        <f>IF(V40=$V$2,$W$2,IF(V40=$V$3,$W$3,IF(V40=$V$4,$W$4,0)))</f>
        <v>0</v>
      </c>
      <c r="X40" s="48"/>
      <c r="Y40" s="108">
        <f>IF(X40=$X$4,$Y$4,IF(X40=$X$3,$Y$3,IF(X40=$X$2,$Y$2,0)))</f>
        <v>0</v>
      </c>
      <c r="Z40" s="52"/>
      <c r="AA40" s="108">
        <f>IF(Z40=$Z$2,$AA$2,IF(Z40=$Z$3,$AA$3,IF(Z40=$Z$4,$AA$4,IF(Z40=$Z$5,$AA$5,IF(Z40=$Z$6,$AA$6,0)))))</f>
        <v>0</v>
      </c>
      <c r="AB40" s="52"/>
      <c r="AC40" s="108">
        <f>IF(AB40=$AB$2,$AC$2,IF(AB40=$AB$3,$AC$3,IF(AB40=$AB$4,$AC$4,IF(AB40=$AB$5,$AC$5,IF(AB40=$AB$6,$AC$6,IF(AB40=$AB$7,$AC$7,0))))))</f>
        <v>0</v>
      </c>
      <c r="AD40" s="111"/>
      <c r="AE40" s="131">
        <f>IF(AD40=$AD$2,$AE$2,IF(AD40=$AD$3,$AE$3,IF(AD40=$AD$4,$AE$4,IF(AD40=$AD$5,$AE$5,0))))</f>
        <v>0</v>
      </c>
      <c r="AF40" s="112"/>
      <c r="AG40" s="112">
        <f>IF(AF40=$AF$4,$AG$4,IF(AF40=$AF$3,$AG$3,IF(AF40=$AF$2,$AG$2,IF(AF40=$AF$5,$AG$5,0))))</f>
        <v>0</v>
      </c>
      <c r="AH40" s="112"/>
      <c r="AI40" s="113">
        <f>IF(AH40=$AH$2,$AI$2,IF(AH40=$AH$3,$AI$3,0))</f>
        <v>0</v>
      </c>
      <c r="AJ40" s="114"/>
      <c r="AK40" s="109">
        <f>IF(AJ40=$AJ$2,$AK$2,IF(AJ40=$AJ$3,$AK$3,0))</f>
        <v>0</v>
      </c>
      <c r="AL40" s="52" t="s">
        <v>78</v>
      </c>
      <c r="AM40" s="108">
        <f>IF(AL40=$AL$2,$AM$2,IF(AL40=$AL$3,$AM$3,IF(AL40=$AL$4,$AM$4,IF(AL40=$AL$5,$AM$5,0))))</f>
        <v>3</v>
      </c>
      <c r="AN40" s="157" t="s">
        <v>76</v>
      </c>
      <c r="AO40" s="108">
        <f>IF(AN40=$AN$2,$AO$2,IF(AN40=$AN$3,$AO$3,IF(AN40=$AN$4,$AO$4,IF(AN40=$AN$5,$AO$5,0))))</f>
        <v>4</v>
      </c>
      <c r="AP40" s="78" t="s">
        <v>44</v>
      </c>
      <c r="AQ40" s="31">
        <f>IF(AP40=$AP$2,$AQ$2,IF(AP40=$AP$3,$AQ$3,IF(AP40=$AP$4,$AQ$4,0)))</f>
        <v>2</v>
      </c>
      <c r="AR40" s="30" t="s">
        <v>40</v>
      </c>
      <c r="AS40" s="31">
        <f>IF(AR40=$AR$2,$AS$2,IF(AR40=$AR$3,$AS$3,IF(AR40=$AR$4,$AS$4,0)))</f>
        <v>2</v>
      </c>
      <c r="AT40" s="133" t="s">
        <v>42</v>
      </c>
      <c r="AU40" s="143">
        <f>IF(AT40=$AT$2,$AU$2,IF(AT40=$AT$3,$AU$3,IF(AT40=$AT$4,$AU$4,0)))</f>
        <v>3</v>
      </c>
      <c r="AV40" s="31">
        <f>IF(W40&gt;0,(((W40+Y40+AQ40+AS40+AU40)*9)/15),AQ40+AS40+AU40)</f>
        <v>7</v>
      </c>
      <c r="AW40" s="144">
        <f>IF(AV40=9,1,IF(AV40=8,2,IF(AV40=7,3,IF(AV40=6,3,IF(AV40=5,3,4)))))</f>
        <v>3</v>
      </c>
      <c r="AX40" s="152">
        <f t="array" ref="AX40">SUM(IF((Hiérarchisation_AE!N40=Sensib_milieux!$C$2:$F$2)*(Hiérarchisation_AE!R40=Sensib_milieux!$B$3:$B$8),Sensib_milieux!$C$3:$F$8,0))</f>
        <v>1</v>
      </c>
      <c r="AY40" s="52"/>
      <c r="AZ40" s="110">
        <f>IF(AY40="Non conforme",$AZ$3,$AZ$4)</f>
        <v>0</v>
      </c>
    </row>
    <row r="41" spans="1:52" customFormat="1" ht="30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0"/>
      <c r="M41" s="1"/>
      <c r="N41" s="28" t="s">
        <v>21</v>
      </c>
      <c r="O41" s="28" t="s">
        <v>2</v>
      </c>
      <c r="P41" s="28" t="s">
        <v>3</v>
      </c>
      <c r="Q41" s="28" t="s">
        <v>7</v>
      </c>
      <c r="R41" s="28" t="s">
        <v>1</v>
      </c>
      <c r="S41" s="82" t="s">
        <v>142</v>
      </c>
      <c r="T41" s="106"/>
      <c r="U41" s="107">
        <f>IF(T41=$T$2,$U$2,IF(T41=$T$3,$U$3,IF(T41=$T$4,$U$4,IF(T41=$T$5,$U$5,0))))</f>
        <v>0</v>
      </c>
      <c r="V41" s="29"/>
      <c r="W41" s="107">
        <f>IF(V41=$V$2,$W$2,IF(V41=$V$3,$W$3,IF(V41=$V$4,$W$4,0)))</f>
        <v>0</v>
      </c>
      <c r="X41" s="48"/>
      <c r="Y41" s="108">
        <f>IF(X41=$X$4,$Y$4,IF(X41=$X$3,$Y$3,IF(X41=$X$2,$Y$2,0)))</f>
        <v>0</v>
      </c>
      <c r="Z41" s="52"/>
      <c r="AA41" s="108">
        <f>IF(Z41=$Z$2,$AA$2,IF(Z41=$Z$3,$AA$3,IF(Z41=$Z$4,$AA$4,IF(Z41=$Z$5,$AA$5,IF(Z41=$Z$6,$AA$6,0)))))</f>
        <v>0</v>
      </c>
      <c r="AB41" s="52"/>
      <c r="AC41" s="108">
        <f>IF(AB41=$AB$2,$AC$2,IF(AB41=$AB$3,$AC$3,IF(AB41=$AB$4,$AC$4,IF(AB41=$AB$5,$AC$5,IF(AB41=$AB$6,$AC$6,IF(AB41=$AB$7,$AC$7,0))))))</f>
        <v>0</v>
      </c>
      <c r="AD41" s="111"/>
      <c r="AE41" s="131">
        <f>IF(AD41=$AD$2,$AE$2,IF(AD41=$AD$3,$AE$3,IF(AD41=$AD$4,$AE$4,IF(AD41=$AD$5,$AE$5,0))))</f>
        <v>0</v>
      </c>
      <c r="AF41" s="112"/>
      <c r="AG41" s="112">
        <f>IF(AF41=$AF$4,$AG$4,IF(AF41=$AF$3,$AG$3,IF(AF41=$AF$2,$AG$2,IF(AF41=$AF$5,$AG$5,0))))</f>
        <v>0</v>
      </c>
      <c r="AH41" s="112"/>
      <c r="AI41" s="113">
        <f>IF(AH41=$AH$2,$AI$2,IF(AH41=$AH$3,$AI$3,0))</f>
        <v>0</v>
      </c>
      <c r="AJ41" s="114"/>
      <c r="AK41" s="109">
        <f>IF(AJ41=$AJ$2,$AK$2,IF(AJ41=$AJ$3,$AK$3,0))</f>
        <v>0</v>
      </c>
      <c r="AL41" s="52" t="s">
        <v>126</v>
      </c>
      <c r="AM41" s="108">
        <f>IF(AL41=$AL$2,$AM$2,IF(AL41=$AL$3,$AM$3,IF(AL41=$AL$4,$AM$4,IF(AL41=$AL$5,$AM$5,0))))</f>
        <v>4</v>
      </c>
      <c r="AN41" s="157" t="s">
        <v>76</v>
      </c>
      <c r="AO41" s="108">
        <f>IF(AN41=$AN$2,$AO$2,IF(AN41=$AN$3,$AO$3,IF(AN41=$AN$4,$AO$4,IF(AN41=$AN$5,$AO$5,0))))</f>
        <v>4</v>
      </c>
      <c r="AP41" s="78" t="s">
        <v>44</v>
      </c>
      <c r="AQ41" s="31">
        <f>IF(AP41=$AP$2,$AQ$2,IF(AP41=$AP$3,$AQ$3,IF(AP41=$AP$4,$AQ$4,0)))</f>
        <v>2</v>
      </c>
      <c r="AR41" s="30" t="s">
        <v>80</v>
      </c>
      <c r="AS41" s="31">
        <f>IF(AR41=$AR$2,$AS$2,IF(AR41=$AR$3,$AS$3,IF(AR41=$AR$4,$AS$4,0)))</f>
        <v>1</v>
      </c>
      <c r="AT41" s="133" t="s">
        <v>42</v>
      </c>
      <c r="AU41" s="143">
        <f>IF(AT41=$AT$2,$AU$2,IF(AT41=$AT$3,$AU$3,IF(AT41=$AT$4,$AU$4,0)))</f>
        <v>3</v>
      </c>
      <c r="AV41" s="31">
        <f>IF(W41&gt;0,(((W41+Y41+AQ41+AS41+AU41)*9)/15),AQ41+AS41+AU41)</f>
        <v>6</v>
      </c>
      <c r="AW41" s="144">
        <f>IF(AV41=9,1,IF(AV41=8,2,IF(AV41=7,3,IF(AV41=6,3,IF(AV41=5,3,4)))))</f>
        <v>3</v>
      </c>
      <c r="AX41" s="152">
        <f t="array" ref="AX41">SUM(IF((Hiérarchisation_AE!N41=Sensib_milieux!$C$2:$F$2)*(Hiérarchisation_AE!R41=Sensib_milieux!$B$3:$B$8),Sensib_milieux!$C$3:$F$8,0))</f>
        <v>1</v>
      </c>
      <c r="AY41" s="52"/>
      <c r="AZ41" s="110">
        <f>IF(AY41="Non conforme",$AZ$3,$AZ$4)</f>
        <v>0</v>
      </c>
    </row>
    <row r="42" spans="1:52" customFormat="1">
      <c r="A42" s="42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0"/>
      <c r="M42" s="1"/>
      <c r="N42" s="28"/>
      <c r="O42" s="28"/>
      <c r="P42" s="28"/>
      <c r="Q42" s="28"/>
      <c r="R42" s="28"/>
      <c r="S42" s="82"/>
      <c r="T42" s="106"/>
      <c r="U42" s="107"/>
      <c r="V42" s="29"/>
      <c r="W42" s="107"/>
      <c r="X42" s="48"/>
      <c r="Y42" s="108"/>
      <c r="Z42" s="52"/>
      <c r="AA42" s="108"/>
      <c r="AB42" s="52"/>
      <c r="AC42" s="108"/>
      <c r="AD42" s="111"/>
      <c r="AE42" s="131"/>
      <c r="AF42" s="112"/>
      <c r="AG42" s="112"/>
      <c r="AH42" s="112"/>
      <c r="AI42" s="113"/>
      <c r="AJ42" s="114"/>
      <c r="AK42" s="109"/>
      <c r="AL42" s="52"/>
      <c r="AM42" s="108"/>
      <c r="AN42" s="157"/>
      <c r="AO42" s="108"/>
      <c r="AP42" s="78"/>
      <c r="AQ42" s="31"/>
      <c r="AR42" s="30"/>
      <c r="AS42" s="31"/>
      <c r="AT42" s="133"/>
      <c r="AU42" s="143"/>
      <c r="AV42" s="31"/>
      <c r="AW42" s="144"/>
      <c r="AX42" s="152"/>
      <c r="AY42" s="52"/>
      <c r="AZ42" s="110"/>
    </row>
    <row r="43" spans="1:52" customFormat="1">
      <c r="A43" s="42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0"/>
      <c r="M43" s="1"/>
      <c r="N43" s="28"/>
      <c r="O43" s="28"/>
      <c r="P43" s="28"/>
      <c r="Q43" s="28"/>
      <c r="R43" s="28"/>
      <c r="S43" s="82"/>
      <c r="T43" s="106"/>
      <c r="U43" s="107"/>
      <c r="V43" s="29"/>
      <c r="W43" s="107"/>
      <c r="X43" s="48"/>
      <c r="Y43" s="108"/>
      <c r="Z43" s="52"/>
      <c r="AA43" s="108"/>
      <c r="AB43" s="52"/>
      <c r="AC43" s="108"/>
      <c r="AD43" s="111"/>
      <c r="AE43" s="131"/>
      <c r="AF43" s="112"/>
      <c r="AG43" s="112"/>
      <c r="AH43" s="112"/>
      <c r="AI43" s="113"/>
      <c r="AJ43" s="114"/>
      <c r="AK43" s="109"/>
      <c r="AL43" s="52"/>
      <c r="AM43" s="108"/>
      <c r="AN43" s="157"/>
      <c r="AO43" s="108"/>
      <c r="AP43" s="78"/>
      <c r="AQ43" s="31"/>
      <c r="AR43" s="30"/>
      <c r="AS43" s="31"/>
      <c r="AT43" s="133"/>
      <c r="AU43" s="143"/>
      <c r="AV43" s="31"/>
      <c r="AW43" s="144"/>
      <c r="AX43" s="152"/>
      <c r="AY43" s="52"/>
      <c r="AZ43" s="110"/>
    </row>
    <row r="44" spans="1:52" customFormat="1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0"/>
      <c r="M44" s="1"/>
      <c r="N44" s="28"/>
      <c r="O44" s="28"/>
      <c r="P44" s="28"/>
      <c r="Q44" s="28"/>
      <c r="R44" s="28"/>
      <c r="S44" s="82"/>
      <c r="T44" s="106"/>
      <c r="U44" s="107"/>
      <c r="V44" s="29"/>
      <c r="W44" s="107"/>
      <c r="X44" s="48"/>
      <c r="Y44" s="108"/>
      <c r="Z44" s="52"/>
      <c r="AA44" s="108"/>
      <c r="AB44" s="52"/>
      <c r="AC44" s="108"/>
      <c r="AD44" s="111"/>
      <c r="AE44" s="131"/>
      <c r="AF44" s="112"/>
      <c r="AG44" s="112"/>
      <c r="AH44" s="112"/>
      <c r="AI44" s="113"/>
      <c r="AJ44" s="114"/>
      <c r="AK44" s="109"/>
      <c r="AL44" s="52"/>
      <c r="AM44" s="108"/>
      <c r="AN44" s="157"/>
      <c r="AO44" s="108"/>
      <c r="AP44" s="78"/>
      <c r="AQ44" s="31"/>
      <c r="AR44" s="30"/>
      <c r="AS44" s="31"/>
      <c r="AT44" s="133"/>
      <c r="AU44" s="143"/>
      <c r="AV44" s="31"/>
      <c r="AW44" s="144"/>
      <c r="AX44" s="152"/>
      <c r="AY44" s="52"/>
      <c r="AZ44" s="110"/>
    </row>
    <row r="45" spans="1:52" customFormat="1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0"/>
      <c r="M45" s="1"/>
      <c r="N45" s="28"/>
      <c r="O45" s="28"/>
      <c r="P45" s="28"/>
      <c r="Q45" s="28"/>
      <c r="R45" s="28"/>
      <c r="S45" s="82"/>
      <c r="T45" s="106"/>
      <c r="U45" s="107"/>
      <c r="V45" s="29"/>
      <c r="W45" s="107"/>
      <c r="X45" s="48"/>
      <c r="Y45" s="108"/>
      <c r="Z45" s="52"/>
      <c r="AA45" s="108"/>
      <c r="AB45" s="52"/>
      <c r="AC45" s="108"/>
      <c r="AD45" s="111"/>
      <c r="AE45" s="131"/>
      <c r="AF45" s="112"/>
      <c r="AG45" s="112"/>
      <c r="AH45" s="112"/>
      <c r="AI45" s="113"/>
      <c r="AJ45" s="114"/>
      <c r="AK45" s="109"/>
      <c r="AL45" s="52"/>
      <c r="AM45" s="108"/>
      <c r="AN45" s="157"/>
      <c r="AO45" s="108"/>
      <c r="AP45" s="78"/>
      <c r="AQ45" s="31"/>
      <c r="AR45" s="30"/>
      <c r="AS45" s="31"/>
      <c r="AT45" s="133"/>
      <c r="AU45" s="143"/>
      <c r="AV45" s="31"/>
      <c r="AW45" s="144"/>
      <c r="AX45" s="152"/>
      <c r="AY45" s="52"/>
      <c r="AZ45" s="110"/>
    </row>
    <row r="46" spans="1:52" customFormat="1">
      <c r="A46" s="42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0"/>
      <c r="M46" s="1"/>
      <c r="N46" s="28"/>
      <c r="O46" s="28"/>
      <c r="P46" s="28"/>
      <c r="Q46" s="28"/>
      <c r="R46" s="28"/>
      <c r="S46" s="82"/>
      <c r="T46" s="106"/>
      <c r="U46" s="107"/>
      <c r="V46" s="29"/>
      <c r="W46" s="107"/>
      <c r="X46" s="48"/>
      <c r="Y46" s="108"/>
      <c r="Z46" s="52"/>
      <c r="AA46" s="108"/>
      <c r="AB46" s="52"/>
      <c r="AC46" s="108"/>
      <c r="AD46" s="111"/>
      <c r="AE46" s="131"/>
      <c r="AF46" s="112"/>
      <c r="AG46" s="112"/>
      <c r="AH46" s="112"/>
      <c r="AI46" s="113"/>
      <c r="AJ46" s="114"/>
      <c r="AK46" s="109"/>
      <c r="AL46" s="52"/>
      <c r="AM46" s="108"/>
      <c r="AN46" s="157"/>
      <c r="AO46" s="108"/>
      <c r="AP46" s="78"/>
      <c r="AQ46" s="31"/>
      <c r="AR46" s="30"/>
      <c r="AS46" s="31"/>
      <c r="AT46" s="133"/>
      <c r="AU46" s="143"/>
      <c r="AV46" s="31"/>
      <c r="AW46" s="144"/>
      <c r="AX46" s="152"/>
      <c r="AY46" s="52"/>
      <c r="AZ46" s="110"/>
    </row>
    <row r="47" spans="1:52" customFormat="1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0"/>
      <c r="M47" s="1"/>
      <c r="N47" s="28"/>
      <c r="O47" s="28"/>
      <c r="P47" s="28"/>
      <c r="Q47" s="28"/>
      <c r="R47" s="28"/>
      <c r="S47" s="82"/>
      <c r="T47" s="106"/>
      <c r="U47" s="107"/>
      <c r="V47" s="29"/>
      <c r="W47" s="107"/>
      <c r="X47" s="48"/>
      <c r="Y47" s="108"/>
      <c r="Z47" s="52"/>
      <c r="AA47" s="108"/>
      <c r="AB47" s="52"/>
      <c r="AC47" s="108"/>
      <c r="AD47" s="111"/>
      <c r="AE47" s="131"/>
      <c r="AF47" s="112"/>
      <c r="AG47" s="112"/>
      <c r="AH47" s="112"/>
      <c r="AI47" s="113"/>
      <c r="AJ47" s="114"/>
      <c r="AK47" s="109"/>
      <c r="AL47" s="52"/>
      <c r="AM47" s="108"/>
      <c r="AN47" s="157"/>
      <c r="AO47" s="108"/>
      <c r="AP47" s="78"/>
      <c r="AQ47" s="31"/>
      <c r="AR47" s="30"/>
      <c r="AS47" s="31"/>
      <c r="AT47" s="133"/>
      <c r="AU47" s="143"/>
      <c r="AV47" s="31"/>
      <c r="AW47" s="144"/>
      <c r="AX47" s="152"/>
      <c r="AY47" s="52"/>
      <c r="AZ47" s="110"/>
    </row>
    <row r="48" spans="1:52" customFormat="1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0"/>
      <c r="M48" s="1"/>
      <c r="N48" s="28"/>
      <c r="O48" s="28"/>
      <c r="P48" s="28"/>
      <c r="Q48" s="28"/>
      <c r="R48" s="28"/>
      <c r="S48" s="82"/>
      <c r="T48" s="106"/>
      <c r="U48" s="107"/>
      <c r="V48" s="29"/>
      <c r="W48" s="107"/>
      <c r="X48" s="48"/>
      <c r="Y48" s="108"/>
      <c r="Z48" s="52"/>
      <c r="AA48" s="108"/>
      <c r="AB48" s="52"/>
      <c r="AC48" s="108"/>
      <c r="AD48" s="111"/>
      <c r="AE48" s="131"/>
      <c r="AF48" s="112"/>
      <c r="AG48" s="112"/>
      <c r="AH48" s="112"/>
      <c r="AI48" s="113"/>
      <c r="AJ48" s="114"/>
      <c r="AK48" s="109"/>
      <c r="AL48" s="52"/>
      <c r="AM48" s="108"/>
      <c r="AN48" s="157"/>
      <c r="AO48" s="108"/>
      <c r="AP48" s="78"/>
      <c r="AQ48" s="31"/>
      <c r="AR48" s="30"/>
      <c r="AS48" s="31"/>
      <c r="AT48" s="133"/>
      <c r="AU48" s="143"/>
      <c r="AV48" s="31"/>
      <c r="AW48" s="144"/>
      <c r="AX48" s="152"/>
      <c r="AY48" s="52"/>
      <c r="AZ48" s="110"/>
    </row>
    <row r="49" spans="1:52" customFormat="1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0"/>
      <c r="M49" s="1"/>
      <c r="N49" s="28"/>
      <c r="O49" s="28"/>
      <c r="P49" s="28"/>
      <c r="Q49" s="28"/>
      <c r="R49" s="28"/>
      <c r="S49" s="82"/>
      <c r="T49" s="106"/>
      <c r="U49" s="107"/>
      <c r="V49" s="29"/>
      <c r="W49" s="107"/>
      <c r="X49" s="48"/>
      <c r="Y49" s="108"/>
      <c r="Z49" s="52"/>
      <c r="AA49" s="108"/>
      <c r="AB49" s="52"/>
      <c r="AC49" s="108"/>
      <c r="AD49" s="111"/>
      <c r="AE49" s="131"/>
      <c r="AF49" s="112"/>
      <c r="AG49" s="112"/>
      <c r="AH49" s="112"/>
      <c r="AI49" s="113"/>
      <c r="AJ49" s="114"/>
      <c r="AK49" s="109"/>
      <c r="AL49" s="52"/>
      <c r="AM49" s="108"/>
      <c r="AN49" s="157"/>
      <c r="AO49" s="108"/>
      <c r="AP49" s="78"/>
      <c r="AQ49" s="31"/>
      <c r="AR49" s="30"/>
      <c r="AS49" s="31"/>
      <c r="AT49" s="133"/>
      <c r="AU49" s="143"/>
      <c r="AV49" s="31"/>
      <c r="AW49" s="144"/>
      <c r="AX49" s="152"/>
      <c r="AY49" s="52"/>
      <c r="AZ49" s="110"/>
    </row>
    <row r="50" spans="1:52" customFormat="1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0"/>
      <c r="M50" s="1"/>
      <c r="N50" s="165"/>
      <c r="O50" s="165"/>
      <c r="P50" s="165"/>
      <c r="Q50" s="165"/>
      <c r="R50" s="165"/>
      <c r="S50" s="166"/>
      <c r="T50" s="167"/>
      <c r="U50" s="168"/>
      <c r="V50" s="169"/>
      <c r="W50" s="168"/>
      <c r="X50" s="170"/>
      <c r="Y50" s="171"/>
      <c r="Z50" s="172"/>
      <c r="AA50" s="171"/>
      <c r="AB50" s="172"/>
      <c r="AC50" s="171"/>
      <c r="AD50" s="173"/>
      <c r="AE50" s="174"/>
      <c r="AF50" s="175"/>
      <c r="AG50" s="175"/>
      <c r="AH50" s="175"/>
      <c r="AI50" s="176"/>
      <c r="AJ50" s="177"/>
      <c r="AK50" s="178"/>
      <c r="AL50" s="172"/>
      <c r="AM50" s="171"/>
      <c r="AN50" s="179"/>
      <c r="AO50" s="171"/>
      <c r="AP50" s="180"/>
      <c r="AQ50" s="181"/>
      <c r="AR50" s="182"/>
      <c r="AS50" s="181"/>
      <c r="AT50" s="183"/>
      <c r="AU50" s="184"/>
      <c r="AV50" s="181"/>
      <c r="AW50" s="185"/>
      <c r="AX50" s="186"/>
      <c r="AY50" s="172"/>
      <c r="AZ50" s="187"/>
    </row>
    <row r="51" spans="1:52" s="2" customFormat="1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0"/>
      <c r="M51" s="40"/>
      <c r="N51" s="188"/>
      <c r="O51" s="188"/>
      <c r="P51" s="188"/>
      <c r="Q51" s="188"/>
      <c r="R51" s="188"/>
      <c r="S51" s="188"/>
      <c r="T51" s="189"/>
      <c r="U51" s="190"/>
      <c r="V51" s="189"/>
      <c r="W51" s="190"/>
      <c r="X51" s="189"/>
      <c r="Y51" s="190"/>
      <c r="Z51" s="189"/>
      <c r="AA51" s="190"/>
      <c r="AB51" s="189"/>
      <c r="AC51" s="190"/>
      <c r="AD51" s="190"/>
      <c r="AE51" s="191"/>
      <c r="AF51" s="190"/>
      <c r="AG51" s="190"/>
      <c r="AH51" s="190"/>
      <c r="AI51" s="47"/>
      <c r="AJ51" s="190"/>
      <c r="AK51" s="47"/>
      <c r="AL51" s="189"/>
      <c r="AM51" s="190"/>
      <c r="AN51" s="192"/>
      <c r="AO51" s="190"/>
      <c r="AP51" s="43"/>
      <c r="AQ51" s="47"/>
      <c r="AR51" s="43"/>
      <c r="AS51" s="47"/>
      <c r="AT51" s="43"/>
      <c r="AU51" s="47"/>
      <c r="AV51" s="47"/>
      <c r="AW51" s="47"/>
      <c r="AX51" s="6"/>
      <c r="AY51" s="189"/>
      <c r="AZ51" s="189"/>
    </row>
    <row r="52" spans="1:52" s="2" customFormat="1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0"/>
      <c r="M52" s="40"/>
      <c r="N52" s="188"/>
      <c r="O52" s="188"/>
      <c r="P52" s="188"/>
      <c r="Q52" s="188"/>
      <c r="R52" s="188"/>
      <c r="S52" s="188"/>
      <c r="T52" s="189"/>
      <c r="U52" s="190"/>
      <c r="V52" s="189"/>
      <c r="W52" s="190"/>
      <c r="X52" s="189"/>
      <c r="Y52" s="190"/>
      <c r="Z52" s="189"/>
      <c r="AA52" s="190"/>
      <c r="AB52" s="189"/>
      <c r="AC52" s="190"/>
      <c r="AD52" s="190"/>
      <c r="AE52" s="191"/>
      <c r="AF52" s="190"/>
      <c r="AG52" s="190"/>
      <c r="AH52" s="190"/>
      <c r="AI52" s="47"/>
      <c r="AJ52" s="190"/>
      <c r="AK52" s="47"/>
      <c r="AL52" s="189"/>
      <c r="AM52" s="190"/>
      <c r="AN52" s="192"/>
      <c r="AO52" s="190"/>
      <c r="AP52" s="43"/>
      <c r="AQ52" s="47"/>
      <c r="AR52" s="43"/>
      <c r="AS52" s="47"/>
      <c r="AT52" s="43"/>
      <c r="AU52" s="47"/>
      <c r="AV52" s="47"/>
      <c r="AW52" s="47"/>
      <c r="AX52" s="6"/>
      <c r="AY52" s="189"/>
      <c r="AZ52" s="189"/>
    </row>
    <row r="53" spans="1:52" s="2" customFormat="1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0"/>
      <c r="M53" s="40"/>
      <c r="N53" s="188"/>
      <c r="O53" s="188"/>
      <c r="P53" s="188"/>
      <c r="Q53" s="188"/>
      <c r="R53" s="188"/>
      <c r="S53" s="188"/>
      <c r="T53" s="189"/>
      <c r="U53" s="190"/>
      <c r="V53" s="189"/>
      <c r="W53" s="190"/>
      <c r="X53" s="189"/>
      <c r="Y53" s="190"/>
      <c r="Z53" s="189"/>
      <c r="AA53" s="190"/>
      <c r="AB53" s="189"/>
      <c r="AC53" s="190"/>
      <c r="AD53" s="190"/>
      <c r="AE53" s="191"/>
      <c r="AF53" s="190"/>
      <c r="AG53" s="190"/>
      <c r="AH53" s="190"/>
      <c r="AI53" s="47"/>
      <c r="AJ53" s="190"/>
      <c r="AK53" s="47"/>
      <c r="AL53" s="189"/>
      <c r="AM53" s="190"/>
      <c r="AN53" s="192"/>
      <c r="AO53" s="190"/>
      <c r="AP53" s="43"/>
      <c r="AQ53" s="47"/>
      <c r="AR53" s="43"/>
      <c r="AS53" s="47"/>
      <c r="AT53" s="43"/>
      <c r="AU53" s="47"/>
      <c r="AV53" s="47"/>
      <c r="AW53" s="47"/>
      <c r="AX53" s="6"/>
      <c r="AY53" s="189"/>
      <c r="AZ53" s="189"/>
    </row>
    <row r="54" spans="1:52" s="2" customFormat="1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0"/>
      <c r="M54" s="40"/>
      <c r="N54" s="188"/>
      <c r="O54" s="188"/>
      <c r="P54" s="188"/>
      <c r="Q54" s="188"/>
      <c r="R54" s="188"/>
      <c r="S54" s="188"/>
      <c r="T54" s="189"/>
      <c r="U54" s="190"/>
      <c r="V54" s="189"/>
      <c r="W54" s="190"/>
      <c r="X54" s="189"/>
      <c r="Y54" s="190"/>
      <c r="Z54" s="189"/>
      <c r="AA54" s="190"/>
      <c r="AB54" s="189"/>
      <c r="AC54" s="190"/>
      <c r="AD54" s="190"/>
      <c r="AE54" s="191"/>
      <c r="AF54" s="190"/>
      <c r="AG54" s="190"/>
      <c r="AH54" s="190"/>
      <c r="AI54" s="47"/>
      <c r="AJ54" s="190"/>
      <c r="AK54" s="47"/>
      <c r="AL54" s="189"/>
      <c r="AM54" s="190"/>
      <c r="AN54" s="192"/>
      <c r="AO54" s="190"/>
      <c r="AP54" s="43"/>
      <c r="AQ54" s="47"/>
      <c r="AR54" s="43"/>
      <c r="AS54" s="47"/>
      <c r="AT54" s="43"/>
      <c r="AU54" s="47"/>
      <c r="AV54" s="47"/>
      <c r="AW54" s="47"/>
      <c r="AX54" s="6"/>
      <c r="AY54" s="189"/>
      <c r="AZ54" s="189"/>
    </row>
    <row r="55" spans="1:52" s="2" customFormat="1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0"/>
      <c r="M55" s="40"/>
      <c r="N55" s="188"/>
      <c r="O55" s="188"/>
      <c r="P55" s="188"/>
      <c r="Q55" s="188"/>
      <c r="R55" s="188"/>
      <c r="S55" s="188"/>
      <c r="T55" s="189"/>
      <c r="U55" s="190"/>
      <c r="V55" s="189"/>
      <c r="W55" s="190"/>
      <c r="X55" s="189"/>
      <c r="Y55" s="190"/>
      <c r="Z55" s="189"/>
      <c r="AA55" s="190"/>
      <c r="AB55" s="189"/>
      <c r="AC55" s="190"/>
      <c r="AD55" s="190"/>
      <c r="AE55" s="191"/>
      <c r="AF55" s="190"/>
      <c r="AG55" s="190"/>
      <c r="AH55" s="190"/>
      <c r="AI55" s="47"/>
      <c r="AJ55" s="190"/>
      <c r="AK55" s="47"/>
      <c r="AL55" s="189"/>
      <c r="AM55" s="190"/>
      <c r="AN55" s="192"/>
      <c r="AO55" s="190"/>
      <c r="AP55" s="43"/>
      <c r="AQ55" s="47"/>
      <c r="AR55" s="43"/>
      <c r="AS55" s="47"/>
      <c r="AT55" s="43"/>
      <c r="AU55" s="47"/>
      <c r="AV55" s="47"/>
      <c r="AW55" s="47"/>
      <c r="AX55" s="6"/>
      <c r="AY55" s="189"/>
      <c r="AZ55" s="189"/>
    </row>
    <row r="56" spans="1:52" s="2" customFormat="1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0"/>
      <c r="M56" s="40"/>
      <c r="N56" s="188"/>
      <c r="O56" s="188"/>
      <c r="P56" s="188"/>
      <c r="Q56" s="188"/>
      <c r="R56" s="188"/>
      <c r="S56" s="188"/>
      <c r="T56" s="189"/>
      <c r="U56" s="190"/>
      <c r="V56" s="189"/>
      <c r="W56" s="190"/>
      <c r="X56" s="189"/>
      <c r="Y56" s="190"/>
      <c r="Z56" s="189"/>
      <c r="AA56" s="190"/>
      <c r="AB56" s="189"/>
      <c r="AC56" s="190"/>
      <c r="AD56" s="190"/>
      <c r="AE56" s="191"/>
      <c r="AF56" s="190"/>
      <c r="AG56" s="190"/>
      <c r="AH56" s="190"/>
      <c r="AI56" s="47"/>
      <c r="AJ56" s="190"/>
      <c r="AK56" s="47"/>
      <c r="AL56" s="189"/>
      <c r="AM56" s="190"/>
      <c r="AN56" s="192"/>
      <c r="AO56" s="190"/>
      <c r="AP56" s="43"/>
      <c r="AQ56" s="47"/>
      <c r="AR56" s="43"/>
      <c r="AS56" s="47"/>
      <c r="AT56" s="43"/>
      <c r="AU56" s="47"/>
      <c r="AV56" s="47"/>
      <c r="AW56" s="47"/>
      <c r="AX56" s="6"/>
      <c r="AY56" s="189"/>
      <c r="AZ56" s="189"/>
    </row>
    <row r="57" spans="1:52" s="2" customFormat="1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0"/>
      <c r="M57" s="40"/>
      <c r="N57" s="188"/>
      <c r="O57" s="188"/>
      <c r="P57" s="188"/>
      <c r="Q57" s="188"/>
      <c r="R57" s="188"/>
      <c r="S57" s="188"/>
      <c r="T57" s="189"/>
      <c r="U57" s="190"/>
      <c r="V57" s="189"/>
      <c r="W57" s="190"/>
      <c r="X57" s="189"/>
      <c r="Y57" s="190"/>
      <c r="Z57" s="189"/>
      <c r="AA57" s="190"/>
      <c r="AB57" s="189"/>
      <c r="AC57" s="190"/>
      <c r="AD57" s="190"/>
      <c r="AE57" s="191"/>
      <c r="AF57" s="190"/>
      <c r="AG57" s="190"/>
      <c r="AH57" s="190"/>
      <c r="AI57" s="47"/>
      <c r="AJ57" s="190"/>
      <c r="AK57" s="47"/>
      <c r="AL57" s="189"/>
      <c r="AM57" s="190"/>
      <c r="AN57" s="192"/>
      <c r="AO57" s="190"/>
      <c r="AP57" s="43"/>
      <c r="AQ57" s="47"/>
      <c r="AR57" s="43"/>
      <c r="AS57" s="47"/>
      <c r="AT57" s="43"/>
      <c r="AU57" s="47"/>
      <c r="AV57" s="47"/>
      <c r="AW57" s="47"/>
      <c r="AX57" s="6"/>
      <c r="AY57" s="189"/>
      <c r="AZ57" s="189"/>
    </row>
    <row r="58" spans="1:52" s="2" customFormat="1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0"/>
      <c r="M58" s="40"/>
      <c r="N58" s="188"/>
      <c r="O58" s="188"/>
      <c r="P58" s="188"/>
      <c r="Q58" s="188"/>
      <c r="R58" s="188"/>
      <c r="S58" s="188"/>
      <c r="T58" s="189"/>
      <c r="U58" s="190"/>
      <c r="V58" s="189"/>
      <c r="W58" s="190"/>
      <c r="X58" s="189"/>
      <c r="Y58" s="190"/>
      <c r="Z58" s="189"/>
      <c r="AA58" s="190"/>
      <c r="AB58" s="189"/>
      <c r="AC58" s="190"/>
      <c r="AD58" s="190"/>
      <c r="AE58" s="191"/>
      <c r="AF58" s="190"/>
      <c r="AG58" s="190"/>
      <c r="AH58" s="190"/>
      <c r="AI58" s="47"/>
      <c r="AJ58" s="190"/>
      <c r="AK58" s="47"/>
      <c r="AL58" s="189"/>
      <c r="AM58" s="190"/>
      <c r="AN58" s="193"/>
      <c r="AO58" s="190"/>
      <c r="AP58" s="43"/>
      <c r="AQ58" s="47"/>
      <c r="AR58" s="43"/>
      <c r="AS58" s="47"/>
      <c r="AT58" s="43"/>
      <c r="AU58" s="47"/>
      <c r="AV58" s="47"/>
      <c r="AW58" s="47"/>
      <c r="AX58" s="6"/>
      <c r="AY58" s="189"/>
      <c r="AZ58" s="189"/>
    </row>
    <row r="59" spans="1:52" s="2" customForma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0"/>
      <c r="M59" s="40"/>
      <c r="N59" s="188"/>
      <c r="O59" s="188"/>
      <c r="P59" s="188"/>
      <c r="Q59" s="188"/>
      <c r="R59" s="188"/>
      <c r="S59" s="188"/>
      <c r="T59" s="189"/>
      <c r="U59" s="190"/>
      <c r="V59" s="189"/>
      <c r="W59" s="190"/>
      <c r="X59" s="189"/>
      <c r="Y59" s="190"/>
      <c r="Z59" s="189"/>
      <c r="AA59" s="190"/>
      <c r="AB59" s="189"/>
      <c r="AC59" s="190"/>
      <c r="AD59" s="190"/>
      <c r="AE59" s="191"/>
      <c r="AF59" s="190"/>
      <c r="AG59" s="190"/>
      <c r="AH59" s="190"/>
      <c r="AI59" s="47"/>
      <c r="AJ59" s="190"/>
      <c r="AK59" s="47"/>
      <c r="AL59" s="189"/>
      <c r="AM59" s="190"/>
      <c r="AN59" s="193"/>
      <c r="AO59" s="190"/>
      <c r="AP59" s="43"/>
      <c r="AQ59" s="47"/>
      <c r="AR59" s="43"/>
      <c r="AS59" s="47"/>
      <c r="AT59" s="43"/>
      <c r="AU59" s="47"/>
      <c r="AV59" s="47"/>
      <c r="AW59" s="47"/>
      <c r="AX59" s="6"/>
      <c r="AY59" s="189"/>
      <c r="AZ59" s="189"/>
    </row>
    <row r="60" spans="1:52" s="2" customFormat="1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0"/>
      <c r="M60" s="40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189"/>
    </row>
    <row r="61" spans="1:52" s="2" customFormat="1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0"/>
      <c r="M61" s="40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189"/>
    </row>
    <row r="62" spans="1:52" s="2" customFormat="1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0"/>
      <c r="M62" s="40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189"/>
    </row>
    <row r="63" spans="1:52" s="2" customFormat="1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0"/>
      <c r="M63" s="40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189"/>
    </row>
    <row r="64" spans="1:52" s="2" customFormat="1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0"/>
      <c r="M64" s="40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189"/>
    </row>
    <row r="65" spans="1:52" s="2" customFormat="1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0"/>
      <c r="M65" s="40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189"/>
    </row>
    <row r="66" spans="1:52" s="2" customFormat="1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0"/>
      <c r="M66" s="40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189"/>
    </row>
    <row r="67" spans="1:52" s="2" customFormat="1" ht="35.25" customHeight="1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0"/>
      <c r="M67" s="40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189"/>
    </row>
    <row r="68" spans="1:52" s="2" customFormat="1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0"/>
      <c r="M68" s="40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189"/>
    </row>
    <row r="69" spans="1:52" s="2" customFormat="1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0"/>
      <c r="M69" s="40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189"/>
    </row>
    <row r="70" spans="1:52" s="2" customFormat="1" ht="30" customHeight="1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0"/>
      <c r="M70" s="40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189"/>
    </row>
    <row r="71" spans="1:52" s="2" customFormat="1" ht="86.25" customHeight="1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0"/>
      <c r="M71" s="40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189"/>
    </row>
    <row r="72" spans="1:52" s="2" customFormat="1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0"/>
      <c r="M72" s="40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189"/>
    </row>
    <row r="73" spans="1:52" s="2" customFormat="1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0"/>
      <c r="M73" s="40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189"/>
    </row>
    <row r="74" spans="1:52" s="2" customFormat="1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0"/>
      <c r="M74" s="40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189"/>
    </row>
    <row r="75" spans="1:52" s="2" customFormat="1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0"/>
      <c r="M75" s="40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189"/>
    </row>
    <row r="76" spans="1:52" s="2" customFormat="1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0"/>
      <c r="M76" s="40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189"/>
    </row>
    <row r="77" spans="1:52" s="2" customFormat="1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0"/>
      <c r="M77" s="40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189"/>
    </row>
    <row r="78" spans="1:52" s="2" customFormat="1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0"/>
      <c r="M78" s="40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189"/>
    </row>
    <row r="79" spans="1:52" s="2" customFormat="1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0"/>
      <c r="M79" s="40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189"/>
    </row>
    <row r="80" spans="1:52" s="2" customFormat="1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0"/>
      <c r="M80" s="40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189"/>
    </row>
    <row r="81" spans="1:52" s="2" customFormat="1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0"/>
      <c r="M81" s="40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189"/>
    </row>
    <row r="82" spans="1:52" s="2" customFormat="1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0"/>
      <c r="M82" s="40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189"/>
    </row>
    <row r="83" spans="1:52" s="2" customFormat="1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0"/>
      <c r="M83" s="40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189"/>
    </row>
    <row r="84" spans="1:52" s="2" customFormat="1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0"/>
      <c r="M84" s="40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189"/>
    </row>
    <row r="85" spans="1:52" s="2" customFormat="1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0"/>
      <c r="M85" s="40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189"/>
    </row>
    <row r="86" spans="1:52" s="2" customFormat="1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0"/>
      <c r="M86" s="40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189"/>
    </row>
    <row r="87" spans="1:52" s="2" customFormat="1" ht="42" customHeight="1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0"/>
      <c r="M87" s="40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189"/>
    </row>
    <row r="88" spans="1:52" s="2" customFormat="1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0"/>
      <c r="M88" s="40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189"/>
    </row>
    <row r="89" spans="1:52" s="2" customFormat="1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0"/>
      <c r="M89" s="40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189"/>
    </row>
    <row r="90" spans="1:52" s="2" customFormat="1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0"/>
      <c r="M90" s="40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189"/>
    </row>
    <row r="91" spans="1:52" s="2" customFormat="1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0"/>
      <c r="M91" s="40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189"/>
    </row>
    <row r="92" spans="1:52" s="2" customFormat="1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0"/>
      <c r="M92" s="40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189"/>
    </row>
    <row r="93" spans="1:52" s="2" customFormat="1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0"/>
      <c r="M93" s="40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189"/>
    </row>
    <row r="94" spans="1:52" s="2" customFormat="1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0"/>
      <c r="M94" s="40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189"/>
    </row>
    <row r="95" spans="1:52" s="2" customFormat="1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0"/>
      <c r="M95" s="40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189"/>
    </row>
    <row r="96" spans="1:52" s="2" customFormat="1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0"/>
      <c r="M96" s="40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189"/>
    </row>
    <row r="97" spans="1:52" s="2" customFormat="1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0"/>
      <c r="M97" s="40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189"/>
    </row>
    <row r="98" spans="1:52" s="2" customFormat="1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0"/>
      <c r="M98" s="40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189"/>
    </row>
    <row r="99" spans="1:52" s="2" customFormat="1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0"/>
      <c r="M99" s="40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189"/>
    </row>
    <row r="100" spans="1:52" s="2" customFormat="1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0"/>
      <c r="M100" s="40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189"/>
    </row>
    <row r="101" spans="1:52" s="2" customFormat="1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0"/>
      <c r="M101" s="40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189"/>
    </row>
    <row r="102" spans="1:52" s="2" customFormat="1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0"/>
      <c r="M102" s="40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189"/>
    </row>
    <row r="103" spans="1:52" s="2" customFormat="1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0"/>
      <c r="M103" s="40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189"/>
    </row>
    <row r="104" spans="1:52" s="2" customFormat="1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0"/>
      <c r="M104" s="40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189"/>
    </row>
    <row r="105" spans="1:52" s="2" customFormat="1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0"/>
      <c r="M105" s="40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189"/>
    </row>
    <row r="106" spans="1:52" s="2" customFormat="1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0"/>
      <c r="M106" s="40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189"/>
    </row>
    <row r="107" spans="1:52" s="2" customFormat="1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0"/>
      <c r="M107" s="40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189"/>
    </row>
    <row r="108" spans="1:52" s="2" customFormat="1" ht="32.25" customHeight="1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0"/>
      <c r="M108" s="40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189"/>
    </row>
    <row r="109" spans="1:52" s="2" customFormat="1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0"/>
      <c r="M109" s="40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189"/>
    </row>
    <row r="110" spans="1:52" s="2" customFormat="1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0"/>
      <c r="M110" s="40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189"/>
    </row>
    <row r="111" spans="1:52" s="2" customFormat="1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0"/>
      <c r="M111" s="40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189"/>
    </row>
    <row r="112" spans="1:52" s="2" customFormat="1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0"/>
      <c r="M112" s="40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189"/>
    </row>
    <row r="113" spans="1:52" s="2" customFormat="1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0"/>
      <c r="M113" s="40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189"/>
    </row>
    <row r="114" spans="1:52" s="2" customFormat="1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0"/>
      <c r="M114" s="40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189"/>
    </row>
    <row r="115" spans="1:52" s="2" customFormat="1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0"/>
      <c r="M115" s="40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189"/>
    </row>
    <row r="116" spans="1:52" s="2" customFormat="1" ht="45" customHeight="1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0"/>
      <c r="M116" s="40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189"/>
    </row>
    <row r="117" spans="1:52" s="2" customFormat="1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0"/>
      <c r="M117" s="40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189"/>
    </row>
    <row r="118" spans="1:52" s="2" customForma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0"/>
      <c r="M118" s="40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189"/>
    </row>
    <row r="119" spans="1:52" s="2" customFormat="1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0"/>
      <c r="M119" s="40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189"/>
    </row>
    <row r="120" spans="1:52" s="2" customFormat="1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0"/>
      <c r="M120" s="40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189"/>
    </row>
    <row r="121" spans="1:52" s="2" customFormat="1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0"/>
      <c r="M121" s="40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189"/>
    </row>
    <row r="122" spans="1:52" s="2" customFormat="1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0"/>
      <c r="M122" s="40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189"/>
    </row>
    <row r="123" spans="1:52" s="2" customFormat="1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0"/>
      <c r="M123" s="40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189"/>
    </row>
    <row r="124" spans="1:52" s="2" customFormat="1" ht="30.75" customHeight="1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0"/>
      <c r="M124" s="40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189"/>
    </row>
    <row r="125" spans="1:52" s="2" customFormat="1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0"/>
      <c r="M125" s="40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189"/>
    </row>
    <row r="126" spans="1:52" s="2" customFormat="1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0"/>
      <c r="M126" s="40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189"/>
    </row>
    <row r="127" spans="1:52" s="2" customFormat="1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0"/>
      <c r="M127" s="40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189"/>
    </row>
    <row r="128" spans="1:52" s="2" customFormat="1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0"/>
      <c r="M128" s="40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189"/>
    </row>
    <row r="129" spans="1:52" s="2" customFormat="1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0"/>
      <c r="M129" s="40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189"/>
    </row>
    <row r="130" spans="1:52" s="2" customFormat="1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0"/>
      <c r="M130" s="40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189"/>
    </row>
    <row r="131" spans="1:52" s="2" customFormat="1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0"/>
      <c r="M131" s="40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189"/>
    </row>
    <row r="132" spans="1:52" s="2" customFormat="1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0"/>
      <c r="M132" s="40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189"/>
    </row>
    <row r="133" spans="1:52" s="2" customFormat="1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0"/>
      <c r="M133" s="40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189"/>
    </row>
    <row r="134" spans="1:52" s="2" customFormat="1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0"/>
      <c r="M134" s="40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189"/>
    </row>
    <row r="135" spans="1:52" s="2" customFormat="1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0"/>
      <c r="M135" s="40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189"/>
    </row>
    <row r="136" spans="1:52" s="2" customFormat="1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0"/>
      <c r="M136" s="40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189"/>
    </row>
    <row r="137" spans="1:52" s="2" customFormat="1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0"/>
      <c r="M137" s="40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189"/>
    </row>
    <row r="138" spans="1:52" s="2" customFormat="1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0"/>
      <c r="M138" s="40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189"/>
    </row>
    <row r="139" spans="1:52" s="2" customFormat="1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0"/>
      <c r="M139" s="40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189"/>
    </row>
    <row r="140" spans="1:52" s="2" customFormat="1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0"/>
      <c r="M140" s="40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189"/>
    </row>
    <row r="141" spans="1:52" s="2" customFormat="1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0"/>
      <c r="M141" s="40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189"/>
    </row>
    <row r="142" spans="1:52" s="2" customFormat="1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0"/>
      <c r="M142" s="40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189"/>
    </row>
    <row r="143" spans="1:52" s="2" customFormat="1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0"/>
      <c r="M143" s="40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189"/>
    </row>
    <row r="144" spans="1:52" s="2" customFormat="1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0"/>
      <c r="M144" s="40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189"/>
    </row>
    <row r="145" spans="1:52" s="2" customFormat="1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0"/>
      <c r="M145" s="40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189"/>
    </row>
    <row r="146" spans="1:52" s="2" customFormat="1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0"/>
      <c r="M146" s="40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189"/>
    </row>
    <row r="147" spans="1:52" s="2" customFormat="1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0"/>
      <c r="M147" s="40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189"/>
    </row>
    <row r="148" spans="1:52" s="2" customFormat="1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0"/>
      <c r="M148" s="40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189"/>
    </row>
    <row r="149" spans="1:52" s="2" customFormat="1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0"/>
      <c r="M149" s="40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189"/>
    </row>
    <row r="150" spans="1:52" s="2" customFormat="1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0"/>
      <c r="M150" s="40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189"/>
    </row>
    <row r="151" spans="1:52" s="2" customFormat="1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0"/>
      <c r="M151" s="40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189"/>
    </row>
    <row r="152" spans="1:52" s="2" customFormat="1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0"/>
      <c r="M152" s="40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189"/>
    </row>
    <row r="153" spans="1:52" s="2" customFormat="1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0"/>
      <c r="M153" s="40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189"/>
    </row>
    <row r="154" spans="1:52" s="2" customFormat="1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0"/>
      <c r="M154" s="40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189"/>
    </row>
    <row r="155" spans="1:52" s="2" customFormat="1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0"/>
      <c r="M155" s="40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189"/>
    </row>
    <row r="156" spans="1:52" s="2" customFormat="1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0"/>
      <c r="M156" s="40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189"/>
    </row>
    <row r="157" spans="1:52" s="2" customFormat="1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0"/>
      <c r="M157" s="40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189"/>
    </row>
    <row r="158" spans="1:52" s="2" customFormat="1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0"/>
      <c r="M158" s="40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189"/>
    </row>
    <row r="159" spans="1:52" s="2" customFormat="1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0"/>
      <c r="M159" s="40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189"/>
    </row>
    <row r="160" spans="1:52" s="2" customFormat="1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0"/>
      <c r="M160" s="40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189"/>
    </row>
    <row r="161" spans="1:52" s="2" customFormat="1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0"/>
      <c r="M161" s="40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189"/>
    </row>
    <row r="162" spans="1:52" s="2" customFormat="1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0"/>
      <c r="M162" s="40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189"/>
    </row>
    <row r="163" spans="1:52" s="2" customFormat="1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0"/>
      <c r="M163" s="40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189"/>
    </row>
    <row r="164" spans="1:52" s="2" customFormat="1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0"/>
      <c r="M164" s="40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189"/>
    </row>
    <row r="165" spans="1:52" s="2" customFormat="1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0"/>
      <c r="M165" s="40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189"/>
    </row>
    <row r="166" spans="1:52" s="2" customFormat="1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0"/>
      <c r="M166" s="40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189"/>
    </row>
    <row r="167" spans="1:52" s="2" customFormat="1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0"/>
      <c r="M167" s="40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189"/>
    </row>
    <row r="168" spans="1:52" s="2" customFormat="1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0"/>
      <c r="M168" s="40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189"/>
    </row>
    <row r="169" spans="1:52" s="2" customFormat="1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0"/>
      <c r="M169" s="40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189"/>
    </row>
    <row r="170" spans="1:52" s="2" customFormat="1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0"/>
      <c r="M170" s="40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189"/>
    </row>
    <row r="171" spans="1:52" s="2" customFormat="1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0"/>
      <c r="M171" s="40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189"/>
    </row>
    <row r="172" spans="1:52" s="2" customFormat="1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0"/>
      <c r="M172" s="40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189"/>
    </row>
    <row r="173" spans="1:52" s="2" customFormat="1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0"/>
      <c r="M173" s="40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189"/>
    </row>
    <row r="174" spans="1:52" s="2" customFormat="1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0"/>
      <c r="M174" s="40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189"/>
    </row>
    <row r="175" spans="1:52" s="2" customFormat="1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0"/>
      <c r="M175" s="40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189"/>
    </row>
    <row r="176" spans="1:52" s="2" customFormat="1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0"/>
      <c r="M176" s="40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189"/>
    </row>
    <row r="177" spans="1:52" s="2" customForma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0"/>
      <c r="M177" s="40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189"/>
    </row>
    <row r="178" spans="1:52" s="2" customFormat="1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0"/>
      <c r="M178" s="40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189"/>
    </row>
    <row r="179" spans="1:52" s="2" customFormat="1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0"/>
      <c r="M179" s="40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189"/>
    </row>
    <row r="180" spans="1:52" s="2" customFormat="1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0"/>
      <c r="M180" s="40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189"/>
    </row>
    <row r="181" spans="1:52" s="2" customFormat="1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0"/>
      <c r="M181" s="40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189"/>
    </row>
    <row r="182" spans="1:52" s="2" customFormat="1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0"/>
      <c r="M182" s="40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189"/>
    </row>
    <row r="183" spans="1:52" s="2" customFormat="1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0"/>
      <c r="M183" s="40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189"/>
    </row>
    <row r="184" spans="1:52" s="2" customFormat="1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0"/>
      <c r="M184" s="40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189"/>
    </row>
    <row r="185" spans="1:52" s="2" customFormat="1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0"/>
      <c r="M185" s="40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189"/>
    </row>
    <row r="186" spans="1:52" s="2" customFormat="1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0"/>
      <c r="M186" s="40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189"/>
    </row>
    <row r="187" spans="1:52" s="2" customFormat="1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0"/>
      <c r="M187" s="40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189"/>
    </row>
    <row r="188" spans="1:52" s="2" customFormat="1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0"/>
      <c r="M188" s="40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189"/>
    </row>
    <row r="189" spans="1:52" s="2" customFormat="1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0"/>
      <c r="M189" s="40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189"/>
    </row>
    <row r="190" spans="1:52" s="2" customFormat="1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0"/>
      <c r="M190" s="40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189"/>
    </row>
    <row r="191" spans="1:52" s="2" customFormat="1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0"/>
      <c r="M191" s="40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189"/>
    </row>
    <row r="192" spans="1:52" s="2" customFormat="1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0"/>
      <c r="M192" s="40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189"/>
    </row>
    <row r="193" spans="1:52" s="2" customFormat="1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0"/>
      <c r="M193" s="40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189"/>
    </row>
    <row r="194" spans="1:52" s="2" customFormat="1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0"/>
      <c r="M194" s="40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189"/>
    </row>
    <row r="195" spans="1:52" s="2" customFormat="1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0"/>
      <c r="M195" s="40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189"/>
    </row>
    <row r="196" spans="1:52" s="2" customFormat="1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0"/>
      <c r="M196" s="40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189"/>
    </row>
    <row r="197" spans="1:52" s="2" customFormat="1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0"/>
      <c r="M197" s="40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189"/>
    </row>
    <row r="198" spans="1:52" s="2" customFormat="1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0"/>
      <c r="M198" s="40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189"/>
    </row>
    <row r="199" spans="1:52" s="2" customFormat="1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0"/>
      <c r="M199" s="40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189"/>
    </row>
    <row r="200" spans="1:52" s="2" customFormat="1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0"/>
      <c r="M200" s="40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189"/>
    </row>
    <row r="201" spans="1:52" s="2" customFormat="1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0"/>
      <c r="M201" s="40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189"/>
    </row>
    <row r="202" spans="1:52" s="2" customFormat="1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0"/>
      <c r="M202" s="40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189"/>
    </row>
    <row r="203" spans="1:52" s="2" customFormat="1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0"/>
      <c r="M203" s="40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189"/>
    </row>
    <row r="204" spans="1:52" s="2" customFormat="1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0"/>
      <c r="M204" s="40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189"/>
    </row>
    <row r="205" spans="1:52" s="2" customFormat="1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0"/>
      <c r="M205" s="40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189"/>
    </row>
    <row r="206" spans="1:52" s="2" customFormat="1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0"/>
      <c r="M206" s="40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189"/>
    </row>
    <row r="207" spans="1:52" s="2" customFormat="1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0"/>
      <c r="M207" s="40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189"/>
    </row>
    <row r="208" spans="1:52" s="2" customFormat="1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0"/>
      <c r="M208" s="40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189"/>
    </row>
    <row r="209" spans="1:52" s="2" customFormat="1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0"/>
      <c r="M209" s="40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189"/>
    </row>
    <row r="210" spans="1:52" s="2" customFormat="1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0"/>
      <c r="M210" s="40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189"/>
    </row>
    <row r="211" spans="1:52" s="2" customFormat="1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0"/>
      <c r="M211" s="40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189"/>
    </row>
    <row r="212" spans="1:52" s="2" customFormat="1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0"/>
      <c r="M212" s="40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189"/>
    </row>
    <row r="213" spans="1:52" s="2" customFormat="1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0"/>
      <c r="M213" s="40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189"/>
    </row>
    <row r="214" spans="1:52" s="2" customFormat="1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0"/>
      <c r="M214" s="40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189"/>
    </row>
    <row r="215" spans="1:52" s="2" customFormat="1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0"/>
      <c r="M215" s="40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189"/>
    </row>
    <row r="216" spans="1:52" s="2" customFormat="1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0"/>
      <c r="M216" s="40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189"/>
    </row>
    <row r="217" spans="1:52" s="2" customFormat="1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0"/>
      <c r="M217" s="40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189"/>
    </row>
    <row r="218" spans="1:52" s="2" customFormat="1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0"/>
      <c r="M218" s="40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189"/>
    </row>
    <row r="219" spans="1:52" s="2" customFormat="1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0"/>
      <c r="M219" s="40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189"/>
    </row>
    <row r="220" spans="1:52" s="2" customFormat="1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0"/>
      <c r="M220" s="40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189"/>
    </row>
    <row r="221" spans="1:52" s="2" customFormat="1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0"/>
      <c r="M221" s="40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189"/>
    </row>
    <row r="222" spans="1:52" s="2" customFormat="1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0"/>
      <c r="M222" s="40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189"/>
    </row>
    <row r="223" spans="1:52" s="2" customFormat="1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0"/>
      <c r="M223" s="40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189"/>
    </row>
    <row r="224" spans="1:52" s="2" customFormat="1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0"/>
      <c r="M224" s="40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189"/>
    </row>
    <row r="225" spans="1:52" s="2" customFormat="1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0"/>
      <c r="M225" s="40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189"/>
    </row>
    <row r="226" spans="1:52" s="2" customFormat="1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0"/>
      <c r="M226" s="40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189"/>
    </row>
    <row r="227" spans="1:52" s="2" customFormat="1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0"/>
      <c r="M227" s="40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189"/>
    </row>
    <row r="228" spans="1:52" s="2" customFormat="1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0"/>
      <c r="M228" s="40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189"/>
    </row>
    <row r="229" spans="1:52" s="2" customFormat="1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0"/>
      <c r="M229" s="40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189"/>
    </row>
    <row r="230" spans="1:52" s="2" customFormat="1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0"/>
      <c r="M230" s="40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189"/>
    </row>
    <row r="231" spans="1:52" s="2" customFormat="1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0"/>
      <c r="M231" s="40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189"/>
    </row>
    <row r="232" spans="1:52" s="2" customFormat="1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0"/>
      <c r="M232" s="40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189"/>
    </row>
    <row r="233" spans="1:52" s="2" customFormat="1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0"/>
      <c r="M233" s="40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189"/>
    </row>
    <row r="234" spans="1:52" s="2" customFormat="1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0"/>
      <c r="M234" s="40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189"/>
    </row>
    <row r="235" spans="1:52" s="2" customFormat="1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0"/>
      <c r="M235" s="40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189"/>
    </row>
    <row r="236" spans="1:52" s="2" customForma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0"/>
      <c r="M236" s="40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189"/>
    </row>
    <row r="237" spans="1:52" s="2" customFormat="1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0"/>
      <c r="M237" s="40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189"/>
    </row>
    <row r="238" spans="1:52" s="2" customFormat="1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0"/>
      <c r="M238" s="40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189"/>
    </row>
    <row r="239" spans="1:52" s="2" customFormat="1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0"/>
      <c r="M239" s="40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189"/>
    </row>
    <row r="240" spans="1:52" s="2" customFormat="1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0"/>
      <c r="M240" s="40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189"/>
    </row>
    <row r="241" spans="1:52" s="2" customFormat="1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0"/>
      <c r="M241" s="40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189"/>
    </row>
    <row r="242" spans="1:52" s="2" customFormat="1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0"/>
      <c r="M242" s="40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189"/>
    </row>
    <row r="243" spans="1:52" s="2" customFormat="1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0"/>
      <c r="M243" s="40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189"/>
    </row>
    <row r="244" spans="1:52" s="2" customFormat="1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0"/>
      <c r="M244" s="40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189"/>
    </row>
    <row r="245" spans="1:52" s="2" customFormat="1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0"/>
      <c r="M245" s="40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189"/>
    </row>
    <row r="246" spans="1:52" s="2" customFormat="1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0"/>
      <c r="M246" s="40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189"/>
    </row>
    <row r="247" spans="1:52" s="2" customFormat="1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0"/>
      <c r="M247" s="40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189"/>
    </row>
    <row r="248" spans="1:52" s="2" customFormat="1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0"/>
      <c r="M248" s="40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189"/>
    </row>
    <row r="249" spans="1:52" s="2" customFormat="1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0"/>
      <c r="M249" s="40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189"/>
    </row>
    <row r="250" spans="1:52" s="2" customFormat="1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0"/>
      <c r="M250" s="40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189"/>
    </row>
    <row r="251" spans="1:52" s="2" customFormat="1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0"/>
      <c r="M251" s="40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189"/>
    </row>
    <row r="252" spans="1:52" s="2" customFormat="1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0"/>
      <c r="M252" s="40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189"/>
    </row>
    <row r="253" spans="1:52" s="2" customFormat="1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0"/>
      <c r="M253" s="40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189"/>
    </row>
    <row r="254" spans="1:52" s="2" customFormat="1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0"/>
      <c r="M254" s="40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189"/>
    </row>
    <row r="255" spans="1:52" s="2" customFormat="1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0"/>
      <c r="M255" s="40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189"/>
    </row>
    <row r="256" spans="1:52" s="2" customFormat="1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0"/>
      <c r="M256" s="40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189"/>
    </row>
    <row r="257" spans="1:52" s="2" customFormat="1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0"/>
      <c r="M257" s="40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189"/>
    </row>
    <row r="258" spans="1:52" s="2" customFormat="1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0"/>
      <c r="M258" s="40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189"/>
    </row>
    <row r="259" spans="1:52" s="2" customFormat="1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0"/>
      <c r="M259" s="40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189"/>
    </row>
    <row r="260" spans="1:52" s="2" customFormat="1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0"/>
      <c r="M260" s="40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189"/>
    </row>
    <row r="261" spans="1:52" s="2" customFormat="1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0"/>
      <c r="M261" s="40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189"/>
    </row>
    <row r="262" spans="1:52" s="2" customFormat="1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0"/>
      <c r="M262" s="40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189"/>
    </row>
    <row r="263" spans="1:52" s="2" customFormat="1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0"/>
      <c r="M263" s="40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189"/>
    </row>
    <row r="264" spans="1:52" s="2" customFormat="1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0"/>
      <c r="M264" s="40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189"/>
    </row>
    <row r="265" spans="1:52" s="2" customFormat="1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0"/>
      <c r="M265" s="40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189"/>
    </row>
    <row r="266" spans="1:52" s="2" customFormat="1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0"/>
      <c r="M266" s="40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189"/>
    </row>
    <row r="267" spans="1:52" s="2" customFormat="1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0"/>
      <c r="M267" s="40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189"/>
    </row>
    <row r="268" spans="1:52" s="2" customFormat="1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0"/>
      <c r="M268" s="40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189"/>
    </row>
    <row r="269" spans="1:52" s="2" customFormat="1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0"/>
      <c r="M269" s="40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189"/>
    </row>
    <row r="270" spans="1:52" s="2" customFormat="1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0"/>
      <c r="M270" s="40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189"/>
    </row>
    <row r="271" spans="1:52" s="2" customFormat="1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0"/>
      <c r="M271" s="40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189"/>
    </row>
    <row r="272" spans="1:52" s="2" customFormat="1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0"/>
      <c r="M272" s="40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189"/>
    </row>
    <row r="273" spans="1:52" s="2" customFormat="1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0"/>
      <c r="M273" s="40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189"/>
    </row>
    <row r="274" spans="1:52" s="2" customFormat="1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0"/>
      <c r="M274" s="40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189"/>
    </row>
    <row r="275" spans="1:52" s="2" customFormat="1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0"/>
      <c r="M275" s="40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189"/>
    </row>
    <row r="276" spans="1:52" s="2" customFormat="1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0"/>
      <c r="M276" s="40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189"/>
    </row>
    <row r="277" spans="1:52" s="2" customFormat="1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0"/>
      <c r="M277" s="40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189"/>
    </row>
    <row r="278" spans="1:52" s="2" customFormat="1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0"/>
      <c r="M278" s="40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189"/>
    </row>
    <row r="279" spans="1:52" s="2" customFormat="1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0"/>
      <c r="M279" s="40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189"/>
    </row>
    <row r="280" spans="1:52" s="2" customFormat="1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0"/>
      <c r="M280" s="40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189"/>
    </row>
    <row r="281" spans="1:52" s="2" customFormat="1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0"/>
      <c r="M281" s="40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189"/>
    </row>
    <row r="282" spans="1:52" s="2" customFormat="1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0"/>
      <c r="M282" s="40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189"/>
    </row>
    <row r="283" spans="1:52" s="2" customFormat="1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0"/>
      <c r="M283" s="40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189"/>
    </row>
    <row r="284" spans="1:52" s="2" customFormat="1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0"/>
      <c r="M284" s="40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189"/>
    </row>
    <row r="285" spans="1:52" s="2" customFormat="1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0"/>
      <c r="M285" s="40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189"/>
    </row>
    <row r="286" spans="1:52" s="2" customFormat="1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0"/>
      <c r="M286" s="40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189"/>
    </row>
    <row r="287" spans="1:52" s="2" customFormat="1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0"/>
      <c r="M287" s="40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189"/>
    </row>
    <row r="288" spans="1:52" s="2" customFormat="1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0"/>
      <c r="M288" s="40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189"/>
    </row>
    <row r="289" spans="1:52" s="2" customFormat="1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0"/>
      <c r="M289" s="40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189"/>
    </row>
    <row r="290" spans="1:52" s="2" customFormat="1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0"/>
      <c r="M290" s="40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189"/>
    </row>
    <row r="291" spans="1:52" s="2" customFormat="1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0"/>
      <c r="M291" s="40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189"/>
    </row>
    <row r="292" spans="1:52" s="2" customFormat="1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0"/>
      <c r="M292" s="40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189"/>
    </row>
    <row r="293" spans="1:52" s="2" customFormat="1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0"/>
      <c r="M293" s="40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189"/>
    </row>
    <row r="294" spans="1:52" s="2" customFormat="1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0"/>
      <c r="M294" s="40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189"/>
    </row>
    <row r="295" spans="1:52" s="2" customFormat="1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0"/>
      <c r="M295" s="40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189"/>
    </row>
    <row r="296" spans="1:52" s="2" customFormat="1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0"/>
      <c r="M296" s="40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189"/>
    </row>
    <row r="297" spans="1:52" s="2" customFormat="1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0"/>
      <c r="M297" s="40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189"/>
    </row>
    <row r="298" spans="1:52" s="2" customFormat="1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0"/>
      <c r="M298" s="40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189"/>
    </row>
    <row r="299" spans="1:52" s="2" customFormat="1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0"/>
      <c r="M299" s="40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189"/>
    </row>
    <row r="300" spans="1:52" s="2" customFormat="1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0"/>
      <c r="M300" s="40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189"/>
    </row>
    <row r="301" spans="1:52" s="2" customFormat="1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0"/>
      <c r="M301" s="40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189"/>
    </row>
    <row r="302" spans="1:52" s="2" customFormat="1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0"/>
      <c r="M302" s="40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189"/>
    </row>
    <row r="303" spans="1:52" s="2" customFormat="1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0"/>
      <c r="M303" s="40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189"/>
    </row>
    <row r="304" spans="1:52" s="2" customFormat="1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0"/>
      <c r="M304" s="40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189"/>
    </row>
    <row r="305" spans="1:52" s="2" customFormat="1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0"/>
      <c r="M305" s="40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189"/>
    </row>
    <row r="306" spans="1:52" s="2" customFormat="1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0"/>
      <c r="M306" s="40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189"/>
    </row>
    <row r="307" spans="1:52" s="2" customFormat="1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0"/>
      <c r="M307" s="40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189"/>
    </row>
    <row r="308" spans="1:52" s="2" customFormat="1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0"/>
      <c r="M308" s="40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189"/>
    </row>
    <row r="309" spans="1:52" s="2" customFormat="1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0"/>
      <c r="M309" s="40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189"/>
    </row>
    <row r="310" spans="1:52" s="2" customFormat="1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0"/>
      <c r="M310" s="40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189"/>
    </row>
    <row r="311" spans="1:52" s="2" customFormat="1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0"/>
      <c r="M311" s="40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189"/>
    </row>
    <row r="312" spans="1:52" s="2" customFormat="1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0"/>
      <c r="M312" s="40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189"/>
    </row>
    <row r="313" spans="1:52" s="2" customFormat="1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0"/>
      <c r="M313" s="40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189"/>
    </row>
    <row r="314" spans="1:52" s="2" customFormat="1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0"/>
      <c r="M314" s="40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189"/>
    </row>
    <row r="315" spans="1:52" s="2" customFormat="1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0"/>
      <c r="M315" s="40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189"/>
    </row>
    <row r="316" spans="1:52" s="2" customFormat="1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0"/>
      <c r="M316" s="40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189"/>
    </row>
    <row r="317" spans="1:52" s="2" customFormat="1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0"/>
      <c r="M317" s="40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189"/>
    </row>
    <row r="318" spans="1:52" s="2" customFormat="1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0"/>
      <c r="M318" s="40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189"/>
    </row>
    <row r="319" spans="1:52" s="2" customFormat="1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0"/>
      <c r="M319" s="40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189"/>
    </row>
    <row r="320" spans="1:52" s="2" customFormat="1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0"/>
      <c r="M320" s="40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189"/>
    </row>
    <row r="321" spans="1:52" s="2" customFormat="1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0"/>
      <c r="M321" s="40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189"/>
    </row>
    <row r="322" spans="1:52" s="2" customFormat="1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0"/>
      <c r="M322" s="40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189"/>
    </row>
    <row r="323" spans="1:52" s="2" customFormat="1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0"/>
      <c r="M323" s="40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189"/>
    </row>
    <row r="324" spans="1:52" s="2" customFormat="1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0"/>
      <c r="M324" s="40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189"/>
    </row>
    <row r="325" spans="1:52" s="2" customFormat="1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0"/>
      <c r="M325" s="40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189"/>
    </row>
    <row r="326" spans="1:52" s="2" customFormat="1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0"/>
      <c r="M326" s="40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189"/>
    </row>
    <row r="327" spans="1:52" s="2" customFormat="1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0"/>
      <c r="M327" s="40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189"/>
    </row>
    <row r="328" spans="1:52" s="2" customFormat="1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0"/>
      <c r="M328" s="40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189"/>
    </row>
    <row r="329" spans="1:52" s="2" customFormat="1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0"/>
      <c r="M329" s="40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189"/>
    </row>
    <row r="330" spans="1:52" s="2" customFormat="1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0"/>
      <c r="M330" s="40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189"/>
    </row>
    <row r="331" spans="1:52" s="2" customFormat="1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0"/>
      <c r="M331" s="40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189"/>
    </row>
    <row r="332" spans="1:52" s="2" customFormat="1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0"/>
      <c r="M332" s="40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189"/>
    </row>
    <row r="333" spans="1:52" s="2" customFormat="1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0"/>
      <c r="M333" s="40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189"/>
    </row>
    <row r="334" spans="1:52" s="2" customFormat="1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0"/>
      <c r="M334" s="40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189"/>
    </row>
    <row r="335" spans="1:52" s="2" customFormat="1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0"/>
      <c r="M335" s="40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189"/>
    </row>
    <row r="336" spans="1:52" s="2" customFormat="1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0"/>
      <c r="M336" s="40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189"/>
    </row>
    <row r="337" spans="1:52" s="2" customFormat="1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0"/>
      <c r="M337" s="40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189"/>
    </row>
    <row r="338" spans="1:52" s="2" customFormat="1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0"/>
      <c r="M338" s="40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189"/>
    </row>
    <row r="339" spans="1:52" s="2" customFormat="1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0"/>
      <c r="M339" s="40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189"/>
    </row>
    <row r="340" spans="1:52" s="2" customFormat="1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0"/>
      <c r="M340" s="40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189"/>
    </row>
    <row r="341" spans="1:52" s="2" customFormat="1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0"/>
      <c r="M341" s="40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189"/>
    </row>
    <row r="342" spans="1:52" s="2" customFormat="1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0"/>
      <c r="M342" s="40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189"/>
    </row>
    <row r="343" spans="1:52" s="2" customFormat="1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0"/>
      <c r="M343" s="40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189"/>
    </row>
    <row r="344" spans="1:52" s="2" customFormat="1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0"/>
      <c r="M344" s="40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189"/>
    </row>
    <row r="345" spans="1:52" s="2" customFormat="1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0"/>
      <c r="M345" s="40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189"/>
    </row>
    <row r="346" spans="1:52" s="2" customFormat="1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0"/>
      <c r="M346" s="40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189"/>
    </row>
    <row r="347" spans="1:52" s="2" customFormat="1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0"/>
      <c r="M347" s="40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189"/>
    </row>
    <row r="348" spans="1:52" s="2" customFormat="1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0"/>
      <c r="M348" s="40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189"/>
    </row>
    <row r="349" spans="1:52" s="2" customFormat="1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0"/>
      <c r="M349" s="40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189"/>
    </row>
    <row r="350" spans="1:52" s="2" customFormat="1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0"/>
      <c r="M350" s="40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189"/>
    </row>
    <row r="351" spans="1:52" s="2" customFormat="1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0"/>
      <c r="M351" s="40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189"/>
    </row>
    <row r="352" spans="1:52" s="2" customFormat="1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0"/>
      <c r="M352" s="40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189"/>
    </row>
    <row r="353" spans="1:52" s="2" customFormat="1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0"/>
      <c r="M353" s="40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189"/>
    </row>
    <row r="354" spans="1:52" s="2" customFormat="1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0"/>
      <c r="M354" s="40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189"/>
    </row>
    <row r="355" spans="1:52" s="2" customFormat="1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0"/>
      <c r="M355" s="40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189"/>
    </row>
    <row r="356" spans="1:52" s="2" customFormat="1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0"/>
      <c r="M356" s="40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189"/>
    </row>
    <row r="357" spans="1:52" s="2" customFormat="1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0"/>
      <c r="M357" s="40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189"/>
    </row>
    <row r="358" spans="1:52" s="2" customFormat="1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0"/>
      <c r="M358" s="40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189"/>
    </row>
    <row r="359" spans="1:52" s="2" customFormat="1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0"/>
      <c r="M359" s="40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189"/>
    </row>
    <row r="360" spans="1:52" s="2" customFormat="1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0"/>
      <c r="M360" s="40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189"/>
    </row>
    <row r="361" spans="1:52" s="2" customFormat="1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0"/>
      <c r="M361" s="40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189"/>
    </row>
    <row r="362" spans="1:52" s="2" customFormat="1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0"/>
      <c r="M362" s="40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189"/>
    </row>
    <row r="363" spans="1:52" s="2" customFormat="1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0"/>
      <c r="M363" s="40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189"/>
    </row>
    <row r="364" spans="1:52" s="2" customFormat="1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0"/>
      <c r="M364" s="40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189"/>
    </row>
    <row r="365" spans="1:52" s="2" customFormat="1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0"/>
      <c r="M365" s="40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189"/>
    </row>
    <row r="366" spans="1:52" s="2" customFormat="1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0"/>
      <c r="M366" s="40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189"/>
    </row>
    <row r="367" spans="1:52" s="2" customFormat="1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0"/>
      <c r="M367" s="40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189"/>
    </row>
    <row r="368" spans="1:52" s="2" customFormat="1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0"/>
      <c r="M368" s="40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189"/>
    </row>
    <row r="369" spans="1:52" s="2" customFormat="1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0"/>
      <c r="M369" s="40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189"/>
    </row>
    <row r="370" spans="1:52" s="2" customFormat="1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0"/>
      <c r="M370" s="40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189"/>
    </row>
    <row r="371" spans="1:52" s="2" customFormat="1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0"/>
      <c r="M371" s="40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189"/>
    </row>
    <row r="372" spans="1:52" s="2" customFormat="1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0"/>
      <c r="M372" s="40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189"/>
    </row>
    <row r="373" spans="1:52" s="2" customFormat="1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0"/>
      <c r="M373" s="40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189"/>
    </row>
    <row r="374" spans="1:52" s="2" customFormat="1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0"/>
      <c r="M374" s="40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189"/>
    </row>
    <row r="375" spans="1:52" s="2" customFormat="1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0"/>
      <c r="M375" s="40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189"/>
    </row>
    <row r="376" spans="1:52" s="2" customFormat="1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0"/>
      <c r="M376" s="40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189"/>
    </row>
    <row r="377" spans="1:52" s="2" customFormat="1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0"/>
      <c r="M377" s="40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189"/>
    </row>
    <row r="378" spans="1:52" s="2" customFormat="1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0"/>
      <c r="M378" s="40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189"/>
    </row>
    <row r="379" spans="1:52" s="2" customFormat="1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0"/>
      <c r="M379" s="40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189"/>
    </row>
    <row r="380" spans="1:52" s="2" customFormat="1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0"/>
      <c r="M380" s="40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189"/>
    </row>
    <row r="381" spans="1:52" s="2" customFormat="1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0"/>
      <c r="M381" s="40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189"/>
    </row>
    <row r="382" spans="1:52" s="2" customFormat="1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0"/>
      <c r="M382" s="40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189"/>
    </row>
    <row r="383" spans="1:52" s="2" customFormat="1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0"/>
      <c r="M383" s="40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189"/>
    </row>
    <row r="384" spans="1:52" s="2" customFormat="1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0"/>
      <c r="M384" s="40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189"/>
    </row>
    <row r="385" spans="1:52" s="2" customFormat="1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0"/>
      <c r="M385" s="40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189"/>
    </row>
    <row r="386" spans="1:52" s="2" customFormat="1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0"/>
      <c r="M386" s="40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189"/>
    </row>
    <row r="387" spans="1:52" s="2" customFormat="1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0"/>
      <c r="M387" s="40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189"/>
    </row>
    <row r="388" spans="1:52" s="2" customFormat="1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0"/>
      <c r="M388" s="40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189"/>
    </row>
    <row r="389" spans="1:52" s="2" customFormat="1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0"/>
      <c r="M389" s="40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189"/>
    </row>
    <row r="390" spans="1:52" s="2" customFormat="1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0"/>
      <c r="M390" s="40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189"/>
    </row>
    <row r="391" spans="1:52" s="2" customFormat="1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0"/>
      <c r="M391" s="40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189"/>
    </row>
    <row r="392" spans="1:52" s="2" customFormat="1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0"/>
      <c r="M392" s="40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189"/>
    </row>
    <row r="393" spans="1:52" s="2" customFormat="1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0"/>
      <c r="M393" s="40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189"/>
    </row>
    <row r="394" spans="1:52" s="2" customFormat="1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0"/>
      <c r="M394" s="40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189"/>
    </row>
    <row r="395" spans="1:52" s="2" customFormat="1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0"/>
      <c r="M395" s="40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189"/>
    </row>
    <row r="396" spans="1:52" s="2" customFormat="1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0"/>
      <c r="M396" s="40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189"/>
    </row>
    <row r="397" spans="1:52" s="2" customFormat="1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0"/>
      <c r="M397" s="40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189"/>
    </row>
    <row r="398" spans="1:52" s="2" customFormat="1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0"/>
      <c r="M398" s="40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189"/>
    </row>
    <row r="399" spans="1:52" s="2" customFormat="1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0"/>
      <c r="M399" s="40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189"/>
    </row>
    <row r="400" spans="1:52" s="2" customFormat="1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0"/>
      <c r="M400" s="40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189"/>
    </row>
    <row r="401" spans="1:52" s="2" customFormat="1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0"/>
      <c r="M401" s="40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189"/>
    </row>
    <row r="402" spans="1:52" s="2" customFormat="1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0"/>
      <c r="M402" s="40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189"/>
    </row>
    <row r="403" spans="1:52" s="2" customFormat="1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0"/>
      <c r="M403" s="40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189"/>
    </row>
    <row r="404" spans="1:52" s="2" customFormat="1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0"/>
      <c r="M404" s="40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189"/>
    </row>
    <row r="405" spans="1:52" s="2" customFormat="1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0"/>
      <c r="M405" s="40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189"/>
    </row>
    <row r="406" spans="1:52" s="2" customFormat="1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0"/>
      <c r="M406" s="40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189"/>
    </row>
    <row r="407" spans="1:52" s="2" customFormat="1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0"/>
      <c r="M407" s="40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189"/>
    </row>
    <row r="408" spans="1:52" s="2" customFormat="1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0"/>
      <c r="M408" s="40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189"/>
    </row>
    <row r="409" spans="1:52" s="2" customFormat="1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0"/>
      <c r="M409" s="40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189"/>
    </row>
    <row r="410" spans="1:52" s="2" customFormat="1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0"/>
      <c r="M410" s="40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189"/>
    </row>
    <row r="411" spans="1:52" s="2" customFormat="1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0"/>
      <c r="M411" s="40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189"/>
    </row>
    <row r="412" spans="1:52" s="2" customFormat="1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0"/>
      <c r="M412" s="40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189"/>
    </row>
    <row r="413" spans="1:52" s="2" customFormat="1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0"/>
      <c r="M413" s="40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189"/>
    </row>
    <row r="414" spans="1:52" s="2" customFormat="1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0"/>
      <c r="M414" s="40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189"/>
    </row>
    <row r="415" spans="1:52" s="2" customFormat="1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0"/>
      <c r="M415" s="40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189"/>
    </row>
    <row r="416" spans="1:52" s="2" customFormat="1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0"/>
      <c r="M416" s="40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189"/>
    </row>
    <row r="417" spans="1:52" s="2" customFormat="1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0"/>
      <c r="M417" s="40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189"/>
    </row>
    <row r="418" spans="1:52" s="2" customFormat="1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0"/>
      <c r="M418" s="40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189"/>
    </row>
    <row r="419" spans="1:52" s="2" customFormat="1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0"/>
      <c r="M419" s="40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189"/>
    </row>
    <row r="420" spans="1:52" s="2" customFormat="1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0"/>
      <c r="M420" s="40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189"/>
    </row>
    <row r="421" spans="1:52" s="2" customFormat="1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0"/>
      <c r="M421" s="40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189"/>
    </row>
    <row r="422" spans="1:52" s="2" customFormat="1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0"/>
      <c r="M422" s="40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189"/>
    </row>
    <row r="423" spans="1:52" s="2" customFormat="1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0"/>
      <c r="M423" s="40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189"/>
    </row>
    <row r="424" spans="1:52" s="2" customFormat="1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0"/>
      <c r="M424" s="40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189"/>
    </row>
    <row r="425" spans="1:52" s="2" customFormat="1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0"/>
      <c r="M425" s="40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189"/>
    </row>
    <row r="426" spans="1:52" s="2" customFormat="1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0"/>
      <c r="M426" s="40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189"/>
    </row>
    <row r="427" spans="1:52" s="2" customFormat="1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0"/>
      <c r="M427" s="40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189"/>
    </row>
    <row r="428" spans="1:52" s="2" customFormat="1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0"/>
      <c r="M428" s="40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189"/>
    </row>
    <row r="429" spans="1:52" s="2" customFormat="1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0"/>
      <c r="M429" s="40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189"/>
    </row>
    <row r="430" spans="1:52" s="2" customFormat="1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0"/>
      <c r="M430" s="40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189"/>
    </row>
    <row r="431" spans="1:52" s="2" customFormat="1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0"/>
      <c r="M431" s="40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189"/>
    </row>
    <row r="432" spans="1:52" s="2" customFormat="1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0"/>
      <c r="M432" s="40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189"/>
    </row>
    <row r="433" spans="1:52" s="2" customFormat="1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0"/>
      <c r="M433" s="40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189"/>
    </row>
    <row r="434" spans="1:52" s="2" customFormat="1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0"/>
      <c r="M434" s="40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189"/>
    </row>
    <row r="435" spans="1:52" s="2" customFormat="1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0"/>
      <c r="M435" s="40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189"/>
    </row>
    <row r="436" spans="1:52" s="2" customFormat="1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0"/>
      <c r="M436" s="40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189"/>
    </row>
    <row r="437" spans="1:52" s="2" customFormat="1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0"/>
      <c r="M437" s="40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189"/>
    </row>
    <row r="438" spans="1:52" s="2" customFormat="1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0"/>
      <c r="M438" s="40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189"/>
    </row>
    <row r="439" spans="1:52" s="2" customFormat="1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0"/>
      <c r="M439" s="40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189"/>
    </row>
    <row r="440" spans="1:52" s="2" customFormat="1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0"/>
      <c r="M440" s="40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189"/>
    </row>
    <row r="441" spans="1:52" s="2" customFormat="1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0"/>
      <c r="M441" s="40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189"/>
    </row>
    <row r="442" spans="1:52" s="2" customFormat="1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0"/>
      <c r="M442" s="40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189"/>
    </row>
    <row r="443" spans="1:52" s="2" customFormat="1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0"/>
      <c r="M443" s="40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189"/>
    </row>
    <row r="444" spans="1:52" s="2" customFormat="1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0"/>
      <c r="M444" s="40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189"/>
    </row>
    <row r="445" spans="1:52" s="2" customFormat="1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0"/>
      <c r="M445" s="40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189"/>
    </row>
    <row r="446" spans="1:52" s="2" customFormat="1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0"/>
      <c r="M446" s="40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189"/>
    </row>
    <row r="447" spans="1:52" s="2" customFormat="1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0"/>
      <c r="M447" s="40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189"/>
    </row>
    <row r="448" spans="1:52" s="2" customFormat="1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0"/>
      <c r="M448" s="40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189"/>
    </row>
    <row r="449" spans="1:52" s="2" customFormat="1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0"/>
      <c r="M449" s="40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189"/>
    </row>
    <row r="450" spans="1:52" s="2" customFormat="1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0"/>
      <c r="M450" s="40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189"/>
    </row>
    <row r="451" spans="1:52" s="2" customFormat="1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0"/>
      <c r="M451" s="40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189"/>
    </row>
    <row r="452" spans="1:52" s="2" customFormat="1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0"/>
      <c r="M452" s="40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189"/>
    </row>
    <row r="453" spans="1:52" s="2" customFormat="1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0"/>
      <c r="M453" s="40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189"/>
    </row>
    <row r="454" spans="1:52" s="2" customFormat="1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0"/>
      <c r="M454" s="40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189"/>
    </row>
    <row r="455" spans="1:52" s="2" customFormat="1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0"/>
      <c r="M455" s="40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189"/>
    </row>
    <row r="456" spans="1:52" s="2" customFormat="1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0"/>
      <c r="M456" s="40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189"/>
    </row>
    <row r="457" spans="1:52" s="2" customFormat="1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0"/>
      <c r="M457" s="40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189"/>
    </row>
    <row r="458" spans="1:52" s="2" customFormat="1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0"/>
      <c r="M458" s="40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189"/>
    </row>
    <row r="459" spans="1:52" s="2" customFormat="1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0"/>
      <c r="M459" s="40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189"/>
    </row>
    <row r="460" spans="1:52" s="2" customFormat="1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0"/>
      <c r="M460" s="40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189"/>
    </row>
    <row r="461" spans="1:52" s="2" customFormat="1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0"/>
      <c r="M461" s="40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189"/>
    </row>
    <row r="462" spans="1:52" s="2" customFormat="1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0"/>
      <c r="M462" s="40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189"/>
    </row>
    <row r="463" spans="1:52" s="2" customFormat="1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0"/>
      <c r="M463" s="40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189"/>
    </row>
    <row r="464" spans="1:52" s="2" customFormat="1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0"/>
      <c r="M464" s="40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189"/>
    </row>
    <row r="465" spans="1:52" s="2" customFormat="1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0"/>
      <c r="M465" s="40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189"/>
    </row>
    <row r="466" spans="1:52" s="2" customFormat="1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0"/>
      <c r="M466" s="40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189"/>
    </row>
    <row r="467" spans="1:52" s="2" customFormat="1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0"/>
      <c r="M467" s="40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189"/>
    </row>
    <row r="468" spans="1:52" s="2" customFormat="1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0"/>
      <c r="M468" s="40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189"/>
    </row>
    <row r="469" spans="1:52" s="2" customFormat="1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0"/>
      <c r="M469" s="40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189"/>
    </row>
    <row r="470" spans="1:52" s="2" customFormat="1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0"/>
      <c r="M470" s="40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189"/>
    </row>
    <row r="471" spans="1:52" s="2" customFormat="1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0"/>
      <c r="M471" s="40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189"/>
    </row>
    <row r="472" spans="1:52" s="2" customFormat="1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0"/>
      <c r="M472" s="40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189"/>
    </row>
    <row r="473" spans="1:52" s="2" customFormat="1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0"/>
      <c r="M473" s="40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189"/>
    </row>
    <row r="474" spans="1:52" s="2" customFormat="1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0"/>
      <c r="M474" s="40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189"/>
    </row>
    <row r="475" spans="1:52" s="2" customFormat="1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0"/>
      <c r="M475" s="40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189"/>
    </row>
    <row r="476" spans="1:52" s="2" customFormat="1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0"/>
      <c r="M476" s="40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189"/>
    </row>
    <row r="477" spans="1:52" s="2" customFormat="1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0"/>
      <c r="M477" s="40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189"/>
    </row>
    <row r="478" spans="1:52" s="2" customFormat="1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0"/>
      <c r="M478" s="40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189"/>
    </row>
    <row r="479" spans="1:52" s="2" customFormat="1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0"/>
      <c r="M479" s="40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189"/>
    </row>
    <row r="480" spans="1:52" s="2" customFormat="1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0"/>
      <c r="M480" s="40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189"/>
    </row>
    <row r="481" spans="1:52" s="2" customFormat="1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0"/>
      <c r="M481" s="40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189"/>
    </row>
    <row r="482" spans="1:52" s="2" customFormat="1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0"/>
      <c r="M482" s="40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189"/>
    </row>
    <row r="483" spans="1:52" s="2" customFormat="1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0"/>
      <c r="M483" s="40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189"/>
    </row>
    <row r="484" spans="1:52" s="2" customFormat="1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0"/>
      <c r="M484" s="40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189"/>
    </row>
    <row r="485" spans="1:52" s="2" customFormat="1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0"/>
      <c r="M485" s="40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189"/>
    </row>
    <row r="486" spans="1:52" s="2" customFormat="1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0"/>
      <c r="M486" s="40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189"/>
    </row>
    <row r="487" spans="1:52" s="2" customFormat="1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0"/>
      <c r="M487" s="40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189"/>
    </row>
    <row r="488" spans="1:52" s="2" customFormat="1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0"/>
      <c r="M488" s="40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189"/>
    </row>
    <row r="489" spans="1:52" s="2" customFormat="1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0"/>
      <c r="M489" s="40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189"/>
    </row>
    <row r="490" spans="1:52" s="2" customFormat="1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0"/>
      <c r="M490" s="40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189"/>
    </row>
    <row r="491" spans="1:52" s="2" customFormat="1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0"/>
      <c r="M491" s="40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189"/>
    </row>
    <row r="492" spans="1:52" s="2" customFormat="1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0"/>
      <c r="M492" s="40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189"/>
    </row>
    <row r="493" spans="1:52" s="2" customFormat="1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0"/>
      <c r="M493" s="40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189"/>
    </row>
    <row r="494" spans="1:52" s="2" customFormat="1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0"/>
      <c r="M494" s="40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189"/>
    </row>
    <row r="495" spans="1:52" s="2" customFormat="1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0"/>
      <c r="M495" s="40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189"/>
    </row>
    <row r="496" spans="1:52" s="2" customFormat="1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0"/>
      <c r="M496" s="40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189"/>
    </row>
    <row r="497" spans="1:52" s="2" customFormat="1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0"/>
      <c r="M497" s="40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189"/>
    </row>
    <row r="498" spans="1:52" s="2" customFormat="1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0"/>
      <c r="M498" s="40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189"/>
    </row>
    <row r="499" spans="1:52" s="2" customFormat="1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0"/>
      <c r="M499" s="40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189"/>
    </row>
    <row r="500" spans="1:52" s="2" customFormat="1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0"/>
      <c r="M500" s="40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189"/>
    </row>
    <row r="501" spans="1:52" s="2" customFormat="1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0"/>
      <c r="M501" s="40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189"/>
    </row>
    <row r="502" spans="1:52" s="2" customFormat="1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0"/>
      <c r="M502" s="40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189"/>
    </row>
    <row r="503" spans="1:52" s="2" customFormat="1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0"/>
      <c r="M503" s="40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189"/>
    </row>
    <row r="504" spans="1:52" s="2" customFormat="1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0"/>
      <c r="M504" s="40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189"/>
    </row>
    <row r="505" spans="1:52" s="2" customFormat="1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0"/>
      <c r="M505" s="40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189"/>
    </row>
    <row r="506" spans="1:52" s="2" customFormat="1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0"/>
      <c r="M506" s="40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189"/>
    </row>
    <row r="507" spans="1:52" s="2" customFormat="1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0"/>
      <c r="M507" s="40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189"/>
    </row>
    <row r="508" spans="1:52" s="2" customFormat="1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0"/>
      <c r="M508" s="40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189"/>
    </row>
    <row r="509" spans="1:52" s="2" customFormat="1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0"/>
      <c r="M509" s="40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189"/>
    </row>
    <row r="510" spans="1:52" s="2" customFormat="1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0"/>
      <c r="M510" s="40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189"/>
    </row>
    <row r="511" spans="1:52" s="2" customFormat="1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0"/>
      <c r="M511" s="40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189"/>
    </row>
    <row r="512" spans="1:52" s="2" customFormat="1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0"/>
      <c r="M512" s="40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189"/>
    </row>
    <row r="513" spans="1:52" s="2" customFormat="1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0"/>
      <c r="M513" s="40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189"/>
    </row>
    <row r="514" spans="1:52" s="2" customFormat="1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0"/>
      <c r="M514" s="40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189"/>
    </row>
    <row r="515" spans="1:52" s="2" customFormat="1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0"/>
      <c r="M515" s="40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189"/>
    </row>
    <row r="516" spans="1:52" s="2" customFormat="1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0"/>
      <c r="M516" s="40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189"/>
    </row>
    <row r="517" spans="1:52" s="2" customFormat="1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0"/>
      <c r="M517" s="40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189"/>
    </row>
    <row r="518" spans="1:52" s="2" customFormat="1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0"/>
      <c r="M518" s="40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189"/>
    </row>
    <row r="519" spans="1:52" s="2" customFormat="1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0"/>
      <c r="M519" s="40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189"/>
    </row>
    <row r="520" spans="1:52" s="2" customFormat="1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0"/>
      <c r="M520" s="40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189"/>
    </row>
    <row r="521" spans="1:52" s="2" customFormat="1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0"/>
      <c r="M521" s="40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189"/>
    </row>
    <row r="522" spans="1:52" s="2" customFormat="1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0"/>
      <c r="M522" s="40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189"/>
    </row>
    <row r="523" spans="1:52" s="2" customFormat="1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0"/>
      <c r="M523" s="40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189"/>
    </row>
    <row r="524" spans="1:52" s="2" customFormat="1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0"/>
      <c r="M524" s="40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189"/>
    </row>
    <row r="525" spans="1:52" s="2" customFormat="1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0"/>
      <c r="M525" s="40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189"/>
    </row>
    <row r="526" spans="1:52" s="2" customFormat="1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0"/>
      <c r="M526" s="40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189"/>
    </row>
    <row r="527" spans="1:52" s="2" customFormat="1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0"/>
      <c r="M527" s="40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189"/>
    </row>
    <row r="528" spans="1:52" s="2" customFormat="1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0"/>
      <c r="M528" s="40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189"/>
    </row>
    <row r="529" spans="1:52" s="2" customFormat="1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0"/>
      <c r="M529" s="40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189"/>
    </row>
    <row r="530" spans="1:52" s="2" customFormat="1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0"/>
      <c r="M530" s="40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189"/>
    </row>
    <row r="531" spans="1:52" s="2" customFormat="1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0"/>
      <c r="M531" s="40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189"/>
    </row>
    <row r="532" spans="1:52" s="2" customFormat="1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0"/>
      <c r="M532" s="40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189"/>
    </row>
    <row r="533" spans="1:52" s="2" customFormat="1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0"/>
      <c r="M533" s="40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189"/>
    </row>
    <row r="534" spans="1:52" s="2" customFormat="1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0"/>
      <c r="M534" s="40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189"/>
    </row>
    <row r="535" spans="1:52" s="2" customFormat="1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0"/>
      <c r="M535" s="40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189"/>
    </row>
    <row r="536" spans="1:52" s="2" customFormat="1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0"/>
      <c r="M536" s="40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189"/>
    </row>
    <row r="537" spans="1:52" s="2" customFormat="1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0"/>
      <c r="M537" s="40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189"/>
    </row>
    <row r="538" spans="1:52" s="2" customFormat="1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0"/>
      <c r="M538" s="40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189"/>
    </row>
    <row r="539" spans="1:52" s="2" customFormat="1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0"/>
      <c r="M539" s="40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189"/>
    </row>
    <row r="540" spans="1:52" s="2" customFormat="1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0"/>
      <c r="M540" s="40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189"/>
    </row>
    <row r="541" spans="1:52" s="2" customFormat="1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0"/>
      <c r="M541" s="40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189"/>
    </row>
    <row r="542" spans="1:52" s="2" customFormat="1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0"/>
      <c r="M542" s="40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189"/>
    </row>
    <row r="543" spans="1:52" s="2" customFormat="1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0"/>
      <c r="M543" s="40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189"/>
    </row>
    <row r="544" spans="1:52" s="2" customFormat="1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0"/>
      <c r="M544" s="40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189"/>
    </row>
    <row r="545" spans="1:52" s="2" customFormat="1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0"/>
      <c r="M545" s="40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189"/>
    </row>
    <row r="546" spans="1:52" s="2" customFormat="1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0"/>
      <c r="M546" s="40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189"/>
    </row>
    <row r="547" spans="1:52" s="2" customFormat="1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0"/>
      <c r="M547" s="40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189"/>
    </row>
    <row r="548" spans="1:52" s="2" customFormat="1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0"/>
      <c r="M548" s="40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189"/>
    </row>
    <row r="549" spans="1:52" s="2" customFormat="1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0"/>
      <c r="M549" s="40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189"/>
    </row>
    <row r="550" spans="1:52" s="2" customFormat="1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0"/>
      <c r="M550" s="40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189"/>
    </row>
    <row r="551" spans="1:52" s="2" customFormat="1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0"/>
      <c r="M551" s="40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189"/>
    </row>
    <row r="552" spans="1:52" s="2" customFormat="1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0"/>
      <c r="M552" s="40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189"/>
    </row>
    <row r="553" spans="1:52" s="2" customFormat="1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0"/>
      <c r="M553" s="40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189"/>
    </row>
    <row r="554" spans="1:52" s="2" customFormat="1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0"/>
      <c r="M554" s="40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189"/>
    </row>
    <row r="555" spans="1:52" s="2" customFormat="1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0"/>
      <c r="M555" s="40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189"/>
    </row>
    <row r="556" spans="1:52" s="2" customFormat="1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0"/>
      <c r="M556" s="40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189"/>
    </row>
    <row r="557" spans="1:52" s="2" customFormat="1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0"/>
      <c r="M557" s="40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189"/>
    </row>
    <row r="558" spans="1:52" s="2" customFormat="1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0"/>
      <c r="M558" s="40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189"/>
    </row>
    <row r="559" spans="1:52" s="2" customFormat="1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0"/>
      <c r="M559" s="40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189"/>
    </row>
    <row r="560" spans="1:52" s="2" customFormat="1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0"/>
      <c r="M560" s="40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189"/>
    </row>
    <row r="561" spans="1:52" s="2" customFormat="1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0"/>
      <c r="M561" s="40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189"/>
    </row>
    <row r="562" spans="1:52" s="2" customFormat="1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0"/>
      <c r="M562" s="40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189"/>
    </row>
    <row r="563" spans="1:52" s="2" customFormat="1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0"/>
      <c r="M563" s="40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189"/>
    </row>
    <row r="564" spans="1:52" s="2" customFormat="1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0"/>
      <c r="M564" s="40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189"/>
    </row>
    <row r="565" spans="1:52" s="2" customFormat="1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0"/>
      <c r="M565" s="40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189"/>
    </row>
    <row r="566" spans="1:52" s="2" customFormat="1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0"/>
      <c r="M566" s="40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189"/>
    </row>
    <row r="567" spans="1:52" s="2" customFormat="1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0"/>
      <c r="M567" s="40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189"/>
    </row>
    <row r="568" spans="1:52" s="2" customFormat="1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0"/>
      <c r="M568" s="40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189"/>
    </row>
    <row r="569" spans="1:52" s="2" customFormat="1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0"/>
      <c r="M569" s="40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189"/>
    </row>
    <row r="570" spans="1:52" s="2" customFormat="1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0"/>
      <c r="M570" s="40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189"/>
    </row>
    <row r="571" spans="1:52" s="2" customFormat="1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0"/>
      <c r="M571" s="40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189"/>
    </row>
    <row r="572" spans="1:52" s="2" customFormat="1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0"/>
      <c r="M572" s="40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189"/>
    </row>
    <row r="573" spans="1:52" s="2" customFormat="1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0"/>
      <c r="M573" s="40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189"/>
    </row>
    <row r="574" spans="1:52" s="2" customFormat="1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0"/>
      <c r="M574" s="40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189"/>
    </row>
    <row r="575" spans="1:52" s="2" customFormat="1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0"/>
      <c r="M575" s="40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189"/>
    </row>
    <row r="576" spans="1:52" s="2" customFormat="1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0"/>
      <c r="M576" s="40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189"/>
    </row>
    <row r="577" spans="1:52" s="2" customFormat="1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0"/>
      <c r="M577" s="40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189"/>
    </row>
    <row r="578" spans="1:52" s="2" customFormat="1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0"/>
      <c r="M578" s="40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189"/>
    </row>
    <row r="579" spans="1:52" s="2" customFormat="1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0"/>
      <c r="M579" s="40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189"/>
    </row>
    <row r="580" spans="1:52" s="2" customFormat="1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0"/>
      <c r="M580" s="40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189"/>
    </row>
    <row r="581" spans="1:52" s="2" customFormat="1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0"/>
      <c r="M581" s="40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189"/>
    </row>
    <row r="582" spans="1:52" s="2" customFormat="1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0"/>
      <c r="M582" s="40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189"/>
    </row>
    <row r="583" spans="1:52" s="2" customFormat="1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0"/>
      <c r="M583" s="40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189"/>
    </row>
    <row r="584" spans="1:52" s="2" customFormat="1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0"/>
      <c r="M584" s="40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189"/>
    </row>
    <row r="585" spans="1:52" s="2" customFormat="1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0"/>
      <c r="M585" s="40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189"/>
    </row>
    <row r="586" spans="1:52" s="2" customFormat="1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0"/>
      <c r="M586" s="40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189"/>
    </row>
    <row r="587" spans="1:52" s="2" customFormat="1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0"/>
      <c r="M587" s="40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189"/>
    </row>
    <row r="588" spans="1:52" s="2" customFormat="1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0"/>
      <c r="M588" s="40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189"/>
    </row>
    <row r="589" spans="1:52" s="2" customFormat="1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0"/>
      <c r="M589" s="40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189"/>
    </row>
    <row r="590" spans="1:52" s="2" customFormat="1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0"/>
      <c r="M590" s="40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189"/>
    </row>
    <row r="591" spans="1:52" s="2" customFormat="1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0"/>
      <c r="M591" s="40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189"/>
    </row>
    <row r="592" spans="1:52" s="2" customFormat="1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0"/>
      <c r="M592" s="40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189"/>
    </row>
    <row r="593" spans="1:52" s="2" customFormat="1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0"/>
      <c r="M593" s="40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189"/>
    </row>
    <row r="594" spans="1:52" s="2" customFormat="1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0"/>
      <c r="M594" s="40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189"/>
    </row>
    <row r="595" spans="1:52" s="2" customFormat="1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0"/>
      <c r="M595" s="40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189"/>
    </row>
    <row r="596" spans="1:52" s="2" customFormat="1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0"/>
      <c r="M596" s="40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189"/>
    </row>
    <row r="597" spans="1:52" s="2" customFormat="1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0"/>
      <c r="M597" s="40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189"/>
    </row>
    <row r="598" spans="1:52" s="2" customFormat="1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0"/>
      <c r="M598" s="40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189"/>
    </row>
    <row r="599" spans="1:52" s="2" customFormat="1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0"/>
      <c r="M599" s="40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189"/>
    </row>
    <row r="600" spans="1:52" s="2" customFormat="1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0"/>
      <c r="M600" s="40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189"/>
    </row>
    <row r="601" spans="1:52" s="2" customFormat="1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0"/>
      <c r="M601" s="40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189"/>
    </row>
    <row r="602" spans="1:52" s="2" customFormat="1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0"/>
      <c r="M602" s="40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189"/>
    </row>
    <row r="603" spans="1:52" s="2" customFormat="1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0"/>
      <c r="M603" s="40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189"/>
    </row>
    <row r="604" spans="1:52" s="2" customFormat="1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0"/>
      <c r="M604" s="40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189"/>
    </row>
    <row r="605" spans="1:52" s="2" customFormat="1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0"/>
      <c r="M605" s="40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189"/>
    </row>
    <row r="606" spans="1:52" s="2" customFormat="1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0"/>
      <c r="M606" s="40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189"/>
    </row>
    <row r="607" spans="1:52" s="2" customFormat="1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0"/>
      <c r="M607" s="40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189"/>
    </row>
    <row r="608" spans="1:52" s="2" customFormat="1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0"/>
      <c r="M608" s="40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189"/>
    </row>
    <row r="609" spans="1:52" s="2" customFormat="1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0"/>
      <c r="M609" s="40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189"/>
    </row>
    <row r="610" spans="1:52" s="2" customFormat="1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0"/>
      <c r="M610" s="40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189"/>
    </row>
    <row r="611" spans="1:52" s="2" customFormat="1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0"/>
      <c r="M611" s="40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189"/>
    </row>
    <row r="612" spans="1:52" s="2" customFormat="1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0"/>
      <c r="M612" s="40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189"/>
    </row>
    <row r="613" spans="1:52" s="2" customFormat="1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0"/>
      <c r="M613" s="40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189"/>
    </row>
    <row r="614" spans="1:52" s="2" customFormat="1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0"/>
      <c r="M614" s="40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189"/>
    </row>
    <row r="615" spans="1:52" s="2" customFormat="1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0"/>
      <c r="M615" s="40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189"/>
    </row>
    <row r="616" spans="1:52" s="2" customFormat="1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0"/>
      <c r="M616" s="40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189"/>
    </row>
    <row r="617" spans="1:52" s="2" customFormat="1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0"/>
      <c r="M617" s="40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189"/>
    </row>
    <row r="618" spans="1:52" s="2" customFormat="1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0"/>
      <c r="M618" s="40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189"/>
    </row>
    <row r="619" spans="1:52" s="2" customFormat="1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0"/>
      <c r="M619" s="40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189"/>
    </row>
    <row r="620" spans="1:52" s="2" customFormat="1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0"/>
      <c r="M620" s="40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189"/>
    </row>
    <row r="621" spans="1:52" s="2" customFormat="1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0"/>
      <c r="M621" s="40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189"/>
    </row>
    <row r="622" spans="1:52" s="2" customFormat="1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0"/>
      <c r="M622" s="40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189"/>
    </row>
    <row r="623" spans="1:52" s="2" customFormat="1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0"/>
      <c r="M623" s="40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189"/>
    </row>
    <row r="624" spans="1:52" s="2" customFormat="1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0"/>
      <c r="M624" s="40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189"/>
    </row>
    <row r="625" spans="1:52" s="2" customFormat="1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0"/>
      <c r="M625" s="40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189"/>
    </row>
    <row r="626" spans="1:52" s="2" customFormat="1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0"/>
      <c r="M626" s="40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189"/>
    </row>
    <row r="627" spans="1:52" s="2" customFormat="1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0"/>
      <c r="M627" s="40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189"/>
    </row>
    <row r="628" spans="1:52" s="2" customFormat="1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0"/>
      <c r="M628" s="40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189"/>
    </row>
    <row r="629" spans="1:52" s="2" customFormat="1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0"/>
      <c r="M629" s="40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189"/>
    </row>
    <row r="630" spans="1:52" s="2" customFormat="1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0"/>
      <c r="M630" s="40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189"/>
    </row>
    <row r="631" spans="1:52" s="2" customFormat="1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0"/>
      <c r="M631" s="40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189"/>
    </row>
    <row r="632" spans="1:52" s="2" customFormat="1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0"/>
      <c r="M632" s="40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189"/>
    </row>
    <row r="633" spans="1:52" s="2" customFormat="1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0"/>
      <c r="M633" s="40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189"/>
    </row>
    <row r="634" spans="1:52" s="2" customFormat="1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0"/>
      <c r="M634" s="40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189"/>
    </row>
    <row r="635" spans="1:52" s="2" customFormat="1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0"/>
      <c r="M635" s="40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189"/>
    </row>
    <row r="636" spans="1:52" s="2" customFormat="1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0"/>
      <c r="M636" s="40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189"/>
    </row>
    <row r="637" spans="1:52" s="2" customFormat="1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0"/>
      <c r="M637" s="40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189"/>
    </row>
    <row r="638" spans="1:52" s="2" customFormat="1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0"/>
      <c r="M638" s="40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189"/>
    </row>
    <row r="639" spans="1:52" s="2" customFormat="1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0"/>
      <c r="M639" s="40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189"/>
    </row>
    <row r="640" spans="1:52" s="2" customFormat="1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0"/>
      <c r="M640" s="40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189"/>
    </row>
    <row r="641" spans="1:52" s="2" customFormat="1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0"/>
      <c r="M641" s="40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189"/>
    </row>
    <row r="642" spans="1:52" s="2" customFormat="1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0"/>
      <c r="M642" s="40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189"/>
    </row>
    <row r="643" spans="1:52" s="2" customFormat="1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0"/>
      <c r="M643" s="40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189"/>
    </row>
    <row r="644" spans="1:52" s="2" customFormat="1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0"/>
      <c r="M644" s="40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189"/>
    </row>
    <row r="645" spans="1:52" s="2" customFormat="1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0"/>
      <c r="M645" s="40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189"/>
    </row>
    <row r="646" spans="1:52" s="2" customFormat="1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0"/>
      <c r="M646" s="40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189"/>
    </row>
    <row r="647" spans="1:52" s="2" customFormat="1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0"/>
      <c r="M647" s="40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189"/>
    </row>
    <row r="648" spans="1:52" s="2" customFormat="1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0"/>
      <c r="M648" s="40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189"/>
    </row>
    <row r="649" spans="1:52" s="2" customFormat="1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0"/>
      <c r="M649" s="40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189"/>
    </row>
    <row r="650" spans="1:52" s="2" customFormat="1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0"/>
      <c r="M650" s="40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189"/>
    </row>
    <row r="651" spans="1:52" s="2" customFormat="1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0"/>
      <c r="M651" s="40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189"/>
    </row>
    <row r="652" spans="1:52" s="2" customFormat="1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0"/>
      <c r="M652" s="40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189"/>
    </row>
    <row r="653" spans="1:52" s="2" customFormat="1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0"/>
      <c r="M653" s="40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189"/>
    </row>
    <row r="654" spans="1:52" s="2" customFormat="1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0"/>
      <c r="M654" s="40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189"/>
    </row>
    <row r="655" spans="1:52" s="2" customFormat="1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0"/>
      <c r="M655" s="40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189"/>
    </row>
    <row r="656" spans="1:52" s="2" customFormat="1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0"/>
      <c r="M656" s="40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189"/>
    </row>
    <row r="657" spans="1:52" s="2" customFormat="1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0"/>
      <c r="M657" s="40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189"/>
    </row>
    <row r="658" spans="1:52" s="2" customFormat="1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0"/>
      <c r="M658" s="40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189"/>
    </row>
    <row r="659" spans="1:52" s="2" customFormat="1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0"/>
      <c r="M659" s="40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189"/>
    </row>
    <row r="660" spans="1:52" s="2" customFormat="1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0"/>
      <c r="M660" s="40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189"/>
    </row>
    <row r="661" spans="1:52" s="2" customFormat="1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0"/>
      <c r="M661" s="40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189"/>
    </row>
    <row r="662" spans="1:52" s="2" customFormat="1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0"/>
      <c r="M662" s="40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189"/>
    </row>
    <row r="663" spans="1:52" s="2" customFormat="1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0"/>
      <c r="M663" s="40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189"/>
    </row>
    <row r="664" spans="1:52" s="2" customFormat="1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0"/>
      <c r="M664" s="40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189"/>
    </row>
    <row r="665" spans="1:52" s="2" customFormat="1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0"/>
      <c r="M665" s="40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189"/>
    </row>
    <row r="666" spans="1:52" s="2" customFormat="1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0"/>
      <c r="M666" s="40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189"/>
    </row>
    <row r="667" spans="1:52" s="2" customFormat="1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0"/>
      <c r="M667" s="40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189"/>
    </row>
    <row r="668" spans="1:52" s="2" customFormat="1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0"/>
      <c r="M668" s="40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189"/>
    </row>
    <row r="669" spans="1:52" s="2" customFormat="1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0"/>
      <c r="M669" s="40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189"/>
    </row>
    <row r="670" spans="1:52" s="2" customFormat="1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0"/>
      <c r="M670" s="40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189"/>
    </row>
    <row r="671" spans="1:52" s="2" customFormat="1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0"/>
      <c r="M671" s="40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189"/>
    </row>
    <row r="672" spans="1:52" s="2" customFormat="1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0"/>
      <c r="M672" s="40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189"/>
    </row>
    <row r="673" spans="1:52" s="2" customFormat="1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0"/>
      <c r="M673" s="40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189"/>
    </row>
    <row r="674" spans="1:52" s="2" customFormat="1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0"/>
      <c r="M674" s="40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189"/>
    </row>
    <row r="675" spans="1:52" s="2" customFormat="1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0"/>
      <c r="M675" s="40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189"/>
    </row>
    <row r="676" spans="1:52" s="2" customFormat="1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0"/>
      <c r="M676" s="40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189"/>
    </row>
    <row r="677" spans="1:52" s="2" customFormat="1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0"/>
      <c r="M677" s="40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189"/>
    </row>
    <row r="678" spans="1:52" s="2" customFormat="1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0"/>
      <c r="M678" s="40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189"/>
    </row>
    <row r="679" spans="1:52" s="2" customFormat="1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0"/>
      <c r="M679" s="40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189"/>
    </row>
    <row r="680" spans="1:52" s="2" customFormat="1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0"/>
      <c r="M680" s="40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189"/>
    </row>
    <row r="681" spans="1:52" s="2" customFormat="1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0"/>
      <c r="M681" s="40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189"/>
    </row>
    <row r="682" spans="1:52" s="2" customFormat="1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0"/>
      <c r="M682" s="40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189"/>
    </row>
    <row r="683" spans="1:52" s="2" customFormat="1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0"/>
      <c r="M683" s="40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189"/>
    </row>
    <row r="684" spans="1:52" s="2" customFormat="1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0"/>
      <c r="M684" s="40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189"/>
    </row>
    <row r="685" spans="1:52" s="2" customFormat="1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0"/>
      <c r="M685" s="40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189"/>
    </row>
    <row r="686" spans="1:52" s="2" customFormat="1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0"/>
      <c r="M686" s="40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189"/>
    </row>
    <row r="687" spans="1:52" s="2" customFormat="1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0"/>
      <c r="M687" s="40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189"/>
    </row>
    <row r="688" spans="1:52" s="2" customFormat="1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0"/>
      <c r="M688" s="40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189"/>
    </row>
    <row r="689" spans="1:52" s="2" customFormat="1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0"/>
      <c r="M689" s="40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189"/>
    </row>
    <row r="690" spans="1:52" s="2" customFormat="1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0"/>
      <c r="M690" s="40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189"/>
    </row>
    <row r="691" spans="1:52" s="2" customFormat="1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0"/>
      <c r="M691" s="40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189"/>
    </row>
    <row r="692" spans="1:52" s="2" customFormat="1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0"/>
      <c r="M692" s="40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189"/>
    </row>
    <row r="693" spans="1:52" s="2" customFormat="1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0"/>
      <c r="M693" s="40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189"/>
    </row>
    <row r="694" spans="1:52" s="2" customFormat="1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0"/>
      <c r="M694" s="40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189"/>
    </row>
    <row r="695" spans="1:52" s="2" customFormat="1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0"/>
      <c r="M695" s="40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189"/>
    </row>
    <row r="696" spans="1:52" s="2" customFormat="1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0"/>
      <c r="M696" s="40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189"/>
    </row>
    <row r="697" spans="1:52" s="2" customFormat="1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0"/>
      <c r="M697" s="40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189"/>
    </row>
    <row r="698" spans="1:52" s="2" customFormat="1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0"/>
      <c r="M698" s="40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189"/>
    </row>
    <row r="699" spans="1:52" s="2" customFormat="1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0"/>
      <c r="M699" s="40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189"/>
    </row>
    <row r="700" spans="1:52" s="2" customFormat="1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0"/>
      <c r="M700" s="40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189"/>
    </row>
    <row r="701" spans="1:52" s="2" customFormat="1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0"/>
      <c r="M701" s="40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189"/>
    </row>
    <row r="702" spans="1:52" s="2" customFormat="1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0"/>
      <c r="M702" s="40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189"/>
    </row>
    <row r="703" spans="1:52" s="2" customFormat="1">
      <c r="A703" s="45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0"/>
      <c r="M703" s="40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189"/>
    </row>
    <row r="704" spans="1:52" s="2" customFormat="1">
      <c r="A704" s="45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0"/>
      <c r="M704" s="40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189"/>
    </row>
    <row r="705" spans="1:52" s="2" customFormat="1">
      <c r="A705" s="45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0"/>
      <c r="M705" s="40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189"/>
    </row>
    <row r="706" spans="1:52" s="2" customFormat="1">
      <c r="A706" s="45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0"/>
      <c r="M706" s="40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189"/>
    </row>
    <row r="707" spans="1:52" s="2" customFormat="1">
      <c r="A707" s="45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0"/>
      <c r="M707" s="40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189"/>
    </row>
    <row r="708" spans="1:52" s="2" customFormat="1">
      <c r="A708" s="45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0"/>
      <c r="M708" s="40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189"/>
    </row>
    <row r="709" spans="1:52" s="2" customFormat="1">
      <c r="A709" s="45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0"/>
      <c r="M709" s="40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189"/>
    </row>
    <row r="710" spans="1:52" s="2" customFormat="1">
      <c r="A710" s="45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0"/>
      <c r="M710" s="40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189"/>
    </row>
    <row r="711" spans="1:52" s="2" customFormat="1">
      <c r="A711" s="45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0"/>
      <c r="M711" s="40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189"/>
    </row>
    <row r="712" spans="1:52" s="2" customFormat="1">
      <c r="A712" s="45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0"/>
      <c r="M712" s="40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189"/>
    </row>
    <row r="713" spans="1:52" s="2" customFormat="1">
      <c r="A713" s="45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0"/>
      <c r="M713" s="40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189"/>
    </row>
    <row r="714" spans="1:52" s="2" customFormat="1">
      <c r="A714" s="45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0"/>
      <c r="M714" s="40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189"/>
    </row>
    <row r="715" spans="1:52" s="2" customFormat="1">
      <c r="A715" s="45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0"/>
      <c r="M715" s="40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189"/>
    </row>
    <row r="716" spans="1:52" s="2" customFormat="1">
      <c r="A716" s="45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0"/>
      <c r="M716" s="40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189"/>
    </row>
    <row r="717" spans="1:52" s="2" customFormat="1">
      <c r="A717" s="45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0"/>
      <c r="M717" s="40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189"/>
    </row>
    <row r="718" spans="1:52" s="2" customFormat="1">
      <c r="A718" s="45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0"/>
      <c r="M718" s="40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189"/>
    </row>
    <row r="719" spans="1:52" s="2" customFormat="1">
      <c r="A719" s="45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0"/>
      <c r="M719" s="40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189"/>
    </row>
    <row r="720" spans="1:52" s="2" customFormat="1">
      <c r="A720" s="45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0"/>
      <c r="M720" s="40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189"/>
    </row>
    <row r="721" spans="1:52" s="2" customFormat="1">
      <c r="A721" s="45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0"/>
      <c r="M721" s="40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189"/>
    </row>
    <row r="722" spans="1:52" s="2" customFormat="1">
      <c r="A722" s="45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0"/>
      <c r="M722" s="40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189"/>
    </row>
    <row r="723" spans="1:52" s="2" customFormat="1">
      <c r="A723" s="45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0"/>
      <c r="M723" s="40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189"/>
    </row>
    <row r="724" spans="1:52" s="2" customFormat="1">
      <c r="A724" s="45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0"/>
      <c r="M724" s="40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189"/>
    </row>
    <row r="725" spans="1:52" s="2" customFormat="1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0"/>
      <c r="M725" s="40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189"/>
    </row>
    <row r="726" spans="1:52" s="2" customFormat="1">
      <c r="A726" s="45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0"/>
      <c r="M726" s="40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189"/>
    </row>
    <row r="727" spans="1:52" s="2" customFormat="1">
      <c r="A727" s="45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0"/>
      <c r="M727" s="40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189"/>
    </row>
    <row r="728" spans="1:52" s="2" customFormat="1">
      <c r="A728" s="45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0"/>
      <c r="M728" s="40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189"/>
    </row>
    <row r="729" spans="1:52" s="2" customFormat="1">
      <c r="A729" s="45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0"/>
      <c r="M729" s="40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189"/>
    </row>
    <row r="730" spans="1:52" s="2" customFormat="1">
      <c r="A730" s="45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0"/>
      <c r="M730" s="40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189"/>
    </row>
    <row r="731" spans="1:52" s="2" customFormat="1">
      <c r="A731" s="45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0"/>
      <c r="M731" s="40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189"/>
    </row>
    <row r="732" spans="1:52" s="2" customFormat="1">
      <c r="A732" s="45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0"/>
      <c r="M732" s="40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189"/>
    </row>
    <row r="733" spans="1:52" s="2" customFormat="1">
      <c r="A733" s="45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0"/>
      <c r="M733" s="40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189"/>
    </row>
    <row r="734" spans="1:52" s="2" customFormat="1">
      <c r="A734" s="45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0"/>
      <c r="M734" s="40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189"/>
    </row>
    <row r="735" spans="1:52" s="2" customFormat="1">
      <c r="A735" s="45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0"/>
      <c r="M735" s="40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189"/>
    </row>
    <row r="736" spans="1:52" s="2" customFormat="1">
      <c r="A736" s="45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0"/>
      <c r="M736" s="40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189"/>
    </row>
    <row r="737" spans="1:52" s="2" customFormat="1">
      <c r="A737" s="45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0"/>
      <c r="M737" s="40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189"/>
    </row>
    <row r="738" spans="1:52" s="2" customFormat="1">
      <c r="A738" s="45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0"/>
      <c r="M738" s="40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189"/>
    </row>
    <row r="739" spans="1:52" s="2" customFormat="1">
      <c r="A739" s="45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0"/>
      <c r="M739" s="40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189"/>
    </row>
    <row r="740" spans="1:52" s="2" customFormat="1">
      <c r="A740" s="45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0"/>
      <c r="M740" s="40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189"/>
    </row>
    <row r="741" spans="1:52" s="2" customFormat="1">
      <c r="A741" s="45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0"/>
      <c r="M741" s="40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189"/>
    </row>
    <row r="742" spans="1:52" s="2" customFormat="1">
      <c r="A742" s="45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0"/>
      <c r="M742" s="40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189"/>
    </row>
    <row r="743" spans="1:52" s="2" customFormat="1">
      <c r="A743" s="45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0"/>
      <c r="M743" s="40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189"/>
    </row>
    <row r="744" spans="1:52" s="2" customFormat="1">
      <c r="A744" s="45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0"/>
      <c r="M744" s="40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189"/>
    </row>
    <row r="745" spans="1:52" s="2" customFormat="1">
      <c r="A745" s="45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0"/>
      <c r="M745" s="40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189"/>
    </row>
    <row r="746" spans="1:52" s="2" customFormat="1">
      <c r="A746" s="45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0"/>
      <c r="M746" s="40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189"/>
    </row>
    <row r="747" spans="1:52" s="2" customFormat="1">
      <c r="A747" s="45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0"/>
      <c r="M747" s="40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189"/>
    </row>
    <row r="748" spans="1:52" s="2" customFormat="1">
      <c r="A748" s="45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0"/>
      <c r="M748" s="40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189"/>
    </row>
    <row r="749" spans="1:52" s="2" customFormat="1">
      <c r="A749" s="45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0"/>
      <c r="M749" s="40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189"/>
    </row>
    <row r="750" spans="1:52" s="2" customFormat="1">
      <c r="A750" s="45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0"/>
      <c r="M750" s="40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189"/>
    </row>
    <row r="751" spans="1:52" s="2" customFormat="1">
      <c r="A751" s="45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0"/>
      <c r="M751" s="40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189"/>
    </row>
    <row r="752" spans="1:52" s="2" customFormat="1">
      <c r="A752" s="45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0"/>
      <c r="M752" s="40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189"/>
    </row>
    <row r="753" spans="1:52" s="2" customFormat="1">
      <c r="A753" s="45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0"/>
      <c r="M753" s="40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189"/>
    </row>
    <row r="754" spans="1:52" s="2" customFormat="1">
      <c r="A754" s="45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0"/>
      <c r="M754" s="40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189"/>
    </row>
    <row r="755" spans="1:52" s="2" customFormat="1">
      <c r="A755" s="45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0"/>
      <c r="M755" s="40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189"/>
    </row>
    <row r="756" spans="1:52" s="2" customFormat="1">
      <c r="A756" s="45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0"/>
      <c r="M756" s="40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189"/>
    </row>
    <row r="757" spans="1:52" s="2" customFormat="1">
      <c r="A757" s="45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0"/>
      <c r="M757" s="40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189"/>
    </row>
    <row r="758" spans="1:52" s="2" customFormat="1">
      <c r="A758" s="45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0"/>
      <c r="M758" s="40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189"/>
    </row>
    <row r="759" spans="1:52" s="2" customFormat="1">
      <c r="A759" s="45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0"/>
      <c r="M759" s="40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189"/>
    </row>
    <row r="760" spans="1:52" s="2" customFormat="1">
      <c r="A760" s="45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0"/>
      <c r="M760" s="40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189"/>
    </row>
    <row r="761" spans="1:52" s="2" customFormat="1">
      <c r="A761" s="45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0"/>
      <c r="M761" s="40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189"/>
    </row>
    <row r="762" spans="1:52" s="2" customFormat="1">
      <c r="A762" s="45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0"/>
      <c r="M762" s="40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189"/>
    </row>
    <row r="763" spans="1:52" s="2" customFormat="1">
      <c r="A763" s="45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0"/>
      <c r="M763" s="40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189"/>
    </row>
    <row r="764" spans="1:52" s="2" customFormat="1">
      <c r="A764" s="45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0"/>
      <c r="M764" s="40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189"/>
    </row>
    <row r="765" spans="1:52" s="2" customFormat="1">
      <c r="A765" s="45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0"/>
      <c r="M765" s="40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189"/>
    </row>
    <row r="766" spans="1:52" s="2" customFormat="1">
      <c r="A766" s="45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0"/>
      <c r="M766" s="40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189"/>
    </row>
    <row r="767" spans="1:52" s="2" customFormat="1">
      <c r="A767" s="45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0"/>
      <c r="M767" s="40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189"/>
    </row>
    <row r="768" spans="1:52" s="2" customFormat="1">
      <c r="A768" s="45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0"/>
      <c r="M768" s="40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189"/>
    </row>
    <row r="769" spans="1:52" s="2" customFormat="1">
      <c r="A769" s="45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0"/>
      <c r="M769" s="40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189"/>
    </row>
    <row r="770" spans="1:52" s="2" customFormat="1">
      <c r="A770" s="45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0"/>
      <c r="M770" s="40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189"/>
    </row>
    <row r="771" spans="1:52" s="2" customFormat="1">
      <c r="A771" s="45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0"/>
      <c r="M771" s="40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189"/>
    </row>
    <row r="772" spans="1:52" s="2" customFormat="1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0"/>
      <c r="M772" s="40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189"/>
    </row>
    <row r="773" spans="1:52" s="2" customFormat="1">
      <c r="A773" s="45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0"/>
      <c r="M773" s="40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189"/>
    </row>
    <row r="774" spans="1:52" s="2" customFormat="1">
      <c r="A774" s="45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0"/>
      <c r="M774" s="40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189"/>
    </row>
    <row r="775" spans="1:52" s="2" customFormat="1">
      <c r="A775" s="45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0"/>
      <c r="M775" s="40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189"/>
    </row>
    <row r="776" spans="1:52" s="2" customFormat="1">
      <c r="A776" s="45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0"/>
      <c r="M776" s="40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189"/>
    </row>
    <row r="777" spans="1:52" s="2" customFormat="1">
      <c r="A777" s="45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0"/>
      <c r="M777" s="40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189"/>
    </row>
    <row r="778" spans="1:52" s="2" customFormat="1">
      <c r="A778" s="45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0"/>
      <c r="M778" s="40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189"/>
    </row>
    <row r="779" spans="1:52" s="2" customFormat="1">
      <c r="A779" s="45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0"/>
      <c r="M779" s="40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189"/>
    </row>
    <row r="780" spans="1:52" s="2" customFormat="1">
      <c r="A780" s="45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0"/>
      <c r="M780" s="40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189"/>
    </row>
    <row r="781" spans="1:52" s="2" customFormat="1">
      <c r="A781" s="45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0"/>
      <c r="M781" s="40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189"/>
    </row>
    <row r="782" spans="1:52" s="2" customFormat="1">
      <c r="A782" s="45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0"/>
      <c r="M782" s="40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189"/>
    </row>
    <row r="783" spans="1:52" s="2" customFormat="1">
      <c r="A783" s="45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0"/>
      <c r="M783" s="40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189"/>
    </row>
    <row r="784" spans="1:52" s="2" customFormat="1">
      <c r="A784" s="45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0"/>
      <c r="M784" s="40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189"/>
    </row>
    <row r="785" spans="1:52" s="2" customFormat="1">
      <c r="A785" s="45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0"/>
      <c r="M785" s="40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189"/>
    </row>
    <row r="786" spans="1:52" s="2" customFormat="1">
      <c r="A786" s="45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0"/>
      <c r="M786" s="40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189"/>
    </row>
    <row r="787" spans="1:52" s="2" customFormat="1">
      <c r="A787" s="45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0"/>
      <c r="M787" s="40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189"/>
    </row>
    <row r="788" spans="1:52" s="2" customFormat="1">
      <c r="A788" s="45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0"/>
      <c r="M788" s="40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189"/>
    </row>
    <row r="789" spans="1:52" s="2" customFormat="1">
      <c r="A789" s="45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0"/>
      <c r="M789" s="40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189"/>
    </row>
    <row r="790" spans="1:52" s="2" customFormat="1">
      <c r="A790" s="45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0"/>
      <c r="M790" s="40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189"/>
    </row>
    <row r="791" spans="1:52" s="2" customFormat="1">
      <c r="A791" s="45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0"/>
      <c r="M791" s="40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189"/>
    </row>
    <row r="792" spans="1:52" s="2" customFormat="1">
      <c r="A792" s="45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0"/>
      <c r="M792" s="40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189"/>
    </row>
    <row r="793" spans="1:52" s="2" customFormat="1">
      <c r="A793" s="45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0"/>
      <c r="M793" s="40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189"/>
    </row>
    <row r="794" spans="1:52" s="2" customFormat="1">
      <c r="A794" s="45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0"/>
      <c r="M794" s="40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189"/>
    </row>
    <row r="795" spans="1:52" s="2" customFormat="1">
      <c r="A795" s="45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0"/>
      <c r="M795" s="40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189"/>
    </row>
    <row r="796" spans="1:52" s="2" customFormat="1">
      <c r="A796" s="45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0"/>
      <c r="M796" s="40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189"/>
    </row>
    <row r="797" spans="1:52" s="2" customFormat="1">
      <c r="A797" s="45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0"/>
      <c r="M797" s="40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189"/>
    </row>
    <row r="798" spans="1:52" s="2" customFormat="1">
      <c r="A798" s="45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0"/>
      <c r="M798" s="40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189"/>
    </row>
    <row r="799" spans="1:52" s="2" customFormat="1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0"/>
      <c r="M799" s="40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189"/>
    </row>
    <row r="800" spans="1:52" s="2" customFormat="1">
      <c r="A800" s="45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0"/>
      <c r="M800" s="40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189"/>
    </row>
    <row r="801" spans="1:52" s="2" customFormat="1">
      <c r="A801" s="45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0"/>
      <c r="M801" s="40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189"/>
    </row>
    <row r="802" spans="1:52" s="2" customFormat="1">
      <c r="A802" s="45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0"/>
      <c r="M802" s="40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189"/>
    </row>
    <row r="803" spans="1:52" s="2" customFormat="1">
      <c r="A803" s="45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0"/>
      <c r="M803" s="40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189"/>
    </row>
    <row r="804" spans="1:52" s="2" customFormat="1">
      <c r="A804" s="45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0"/>
      <c r="M804" s="40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189"/>
    </row>
    <row r="805" spans="1:52" s="2" customFormat="1">
      <c r="A805" s="45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0"/>
      <c r="M805" s="40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189"/>
    </row>
    <row r="806" spans="1:52" s="2" customFormat="1">
      <c r="A806" s="45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0"/>
      <c r="M806" s="40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189"/>
    </row>
    <row r="807" spans="1:52" s="2" customFormat="1">
      <c r="A807" s="45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0"/>
      <c r="M807" s="40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189"/>
    </row>
    <row r="808" spans="1:52" s="2" customFormat="1">
      <c r="A808" s="45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0"/>
      <c r="M808" s="40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189"/>
    </row>
    <row r="809" spans="1:52" s="2" customFormat="1">
      <c r="A809" s="45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0"/>
      <c r="M809" s="40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189"/>
    </row>
    <row r="810" spans="1:52" s="2" customFormat="1">
      <c r="A810" s="45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0"/>
      <c r="M810" s="40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189"/>
    </row>
    <row r="811" spans="1:52" s="2" customFormat="1">
      <c r="A811" s="45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0"/>
      <c r="M811" s="40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189"/>
    </row>
    <row r="812" spans="1:52" s="2" customFormat="1">
      <c r="A812" s="45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0"/>
      <c r="M812" s="40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189"/>
    </row>
    <row r="813" spans="1:52" s="2" customFormat="1">
      <c r="A813" s="45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0"/>
      <c r="M813" s="40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189"/>
    </row>
    <row r="814" spans="1:52" s="2" customFormat="1">
      <c r="A814" s="45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0"/>
      <c r="M814" s="40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189"/>
    </row>
    <row r="815" spans="1:52" s="2" customFormat="1">
      <c r="A815" s="45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0"/>
      <c r="M815" s="40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189"/>
    </row>
    <row r="816" spans="1:52" s="2" customFormat="1">
      <c r="A816" s="45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0"/>
      <c r="M816" s="40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189"/>
    </row>
    <row r="817" spans="1:52" s="2" customFormat="1">
      <c r="A817" s="45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0"/>
      <c r="M817" s="40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189"/>
    </row>
    <row r="818" spans="1:52" s="2" customFormat="1">
      <c r="A818" s="45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0"/>
      <c r="M818" s="40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189"/>
    </row>
    <row r="819" spans="1:52" s="2" customFormat="1">
      <c r="A819" s="45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0"/>
      <c r="M819" s="40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189"/>
    </row>
    <row r="820" spans="1:52" s="2" customFormat="1">
      <c r="A820" s="45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0"/>
      <c r="M820" s="40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189"/>
    </row>
    <row r="821" spans="1:52" s="2" customFormat="1">
      <c r="A821" s="45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0"/>
      <c r="M821" s="40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189"/>
    </row>
    <row r="822" spans="1:52" s="2" customFormat="1">
      <c r="A822" s="45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0"/>
      <c r="M822" s="40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189"/>
    </row>
    <row r="823" spans="1:52" s="2" customFormat="1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0"/>
      <c r="M823" s="40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189"/>
    </row>
    <row r="824" spans="1:52" s="2" customFormat="1">
      <c r="A824" s="45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0"/>
      <c r="M824" s="40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189"/>
    </row>
    <row r="825" spans="1:52" s="2" customFormat="1">
      <c r="A825" s="45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0"/>
      <c r="M825" s="40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189"/>
    </row>
    <row r="826" spans="1:52" s="2" customFormat="1">
      <c r="A826" s="45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0"/>
      <c r="M826" s="40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189"/>
    </row>
    <row r="827" spans="1:52" s="2" customFormat="1">
      <c r="A827" s="45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0"/>
      <c r="M827" s="40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189"/>
    </row>
    <row r="828" spans="1:52" s="2" customFormat="1">
      <c r="A828" s="45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0"/>
      <c r="M828" s="40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189"/>
    </row>
    <row r="829" spans="1:52" s="2" customFormat="1">
      <c r="A829" s="45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0"/>
      <c r="M829" s="40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189"/>
    </row>
    <row r="830" spans="1:52" s="2" customFormat="1">
      <c r="A830" s="45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0"/>
      <c r="M830" s="40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189"/>
    </row>
    <row r="831" spans="1:52" s="2" customFormat="1">
      <c r="A831" s="45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0"/>
      <c r="M831" s="40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189"/>
    </row>
    <row r="832" spans="1:52" s="2" customFormat="1">
      <c r="A832" s="45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0"/>
      <c r="M832" s="40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189"/>
    </row>
    <row r="833" spans="1:52" s="2" customFormat="1">
      <c r="A833" s="45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0"/>
      <c r="M833" s="40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189"/>
    </row>
    <row r="834" spans="1:52" s="2" customFormat="1">
      <c r="A834" s="45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0"/>
      <c r="M834" s="40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189"/>
    </row>
    <row r="835" spans="1:52" s="2" customFormat="1">
      <c r="A835" s="45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0"/>
      <c r="M835" s="40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189"/>
    </row>
    <row r="836" spans="1:52" s="2" customFormat="1">
      <c r="A836" s="45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0"/>
      <c r="M836" s="40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189"/>
    </row>
    <row r="837" spans="1:52" s="2" customFormat="1">
      <c r="A837" s="45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0"/>
      <c r="M837" s="40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189"/>
    </row>
    <row r="838" spans="1:52" s="2" customFormat="1">
      <c r="A838" s="45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0"/>
      <c r="M838" s="40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189"/>
    </row>
    <row r="839" spans="1:52" s="2" customFormat="1">
      <c r="A839" s="45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0"/>
      <c r="M839" s="40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189"/>
    </row>
    <row r="840" spans="1:52" s="2" customFormat="1">
      <c r="A840" s="45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0"/>
      <c r="M840" s="40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189"/>
    </row>
    <row r="841" spans="1:52" s="2" customFormat="1">
      <c r="A841" s="45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0"/>
      <c r="M841" s="40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189"/>
    </row>
    <row r="842" spans="1:52" s="2" customFormat="1">
      <c r="A842" s="45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0"/>
      <c r="M842" s="40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189"/>
    </row>
    <row r="843" spans="1:52" s="2" customFormat="1">
      <c r="A843" s="45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0"/>
      <c r="M843" s="40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189"/>
    </row>
    <row r="844" spans="1:52" s="2" customFormat="1">
      <c r="A844" s="45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0"/>
      <c r="M844" s="40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189"/>
    </row>
    <row r="845" spans="1:52" s="2" customFormat="1">
      <c r="A845" s="45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0"/>
      <c r="M845" s="40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189"/>
    </row>
    <row r="846" spans="1:52" s="2" customFormat="1">
      <c r="A846" s="45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0"/>
      <c r="M846" s="40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189"/>
    </row>
    <row r="847" spans="1:52" s="2" customFormat="1">
      <c r="A847" s="45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0"/>
      <c r="M847" s="40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189"/>
    </row>
    <row r="848" spans="1:52" s="2" customFormat="1">
      <c r="A848" s="45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0"/>
      <c r="M848" s="40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189"/>
    </row>
    <row r="849" spans="1:52" s="2" customFormat="1">
      <c r="A849" s="45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0"/>
      <c r="M849" s="40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189"/>
    </row>
    <row r="850" spans="1:52" s="2" customFormat="1">
      <c r="A850" s="45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0"/>
      <c r="M850" s="40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189"/>
    </row>
    <row r="851" spans="1:52" s="2" customFormat="1">
      <c r="A851" s="45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0"/>
      <c r="M851" s="40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189"/>
    </row>
    <row r="852" spans="1:52" s="2" customFormat="1">
      <c r="A852" s="45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0"/>
      <c r="M852" s="40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189"/>
    </row>
    <row r="853" spans="1:52" s="2" customFormat="1">
      <c r="A853" s="45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0"/>
      <c r="M853" s="40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189"/>
    </row>
    <row r="854" spans="1:52" s="2" customFormat="1">
      <c r="A854" s="45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0"/>
      <c r="M854" s="40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189"/>
    </row>
    <row r="855" spans="1:52" s="2" customFormat="1">
      <c r="A855" s="45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0"/>
      <c r="M855" s="40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189"/>
    </row>
    <row r="856" spans="1:52" s="2" customFormat="1">
      <c r="A856" s="45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0"/>
      <c r="M856" s="40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189"/>
    </row>
    <row r="857" spans="1:52" s="2" customFormat="1">
      <c r="A857" s="45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0"/>
      <c r="M857" s="40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189"/>
    </row>
    <row r="858" spans="1:52" s="2" customFormat="1">
      <c r="A858" s="45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0"/>
      <c r="M858" s="40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189"/>
    </row>
    <row r="859" spans="1:52" s="2" customFormat="1">
      <c r="A859" s="45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0"/>
      <c r="M859" s="40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189"/>
    </row>
    <row r="860" spans="1:52" s="2" customFormat="1">
      <c r="A860" s="45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0"/>
      <c r="M860" s="40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189"/>
    </row>
    <row r="861" spans="1:52" s="2" customFormat="1">
      <c r="A861" s="45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0"/>
      <c r="M861" s="40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189"/>
    </row>
    <row r="862" spans="1:52" s="2" customFormat="1">
      <c r="A862" s="45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0"/>
      <c r="M862" s="40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189"/>
    </row>
    <row r="863" spans="1:52" s="2" customFormat="1">
      <c r="A863" s="45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0"/>
      <c r="M863" s="40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189"/>
    </row>
    <row r="864" spans="1:52" s="2" customFormat="1">
      <c r="A864" s="45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0"/>
      <c r="M864" s="40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189"/>
    </row>
    <row r="865" spans="1:52" s="2" customFormat="1">
      <c r="A865" s="45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0"/>
      <c r="M865" s="40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189"/>
    </row>
    <row r="866" spans="1:52" s="2" customFormat="1">
      <c r="A866" s="45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0"/>
      <c r="M866" s="40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189"/>
    </row>
    <row r="867" spans="1:52" s="2" customFormat="1">
      <c r="A867" s="45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0"/>
      <c r="M867" s="40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189"/>
    </row>
    <row r="868" spans="1:52" s="2" customFormat="1">
      <c r="A868" s="45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0"/>
      <c r="M868" s="40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189"/>
    </row>
    <row r="869" spans="1:52" s="2" customFormat="1">
      <c r="A869" s="45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0"/>
      <c r="M869" s="40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189"/>
    </row>
    <row r="870" spans="1:52" s="2" customFormat="1">
      <c r="A870" s="45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0"/>
      <c r="M870" s="40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189"/>
    </row>
    <row r="871" spans="1:52" s="2" customFormat="1">
      <c r="A871" s="45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0"/>
      <c r="M871" s="40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189"/>
    </row>
    <row r="872" spans="1:52" s="2" customFormat="1">
      <c r="A872" s="45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0"/>
      <c r="M872" s="40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189"/>
    </row>
    <row r="873" spans="1:52" s="2" customFormat="1">
      <c r="A873" s="45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0"/>
      <c r="M873" s="40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189"/>
    </row>
    <row r="874" spans="1:52" s="2" customFormat="1">
      <c r="A874" s="45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0"/>
      <c r="M874" s="40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189"/>
    </row>
    <row r="875" spans="1:52" s="2" customFormat="1">
      <c r="A875" s="45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0"/>
      <c r="M875" s="40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189"/>
    </row>
    <row r="876" spans="1:52" s="2" customFormat="1">
      <c r="A876" s="45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0"/>
      <c r="M876" s="40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189"/>
    </row>
    <row r="877" spans="1:52" s="2" customFormat="1">
      <c r="A877" s="45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0"/>
      <c r="M877" s="40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189"/>
    </row>
    <row r="878" spans="1:52" s="45" customFormat="1">
      <c r="M878" s="40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46"/>
    </row>
    <row r="879" spans="1:52" s="45" customFormat="1">
      <c r="M879" s="40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46"/>
    </row>
    <row r="880" spans="1:52" s="45" customFormat="1">
      <c r="M880" s="40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46"/>
    </row>
    <row r="881" spans="13:52" s="45" customFormat="1">
      <c r="M881" s="40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46"/>
    </row>
    <row r="882" spans="13:52" s="45" customFormat="1">
      <c r="M882" s="40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46"/>
    </row>
    <row r="883" spans="13:52" s="45" customFormat="1">
      <c r="M883" s="40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46"/>
    </row>
    <row r="884" spans="13:52" s="45" customFormat="1">
      <c r="M884" s="40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46"/>
    </row>
    <row r="885" spans="13:52" s="45" customFormat="1">
      <c r="M885" s="40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46"/>
    </row>
    <row r="886" spans="13:52" s="45" customFormat="1">
      <c r="M886" s="40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46"/>
    </row>
    <row r="887" spans="13:52" s="45" customFormat="1">
      <c r="M887" s="40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46"/>
    </row>
    <row r="888" spans="13:52" s="45" customFormat="1">
      <c r="M888" s="40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46"/>
    </row>
    <row r="889" spans="13:52" s="45" customFormat="1">
      <c r="M889" s="40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46"/>
    </row>
    <row r="890" spans="13:52" s="45" customFormat="1">
      <c r="M890" s="40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46"/>
    </row>
    <row r="891" spans="13:52" s="45" customFormat="1">
      <c r="M891" s="40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46"/>
    </row>
    <row r="892" spans="13:52" s="45" customFormat="1">
      <c r="M892" s="40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46"/>
    </row>
    <row r="893" spans="13:52" s="45" customFormat="1">
      <c r="M893" s="40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46"/>
    </row>
    <row r="894" spans="13:52" s="45" customFormat="1">
      <c r="M894" s="40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46"/>
    </row>
    <row r="895" spans="13:52" s="45" customFormat="1">
      <c r="M895" s="40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46"/>
    </row>
    <row r="896" spans="13:52" s="45" customFormat="1">
      <c r="M896" s="40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46"/>
    </row>
    <row r="897" spans="13:52" s="45" customFormat="1">
      <c r="M897" s="40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46"/>
    </row>
    <row r="898" spans="13:52" s="45" customFormat="1">
      <c r="M898" s="40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46"/>
    </row>
    <row r="899" spans="13:52" s="45" customFormat="1">
      <c r="M899" s="40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46"/>
    </row>
    <row r="900" spans="13:52" s="45" customFormat="1">
      <c r="M900" s="40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46"/>
    </row>
    <row r="901" spans="13:52" s="45" customFormat="1">
      <c r="M901" s="40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46"/>
    </row>
    <row r="902" spans="13:52" s="45" customFormat="1">
      <c r="M902" s="40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46"/>
    </row>
    <row r="903" spans="13:52" s="45" customFormat="1">
      <c r="M903" s="40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46"/>
    </row>
    <row r="904" spans="13:52" s="45" customFormat="1">
      <c r="M904" s="40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46"/>
    </row>
    <row r="905" spans="13:52" s="45" customFormat="1">
      <c r="M905" s="40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46"/>
    </row>
    <row r="906" spans="13:52" s="45" customFormat="1">
      <c r="M906" s="40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46"/>
    </row>
    <row r="907" spans="13:52" s="45" customFormat="1">
      <c r="M907" s="40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46"/>
    </row>
    <row r="908" spans="13:52" s="45" customFormat="1">
      <c r="M908" s="40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46"/>
    </row>
    <row r="909" spans="13:52" s="45" customFormat="1">
      <c r="M909" s="40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46"/>
    </row>
    <row r="910" spans="13:52" s="45" customFormat="1">
      <c r="M910" s="40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46"/>
    </row>
    <row r="911" spans="13:52" s="45" customFormat="1">
      <c r="M911" s="40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46"/>
    </row>
    <row r="912" spans="13:52" s="45" customFormat="1">
      <c r="M912" s="40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46"/>
    </row>
    <row r="913" spans="13:52" s="45" customFormat="1">
      <c r="M913" s="40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46"/>
    </row>
    <row r="914" spans="13:52" s="45" customFormat="1">
      <c r="M914" s="40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46"/>
    </row>
    <row r="915" spans="13:52" s="45" customFormat="1">
      <c r="M915" s="40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46"/>
    </row>
    <row r="916" spans="13:52" s="45" customFormat="1">
      <c r="M916" s="40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46"/>
    </row>
    <row r="917" spans="13:52" s="45" customFormat="1">
      <c r="M917" s="40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46"/>
    </row>
    <row r="918" spans="13:52" s="45" customFormat="1">
      <c r="M918" s="40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46"/>
    </row>
    <row r="919" spans="13:52" s="45" customFormat="1">
      <c r="M919" s="40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46"/>
    </row>
    <row r="920" spans="13:52" s="45" customFormat="1">
      <c r="M920" s="40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46"/>
    </row>
    <row r="921" spans="13:52" s="45" customFormat="1">
      <c r="M921" s="40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46"/>
    </row>
    <row r="922" spans="13:52" s="45" customFormat="1">
      <c r="M922" s="40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46"/>
    </row>
    <row r="923" spans="13:52" s="45" customFormat="1">
      <c r="M923" s="40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46"/>
    </row>
    <row r="924" spans="13:52" s="45" customFormat="1">
      <c r="M924" s="40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46"/>
    </row>
    <row r="925" spans="13:52" s="45" customFormat="1">
      <c r="M925" s="40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46"/>
    </row>
    <row r="926" spans="13:52" s="45" customFormat="1">
      <c r="M926" s="40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46"/>
    </row>
    <row r="927" spans="13:52" s="45" customFormat="1">
      <c r="M927" s="40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46"/>
    </row>
    <row r="928" spans="13:52" s="45" customFormat="1">
      <c r="M928" s="40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46"/>
    </row>
    <row r="929" spans="13:52" s="45" customFormat="1">
      <c r="M929" s="40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46"/>
    </row>
    <row r="930" spans="13:52" s="45" customFormat="1">
      <c r="M930" s="40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46"/>
    </row>
    <row r="931" spans="13:52" s="45" customFormat="1">
      <c r="M931" s="40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46"/>
    </row>
    <row r="932" spans="13:52" s="45" customFormat="1">
      <c r="M932" s="40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46"/>
    </row>
    <row r="933" spans="13:52" s="45" customFormat="1">
      <c r="M933" s="40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46"/>
    </row>
    <row r="934" spans="13:52" s="45" customFormat="1">
      <c r="M934" s="40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46"/>
    </row>
    <row r="935" spans="13:52" s="45" customFormat="1">
      <c r="M935" s="40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46"/>
    </row>
    <row r="936" spans="13:52" s="45" customFormat="1">
      <c r="M936" s="40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46"/>
    </row>
    <row r="937" spans="13:52" s="45" customFormat="1">
      <c r="M937" s="40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46"/>
    </row>
    <row r="938" spans="13:52" s="45" customFormat="1">
      <c r="M938" s="40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46"/>
    </row>
    <row r="939" spans="13:52" s="45" customFormat="1">
      <c r="M939" s="40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46"/>
    </row>
    <row r="940" spans="13:52" s="45" customFormat="1">
      <c r="M940" s="40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46"/>
    </row>
    <row r="941" spans="13:52" s="45" customFormat="1">
      <c r="M941" s="40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46"/>
    </row>
    <row r="942" spans="13:52" s="45" customFormat="1">
      <c r="M942" s="40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46"/>
    </row>
    <row r="943" spans="13:52" s="45" customFormat="1">
      <c r="M943" s="40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46"/>
    </row>
    <row r="944" spans="13:52" s="45" customFormat="1">
      <c r="M944" s="40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46"/>
    </row>
    <row r="945" spans="13:52" s="45" customFormat="1">
      <c r="M945" s="40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46"/>
    </row>
    <row r="946" spans="13:52" s="45" customFormat="1">
      <c r="M946" s="40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46"/>
    </row>
    <row r="947" spans="13:52" s="45" customFormat="1">
      <c r="M947" s="40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46"/>
    </row>
    <row r="948" spans="13:52" s="45" customFormat="1">
      <c r="M948" s="40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46"/>
    </row>
    <row r="949" spans="13:52" s="45" customFormat="1">
      <c r="M949" s="40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46"/>
    </row>
    <row r="950" spans="13:52" s="45" customFormat="1">
      <c r="M950" s="40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46"/>
    </row>
    <row r="951" spans="13:52" s="45" customFormat="1">
      <c r="M951" s="40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46"/>
    </row>
    <row r="952" spans="13:52" s="45" customFormat="1">
      <c r="M952" s="40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46"/>
    </row>
    <row r="953" spans="13:52" s="45" customFormat="1">
      <c r="M953" s="40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46"/>
    </row>
    <row r="954" spans="13:52" s="45" customFormat="1">
      <c r="M954" s="40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46"/>
    </row>
    <row r="955" spans="13:52" s="45" customFormat="1">
      <c r="M955" s="40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46"/>
    </row>
    <row r="956" spans="13:52" s="45" customFormat="1">
      <c r="M956" s="40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46"/>
    </row>
    <row r="957" spans="13:52" s="45" customFormat="1">
      <c r="M957" s="40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46"/>
    </row>
    <row r="958" spans="13:52" s="45" customFormat="1">
      <c r="M958" s="40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46"/>
    </row>
    <row r="959" spans="13:52" s="45" customFormat="1">
      <c r="M959" s="40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46"/>
    </row>
    <row r="960" spans="13:52" s="45" customFormat="1">
      <c r="M960" s="40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46"/>
    </row>
    <row r="961" spans="13:52" s="45" customFormat="1">
      <c r="M961" s="40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46"/>
    </row>
    <row r="962" spans="13:52" s="45" customFormat="1">
      <c r="M962" s="40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46"/>
    </row>
    <row r="963" spans="13:52" s="45" customFormat="1">
      <c r="M963" s="40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46"/>
    </row>
    <row r="964" spans="13:52" s="45" customFormat="1">
      <c r="M964" s="40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46"/>
    </row>
    <row r="965" spans="13:52" s="45" customFormat="1">
      <c r="M965" s="40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46"/>
    </row>
    <row r="966" spans="13:52" s="45" customFormat="1">
      <c r="M966" s="40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46"/>
    </row>
    <row r="967" spans="13:52" s="45" customFormat="1">
      <c r="M967" s="40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46"/>
    </row>
    <row r="968" spans="13:52" s="45" customFormat="1">
      <c r="M968" s="40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46"/>
    </row>
    <row r="969" spans="13:52" s="45" customFormat="1">
      <c r="M969" s="40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46"/>
    </row>
    <row r="970" spans="13:52" s="45" customFormat="1">
      <c r="M970" s="40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46"/>
    </row>
    <row r="971" spans="13:52" s="45" customFormat="1">
      <c r="M971" s="40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46"/>
    </row>
    <row r="972" spans="13:52" s="45" customFormat="1">
      <c r="M972" s="40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46"/>
    </row>
    <row r="973" spans="13:52" s="45" customFormat="1">
      <c r="M973" s="40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46"/>
    </row>
    <row r="974" spans="13:52" s="45" customFormat="1">
      <c r="M974" s="40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46"/>
    </row>
    <row r="975" spans="13:52" s="45" customFormat="1">
      <c r="M975" s="40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46"/>
    </row>
    <row r="976" spans="13:52" s="45" customFormat="1">
      <c r="M976" s="40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46"/>
    </row>
    <row r="977" spans="13:52" s="45" customFormat="1">
      <c r="M977" s="40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46"/>
    </row>
    <row r="978" spans="13:52" s="45" customFormat="1">
      <c r="M978" s="40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46"/>
    </row>
    <row r="979" spans="13:52" s="45" customFormat="1">
      <c r="M979" s="40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46"/>
    </row>
    <row r="980" spans="13:52" s="45" customFormat="1">
      <c r="M980" s="40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46"/>
    </row>
    <row r="981" spans="13:52" s="45" customFormat="1">
      <c r="M981" s="40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46"/>
    </row>
    <row r="982" spans="13:52" s="45" customFormat="1">
      <c r="M982" s="40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46"/>
    </row>
    <row r="983" spans="13:52" s="45" customFormat="1">
      <c r="M983" s="40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46"/>
    </row>
    <row r="984" spans="13:52" s="45" customFormat="1">
      <c r="M984" s="40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46"/>
    </row>
    <row r="985" spans="13:52" s="45" customFormat="1">
      <c r="M985" s="40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46"/>
    </row>
    <row r="986" spans="13:52" s="45" customFormat="1">
      <c r="M986" s="40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46"/>
    </row>
    <row r="987" spans="13:52" s="45" customFormat="1">
      <c r="M987" s="40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46"/>
    </row>
    <row r="988" spans="13:52" s="45" customFormat="1">
      <c r="M988" s="40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46"/>
    </row>
    <row r="989" spans="13:52" s="45" customFormat="1">
      <c r="M989" s="40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46"/>
    </row>
    <row r="990" spans="13:52" s="45" customFormat="1">
      <c r="M990" s="40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46"/>
    </row>
    <row r="991" spans="13:52" s="45" customFormat="1">
      <c r="M991" s="40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46"/>
    </row>
    <row r="992" spans="13:52" s="45" customFormat="1">
      <c r="M992" s="40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46"/>
    </row>
    <row r="993" spans="13:52" s="45" customFormat="1">
      <c r="M993" s="40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46"/>
    </row>
    <row r="994" spans="13:52" s="45" customFormat="1">
      <c r="M994" s="40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46"/>
    </row>
    <row r="995" spans="13:52" s="45" customFormat="1">
      <c r="M995" s="40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46"/>
    </row>
    <row r="996" spans="13:52" s="45" customFormat="1">
      <c r="M996" s="40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46"/>
    </row>
    <row r="997" spans="13:52" s="45" customFormat="1">
      <c r="M997" s="40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46"/>
    </row>
    <row r="998" spans="13:52" s="45" customFormat="1">
      <c r="M998" s="40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46"/>
    </row>
    <row r="999" spans="13:52" s="45" customFormat="1">
      <c r="M999" s="40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46"/>
    </row>
    <row r="1000" spans="13:52" s="45" customFormat="1">
      <c r="M1000" s="40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46"/>
    </row>
    <row r="1001" spans="13:52" s="45" customFormat="1">
      <c r="M1001" s="40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46"/>
    </row>
    <row r="1002" spans="13:52" s="45" customFormat="1">
      <c r="M1002" s="40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46"/>
    </row>
    <row r="1003" spans="13:52" s="45" customFormat="1">
      <c r="M1003" s="40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46"/>
    </row>
    <row r="1004" spans="13:52" s="45" customFormat="1">
      <c r="M1004" s="40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46"/>
    </row>
    <row r="1005" spans="13:52" s="45" customFormat="1">
      <c r="M1005" s="40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46"/>
    </row>
    <row r="1006" spans="13:52" s="45" customFormat="1">
      <c r="M1006" s="40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46"/>
    </row>
    <row r="1007" spans="13:52" s="45" customFormat="1">
      <c r="M1007" s="40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46"/>
    </row>
    <row r="1008" spans="13:52" s="45" customFormat="1">
      <c r="M1008" s="40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46"/>
    </row>
    <row r="1009" spans="13:52" s="45" customFormat="1">
      <c r="M1009" s="40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46"/>
    </row>
    <row r="1010" spans="13:52" s="45" customFormat="1">
      <c r="M1010" s="40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46"/>
    </row>
    <row r="1011" spans="13:52" s="45" customFormat="1">
      <c r="M1011" s="40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46"/>
    </row>
    <row r="1012" spans="13:52" s="45" customFormat="1">
      <c r="M1012" s="40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46"/>
    </row>
    <row r="1013" spans="13:52" s="45" customFormat="1">
      <c r="M1013" s="40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46"/>
    </row>
    <row r="1014" spans="13:52" s="45" customFormat="1">
      <c r="M1014" s="40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46"/>
    </row>
    <row r="1015" spans="13:52" s="45" customFormat="1">
      <c r="M1015" s="40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  <c r="AH1015" s="6"/>
      <c r="AI1015" s="6"/>
      <c r="AJ1015" s="6"/>
      <c r="AK1015" s="6"/>
      <c r="AL1015" s="6"/>
      <c r="AM1015" s="6"/>
      <c r="AN1015" s="6"/>
      <c r="AO1015" s="6"/>
      <c r="AP1015" s="6"/>
      <c r="AQ1015" s="6"/>
      <c r="AR1015" s="6"/>
      <c r="AS1015" s="6"/>
      <c r="AT1015" s="6"/>
      <c r="AU1015" s="6"/>
      <c r="AV1015" s="6"/>
      <c r="AW1015" s="6"/>
      <c r="AX1015" s="6"/>
      <c r="AY1015" s="6"/>
      <c r="AZ1015" s="46"/>
    </row>
    <row r="1016" spans="13:52" s="45" customFormat="1">
      <c r="M1016" s="40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46"/>
    </row>
    <row r="1017" spans="13:52" s="45" customFormat="1">
      <c r="M1017" s="40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46"/>
    </row>
    <row r="1018" spans="13:52" s="45" customFormat="1">
      <c r="M1018" s="40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46"/>
    </row>
    <row r="1019" spans="13:52" s="45" customFormat="1">
      <c r="M1019" s="40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46"/>
    </row>
    <row r="1020" spans="13:52" s="45" customFormat="1">
      <c r="M1020" s="40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46"/>
    </row>
    <row r="1021" spans="13:52" s="45" customFormat="1">
      <c r="M1021" s="40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46"/>
    </row>
    <row r="1022" spans="13:52" s="45" customFormat="1">
      <c r="M1022" s="40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46"/>
    </row>
    <row r="1023" spans="13:52" s="45" customFormat="1">
      <c r="M1023" s="40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46"/>
    </row>
    <row r="1024" spans="13:52" s="45" customFormat="1">
      <c r="M1024" s="40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46"/>
    </row>
    <row r="1025" spans="13:52" s="45" customFormat="1">
      <c r="M1025" s="40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46"/>
    </row>
    <row r="1026" spans="13:52" s="45" customFormat="1">
      <c r="M1026" s="40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46"/>
    </row>
    <row r="1027" spans="13:52" s="45" customFormat="1">
      <c r="M1027" s="40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46"/>
    </row>
    <row r="1028" spans="13:52" s="45" customFormat="1">
      <c r="M1028" s="40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46"/>
    </row>
    <row r="1029" spans="13:52" s="45" customFormat="1">
      <c r="M1029" s="40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46"/>
    </row>
    <row r="1030" spans="13:52" s="45" customFormat="1">
      <c r="M1030" s="40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46"/>
    </row>
    <row r="1031" spans="13:52" s="45" customFormat="1">
      <c r="M1031" s="40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46"/>
    </row>
    <row r="1032" spans="13:52" s="45" customFormat="1">
      <c r="M1032" s="40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46"/>
    </row>
    <row r="1033" spans="13:52" s="45" customFormat="1">
      <c r="M1033" s="40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46"/>
    </row>
    <row r="1034" spans="13:52" s="45" customFormat="1">
      <c r="M1034" s="40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46"/>
    </row>
    <row r="1035" spans="13:52" s="45" customFormat="1">
      <c r="M1035" s="40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46"/>
    </row>
    <row r="1036" spans="13:52" s="45" customFormat="1">
      <c r="M1036" s="40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46"/>
    </row>
    <row r="1037" spans="13:52" s="45" customFormat="1">
      <c r="M1037" s="40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46"/>
    </row>
    <row r="1038" spans="13:52" s="45" customFormat="1">
      <c r="M1038" s="40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/>
      <c r="AQ1038" s="6"/>
      <c r="AR1038" s="6"/>
      <c r="AS1038" s="6"/>
      <c r="AT1038" s="6"/>
      <c r="AU1038" s="6"/>
      <c r="AV1038" s="6"/>
      <c r="AW1038" s="6"/>
      <c r="AX1038" s="6"/>
      <c r="AY1038" s="6"/>
      <c r="AZ1038" s="46"/>
    </row>
    <row r="1039" spans="13:52" s="45" customFormat="1">
      <c r="M1039" s="40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46"/>
    </row>
    <row r="1040" spans="13:52" s="45" customFormat="1">
      <c r="M1040" s="40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46"/>
    </row>
    <row r="1041" spans="13:52" s="45" customFormat="1">
      <c r="M1041" s="40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46"/>
    </row>
    <row r="1042" spans="13:52" s="45" customFormat="1">
      <c r="M1042" s="40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46"/>
    </row>
    <row r="1043" spans="13:52" s="45" customFormat="1">
      <c r="M1043" s="40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46"/>
    </row>
    <row r="1044" spans="13:52" s="45" customFormat="1">
      <c r="M1044" s="40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46"/>
    </row>
    <row r="1045" spans="13:52" s="45" customFormat="1">
      <c r="M1045" s="40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46"/>
    </row>
    <row r="1046" spans="13:52" s="45" customFormat="1">
      <c r="M1046" s="40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46"/>
    </row>
    <row r="1047" spans="13:52" s="45" customFormat="1">
      <c r="M1047" s="40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46"/>
    </row>
    <row r="1048" spans="13:52" s="45" customFormat="1">
      <c r="M1048" s="40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46"/>
    </row>
    <row r="1049" spans="13:52" s="45" customFormat="1">
      <c r="M1049" s="40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46"/>
    </row>
    <row r="1050" spans="13:52" s="45" customFormat="1">
      <c r="M1050" s="40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46"/>
    </row>
    <row r="1051" spans="13:52" s="45" customFormat="1">
      <c r="M1051" s="40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46"/>
    </row>
    <row r="1052" spans="13:52" s="45" customFormat="1">
      <c r="M1052" s="40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46"/>
    </row>
    <row r="1053" spans="13:52" s="45" customFormat="1">
      <c r="M1053" s="40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46"/>
    </row>
    <row r="1054" spans="13:52" s="45" customFormat="1">
      <c r="M1054" s="40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46"/>
    </row>
    <row r="1055" spans="13:52" s="45" customFormat="1">
      <c r="M1055" s="40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46"/>
    </row>
    <row r="1056" spans="13:52" s="45" customFormat="1">
      <c r="M1056" s="40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46"/>
    </row>
    <row r="1057" spans="13:52" s="45" customFormat="1">
      <c r="M1057" s="40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46"/>
    </row>
    <row r="1058" spans="13:52" s="45" customFormat="1">
      <c r="M1058" s="40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46"/>
    </row>
    <row r="1059" spans="13:52" s="45" customFormat="1">
      <c r="M1059" s="40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46"/>
    </row>
    <row r="1060" spans="13:52" s="45" customFormat="1">
      <c r="M1060" s="40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46"/>
    </row>
    <row r="1061" spans="13:52" s="45" customFormat="1">
      <c r="M1061" s="40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/>
      <c r="AM1061" s="6"/>
      <c r="AN1061" s="6"/>
      <c r="AO1061" s="6"/>
      <c r="AP1061" s="6"/>
      <c r="AQ1061" s="6"/>
      <c r="AR1061" s="6"/>
      <c r="AS1061" s="6"/>
      <c r="AT1061" s="6"/>
      <c r="AU1061" s="6"/>
      <c r="AV1061" s="6"/>
      <c r="AW1061" s="6"/>
      <c r="AX1061" s="6"/>
      <c r="AY1061" s="6"/>
      <c r="AZ1061" s="46"/>
    </row>
    <row r="1062" spans="13:52" s="45" customFormat="1">
      <c r="M1062" s="40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46"/>
    </row>
    <row r="1063" spans="13:52" s="45" customFormat="1">
      <c r="M1063" s="40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46"/>
    </row>
    <row r="1064" spans="13:52" s="45" customFormat="1">
      <c r="M1064" s="40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46"/>
    </row>
    <row r="1065" spans="13:52" s="45" customFormat="1">
      <c r="M1065" s="40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46"/>
    </row>
    <row r="1066" spans="13:52" s="45" customFormat="1">
      <c r="M1066" s="40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46"/>
    </row>
    <row r="1067" spans="13:52" s="45" customFormat="1">
      <c r="M1067" s="40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46"/>
    </row>
    <row r="1068" spans="13:52" s="45" customFormat="1">
      <c r="M1068" s="40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/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46"/>
    </row>
    <row r="1069" spans="13:52" s="45" customFormat="1">
      <c r="M1069" s="40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46"/>
    </row>
    <row r="1070" spans="13:52" s="45" customFormat="1">
      <c r="M1070" s="40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46"/>
    </row>
    <row r="1071" spans="13:52" s="45" customFormat="1">
      <c r="M1071" s="40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46"/>
    </row>
    <row r="1072" spans="13:52" s="45" customFormat="1">
      <c r="M1072" s="40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46"/>
    </row>
    <row r="1073" spans="13:52" s="45" customFormat="1">
      <c r="M1073" s="40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46"/>
    </row>
    <row r="1074" spans="13:52" s="45" customFormat="1">
      <c r="M1074" s="40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46"/>
    </row>
    <row r="1075" spans="13:52" s="45" customFormat="1">
      <c r="M1075" s="40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46"/>
    </row>
    <row r="1076" spans="13:52" s="45" customFormat="1">
      <c r="M1076" s="40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/>
      <c r="AK1076" s="6"/>
      <c r="AL1076" s="6"/>
      <c r="AM1076" s="6"/>
      <c r="AN1076" s="6"/>
      <c r="AO1076" s="6"/>
      <c r="AP1076" s="6"/>
      <c r="AQ1076" s="6"/>
      <c r="AR1076" s="6"/>
      <c r="AS1076" s="6"/>
      <c r="AT1076" s="6"/>
      <c r="AU1076" s="6"/>
      <c r="AV1076" s="6"/>
      <c r="AW1076" s="6"/>
      <c r="AX1076" s="6"/>
      <c r="AY1076" s="6"/>
      <c r="AZ1076" s="46"/>
    </row>
    <row r="1077" spans="13:52" s="45" customFormat="1">
      <c r="M1077" s="40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46"/>
    </row>
    <row r="1078" spans="13:52" s="45" customFormat="1">
      <c r="M1078" s="40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46"/>
    </row>
    <row r="1079" spans="13:52" s="45" customFormat="1">
      <c r="M1079" s="40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46"/>
    </row>
    <row r="1080" spans="13:52" s="45" customFormat="1">
      <c r="M1080" s="40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46"/>
    </row>
    <row r="1081" spans="13:52" s="45" customFormat="1">
      <c r="M1081" s="40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46"/>
    </row>
    <row r="1082" spans="13:52" s="45" customFormat="1">
      <c r="M1082" s="40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  <c r="AP1082" s="6"/>
      <c r="AQ1082" s="6"/>
      <c r="AR1082" s="6"/>
      <c r="AS1082" s="6"/>
      <c r="AT1082" s="6"/>
      <c r="AU1082" s="6"/>
      <c r="AV1082" s="6"/>
      <c r="AW1082" s="6"/>
      <c r="AX1082" s="6"/>
      <c r="AY1082" s="6"/>
      <c r="AZ1082" s="46"/>
    </row>
    <row r="1083" spans="13:52" s="45" customFormat="1">
      <c r="M1083" s="40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46"/>
    </row>
    <row r="1084" spans="13:52" s="45" customFormat="1">
      <c r="M1084" s="40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46"/>
    </row>
    <row r="1085" spans="13:52" s="45" customFormat="1">
      <c r="M1085" s="40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46"/>
    </row>
    <row r="1086" spans="13:52" s="45" customFormat="1">
      <c r="M1086" s="40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46"/>
    </row>
    <row r="1087" spans="13:52" s="45" customFormat="1">
      <c r="M1087" s="40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46"/>
    </row>
    <row r="1088" spans="13:52" s="45" customFormat="1">
      <c r="M1088" s="40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46"/>
    </row>
    <row r="1089" spans="13:52" s="45" customFormat="1">
      <c r="M1089" s="40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46"/>
    </row>
    <row r="1090" spans="13:52" s="45" customFormat="1">
      <c r="M1090" s="40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46"/>
    </row>
    <row r="1091" spans="13:52" s="45" customFormat="1">
      <c r="M1091" s="40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46"/>
    </row>
    <row r="1092" spans="13:52" s="45" customFormat="1">
      <c r="M1092" s="40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46"/>
    </row>
    <row r="1093" spans="13:52" s="45" customFormat="1">
      <c r="M1093" s="40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46"/>
    </row>
    <row r="1094" spans="13:52" s="45" customFormat="1">
      <c r="M1094" s="40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46"/>
    </row>
    <row r="1095" spans="13:52" s="45" customFormat="1">
      <c r="M1095" s="40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46"/>
    </row>
    <row r="1096" spans="13:52" s="45" customFormat="1">
      <c r="M1096" s="40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/>
      <c r="AS1096" s="6"/>
      <c r="AT1096" s="6"/>
      <c r="AU1096" s="6"/>
      <c r="AV1096" s="6"/>
      <c r="AW1096" s="6"/>
      <c r="AX1096" s="6"/>
      <c r="AY1096" s="6"/>
      <c r="AZ1096" s="46"/>
    </row>
    <row r="1097" spans="13:52" s="45" customFormat="1">
      <c r="M1097" s="40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46"/>
    </row>
    <row r="1098" spans="13:52" s="45" customFormat="1">
      <c r="M1098" s="40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46"/>
    </row>
    <row r="1099" spans="13:52" s="45" customFormat="1">
      <c r="M1099" s="40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46"/>
    </row>
    <row r="1100" spans="13:52" s="45" customFormat="1">
      <c r="M1100" s="40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46"/>
    </row>
    <row r="1101" spans="13:52" s="45" customFormat="1">
      <c r="M1101" s="40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46"/>
    </row>
    <row r="1102" spans="13:52" s="45" customFormat="1">
      <c r="M1102" s="40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46"/>
    </row>
    <row r="1103" spans="13:52" s="45" customFormat="1">
      <c r="M1103" s="40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46"/>
    </row>
    <row r="1104" spans="13:52" s="45" customFormat="1">
      <c r="M1104" s="40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46"/>
    </row>
    <row r="1105" spans="13:52" s="45" customFormat="1">
      <c r="M1105" s="40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46"/>
    </row>
    <row r="1106" spans="13:52" s="45" customFormat="1">
      <c r="M1106" s="40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46"/>
    </row>
    <row r="1107" spans="13:52" s="45" customFormat="1">
      <c r="M1107" s="40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46"/>
    </row>
    <row r="1108" spans="13:52" s="45" customFormat="1">
      <c r="M1108" s="40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46"/>
    </row>
    <row r="1109" spans="13:52" s="45" customFormat="1">
      <c r="M1109" s="40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46"/>
    </row>
    <row r="1110" spans="13:52" s="45" customFormat="1">
      <c r="M1110" s="40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46"/>
    </row>
    <row r="1111" spans="13:52" s="45" customFormat="1">
      <c r="M1111" s="40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46"/>
    </row>
    <row r="1112" spans="13:52" s="45" customFormat="1">
      <c r="M1112" s="40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46"/>
    </row>
    <row r="1113" spans="13:52" s="45" customFormat="1">
      <c r="M1113" s="40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46"/>
    </row>
    <row r="1114" spans="13:52" s="45" customFormat="1">
      <c r="M1114" s="40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46"/>
    </row>
    <row r="1115" spans="13:52" s="45" customFormat="1">
      <c r="M1115" s="40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46"/>
    </row>
    <row r="1116" spans="13:52" s="45" customFormat="1">
      <c r="M1116" s="40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46"/>
    </row>
    <row r="1117" spans="13:52" s="45" customFormat="1">
      <c r="M1117" s="40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46"/>
    </row>
    <row r="1118" spans="13:52" s="45" customFormat="1">
      <c r="M1118" s="40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46"/>
    </row>
    <row r="1119" spans="13:52" s="45" customFormat="1">
      <c r="M1119" s="40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46"/>
    </row>
    <row r="1120" spans="13:52" s="45" customFormat="1">
      <c r="M1120" s="40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46"/>
    </row>
    <row r="1121" spans="13:52" s="45" customFormat="1">
      <c r="M1121" s="40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46"/>
    </row>
    <row r="1122" spans="13:52" s="45" customFormat="1">
      <c r="M1122" s="40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46"/>
    </row>
    <row r="1123" spans="13:52" s="45" customFormat="1">
      <c r="M1123" s="40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46"/>
    </row>
    <row r="1124" spans="13:52" s="45" customFormat="1">
      <c r="M1124" s="40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46"/>
    </row>
    <row r="1125" spans="13:52" s="45" customFormat="1">
      <c r="M1125" s="40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46"/>
    </row>
    <row r="1126" spans="13:52" s="45" customFormat="1">
      <c r="M1126" s="40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46"/>
    </row>
    <row r="1127" spans="13:52" s="45" customFormat="1">
      <c r="M1127" s="40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  <c r="AP1127" s="6"/>
      <c r="AQ1127" s="6"/>
      <c r="AR1127" s="6"/>
      <c r="AS1127" s="6"/>
      <c r="AT1127" s="6"/>
      <c r="AU1127" s="6"/>
      <c r="AV1127" s="6"/>
      <c r="AW1127" s="6"/>
      <c r="AX1127" s="6"/>
      <c r="AY1127" s="6"/>
      <c r="AZ1127" s="46"/>
    </row>
    <row r="1128" spans="13:52" s="45" customFormat="1">
      <c r="M1128" s="40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46"/>
    </row>
    <row r="1129" spans="13:52" s="45" customFormat="1">
      <c r="M1129" s="40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46"/>
    </row>
    <row r="1130" spans="13:52" s="45" customFormat="1">
      <c r="M1130" s="40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46"/>
    </row>
    <row r="1131" spans="13:52" s="45" customFormat="1">
      <c r="M1131" s="40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46"/>
    </row>
    <row r="1132" spans="13:52" s="45" customFormat="1">
      <c r="M1132" s="40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46"/>
    </row>
    <row r="1133" spans="13:52" s="45" customFormat="1">
      <c r="M1133" s="40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46"/>
    </row>
    <row r="1134" spans="13:52" s="45" customFormat="1">
      <c r="M1134" s="40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46"/>
    </row>
    <row r="1135" spans="13:52" s="45" customFormat="1">
      <c r="M1135" s="40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46"/>
    </row>
    <row r="1136" spans="13:52" s="45" customFormat="1">
      <c r="M1136" s="40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/>
      <c r="AZ1136" s="46"/>
    </row>
    <row r="1137" spans="13:52" s="45" customFormat="1">
      <c r="M1137" s="40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46"/>
    </row>
    <row r="1138" spans="13:52" s="45" customFormat="1">
      <c r="M1138" s="40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46"/>
    </row>
    <row r="1139" spans="13:52" s="45" customFormat="1">
      <c r="M1139" s="40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46"/>
    </row>
    <row r="1140" spans="13:52" s="45" customFormat="1">
      <c r="M1140" s="40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46"/>
    </row>
    <row r="1141" spans="13:52" s="45" customFormat="1">
      <c r="M1141" s="40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46"/>
    </row>
    <row r="1142" spans="13:52" s="45" customFormat="1">
      <c r="M1142" s="40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46"/>
    </row>
    <row r="1143" spans="13:52" s="45" customFormat="1">
      <c r="M1143" s="40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46"/>
    </row>
    <row r="1144" spans="13:52" s="45" customFormat="1">
      <c r="M1144" s="40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46"/>
    </row>
    <row r="1145" spans="13:52" s="45" customFormat="1">
      <c r="M1145" s="40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46"/>
    </row>
    <row r="1146" spans="13:52" s="45" customFormat="1">
      <c r="M1146" s="40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46"/>
    </row>
    <row r="1147" spans="13:52" s="45" customFormat="1">
      <c r="M1147" s="40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46"/>
    </row>
    <row r="1148" spans="13:52" s="45" customFormat="1">
      <c r="M1148" s="40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6"/>
      <c r="AL1148" s="6"/>
      <c r="AM1148" s="6"/>
      <c r="AN1148" s="6"/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46"/>
    </row>
    <row r="1149" spans="13:52" s="45" customFormat="1">
      <c r="M1149" s="40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46"/>
    </row>
    <row r="1150" spans="13:52" s="45" customFormat="1">
      <c r="M1150" s="40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46"/>
    </row>
    <row r="1151" spans="13:52" s="45" customFormat="1">
      <c r="M1151" s="40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46"/>
    </row>
    <row r="1152" spans="13:52" s="45" customFormat="1">
      <c r="M1152" s="40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46"/>
    </row>
    <row r="1153" spans="13:52" s="45" customFormat="1">
      <c r="M1153" s="40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46"/>
    </row>
    <row r="1154" spans="13:52" s="45" customFormat="1">
      <c r="M1154" s="40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46"/>
    </row>
    <row r="1155" spans="13:52" s="45" customFormat="1">
      <c r="M1155" s="40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46"/>
    </row>
    <row r="1156" spans="13:52" s="45" customFormat="1">
      <c r="M1156" s="40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46"/>
    </row>
    <row r="1157" spans="13:52" s="45" customFormat="1">
      <c r="M1157" s="40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46"/>
    </row>
    <row r="1158" spans="13:52" s="45" customFormat="1">
      <c r="M1158" s="40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46"/>
    </row>
    <row r="1159" spans="13:52" s="45" customFormat="1">
      <c r="M1159" s="40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46"/>
    </row>
    <row r="1160" spans="13:52" s="45" customFormat="1">
      <c r="M1160" s="40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46"/>
    </row>
    <row r="1161" spans="13:52" s="45" customFormat="1">
      <c r="M1161" s="40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46"/>
    </row>
    <row r="1162" spans="13:52" s="45" customFormat="1">
      <c r="M1162" s="40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46"/>
    </row>
    <row r="1163" spans="13:52" s="45" customFormat="1">
      <c r="M1163" s="40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46"/>
    </row>
    <row r="1164" spans="13:52" s="45" customFormat="1">
      <c r="M1164" s="40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46"/>
    </row>
    <row r="1165" spans="13:52" s="45" customFormat="1">
      <c r="M1165" s="40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46"/>
    </row>
    <row r="1166" spans="13:52" s="45" customFormat="1">
      <c r="M1166" s="40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46"/>
    </row>
    <row r="1167" spans="13:52" s="45" customFormat="1">
      <c r="M1167" s="40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46"/>
    </row>
    <row r="1168" spans="13:52" s="45" customFormat="1">
      <c r="M1168" s="40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46"/>
    </row>
    <row r="1169" spans="13:52" s="45" customFormat="1">
      <c r="M1169" s="40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46"/>
    </row>
    <row r="1170" spans="13:52" s="45" customFormat="1">
      <c r="M1170" s="40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46"/>
    </row>
    <row r="1171" spans="13:52" s="45" customFormat="1">
      <c r="M1171" s="40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46"/>
    </row>
    <row r="1172" spans="13:52" s="45" customFormat="1">
      <c r="M1172" s="40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46"/>
    </row>
    <row r="1173" spans="13:52" s="45" customFormat="1">
      <c r="M1173" s="40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46"/>
    </row>
    <row r="1174" spans="13:52" s="45" customFormat="1">
      <c r="M1174" s="40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46"/>
    </row>
    <row r="1175" spans="13:52" s="45" customFormat="1">
      <c r="M1175" s="40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46"/>
    </row>
    <row r="1176" spans="13:52" s="45" customFormat="1">
      <c r="M1176" s="40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46"/>
    </row>
    <row r="1177" spans="13:52" s="45" customFormat="1">
      <c r="M1177" s="40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46"/>
    </row>
    <row r="1178" spans="13:52" s="45" customFormat="1">
      <c r="M1178" s="40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46"/>
    </row>
    <row r="1179" spans="13:52" s="45" customFormat="1">
      <c r="M1179" s="40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46"/>
    </row>
    <row r="1180" spans="13:52" s="45" customFormat="1">
      <c r="M1180" s="40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46"/>
    </row>
    <row r="1181" spans="13:52" s="45" customFormat="1">
      <c r="M1181" s="40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46"/>
    </row>
    <row r="1182" spans="13:52" s="45" customFormat="1">
      <c r="M1182" s="40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46"/>
    </row>
    <row r="1183" spans="13:52" s="45" customFormat="1">
      <c r="M1183" s="40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46"/>
    </row>
    <row r="1184" spans="13:52" s="45" customFormat="1">
      <c r="M1184" s="40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46"/>
    </row>
    <row r="1185" spans="13:52" s="45" customFormat="1">
      <c r="M1185" s="40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46"/>
    </row>
    <row r="1186" spans="13:52" s="45" customFormat="1">
      <c r="M1186" s="40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46"/>
    </row>
    <row r="1187" spans="13:52" s="45" customFormat="1">
      <c r="M1187" s="40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46"/>
    </row>
    <row r="1188" spans="13:52" s="45" customFormat="1">
      <c r="M1188" s="40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46"/>
    </row>
    <row r="1189" spans="13:52" s="45" customFormat="1">
      <c r="M1189" s="40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/>
      <c r="AY1189" s="6"/>
      <c r="AZ1189" s="46"/>
    </row>
    <row r="1190" spans="13:52" s="45" customFormat="1">
      <c r="M1190" s="40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46"/>
    </row>
    <row r="1191" spans="13:52" s="45" customFormat="1">
      <c r="M1191" s="40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46"/>
    </row>
    <row r="1192" spans="13:52" s="45" customFormat="1">
      <c r="M1192" s="40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46"/>
    </row>
    <row r="1193" spans="13:52" s="45" customFormat="1">
      <c r="M1193" s="40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46"/>
    </row>
    <row r="1194" spans="13:52" s="45" customFormat="1">
      <c r="M1194" s="40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/>
      <c r="AY1194" s="6"/>
      <c r="AZ1194" s="46"/>
    </row>
    <row r="1195" spans="13:52" s="45" customFormat="1">
      <c r="M1195" s="40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46"/>
    </row>
    <row r="1196" spans="13:52" s="45" customFormat="1">
      <c r="M1196" s="40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46"/>
    </row>
    <row r="1197" spans="13:52" s="45" customFormat="1">
      <c r="M1197" s="40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46"/>
    </row>
    <row r="1198" spans="13:52" s="45" customFormat="1">
      <c r="M1198" s="40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46"/>
    </row>
    <row r="1199" spans="13:52" s="45" customFormat="1">
      <c r="M1199" s="40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46"/>
    </row>
    <row r="1200" spans="13:52" s="45" customFormat="1">
      <c r="M1200" s="40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46"/>
    </row>
    <row r="1201" spans="13:52" s="45" customFormat="1">
      <c r="M1201" s="40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46"/>
    </row>
    <row r="1202" spans="13:52" s="45" customFormat="1">
      <c r="M1202" s="40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/>
      <c r="AX1202" s="6"/>
      <c r="AY1202" s="6"/>
      <c r="AZ1202" s="46"/>
    </row>
    <row r="1203" spans="13:52" s="45" customFormat="1">
      <c r="M1203" s="40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46"/>
    </row>
    <row r="1204" spans="13:52" s="45" customFormat="1">
      <c r="M1204" s="40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46"/>
    </row>
    <row r="1205" spans="13:52" s="45" customFormat="1">
      <c r="M1205" s="40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46"/>
    </row>
    <row r="1206" spans="13:52" s="45" customFormat="1">
      <c r="M1206" s="40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46"/>
    </row>
    <row r="1207" spans="13:52" s="45" customFormat="1">
      <c r="M1207" s="40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46"/>
    </row>
    <row r="1208" spans="13:52" s="45" customFormat="1">
      <c r="M1208" s="40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46"/>
    </row>
    <row r="1209" spans="13:52" s="45" customFormat="1">
      <c r="M1209" s="40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46"/>
    </row>
    <row r="1210" spans="13:52" s="45" customFormat="1">
      <c r="M1210" s="40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46"/>
    </row>
    <row r="1211" spans="13:52" s="45" customFormat="1">
      <c r="M1211" s="40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46"/>
    </row>
    <row r="1212" spans="13:52" s="45" customFormat="1">
      <c r="M1212" s="40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46"/>
    </row>
    <row r="1213" spans="13:52" s="45" customFormat="1">
      <c r="M1213" s="40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46"/>
    </row>
    <row r="1214" spans="13:52" s="45" customFormat="1">
      <c r="M1214" s="40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46"/>
    </row>
    <row r="1215" spans="13:52" s="45" customFormat="1">
      <c r="M1215" s="40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/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46"/>
    </row>
    <row r="1216" spans="13:52" s="45" customFormat="1">
      <c r="M1216" s="40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46"/>
    </row>
    <row r="1217" spans="13:52" s="45" customFormat="1">
      <c r="M1217" s="40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46"/>
    </row>
    <row r="1218" spans="13:52" s="45" customFormat="1">
      <c r="M1218" s="40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46"/>
    </row>
    <row r="1219" spans="13:52" s="45" customFormat="1">
      <c r="M1219" s="40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46"/>
    </row>
    <row r="1220" spans="13:52" s="45" customFormat="1">
      <c r="M1220" s="40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46"/>
    </row>
    <row r="1221" spans="13:52" s="45" customFormat="1">
      <c r="M1221" s="40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46"/>
    </row>
    <row r="1222" spans="13:52" s="45" customFormat="1">
      <c r="M1222" s="40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  <c r="AP1222" s="6"/>
      <c r="AQ1222" s="6"/>
      <c r="AR1222" s="6"/>
      <c r="AS1222" s="6"/>
      <c r="AT1222" s="6"/>
      <c r="AU1222" s="6"/>
      <c r="AV1222" s="6"/>
      <c r="AW1222" s="6"/>
      <c r="AX1222" s="6"/>
      <c r="AY1222" s="6"/>
      <c r="AZ1222" s="46"/>
    </row>
    <row r="1223" spans="13:52" s="45" customFormat="1">
      <c r="M1223" s="40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46"/>
    </row>
    <row r="1224" spans="13:52" s="45" customFormat="1">
      <c r="M1224" s="40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46"/>
    </row>
    <row r="1225" spans="13:52" s="45" customFormat="1">
      <c r="M1225" s="40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46"/>
    </row>
    <row r="1226" spans="13:52" s="45" customFormat="1">
      <c r="M1226" s="40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46"/>
    </row>
    <row r="1227" spans="13:52" s="45" customFormat="1">
      <c r="M1227" s="40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/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46"/>
    </row>
    <row r="1228" spans="13:52" s="45" customFormat="1">
      <c r="M1228" s="40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46"/>
    </row>
    <row r="1229" spans="13:52" s="45" customFormat="1">
      <c r="M1229" s="40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46"/>
    </row>
    <row r="1230" spans="13:52" s="45" customFormat="1">
      <c r="M1230" s="40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46"/>
    </row>
    <row r="1231" spans="13:52" s="45" customFormat="1">
      <c r="M1231" s="40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46"/>
    </row>
    <row r="1232" spans="13:52" s="45" customFormat="1">
      <c r="M1232" s="40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46"/>
    </row>
    <row r="1233" spans="13:52" s="45" customFormat="1">
      <c r="M1233" s="40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46"/>
    </row>
    <row r="1234" spans="13:52" s="45" customFormat="1">
      <c r="M1234" s="40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46"/>
    </row>
    <row r="1235" spans="13:52" s="45" customFormat="1">
      <c r="M1235" s="40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46"/>
    </row>
    <row r="1236" spans="13:52" s="45" customFormat="1">
      <c r="M1236" s="40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46"/>
    </row>
    <row r="1237" spans="13:52" s="45" customFormat="1">
      <c r="M1237" s="40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46"/>
    </row>
    <row r="1238" spans="13:52" s="45" customFormat="1">
      <c r="M1238" s="40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46"/>
    </row>
    <row r="1239" spans="13:52" s="45" customFormat="1">
      <c r="M1239" s="40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46"/>
    </row>
    <row r="1240" spans="13:52" s="45" customFormat="1">
      <c r="M1240" s="40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46"/>
    </row>
    <row r="1241" spans="13:52" s="45" customFormat="1">
      <c r="M1241" s="40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46"/>
    </row>
    <row r="1242" spans="13:52" s="45" customFormat="1">
      <c r="M1242" s="40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46"/>
    </row>
    <row r="1243" spans="13:52" s="45" customFormat="1">
      <c r="M1243" s="40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46"/>
    </row>
    <row r="1244" spans="13:52" s="45" customFormat="1">
      <c r="M1244" s="40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46"/>
    </row>
    <row r="1245" spans="13:52" s="45" customFormat="1">
      <c r="M1245" s="40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46"/>
    </row>
    <row r="1246" spans="13:52" s="45" customFormat="1">
      <c r="M1246" s="40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46"/>
    </row>
    <row r="1247" spans="13:52" s="45" customFormat="1">
      <c r="M1247" s="40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46"/>
    </row>
    <row r="1248" spans="13:52" s="45" customFormat="1">
      <c r="M1248" s="40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46"/>
    </row>
    <row r="1249" spans="13:52" s="45" customFormat="1">
      <c r="M1249" s="40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46"/>
    </row>
    <row r="1250" spans="13:52" s="45" customFormat="1">
      <c r="M1250" s="40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46"/>
    </row>
    <row r="1251" spans="13:52" s="45" customFormat="1">
      <c r="M1251" s="40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46"/>
    </row>
    <row r="1252" spans="13:52" s="45" customFormat="1">
      <c r="M1252" s="40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46"/>
    </row>
    <row r="1253" spans="13:52" s="45" customFormat="1">
      <c r="M1253" s="40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  <c r="AY1253" s="6"/>
      <c r="AZ1253" s="46"/>
    </row>
    <row r="1254" spans="13:52" s="45" customFormat="1">
      <c r="M1254" s="40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  <c r="AY1254" s="6"/>
      <c r="AZ1254" s="46"/>
    </row>
    <row r="1255" spans="13:52" s="45" customFormat="1">
      <c r="M1255" s="40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  <c r="AY1255" s="6"/>
      <c r="AZ1255" s="46"/>
    </row>
    <row r="1256" spans="13:52" s="45" customFormat="1">
      <c r="M1256" s="40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  <c r="AY1256" s="6"/>
      <c r="AZ1256" s="46"/>
    </row>
    <row r="1257" spans="13:52" s="45" customFormat="1">
      <c r="M1257" s="40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  <c r="AY1257" s="6"/>
      <c r="AZ1257" s="46"/>
    </row>
    <row r="1258" spans="13:52" s="45" customFormat="1">
      <c r="M1258" s="40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  <c r="AY1258" s="6"/>
      <c r="AZ1258" s="46"/>
    </row>
    <row r="1259" spans="13:52" s="45" customFormat="1">
      <c r="M1259" s="40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  <c r="AY1259" s="6"/>
      <c r="AZ1259" s="46"/>
    </row>
    <row r="1260" spans="13:52" s="45" customFormat="1">
      <c r="M1260" s="40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  <c r="AY1260" s="6"/>
      <c r="AZ1260" s="46"/>
    </row>
    <row r="1261" spans="13:52" s="45" customFormat="1">
      <c r="M1261" s="40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  <c r="AY1261" s="6"/>
      <c r="AZ1261" s="46"/>
    </row>
    <row r="1262" spans="13:52" s="45" customFormat="1">
      <c r="M1262" s="40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  <c r="AY1262" s="6"/>
      <c r="AZ1262" s="46"/>
    </row>
    <row r="1263" spans="13:52" s="45" customFormat="1">
      <c r="M1263" s="40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  <c r="AY1263" s="6"/>
      <c r="AZ1263" s="46"/>
    </row>
    <row r="1264" spans="13:52" s="45" customFormat="1">
      <c r="M1264" s="40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  <c r="AY1264" s="6"/>
      <c r="AZ1264" s="46"/>
    </row>
    <row r="1265" spans="13:52" s="45" customFormat="1">
      <c r="M1265" s="40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  <c r="AY1265" s="6"/>
      <c r="AZ1265" s="46"/>
    </row>
    <row r="1266" spans="13:52" s="45" customFormat="1">
      <c r="M1266" s="40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  <c r="AY1266" s="6"/>
      <c r="AZ1266" s="46"/>
    </row>
    <row r="1267" spans="13:52" s="45" customFormat="1">
      <c r="M1267" s="40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  <c r="AY1267" s="6"/>
      <c r="AZ1267" s="46"/>
    </row>
    <row r="1268" spans="13:52" s="45" customFormat="1">
      <c r="M1268" s="40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  <c r="AY1268" s="6"/>
      <c r="AZ1268" s="46"/>
    </row>
    <row r="1269" spans="13:52" s="45" customFormat="1">
      <c r="M1269" s="40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/>
      <c r="AQ1269" s="6"/>
      <c r="AR1269" s="6"/>
      <c r="AS1269" s="6"/>
      <c r="AT1269" s="6"/>
      <c r="AU1269" s="6"/>
      <c r="AV1269" s="6"/>
      <c r="AW1269" s="6"/>
      <c r="AX1269" s="6"/>
      <c r="AY1269" s="6"/>
      <c r="AZ1269" s="46"/>
    </row>
    <row r="1270" spans="13:52" s="45" customFormat="1">
      <c r="M1270" s="40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  <c r="AY1270" s="6"/>
      <c r="AZ1270" s="46"/>
    </row>
    <row r="1271" spans="13:52" s="45" customFormat="1">
      <c r="M1271" s="40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  <c r="AY1271" s="6"/>
      <c r="AZ1271" s="46"/>
    </row>
    <row r="1272" spans="13:52" s="45" customFormat="1">
      <c r="M1272" s="40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/>
      <c r="AR1272" s="6"/>
      <c r="AS1272" s="6"/>
      <c r="AT1272" s="6"/>
      <c r="AU1272" s="6"/>
      <c r="AV1272" s="6"/>
      <c r="AW1272" s="6"/>
      <c r="AX1272" s="6"/>
      <c r="AY1272" s="6"/>
      <c r="AZ1272" s="46"/>
    </row>
    <row r="1273" spans="13:52" s="45" customFormat="1">
      <c r="M1273" s="40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  <c r="AY1273" s="6"/>
      <c r="AZ1273" s="46"/>
    </row>
    <row r="1274" spans="13:52" s="45" customFormat="1">
      <c r="M1274" s="40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  <c r="AY1274" s="6"/>
      <c r="AZ1274" s="46"/>
    </row>
    <row r="1275" spans="13:52" s="45" customFormat="1">
      <c r="M1275" s="40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  <c r="AY1275" s="6"/>
      <c r="AZ1275" s="46"/>
    </row>
    <row r="1276" spans="13:52" s="45" customFormat="1">
      <c r="M1276" s="40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  <c r="AY1276" s="6"/>
      <c r="AZ1276" s="46"/>
    </row>
    <row r="1277" spans="13:52" s="45" customFormat="1">
      <c r="M1277" s="40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/>
      <c r="AL1277" s="6"/>
      <c r="AM1277" s="6"/>
      <c r="AN1277" s="6"/>
      <c r="AO1277" s="6"/>
      <c r="AP1277" s="6"/>
      <c r="AQ1277" s="6"/>
      <c r="AR1277" s="6"/>
      <c r="AS1277" s="6"/>
      <c r="AT1277" s="6"/>
      <c r="AU1277" s="6"/>
      <c r="AV1277" s="6"/>
      <c r="AW1277" s="6"/>
      <c r="AX1277" s="6"/>
      <c r="AY1277" s="6"/>
      <c r="AZ1277" s="46"/>
    </row>
    <row r="1278" spans="13:52" s="45" customFormat="1">
      <c r="M1278" s="40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  <c r="AY1278" s="6"/>
      <c r="AZ1278" s="46"/>
    </row>
    <row r="1279" spans="13:52" s="45" customFormat="1">
      <c r="M1279" s="40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  <c r="AY1279" s="6"/>
      <c r="AZ1279" s="46"/>
    </row>
    <row r="1280" spans="13:52" s="45" customFormat="1">
      <c r="M1280" s="40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  <c r="AY1280" s="6"/>
      <c r="AZ1280" s="46"/>
    </row>
    <row r="1281" spans="13:52" s="45" customFormat="1">
      <c r="M1281" s="40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  <c r="AY1281" s="6"/>
      <c r="AZ1281" s="46"/>
    </row>
    <row r="1282" spans="13:52" s="45" customFormat="1">
      <c r="M1282" s="40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  <c r="AY1282" s="6"/>
      <c r="AZ1282" s="46"/>
    </row>
    <row r="1283" spans="13:52" s="45" customFormat="1">
      <c r="M1283" s="40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  <c r="AY1283" s="6"/>
      <c r="AZ1283" s="46"/>
    </row>
    <row r="1284" spans="13:52" s="45" customFormat="1">
      <c r="M1284" s="40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  <c r="AY1284" s="6"/>
      <c r="AZ1284" s="46"/>
    </row>
    <row r="1285" spans="13:52" s="45" customFormat="1">
      <c r="M1285" s="40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  <c r="AY1285" s="6"/>
      <c r="AZ1285" s="46"/>
    </row>
    <row r="1286" spans="13:52" s="45" customFormat="1">
      <c r="M1286" s="40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  <c r="AY1286" s="6"/>
      <c r="AZ1286" s="46"/>
    </row>
    <row r="1287" spans="13:52" s="45" customFormat="1">
      <c r="M1287" s="40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  <c r="AY1287" s="6"/>
      <c r="AZ1287" s="46"/>
    </row>
    <row r="1288" spans="13:52" s="45" customFormat="1">
      <c r="M1288" s="40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  <c r="AY1288" s="6"/>
      <c r="AZ1288" s="46"/>
    </row>
    <row r="1289" spans="13:52" s="45" customFormat="1">
      <c r="M1289" s="40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  <c r="AY1289" s="6"/>
      <c r="AZ1289" s="46"/>
    </row>
    <row r="1290" spans="13:52" s="45" customFormat="1">
      <c r="M1290" s="40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  <c r="AY1290" s="6"/>
      <c r="AZ1290" s="46"/>
    </row>
    <row r="1291" spans="13:52" s="45" customFormat="1">
      <c r="M1291" s="40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  <c r="AY1291" s="6"/>
      <c r="AZ1291" s="46"/>
    </row>
    <row r="1292" spans="13:52" s="45" customFormat="1">
      <c r="M1292" s="40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  <c r="AY1292" s="6"/>
      <c r="AZ1292" s="46"/>
    </row>
    <row r="1293" spans="13:52" s="45" customFormat="1">
      <c r="M1293" s="40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  <c r="AY1293" s="6"/>
      <c r="AZ1293" s="46"/>
    </row>
    <row r="1294" spans="13:52" s="45" customFormat="1">
      <c r="M1294" s="40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  <c r="AY1294" s="6"/>
      <c r="AZ1294" s="46"/>
    </row>
    <row r="1295" spans="13:52" s="45" customFormat="1">
      <c r="M1295" s="40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  <c r="AY1295" s="6"/>
      <c r="AZ1295" s="46"/>
    </row>
    <row r="1296" spans="13:52" s="45" customFormat="1">
      <c r="M1296" s="40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  <c r="AY1296" s="6"/>
      <c r="AZ1296" s="46"/>
    </row>
    <row r="1297" spans="13:52" s="45" customFormat="1">
      <c r="M1297" s="40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  <c r="AY1297" s="6"/>
      <c r="AZ1297" s="46"/>
    </row>
    <row r="1298" spans="13:52" s="45" customFormat="1">
      <c r="M1298" s="40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  <c r="AY1298" s="6"/>
      <c r="AZ1298" s="46"/>
    </row>
    <row r="1299" spans="13:52" s="45" customFormat="1">
      <c r="M1299" s="40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  <c r="AY1299" s="6"/>
      <c r="AZ1299" s="46"/>
    </row>
    <row r="1300" spans="13:52" s="45" customFormat="1">
      <c r="M1300" s="40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  <c r="AY1300" s="6"/>
      <c r="AZ1300" s="46"/>
    </row>
    <row r="1301" spans="13:52" s="45" customFormat="1">
      <c r="M1301" s="40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  <c r="AY1301" s="6"/>
      <c r="AZ1301" s="46"/>
    </row>
    <row r="1302" spans="13:52" s="45" customFormat="1">
      <c r="M1302" s="40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/>
      <c r="AN1302" s="6"/>
      <c r="AO1302" s="6"/>
      <c r="AP1302" s="6"/>
      <c r="AQ1302" s="6"/>
      <c r="AR1302" s="6"/>
      <c r="AS1302" s="6"/>
      <c r="AT1302" s="6"/>
      <c r="AU1302" s="6"/>
      <c r="AV1302" s="6"/>
      <c r="AW1302" s="6"/>
      <c r="AX1302" s="6"/>
      <c r="AY1302" s="6"/>
      <c r="AZ1302" s="46"/>
    </row>
    <row r="1303" spans="13:52" s="45" customFormat="1">
      <c r="M1303" s="40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/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  <c r="AY1303" s="6"/>
      <c r="AZ1303" s="46"/>
    </row>
    <row r="1304" spans="13:52" s="45" customFormat="1">
      <c r="M1304" s="40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  <c r="AY1304" s="6"/>
      <c r="AZ1304" s="46"/>
    </row>
    <row r="1305" spans="13:52" s="45" customFormat="1">
      <c r="M1305" s="40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  <c r="AY1305" s="6"/>
      <c r="AZ1305" s="46"/>
    </row>
    <row r="1306" spans="13:52" s="45" customFormat="1">
      <c r="M1306" s="40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  <c r="AY1306" s="6"/>
      <c r="AZ1306" s="46"/>
    </row>
    <row r="1307" spans="13:52" s="45" customFormat="1">
      <c r="M1307" s="40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  <c r="AY1307" s="6"/>
      <c r="AZ1307" s="46"/>
    </row>
    <row r="1308" spans="13:52" s="45" customFormat="1">
      <c r="M1308" s="40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  <c r="AY1308" s="6"/>
      <c r="AZ1308" s="46"/>
    </row>
    <row r="1309" spans="13:52" s="45" customFormat="1">
      <c r="M1309" s="40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  <c r="AY1309" s="6"/>
      <c r="AZ1309" s="46"/>
    </row>
    <row r="1310" spans="13:52" s="45" customFormat="1">
      <c r="M1310" s="40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  <c r="AY1310" s="6"/>
      <c r="AZ1310" s="46"/>
    </row>
    <row r="1311" spans="13:52" s="45" customFormat="1">
      <c r="M1311" s="40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  <c r="AY1311" s="6"/>
      <c r="AZ1311" s="46"/>
    </row>
    <row r="1312" spans="13:52" s="45" customFormat="1">
      <c r="M1312" s="40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  <c r="AN1312" s="6"/>
      <c r="AO1312" s="6"/>
      <c r="AP1312" s="6"/>
      <c r="AQ1312" s="6"/>
      <c r="AR1312" s="6"/>
      <c r="AS1312" s="6"/>
      <c r="AT1312" s="6"/>
      <c r="AU1312" s="6"/>
      <c r="AV1312" s="6"/>
      <c r="AW1312" s="6"/>
      <c r="AX1312" s="6"/>
      <c r="AY1312" s="6"/>
      <c r="AZ1312" s="46"/>
    </row>
    <row r="1313" spans="13:52" s="45" customFormat="1">
      <c r="M1313" s="40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  <c r="AY1313" s="6"/>
      <c r="AZ1313" s="46"/>
    </row>
    <row r="1314" spans="13:52" s="45" customFormat="1">
      <c r="M1314" s="40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  <c r="AY1314" s="6"/>
      <c r="AZ1314" s="46"/>
    </row>
    <row r="1315" spans="13:52" s="45" customFormat="1">
      <c r="M1315" s="40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  <c r="AY1315" s="6"/>
      <c r="AZ1315" s="46"/>
    </row>
    <row r="1316" spans="13:52" s="45" customFormat="1">
      <c r="M1316" s="40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  <c r="AY1316" s="6"/>
      <c r="AZ1316" s="46"/>
    </row>
    <row r="1317" spans="13:52" s="45" customFormat="1">
      <c r="M1317" s="40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  <c r="AY1317" s="6"/>
      <c r="AZ1317" s="46"/>
    </row>
    <row r="1318" spans="13:52" s="45" customFormat="1">
      <c r="M1318" s="40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46"/>
    </row>
    <row r="1319" spans="13:52" s="45" customFormat="1">
      <c r="M1319" s="40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46"/>
    </row>
    <row r="1320" spans="13:52" s="45" customFormat="1">
      <c r="M1320" s="40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46"/>
    </row>
    <row r="1321" spans="13:52" s="45" customFormat="1">
      <c r="M1321" s="40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/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46"/>
    </row>
    <row r="1322" spans="13:52" s="45" customFormat="1">
      <c r="M1322" s="40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46"/>
    </row>
    <row r="1323" spans="13:52" s="45" customFormat="1">
      <c r="M1323" s="40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46"/>
    </row>
    <row r="1324" spans="13:52" s="45" customFormat="1">
      <c r="M1324" s="40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46"/>
    </row>
    <row r="1325" spans="13:52" s="45" customFormat="1">
      <c r="M1325" s="40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46"/>
    </row>
    <row r="1326" spans="13:52" s="45" customFormat="1">
      <c r="M1326" s="40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46"/>
    </row>
    <row r="1327" spans="13:52" s="45" customFormat="1">
      <c r="M1327" s="40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46"/>
    </row>
    <row r="1328" spans="13:52" s="45" customFormat="1">
      <c r="M1328" s="40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46"/>
    </row>
    <row r="1329" spans="13:52" s="45" customFormat="1">
      <c r="M1329" s="40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46"/>
    </row>
    <row r="1330" spans="13:52" s="45" customFormat="1">
      <c r="M1330" s="40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46"/>
    </row>
    <row r="1331" spans="13:52" s="45" customFormat="1">
      <c r="M1331" s="40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46"/>
    </row>
    <row r="1332" spans="13:52" s="45" customFormat="1">
      <c r="M1332" s="40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46"/>
    </row>
    <row r="1333" spans="13:52" s="45" customFormat="1">
      <c r="M1333" s="40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46"/>
    </row>
    <row r="1334" spans="13:52" s="45" customFormat="1">
      <c r="M1334" s="40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46"/>
    </row>
    <row r="1335" spans="13:52" s="45" customFormat="1">
      <c r="M1335" s="40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46"/>
    </row>
    <row r="1336" spans="13:52" s="45" customFormat="1">
      <c r="M1336" s="40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46"/>
    </row>
    <row r="1337" spans="13:52" s="45" customFormat="1">
      <c r="M1337" s="40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46"/>
    </row>
    <row r="1338" spans="13:52" s="45" customFormat="1">
      <c r="M1338" s="40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/>
      <c r="AV1338" s="6"/>
      <c r="AW1338" s="6"/>
      <c r="AX1338" s="6"/>
      <c r="AY1338" s="6"/>
      <c r="AZ1338" s="46"/>
    </row>
    <row r="1339" spans="13:52" s="45" customFormat="1">
      <c r="M1339" s="40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/>
      <c r="AR1339" s="6"/>
      <c r="AS1339" s="6"/>
      <c r="AT1339" s="6"/>
      <c r="AU1339" s="6"/>
      <c r="AV1339" s="6"/>
      <c r="AW1339" s="6"/>
      <c r="AX1339" s="6"/>
      <c r="AY1339" s="6"/>
      <c r="AZ1339" s="46"/>
    </row>
    <row r="1340" spans="13:52" s="45" customFormat="1">
      <c r="M1340" s="40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46"/>
    </row>
    <row r="1341" spans="13:52" s="45" customFormat="1">
      <c r="M1341" s="40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  <c r="AY1341" s="6"/>
      <c r="AZ1341" s="46"/>
    </row>
    <row r="1342" spans="13:52" s="45" customFormat="1">
      <c r="M1342" s="40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46"/>
    </row>
    <row r="1343" spans="13:52" s="45" customFormat="1">
      <c r="M1343" s="40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46"/>
    </row>
    <row r="1344" spans="13:52" s="45" customFormat="1">
      <c r="M1344" s="40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46"/>
    </row>
    <row r="1345" spans="13:52" s="45" customFormat="1">
      <c r="M1345" s="40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46"/>
    </row>
    <row r="1346" spans="13:52" s="45" customFormat="1">
      <c r="M1346" s="40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46"/>
    </row>
    <row r="1347" spans="13:52" s="45" customFormat="1">
      <c r="M1347" s="40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46"/>
    </row>
    <row r="1348" spans="13:52" s="45" customFormat="1">
      <c r="M1348" s="40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46"/>
    </row>
    <row r="1349" spans="13:52" s="45" customFormat="1">
      <c r="M1349" s="40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46"/>
    </row>
    <row r="1350" spans="13:52" s="45" customFormat="1">
      <c r="M1350" s="40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46"/>
    </row>
    <row r="1351" spans="13:52" s="45" customFormat="1">
      <c r="M1351" s="40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46"/>
    </row>
    <row r="1352" spans="13:52" s="45" customFormat="1">
      <c r="M1352" s="40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46"/>
    </row>
    <row r="1353" spans="13:52" s="45" customFormat="1">
      <c r="M1353" s="40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46"/>
    </row>
    <row r="1354" spans="13:52" s="45" customFormat="1">
      <c r="M1354" s="40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46"/>
    </row>
    <row r="1355" spans="13:52" s="45" customFormat="1">
      <c r="M1355" s="40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6"/>
      <c r="AL1355" s="6"/>
      <c r="AM1355" s="6"/>
      <c r="AN1355" s="6"/>
      <c r="AO1355" s="6"/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46"/>
    </row>
    <row r="1356" spans="13:52" s="45" customFormat="1">
      <c r="M1356" s="40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46"/>
    </row>
    <row r="1357" spans="13:52" s="45" customFormat="1">
      <c r="M1357" s="40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46"/>
    </row>
    <row r="1358" spans="13:52" s="45" customFormat="1">
      <c r="M1358" s="40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46"/>
    </row>
    <row r="1359" spans="13:52" s="45" customFormat="1">
      <c r="M1359" s="40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46"/>
    </row>
    <row r="1360" spans="13:52" s="45" customFormat="1">
      <c r="M1360" s="40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46"/>
    </row>
    <row r="1361" spans="13:52" s="45" customFormat="1">
      <c r="M1361" s="40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46"/>
    </row>
    <row r="1362" spans="13:52" s="45" customFormat="1">
      <c r="M1362" s="40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46"/>
    </row>
    <row r="1363" spans="13:52" s="45" customFormat="1">
      <c r="M1363" s="40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46"/>
    </row>
    <row r="1364" spans="13:52" s="45" customFormat="1">
      <c r="M1364" s="40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46"/>
    </row>
    <row r="1365" spans="13:52" s="45" customFormat="1">
      <c r="M1365" s="40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46"/>
    </row>
    <row r="1366" spans="13:52" s="45" customFormat="1">
      <c r="M1366" s="40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46"/>
    </row>
    <row r="1367" spans="13:52" s="45" customFormat="1">
      <c r="M1367" s="40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46"/>
    </row>
    <row r="1368" spans="13:52" s="45" customFormat="1">
      <c r="M1368" s="40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46"/>
    </row>
    <row r="1369" spans="13:52" s="45" customFormat="1">
      <c r="M1369" s="40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46"/>
    </row>
    <row r="1370" spans="13:52" s="45" customFormat="1">
      <c r="M1370" s="40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46"/>
    </row>
    <row r="1371" spans="13:52" s="45" customFormat="1">
      <c r="M1371" s="40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46"/>
    </row>
    <row r="1372" spans="13:52" s="45" customFormat="1">
      <c r="M1372" s="40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46"/>
    </row>
    <row r="1373" spans="13:52" s="45" customFormat="1">
      <c r="M1373" s="40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46"/>
    </row>
    <row r="1374" spans="13:52" s="45" customFormat="1">
      <c r="M1374" s="40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  <c r="AH1374" s="6"/>
      <c r="AI1374" s="6"/>
      <c r="AJ1374" s="6"/>
      <c r="AK1374" s="6"/>
      <c r="AL1374" s="6"/>
      <c r="AM1374" s="6"/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46"/>
    </row>
    <row r="1375" spans="13:52" s="45" customFormat="1">
      <c r="M1375" s="40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46"/>
    </row>
    <row r="1376" spans="13:52" s="45" customFormat="1">
      <c r="M1376" s="40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46"/>
    </row>
    <row r="1377" spans="13:52" s="45" customFormat="1">
      <c r="M1377" s="40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46"/>
    </row>
    <row r="1378" spans="13:52" s="45" customFormat="1">
      <c r="M1378" s="40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46"/>
    </row>
    <row r="1379" spans="13:52" s="45" customFormat="1">
      <c r="M1379" s="40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46"/>
    </row>
    <row r="1380" spans="13:52" s="45" customFormat="1">
      <c r="M1380" s="40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46"/>
    </row>
    <row r="1381" spans="13:52" s="45" customFormat="1">
      <c r="M1381" s="40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46"/>
    </row>
    <row r="1382" spans="13:52" s="45" customFormat="1">
      <c r="M1382" s="40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46"/>
    </row>
    <row r="1383" spans="13:52" s="45" customFormat="1">
      <c r="M1383" s="40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46"/>
    </row>
    <row r="1384" spans="13:52" s="45" customFormat="1">
      <c r="M1384" s="40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46"/>
    </row>
    <row r="1385" spans="13:52" s="45" customFormat="1">
      <c r="M1385" s="40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46"/>
    </row>
    <row r="1386" spans="13:52" s="45" customFormat="1">
      <c r="M1386" s="40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46"/>
    </row>
    <row r="1387" spans="13:52" s="45" customFormat="1">
      <c r="M1387" s="40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46"/>
    </row>
    <row r="1388" spans="13:52" s="45" customFormat="1">
      <c r="M1388" s="40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46"/>
    </row>
    <row r="1389" spans="13:52" s="45" customFormat="1">
      <c r="M1389" s="40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46"/>
    </row>
    <row r="1390" spans="13:52" s="45" customFormat="1">
      <c r="M1390" s="40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46"/>
    </row>
    <row r="1391" spans="13:52" s="45" customFormat="1">
      <c r="M1391" s="40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46"/>
    </row>
    <row r="1392" spans="13:52" s="45" customFormat="1">
      <c r="M1392" s="40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46"/>
    </row>
    <row r="1393" spans="13:52" s="45" customFormat="1">
      <c r="M1393" s="40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  <c r="AY1393" s="6"/>
      <c r="AZ1393" s="46"/>
    </row>
    <row r="1394" spans="13:52" s="45" customFormat="1">
      <c r="M1394" s="40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  <c r="AY1394" s="6"/>
      <c r="AZ1394" s="46"/>
    </row>
    <row r="1395" spans="13:52" s="45" customFormat="1">
      <c r="M1395" s="40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46"/>
    </row>
    <row r="1396" spans="13:52" s="45" customFormat="1">
      <c r="M1396" s="40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46"/>
    </row>
    <row r="1397" spans="13:52" s="45" customFormat="1">
      <c r="M1397" s="40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/>
      <c r="AK1397" s="6"/>
      <c r="AL1397" s="6"/>
      <c r="AM1397" s="6"/>
      <c r="AN1397" s="6"/>
      <c r="AO1397" s="6"/>
      <c r="AP1397" s="6"/>
      <c r="AQ1397" s="6"/>
      <c r="AR1397" s="6"/>
      <c r="AS1397" s="6"/>
      <c r="AT1397" s="6"/>
      <c r="AU1397" s="6"/>
      <c r="AV1397" s="6"/>
      <c r="AW1397" s="6"/>
      <c r="AX1397" s="6"/>
      <c r="AY1397" s="6"/>
      <c r="AZ1397" s="46"/>
    </row>
    <row r="1398" spans="13:52" s="45" customFormat="1">
      <c r="M1398" s="40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46"/>
    </row>
    <row r="1399" spans="13:52" s="45" customFormat="1">
      <c r="M1399" s="40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46"/>
    </row>
    <row r="1400" spans="13:52" s="45" customFormat="1">
      <c r="M1400" s="40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46"/>
    </row>
    <row r="1401" spans="13:52" s="45" customFormat="1">
      <c r="M1401" s="40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46"/>
    </row>
    <row r="1402" spans="13:52" s="45" customFormat="1">
      <c r="M1402" s="40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46"/>
    </row>
    <row r="1403" spans="13:52" s="45" customFormat="1">
      <c r="M1403" s="40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46"/>
    </row>
    <row r="1404" spans="13:52" s="45" customFormat="1">
      <c r="M1404" s="40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46"/>
    </row>
    <row r="1405" spans="13:52" s="45" customFormat="1">
      <c r="M1405" s="40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46"/>
    </row>
    <row r="1406" spans="13:52" s="45" customFormat="1">
      <c r="M1406" s="40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46"/>
    </row>
    <row r="1407" spans="13:52" s="45" customFormat="1">
      <c r="M1407" s="40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46"/>
    </row>
    <row r="1408" spans="13:52" s="45" customFormat="1">
      <c r="M1408" s="40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46"/>
    </row>
    <row r="1409" spans="13:52" s="45" customFormat="1">
      <c r="M1409" s="40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46"/>
    </row>
    <row r="1410" spans="13:52" s="45" customFormat="1">
      <c r="M1410" s="40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46"/>
    </row>
    <row r="1411" spans="13:52" s="45" customFormat="1">
      <c r="M1411" s="40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46"/>
    </row>
    <row r="1412" spans="13:52" s="45" customFormat="1">
      <c r="M1412" s="40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46"/>
    </row>
    <row r="1413" spans="13:52" s="45" customFormat="1">
      <c r="M1413" s="40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46"/>
    </row>
    <row r="1414" spans="13:52" s="45" customFormat="1">
      <c r="M1414" s="40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46"/>
    </row>
    <row r="1415" spans="13:52" s="45" customFormat="1">
      <c r="M1415" s="40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46"/>
    </row>
    <row r="1416" spans="13:52" s="45" customFormat="1">
      <c r="M1416" s="40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46"/>
    </row>
    <row r="1417" spans="13:52" s="45" customFormat="1">
      <c r="M1417" s="40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46"/>
    </row>
    <row r="1418" spans="13:52" s="45" customFormat="1">
      <c r="M1418" s="40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/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46"/>
    </row>
    <row r="1419" spans="13:52" s="45" customFormat="1">
      <c r="M1419" s="40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46"/>
    </row>
    <row r="1420" spans="13:52" s="45" customFormat="1">
      <c r="M1420" s="40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46"/>
    </row>
    <row r="1421" spans="13:52" s="45" customFormat="1">
      <c r="M1421" s="40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46"/>
    </row>
    <row r="1422" spans="13:52" s="45" customFormat="1">
      <c r="M1422" s="40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46"/>
    </row>
    <row r="1423" spans="13:52" s="45" customFormat="1">
      <c r="M1423" s="40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46"/>
    </row>
    <row r="1424" spans="13:52" s="45" customFormat="1">
      <c r="M1424" s="40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46"/>
    </row>
    <row r="1425" spans="13:52" s="45" customFormat="1">
      <c r="M1425" s="40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46"/>
    </row>
    <row r="1426" spans="13:52" s="45" customFormat="1">
      <c r="M1426" s="40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46"/>
    </row>
    <row r="1427" spans="13:52" s="45" customFormat="1">
      <c r="M1427" s="40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46"/>
    </row>
    <row r="1428" spans="13:52" s="45" customFormat="1">
      <c r="M1428" s="40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46"/>
    </row>
    <row r="1429" spans="13:52" s="45" customFormat="1">
      <c r="M1429" s="40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  <c r="AY1429" s="6"/>
      <c r="AZ1429" s="46"/>
    </row>
    <row r="1430" spans="13:52" s="45" customFormat="1">
      <c r="M1430" s="40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46"/>
    </row>
    <row r="1431" spans="13:52" s="45" customFormat="1">
      <c r="M1431" s="40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46"/>
    </row>
    <row r="1432" spans="13:52" s="45" customFormat="1">
      <c r="M1432" s="40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46"/>
    </row>
    <row r="1433" spans="13:52" s="45" customFormat="1">
      <c r="M1433" s="40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46"/>
    </row>
    <row r="1434" spans="13:52" s="45" customFormat="1">
      <c r="M1434" s="40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46"/>
    </row>
    <row r="1435" spans="13:52" s="45" customFormat="1">
      <c r="M1435" s="40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46"/>
    </row>
    <row r="1436" spans="13:52" s="45" customFormat="1">
      <c r="M1436" s="40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46"/>
    </row>
    <row r="1437" spans="13:52" s="45" customFormat="1">
      <c r="M1437" s="40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46"/>
    </row>
    <row r="1438" spans="13:52" s="45" customFormat="1">
      <c r="M1438" s="40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46"/>
    </row>
    <row r="1439" spans="13:52" s="45" customFormat="1">
      <c r="M1439" s="40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46"/>
    </row>
    <row r="1440" spans="13:52" s="45" customFormat="1">
      <c r="M1440" s="40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46"/>
    </row>
    <row r="1441" spans="13:52" s="45" customFormat="1">
      <c r="M1441" s="40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46"/>
    </row>
    <row r="1442" spans="13:52" s="45" customFormat="1">
      <c r="M1442" s="40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46"/>
    </row>
    <row r="1443" spans="13:52" s="45" customFormat="1">
      <c r="M1443" s="40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46"/>
    </row>
    <row r="1444" spans="13:52" s="45" customFormat="1">
      <c r="M1444" s="40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46"/>
    </row>
    <row r="1445" spans="13:52" s="45" customFormat="1">
      <c r="M1445" s="40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46"/>
    </row>
    <row r="1446" spans="13:52" s="45" customFormat="1">
      <c r="M1446" s="40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46"/>
    </row>
    <row r="1447" spans="13:52" s="45" customFormat="1">
      <c r="M1447" s="40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46"/>
    </row>
    <row r="1448" spans="13:52" s="45" customFormat="1">
      <c r="M1448" s="40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46"/>
    </row>
    <row r="1449" spans="13:52" s="45" customFormat="1">
      <c r="M1449" s="40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46"/>
    </row>
    <row r="1450" spans="13:52" s="45" customFormat="1">
      <c r="M1450" s="40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46"/>
    </row>
    <row r="1451" spans="13:52" s="45" customFormat="1">
      <c r="M1451" s="40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46"/>
    </row>
    <row r="1452" spans="13:52" s="45" customFormat="1">
      <c r="M1452" s="40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46"/>
    </row>
    <row r="1453" spans="13:52" s="45" customFormat="1">
      <c r="M1453" s="40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46"/>
    </row>
    <row r="1454" spans="13:52" s="45" customFormat="1">
      <c r="M1454" s="40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46"/>
    </row>
    <row r="1455" spans="13:52" s="45" customFormat="1">
      <c r="M1455" s="40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46"/>
    </row>
    <row r="1456" spans="13:52" s="45" customFormat="1">
      <c r="M1456" s="40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46"/>
    </row>
    <row r="1457" spans="13:52" s="45" customFormat="1">
      <c r="M1457" s="40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46"/>
    </row>
    <row r="1458" spans="13:52" s="45" customFormat="1">
      <c r="M1458" s="40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46"/>
    </row>
    <row r="1459" spans="13:52" s="45" customFormat="1">
      <c r="M1459" s="40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46"/>
    </row>
    <row r="1460" spans="13:52" s="45" customFormat="1">
      <c r="M1460" s="40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46"/>
    </row>
    <row r="1461" spans="13:52" s="45" customFormat="1">
      <c r="M1461" s="40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46"/>
    </row>
    <row r="1462" spans="13:52" s="45" customFormat="1">
      <c r="M1462" s="40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46"/>
    </row>
    <row r="1463" spans="13:52" s="45" customFormat="1">
      <c r="M1463" s="40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46"/>
    </row>
    <row r="1464" spans="13:52" s="45" customFormat="1">
      <c r="M1464" s="40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46"/>
    </row>
    <row r="1465" spans="13:52" s="45" customFormat="1">
      <c r="M1465" s="40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46"/>
    </row>
    <row r="1466" spans="13:52" s="45" customFormat="1">
      <c r="M1466" s="40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46"/>
    </row>
    <row r="1467" spans="13:52" s="45" customFormat="1">
      <c r="M1467" s="40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46"/>
    </row>
    <row r="1468" spans="13:52" s="45" customFormat="1">
      <c r="M1468" s="40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46"/>
    </row>
    <row r="1469" spans="13:52" s="45" customFormat="1">
      <c r="M1469" s="40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46"/>
    </row>
    <row r="1470" spans="13:52" s="45" customFormat="1">
      <c r="M1470" s="40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46"/>
    </row>
    <row r="1471" spans="13:52" s="45" customFormat="1">
      <c r="M1471" s="40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46"/>
    </row>
    <row r="1472" spans="13:52" s="45" customFormat="1">
      <c r="M1472" s="40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46"/>
    </row>
    <row r="1473" spans="13:52" s="45" customFormat="1">
      <c r="M1473" s="40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46"/>
    </row>
    <row r="1474" spans="13:52" s="45" customFormat="1">
      <c r="M1474" s="40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46"/>
    </row>
    <row r="1475" spans="13:52" s="45" customFormat="1">
      <c r="M1475" s="40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46"/>
    </row>
    <row r="1476" spans="13:52" s="45" customFormat="1">
      <c r="M1476" s="40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46"/>
    </row>
    <row r="1477" spans="13:52" s="45" customFormat="1">
      <c r="M1477" s="40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46"/>
    </row>
    <row r="1478" spans="13:52" s="45" customFormat="1">
      <c r="M1478" s="40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46"/>
    </row>
    <row r="1479" spans="13:52" s="45" customFormat="1">
      <c r="M1479" s="40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46"/>
    </row>
    <row r="1480" spans="13:52" s="45" customFormat="1">
      <c r="M1480" s="40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46"/>
    </row>
    <row r="1481" spans="13:52" s="45" customFormat="1">
      <c r="M1481" s="40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46"/>
    </row>
    <row r="1482" spans="13:52" s="45" customFormat="1">
      <c r="M1482" s="40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46"/>
    </row>
    <row r="1483" spans="13:52" s="45" customFormat="1">
      <c r="M1483" s="40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46"/>
    </row>
    <row r="1484" spans="13:52" s="45" customFormat="1">
      <c r="M1484" s="40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46"/>
    </row>
    <row r="1485" spans="13:52" s="45" customFormat="1">
      <c r="M1485" s="40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46"/>
    </row>
    <row r="1486" spans="13:52" s="45" customFormat="1">
      <c r="M1486" s="40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46"/>
    </row>
    <row r="1487" spans="13:52" s="45" customFormat="1">
      <c r="M1487" s="40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46"/>
    </row>
    <row r="1488" spans="13:52" s="45" customFormat="1">
      <c r="M1488" s="40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46"/>
    </row>
    <row r="1489" spans="13:52" s="45" customFormat="1">
      <c r="M1489" s="40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46"/>
    </row>
    <row r="1490" spans="13:52" s="45" customFormat="1">
      <c r="M1490" s="40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46"/>
    </row>
    <row r="1491" spans="13:52" s="45" customFormat="1">
      <c r="M1491" s="40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46"/>
    </row>
    <row r="1492" spans="13:52" s="45" customFormat="1">
      <c r="M1492" s="40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46"/>
    </row>
    <row r="1493" spans="13:52" s="45" customFormat="1">
      <c r="M1493" s="40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46"/>
    </row>
    <row r="1494" spans="13:52" s="45" customFormat="1">
      <c r="M1494" s="40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46"/>
    </row>
    <row r="1495" spans="13:52" s="45" customFormat="1">
      <c r="M1495" s="40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46"/>
    </row>
    <row r="1496" spans="13:52" s="45" customFormat="1">
      <c r="M1496" s="40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46"/>
    </row>
    <row r="1497" spans="13:52" s="45" customFormat="1">
      <c r="M1497" s="40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46"/>
    </row>
    <row r="1498" spans="13:52" s="45" customFormat="1">
      <c r="M1498" s="40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46"/>
    </row>
    <row r="1499" spans="13:52" s="45" customFormat="1">
      <c r="M1499" s="40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46"/>
    </row>
    <row r="1500" spans="13:52" s="45" customFormat="1">
      <c r="M1500" s="40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/>
      <c r="AK1500" s="6"/>
      <c r="AL1500" s="6"/>
      <c r="AM1500" s="6"/>
      <c r="AN1500" s="6"/>
      <c r="AO1500" s="6"/>
      <c r="AP1500" s="6"/>
      <c r="AQ1500" s="6"/>
      <c r="AR1500" s="6"/>
      <c r="AS1500" s="6"/>
      <c r="AT1500" s="6"/>
      <c r="AU1500" s="6"/>
      <c r="AV1500" s="6"/>
      <c r="AW1500" s="6"/>
      <c r="AX1500" s="6"/>
      <c r="AY1500" s="6"/>
      <c r="AZ1500" s="46"/>
    </row>
    <row r="1501" spans="13:52" s="45" customFormat="1">
      <c r="M1501" s="40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46"/>
    </row>
    <row r="1502" spans="13:52" s="45" customFormat="1">
      <c r="M1502" s="40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46"/>
    </row>
    <row r="1503" spans="13:52" s="45" customFormat="1">
      <c r="M1503" s="40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46"/>
    </row>
    <row r="1504" spans="13:52" s="45" customFormat="1">
      <c r="M1504" s="40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46"/>
    </row>
    <row r="1505" spans="13:52" s="45" customFormat="1">
      <c r="M1505" s="40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46"/>
    </row>
    <row r="1506" spans="13:52" s="45" customFormat="1">
      <c r="M1506" s="40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46"/>
    </row>
    <row r="1507" spans="13:52" s="45" customFormat="1">
      <c r="M1507" s="40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46"/>
    </row>
    <row r="1508" spans="13:52" s="45" customFormat="1">
      <c r="M1508" s="40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46"/>
    </row>
    <row r="1509" spans="13:52" s="45" customFormat="1">
      <c r="M1509" s="40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46"/>
    </row>
    <row r="1510" spans="13:52" s="45" customFormat="1">
      <c r="M1510" s="40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46"/>
    </row>
    <row r="1511" spans="13:52" s="45" customFormat="1">
      <c r="M1511" s="40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46"/>
    </row>
    <row r="1512" spans="13:52" s="45" customFormat="1">
      <c r="M1512" s="40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46"/>
    </row>
    <row r="1513" spans="13:52" s="45" customFormat="1">
      <c r="M1513" s="40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46"/>
    </row>
    <row r="1514" spans="13:52" s="45" customFormat="1">
      <c r="M1514" s="40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46"/>
    </row>
    <row r="1515" spans="13:52" s="45" customFormat="1">
      <c r="M1515" s="40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46"/>
    </row>
    <row r="1516" spans="13:52" s="45" customFormat="1">
      <c r="M1516" s="40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46"/>
    </row>
    <row r="1517" spans="13:52" s="45" customFormat="1">
      <c r="M1517" s="40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46"/>
    </row>
    <row r="1518" spans="13:52" s="45" customFormat="1">
      <c r="M1518" s="40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/>
      <c r="AV1518" s="6"/>
      <c r="AW1518" s="6"/>
      <c r="AX1518" s="6"/>
      <c r="AY1518" s="6"/>
      <c r="AZ1518" s="46"/>
    </row>
    <row r="1519" spans="13:52" s="45" customFormat="1">
      <c r="M1519" s="40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46"/>
    </row>
    <row r="1520" spans="13:52" s="45" customFormat="1">
      <c r="M1520" s="40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46"/>
    </row>
    <row r="1521" spans="13:52" s="45" customFormat="1">
      <c r="M1521" s="40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46"/>
    </row>
    <row r="1522" spans="13:52" s="45" customFormat="1">
      <c r="M1522" s="40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46"/>
    </row>
    <row r="1523" spans="13:52" s="45" customFormat="1">
      <c r="M1523" s="40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46"/>
    </row>
    <row r="1524" spans="13:52" s="45" customFormat="1">
      <c r="M1524" s="40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46"/>
    </row>
    <row r="1525" spans="13:52" s="45" customFormat="1">
      <c r="M1525" s="40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46"/>
    </row>
    <row r="1526" spans="13:52" s="45" customFormat="1">
      <c r="M1526" s="40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46"/>
    </row>
    <row r="1527" spans="13:52" s="45" customFormat="1">
      <c r="M1527" s="40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46"/>
    </row>
    <row r="1528" spans="13:52" s="45" customFormat="1">
      <c r="M1528" s="40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46"/>
    </row>
    <row r="1529" spans="13:52" s="45" customFormat="1">
      <c r="M1529" s="40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46"/>
    </row>
    <row r="1530" spans="13:52" s="45" customFormat="1">
      <c r="M1530" s="40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46"/>
    </row>
    <row r="1531" spans="13:52" s="45" customFormat="1">
      <c r="M1531" s="40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46"/>
    </row>
    <row r="1532" spans="13:52" s="45" customFormat="1">
      <c r="M1532" s="40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46"/>
    </row>
    <row r="1533" spans="13:52" s="45" customFormat="1">
      <c r="M1533" s="40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46"/>
    </row>
    <row r="1534" spans="13:52" s="45" customFormat="1">
      <c r="M1534" s="40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46"/>
    </row>
    <row r="1535" spans="13:52" s="45" customFormat="1">
      <c r="M1535" s="40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46"/>
    </row>
    <row r="1536" spans="13:52" s="45" customFormat="1">
      <c r="M1536" s="40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46"/>
    </row>
    <row r="1537" spans="13:52" s="45" customFormat="1">
      <c r="M1537" s="40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46"/>
    </row>
    <row r="1538" spans="13:52" s="45" customFormat="1">
      <c r="M1538" s="40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46"/>
    </row>
    <row r="1539" spans="13:52" s="45" customFormat="1">
      <c r="M1539" s="40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46"/>
    </row>
    <row r="1540" spans="13:52" s="45" customFormat="1">
      <c r="M1540" s="40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46"/>
    </row>
    <row r="1541" spans="13:52" s="45" customFormat="1">
      <c r="M1541" s="40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46"/>
    </row>
    <row r="1542" spans="13:52" s="45" customFormat="1">
      <c r="M1542" s="40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46"/>
    </row>
    <row r="1543" spans="13:52" s="45" customFormat="1">
      <c r="M1543" s="40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46"/>
    </row>
    <row r="1544" spans="13:52" s="45" customFormat="1">
      <c r="M1544" s="40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46"/>
    </row>
    <row r="1545" spans="13:52" s="45" customFormat="1">
      <c r="M1545" s="40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  <c r="AY1545" s="6"/>
      <c r="AZ1545" s="46"/>
    </row>
    <row r="1546" spans="13:52" s="45" customFormat="1">
      <c r="M1546" s="40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46"/>
    </row>
    <row r="1547" spans="13:52" s="45" customFormat="1">
      <c r="M1547" s="40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46"/>
    </row>
    <row r="1548" spans="13:52" s="45" customFormat="1">
      <c r="M1548" s="40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46"/>
    </row>
    <row r="1549" spans="13:52" s="45" customFormat="1">
      <c r="M1549" s="40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46"/>
    </row>
    <row r="1550" spans="13:52" s="45" customFormat="1">
      <c r="M1550" s="40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46"/>
    </row>
    <row r="1551" spans="13:52" s="45" customFormat="1">
      <c r="M1551" s="40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46"/>
    </row>
    <row r="1552" spans="13:52" s="45" customFormat="1">
      <c r="M1552" s="40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46"/>
    </row>
    <row r="1553" spans="13:52" s="45" customFormat="1">
      <c r="M1553" s="40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46"/>
    </row>
    <row r="1554" spans="13:52" s="45" customFormat="1">
      <c r="M1554" s="40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46"/>
    </row>
    <row r="1555" spans="13:52" s="45" customFormat="1">
      <c r="M1555" s="40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46"/>
    </row>
    <row r="1556" spans="13:52" s="45" customFormat="1">
      <c r="M1556" s="40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46"/>
    </row>
    <row r="1557" spans="13:52" s="45" customFormat="1">
      <c r="M1557" s="40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46"/>
    </row>
    <row r="1558" spans="13:52" s="45" customFormat="1">
      <c r="M1558" s="40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46"/>
    </row>
    <row r="1559" spans="13:52" s="45" customFormat="1">
      <c r="M1559" s="40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46"/>
    </row>
    <row r="1560" spans="13:52" s="45" customFormat="1">
      <c r="M1560" s="40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46"/>
    </row>
    <row r="1561" spans="13:52" s="45" customFormat="1">
      <c r="M1561" s="40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46"/>
    </row>
    <row r="1562" spans="13:52" s="45" customFormat="1">
      <c r="M1562" s="40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46"/>
    </row>
    <row r="1563" spans="13:52" s="45" customFormat="1">
      <c r="M1563" s="40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46"/>
    </row>
    <row r="1564" spans="13:52" s="45" customFormat="1">
      <c r="M1564" s="40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46"/>
    </row>
    <row r="1565" spans="13:52" s="45" customFormat="1">
      <c r="M1565" s="40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46"/>
    </row>
    <row r="1566" spans="13:52" s="45" customFormat="1">
      <c r="M1566" s="40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46"/>
    </row>
    <row r="1567" spans="13:52" s="45" customFormat="1">
      <c r="M1567" s="40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46"/>
    </row>
    <row r="1568" spans="13:52" s="45" customFormat="1">
      <c r="M1568" s="40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46"/>
    </row>
    <row r="1569" spans="13:52" s="45" customFormat="1">
      <c r="M1569" s="40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46"/>
    </row>
    <row r="1570" spans="13:52" s="45" customFormat="1">
      <c r="M1570" s="40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46"/>
    </row>
    <row r="1571" spans="13:52" s="45" customFormat="1">
      <c r="M1571" s="40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46"/>
    </row>
    <row r="1572" spans="13:52" s="45" customFormat="1">
      <c r="M1572" s="40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46"/>
    </row>
    <row r="1573" spans="13:52" s="45" customFormat="1">
      <c r="M1573" s="40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46"/>
    </row>
    <row r="1574" spans="13:52" s="45" customFormat="1">
      <c r="M1574" s="40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46"/>
    </row>
    <row r="1575" spans="13:52" s="45" customFormat="1">
      <c r="M1575" s="40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46"/>
    </row>
    <row r="1576" spans="13:52" s="45" customFormat="1">
      <c r="M1576" s="40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46"/>
    </row>
    <row r="1577" spans="13:52" s="45" customFormat="1">
      <c r="M1577" s="40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46"/>
    </row>
    <row r="1578" spans="13:52" s="45" customFormat="1">
      <c r="M1578" s="40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46"/>
    </row>
    <row r="1579" spans="13:52" s="45" customFormat="1">
      <c r="M1579" s="40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46"/>
    </row>
    <row r="1580" spans="13:52" s="45" customFormat="1">
      <c r="M1580" s="40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46"/>
    </row>
    <row r="1581" spans="13:52" s="45" customFormat="1">
      <c r="M1581" s="40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46"/>
    </row>
    <row r="1582" spans="13:52" s="45" customFormat="1">
      <c r="M1582" s="40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46"/>
    </row>
    <row r="1583" spans="13:52" s="45" customFormat="1">
      <c r="M1583" s="40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46"/>
    </row>
    <row r="1584" spans="13:52" s="45" customFormat="1">
      <c r="M1584" s="40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46"/>
    </row>
    <row r="1585" spans="13:52" s="45" customFormat="1">
      <c r="M1585" s="40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46"/>
    </row>
    <row r="1586" spans="13:52" s="45" customFormat="1">
      <c r="M1586" s="40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46"/>
    </row>
    <row r="1587" spans="13:52" s="45" customFormat="1">
      <c r="M1587" s="40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  <c r="AY1587" s="6"/>
      <c r="AZ1587" s="46"/>
    </row>
    <row r="1588" spans="13:52" s="45" customFormat="1">
      <c r="M1588" s="40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46"/>
    </row>
    <row r="1589" spans="13:52" s="45" customFormat="1">
      <c r="M1589" s="40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46"/>
    </row>
    <row r="1590" spans="13:52" s="45" customFormat="1">
      <c r="M1590" s="40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46"/>
    </row>
    <row r="1591" spans="13:52" s="45" customFormat="1">
      <c r="M1591" s="40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46"/>
    </row>
    <row r="1592" spans="13:52" s="45" customFormat="1">
      <c r="M1592" s="40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46"/>
    </row>
    <row r="1593" spans="13:52" s="45" customFormat="1">
      <c r="M1593" s="40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46"/>
    </row>
    <row r="1594" spans="13:52" s="45" customFormat="1">
      <c r="M1594" s="40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46"/>
    </row>
    <row r="1595" spans="13:52" s="45" customFormat="1">
      <c r="M1595" s="40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46"/>
    </row>
    <row r="1596" spans="13:52" s="45" customFormat="1">
      <c r="M1596" s="40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46"/>
    </row>
    <row r="1597" spans="13:52" s="45" customFormat="1">
      <c r="M1597" s="40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46"/>
    </row>
    <row r="1598" spans="13:52" s="45" customFormat="1">
      <c r="M1598" s="40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46"/>
    </row>
    <row r="1599" spans="13:52" s="45" customFormat="1">
      <c r="M1599" s="40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46"/>
    </row>
    <row r="1600" spans="13:52" s="45" customFormat="1">
      <c r="M1600" s="40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46"/>
    </row>
    <row r="1601" spans="1:52" s="45" customFormat="1">
      <c r="M1601" s="40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46"/>
    </row>
    <row r="1602" spans="1:52" s="45" customFormat="1">
      <c r="M1602" s="40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46"/>
    </row>
    <row r="1603" spans="1:52" s="45" customFormat="1">
      <c r="M1603" s="40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46"/>
    </row>
    <row r="1604" spans="1:52" s="45" customFormat="1">
      <c r="M1604" s="40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46"/>
    </row>
    <row r="1605" spans="1:52" s="45" customFormat="1">
      <c r="M1605" s="40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  <c r="AN1605" s="6"/>
      <c r="AO1605" s="6"/>
      <c r="AP1605" s="6"/>
      <c r="AQ1605" s="6"/>
      <c r="AR1605" s="6"/>
      <c r="AS1605" s="6"/>
      <c r="AT1605" s="6"/>
      <c r="AU1605" s="6"/>
      <c r="AV1605" s="6"/>
      <c r="AW1605" s="6"/>
      <c r="AX1605" s="6"/>
      <c r="AY1605" s="6"/>
      <c r="AZ1605" s="46"/>
    </row>
    <row r="1606" spans="1:52" s="45" customFormat="1">
      <c r="M1606" s="40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46"/>
    </row>
    <row r="1607" spans="1:52" s="45" customFormat="1">
      <c r="M1607" s="40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  <c r="AN1607" s="6"/>
      <c r="AO1607" s="6"/>
      <c r="AP1607" s="6"/>
      <c r="AQ1607" s="6"/>
      <c r="AR1607" s="6"/>
      <c r="AS1607" s="6"/>
      <c r="AT1607" s="6"/>
      <c r="AU1607" s="6"/>
      <c r="AV1607" s="6"/>
      <c r="AW1607" s="6"/>
      <c r="AX1607" s="6"/>
      <c r="AY1607" s="6"/>
      <c r="AZ1607" s="46"/>
    </row>
    <row r="1608" spans="1:52" s="45" customFormat="1">
      <c r="M1608" s="40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  <c r="AN1608" s="6"/>
      <c r="AO1608" s="6"/>
      <c r="AP1608" s="6"/>
      <c r="AQ1608" s="6"/>
      <c r="AR1608" s="6"/>
      <c r="AS1608" s="6"/>
      <c r="AT1608" s="6"/>
      <c r="AU1608" s="6"/>
      <c r="AV1608" s="6"/>
      <c r="AW1608" s="6"/>
      <c r="AX1608" s="6"/>
      <c r="AY1608" s="6"/>
      <c r="AZ1608" s="46"/>
    </row>
    <row r="1609" spans="1:52" s="45" customFormat="1">
      <c r="M1609" s="40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  <c r="AN1609" s="6"/>
      <c r="AO1609" s="6"/>
      <c r="AP1609" s="6"/>
      <c r="AQ1609" s="6"/>
      <c r="AR1609" s="6"/>
      <c r="AS1609" s="6"/>
      <c r="AT1609" s="6"/>
      <c r="AU1609" s="6"/>
      <c r="AV1609" s="6"/>
      <c r="AW1609" s="6"/>
      <c r="AX1609" s="6"/>
      <c r="AY1609" s="6"/>
      <c r="AZ1609" s="46"/>
    </row>
    <row r="1610" spans="1:52" s="45" customFormat="1">
      <c r="M1610" s="40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  <c r="AN1610" s="6"/>
      <c r="AO1610" s="6"/>
      <c r="AP1610" s="6"/>
      <c r="AQ1610" s="6"/>
      <c r="AR1610" s="6"/>
      <c r="AS1610" s="6"/>
      <c r="AT1610" s="6"/>
      <c r="AU1610" s="6"/>
      <c r="AV1610" s="6"/>
      <c r="AW1610" s="6"/>
      <c r="AX1610" s="6"/>
      <c r="AY1610" s="6"/>
      <c r="AZ1610" s="46"/>
    </row>
    <row r="1611" spans="1:52" s="45" customFormat="1">
      <c r="M1611" s="40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  <c r="AN1611" s="6"/>
      <c r="AO1611" s="6"/>
      <c r="AP1611" s="6"/>
      <c r="AQ1611" s="6"/>
      <c r="AR1611" s="6"/>
      <c r="AS1611" s="6"/>
      <c r="AT1611" s="6"/>
      <c r="AU1611" s="6"/>
      <c r="AV1611" s="6"/>
      <c r="AW1611" s="6"/>
      <c r="AX1611" s="6"/>
      <c r="AY1611" s="6"/>
      <c r="AZ1611" s="46"/>
    </row>
    <row r="1612" spans="1:52" s="45" customFormat="1">
      <c r="M1612" s="40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  <c r="AN1612" s="6"/>
      <c r="AO1612" s="6"/>
      <c r="AP1612" s="6"/>
      <c r="AQ1612" s="6"/>
      <c r="AR1612" s="6"/>
      <c r="AS1612" s="6"/>
      <c r="AT1612" s="6"/>
      <c r="AU1612" s="6"/>
      <c r="AV1612" s="6"/>
      <c r="AW1612" s="6"/>
      <c r="AX1612" s="6"/>
      <c r="AY1612" s="6"/>
      <c r="AZ1612" s="46"/>
    </row>
    <row r="1613" spans="1:52" s="45" customFormat="1">
      <c r="M1613" s="40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  <c r="AN1613" s="6"/>
      <c r="AO1613" s="6"/>
      <c r="AP1613" s="6"/>
      <c r="AQ1613" s="6"/>
      <c r="AR1613" s="6"/>
      <c r="AS1613" s="6"/>
      <c r="AT1613" s="6"/>
      <c r="AU1613" s="6"/>
      <c r="AV1613" s="6"/>
      <c r="AW1613" s="6"/>
      <c r="AX1613" s="6"/>
      <c r="AY1613" s="6"/>
      <c r="AZ1613" s="46"/>
    </row>
    <row r="1614" spans="1:52" s="2" customFormat="1">
      <c r="A1614" s="45"/>
      <c r="B1614" s="45"/>
      <c r="C1614" s="45"/>
      <c r="D1614" s="45"/>
      <c r="E1614" s="45"/>
      <c r="F1614" s="45"/>
      <c r="G1614" s="45"/>
      <c r="H1614" s="45"/>
      <c r="I1614" s="45"/>
      <c r="J1614" s="45"/>
      <c r="K1614" s="45"/>
      <c r="L1614" s="45"/>
      <c r="M1614" s="40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  <c r="AN1614" s="6"/>
      <c r="AO1614" s="6"/>
      <c r="AP1614" s="6"/>
      <c r="AQ1614" s="6"/>
      <c r="AR1614" s="6"/>
      <c r="AS1614" s="6"/>
      <c r="AT1614" s="6"/>
      <c r="AU1614" s="6"/>
      <c r="AV1614" s="6"/>
      <c r="AW1614" s="6"/>
      <c r="AX1614" s="6"/>
      <c r="AY1614" s="6"/>
    </row>
    <row r="1615" spans="1:52" s="2" customFormat="1">
      <c r="A1615" s="45"/>
      <c r="B1615" s="45"/>
      <c r="C1615" s="45"/>
      <c r="D1615" s="45"/>
      <c r="E1615" s="45"/>
      <c r="F1615" s="45"/>
      <c r="G1615" s="45"/>
      <c r="H1615" s="45"/>
      <c r="I1615" s="45"/>
      <c r="J1615" s="45"/>
      <c r="K1615" s="45"/>
      <c r="L1615" s="45"/>
      <c r="M1615" s="40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  <c r="AN1615" s="6"/>
      <c r="AO1615" s="6"/>
      <c r="AP1615" s="6"/>
      <c r="AQ1615" s="6"/>
      <c r="AR1615" s="6"/>
      <c r="AS1615" s="6"/>
      <c r="AT1615" s="6"/>
      <c r="AU1615" s="6"/>
      <c r="AV1615" s="6"/>
      <c r="AW1615" s="6"/>
      <c r="AX1615" s="6"/>
      <c r="AY1615" s="6"/>
    </row>
    <row r="1616" spans="1:52" s="2" customFormat="1">
      <c r="A1616" s="45"/>
      <c r="B1616" s="45"/>
      <c r="C1616" s="45"/>
      <c r="D1616" s="45"/>
      <c r="E1616" s="45"/>
      <c r="F1616" s="45"/>
      <c r="G1616" s="45"/>
      <c r="H1616" s="45"/>
      <c r="I1616" s="45"/>
      <c r="J1616" s="45"/>
      <c r="K1616" s="45"/>
      <c r="L1616" s="45"/>
      <c r="M1616" s="40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  <c r="AN1616" s="6"/>
      <c r="AO1616" s="6"/>
      <c r="AP1616" s="6"/>
      <c r="AQ1616" s="6"/>
      <c r="AR1616" s="6"/>
      <c r="AS1616" s="6"/>
      <c r="AT1616" s="6"/>
      <c r="AU1616" s="6"/>
      <c r="AV1616" s="6"/>
      <c r="AW1616" s="6"/>
      <c r="AX1616" s="6"/>
      <c r="AY1616" s="6"/>
    </row>
    <row r="1617" spans="1:51" s="2" customFormat="1">
      <c r="A1617" s="45"/>
      <c r="B1617" s="45"/>
      <c r="C1617" s="45"/>
      <c r="D1617" s="45"/>
      <c r="E1617" s="45"/>
      <c r="F1617" s="45"/>
      <c r="G1617" s="45"/>
      <c r="H1617" s="45"/>
      <c r="I1617" s="45"/>
      <c r="J1617" s="45"/>
      <c r="K1617" s="45"/>
      <c r="L1617" s="45"/>
      <c r="M1617" s="40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  <c r="AN1617" s="6"/>
      <c r="AO1617" s="6"/>
      <c r="AP1617" s="6"/>
      <c r="AQ1617" s="6"/>
      <c r="AR1617" s="6"/>
      <c r="AS1617" s="6"/>
      <c r="AT1617" s="6"/>
      <c r="AU1617" s="6"/>
      <c r="AV1617" s="6"/>
      <c r="AW1617" s="6"/>
      <c r="AX1617" s="6"/>
      <c r="AY1617" s="6"/>
    </row>
    <row r="1618" spans="1:51" s="2" customFormat="1">
      <c r="A1618" s="45"/>
      <c r="B1618" s="45"/>
      <c r="C1618" s="45"/>
      <c r="D1618" s="45"/>
      <c r="E1618" s="45"/>
      <c r="F1618" s="45"/>
      <c r="G1618" s="45"/>
      <c r="H1618" s="45"/>
      <c r="I1618" s="45"/>
      <c r="J1618" s="45"/>
      <c r="K1618" s="45"/>
      <c r="L1618" s="45"/>
      <c r="M1618" s="40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  <c r="AN1618" s="6"/>
      <c r="AO1618" s="6"/>
      <c r="AP1618" s="6"/>
      <c r="AQ1618" s="6"/>
      <c r="AR1618" s="6"/>
      <c r="AS1618" s="6"/>
      <c r="AT1618" s="6"/>
      <c r="AU1618" s="6"/>
      <c r="AV1618" s="6"/>
      <c r="AW1618" s="6"/>
      <c r="AX1618" s="6"/>
      <c r="AY1618" s="6"/>
    </row>
    <row r="1619" spans="1:51" s="2" customFormat="1">
      <c r="A1619" s="45"/>
      <c r="B1619" s="45"/>
      <c r="C1619" s="45"/>
      <c r="D1619" s="45"/>
      <c r="E1619" s="45"/>
      <c r="F1619" s="45"/>
      <c r="G1619" s="45"/>
      <c r="H1619" s="45"/>
      <c r="I1619" s="45"/>
      <c r="J1619" s="45"/>
      <c r="K1619" s="45"/>
      <c r="L1619" s="45"/>
      <c r="M1619" s="40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  <c r="AN1619" s="6"/>
      <c r="AO1619" s="6"/>
      <c r="AP1619" s="6"/>
      <c r="AQ1619" s="6"/>
      <c r="AR1619" s="6"/>
      <c r="AS1619" s="6"/>
      <c r="AT1619" s="6"/>
      <c r="AU1619" s="6"/>
      <c r="AV1619" s="6"/>
      <c r="AW1619" s="6"/>
      <c r="AX1619" s="6"/>
      <c r="AY1619" s="6"/>
    </row>
    <row r="1620" spans="1:51" s="2" customFormat="1">
      <c r="A1620" s="45"/>
      <c r="B1620" s="45"/>
      <c r="C1620" s="45"/>
      <c r="D1620" s="45"/>
      <c r="E1620" s="45"/>
      <c r="F1620" s="45"/>
      <c r="G1620" s="45"/>
      <c r="H1620" s="45"/>
      <c r="I1620" s="45"/>
      <c r="J1620" s="45"/>
      <c r="K1620" s="45"/>
      <c r="L1620" s="45"/>
      <c r="M1620" s="40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  <c r="AN1620" s="6"/>
      <c r="AO1620" s="6"/>
      <c r="AP1620" s="6"/>
      <c r="AQ1620" s="6"/>
      <c r="AR1620" s="6"/>
      <c r="AS1620" s="6"/>
      <c r="AT1620" s="6"/>
      <c r="AU1620" s="6"/>
      <c r="AV1620" s="6"/>
      <c r="AW1620" s="6"/>
      <c r="AX1620" s="6"/>
      <c r="AY1620" s="6"/>
    </row>
    <row r="1621" spans="1:51" s="2" customFormat="1">
      <c r="A1621" s="45"/>
      <c r="B1621" s="45"/>
      <c r="C1621" s="45"/>
      <c r="D1621" s="45"/>
      <c r="E1621" s="45"/>
      <c r="F1621" s="45"/>
      <c r="G1621" s="45"/>
      <c r="H1621" s="45"/>
      <c r="I1621" s="45"/>
      <c r="J1621" s="45"/>
      <c r="K1621" s="45"/>
      <c r="L1621" s="45"/>
      <c r="M1621" s="40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  <c r="AN1621" s="6"/>
      <c r="AO1621" s="6"/>
      <c r="AP1621" s="6"/>
      <c r="AQ1621" s="6"/>
      <c r="AR1621" s="6"/>
      <c r="AS1621" s="6"/>
      <c r="AT1621" s="6"/>
      <c r="AU1621" s="6"/>
      <c r="AV1621" s="6"/>
      <c r="AW1621" s="6"/>
      <c r="AX1621" s="6"/>
      <c r="AY1621" s="6"/>
    </row>
    <row r="1622" spans="1:51" s="2" customFormat="1">
      <c r="A1622" s="45"/>
      <c r="B1622" s="45"/>
      <c r="C1622" s="45"/>
      <c r="D1622" s="45"/>
      <c r="E1622" s="45"/>
      <c r="F1622" s="45"/>
      <c r="G1622" s="45"/>
      <c r="H1622" s="45"/>
      <c r="I1622" s="45"/>
      <c r="J1622" s="45"/>
      <c r="K1622" s="45"/>
      <c r="L1622" s="45"/>
      <c r="M1622" s="40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  <c r="AN1622" s="6"/>
      <c r="AO1622" s="6"/>
      <c r="AP1622" s="6"/>
      <c r="AQ1622" s="6"/>
      <c r="AR1622" s="6"/>
      <c r="AS1622" s="6"/>
      <c r="AT1622" s="6"/>
      <c r="AU1622" s="6"/>
      <c r="AV1622" s="6"/>
      <c r="AW1622" s="6"/>
      <c r="AX1622" s="6"/>
      <c r="AY1622" s="6"/>
    </row>
    <row r="1623" spans="1:51" s="2" customFormat="1">
      <c r="A1623" s="45"/>
      <c r="B1623" s="45"/>
      <c r="C1623" s="45"/>
      <c r="D1623" s="45"/>
      <c r="E1623" s="45"/>
      <c r="F1623" s="45"/>
      <c r="G1623" s="45"/>
      <c r="H1623" s="45"/>
      <c r="I1623" s="45"/>
      <c r="J1623" s="45"/>
      <c r="K1623" s="45"/>
      <c r="L1623" s="45"/>
      <c r="M1623" s="40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  <c r="AN1623" s="6"/>
      <c r="AO1623" s="6"/>
      <c r="AP1623" s="6"/>
      <c r="AQ1623" s="6"/>
      <c r="AR1623" s="6"/>
      <c r="AS1623" s="6"/>
      <c r="AT1623" s="6"/>
      <c r="AU1623" s="6"/>
      <c r="AV1623" s="6"/>
      <c r="AW1623" s="6"/>
      <c r="AX1623" s="6"/>
      <c r="AY1623" s="6"/>
    </row>
    <row r="1624" spans="1:51" s="2" customFormat="1">
      <c r="A1624" s="45"/>
      <c r="B1624" s="45"/>
      <c r="C1624" s="45"/>
      <c r="D1624" s="45"/>
      <c r="E1624" s="45"/>
      <c r="F1624" s="45"/>
      <c r="G1624" s="45"/>
      <c r="H1624" s="45"/>
      <c r="I1624" s="45"/>
      <c r="J1624" s="45"/>
      <c r="K1624" s="45"/>
      <c r="L1624" s="45"/>
      <c r="M1624" s="40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  <c r="AN1624" s="6"/>
      <c r="AO1624" s="6"/>
      <c r="AP1624" s="6"/>
      <c r="AQ1624" s="6"/>
      <c r="AR1624" s="6"/>
      <c r="AS1624" s="6"/>
      <c r="AT1624" s="6"/>
      <c r="AU1624" s="6"/>
      <c r="AV1624" s="6"/>
      <c r="AW1624" s="6"/>
      <c r="AX1624" s="6"/>
      <c r="AY1624" s="6"/>
    </row>
    <row r="1625" spans="1:51" s="2" customFormat="1">
      <c r="A1625" s="45"/>
      <c r="B1625" s="45"/>
      <c r="C1625" s="45"/>
      <c r="D1625" s="45"/>
      <c r="E1625" s="45"/>
      <c r="F1625" s="45"/>
      <c r="G1625" s="45"/>
      <c r="H1625" s="45"/>
      <c r="I1625" s="45"/>
      <c r="J1625" s="45"/>
      <c r="K1625" s="45"/>
      <c r="L1625" s="45"/>
      <c r="M1625" s="40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  <c r="AN1625" s="6"/>
      <c r="AO1625" s="6"/>
      <c r="AP1625" s="6"/>
      <c r="AQ1625" s="6"/>
      <c r="AR1625" s="6"/>
      <c r="AS1625" s="6"/>
      <c r="AT1625" s="6"/>
      <c r="AU1625" s="6"/>
      <c r="AV1625" s="6"/>
      <c r="AW1625" s="6"/>
      <c r="AX1625" s="6"/>
      <c r="AY1625" s="6"/>
    </row>
    <row r="1626" spans="1:51" s="2" customFormat="1">
      <c r="A1626" s="45"/>
      <c r="B1626" s="45"/>
      <c r="C1626" s="45"/>
      <c r="D1626" s="45"/>
      <c r="E1626" s="45"/>
      <c r="F1626" s="45"/>
      <c r="G1626" s="45"/>
      <c r="H1626" s="45"/>
      <c r="I1626" s="45"/>
      <c r="J1626" s="45"/>
      <c r="K1626" s="45"/>
      <c r="L1626" s="45"/>
      <c r="M1626" s="40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  <c r="AN1626" s="6"/>
      <c r="AO1626" s="6"/>
      <c r="AP1626" s="6"/>
      <c r="AQ1626" s="6"/>
      <c r="AR1626" s="6"/>
      <c r="AS1626" s="6"/>
      <c r="AT1626" s="6"/>
      <c r="AU1626" s="6"/>
      <c r="AV1626" s="6"/>
      <c r="AW1626" s="6"/>
      <c r="AX1626" s="6"/>
      <c r="AY1626" s="6"/>
    </row>
    <row r="1627" spans="1:51" s="2" customFormat="1">
      <c r="A1627" s="45"/>
      <c r="B1627" s="45"/>
      <c r="C1627" s="45"/>
      <c r="D1627" s="45"/>
      <c r="E1627" s="45"/>
      <c r="F1627" s="45"/>
      <c r="G1627" s="45"/>
      <c r="H1627" s="45"/>
      <c r="I1627" s="45"/>
      <c r="J1627" s="45"/>
      <c r="K1627" s="45"/>
      <c r="L1627" s="45"/>
      <c r="M1627" s="40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  <c r="AN1627" s="6"/>
      <c r="AO1627" s="6"/>
      <c r="AP1627" s="6"/>
      <c r="AQ1627" s="6"/>
      <c r="AR1627" s="6"/>
      <c r="AS1627" s="6"/>
      <c r="AT1627" s="6"/>
      <c r="AU1627" s="6"/>
      <c r="AV1627" s="6"/>
      <c r="AW1627" s="6"/>
      <c r="AX1627" s="6"/>
      <c r="AY1627" s="6"/>
    </row>
    <row r="1628" spans="1:51" s="2" customFormat="1">
      <c r="A1628" s="45"/>
      <c r="B1628" s="45"/>
      <c r="C1628" s="45"/>
      <c r="D1628" s="45"/>
      <c r="E1628" s="45"/>
      <c r="F1628" s="45"/>
      <c r="G1628" s="45"/>
      <c r="H1628" s="45"/>
      <c r="I1628" s="45"/>
      <c r="J1628" s="45"/>
      <c r="K1628" s="45"/>
      <c r="L1628" s="45"/>
      <c r="M1628" s="40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  <c r="AN1628" s="6"/>
      <c r="AO1628" s="6"/>
      <c r="AP1628" s="6"/>
      <c r="AQ1628" s="6"/>
      <c r="AR1628" s="6"/>
      <c r="AS1628" s="6"/>
      <c r="AT1628" s="6"/>
      <c r="AU1628" s="6"/>
      <c r="AV1628" s="6"/>
      <c r="AW1628" s="6"/>
      <c r="AX1628" s="6"/>
      <c r="AY1628" s="6"/>
    </row>
    <row r="1629" spans="1:51" s="2" customFormat="1">
      <c r="A1629" s="45"/>
      <c r="B1629" s="45"/>
      <c r="C1629" s="45"/>
      <c r="D1629" s="45"/>
      <c r="E1629" s="45"/>
      <c r="F1629" s="45"/>
      <c r="G1629" s="45"/>
      <c r="H1629" s="45"/>
      <c r="I1629" s="45"/>
      <c r="J1629" s="45"/>
      <c r="K1629" s="45"/>
      <c r="L1629" s="45"/>
      <c r="M1629" s="40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  <c r="AN1629" s="6"/>
      <c r="AO1629" s="6"/>
      <c r="AP1629" s="6"/>
      <c r="AQ1629" s="6"/>
      <c r="AR1629" s="6"/>
      <c r="AS1629" s="6"/>
      <c r="AT1629" s="6"/>
      <c r="AU1629" s="6"/>
      <c r="AV1629" s="6"/>
      <c r="AW1629" s="6"/>
      <c r="AX1629" s="6"/>
      <c r="AY1629" s="6"/>
    </row>
    <row r="1630" spans="1:51" s="2" customFormat="1">
      <c r="A1630" s="45"/>
      <c r="B1630" s="45"/>
      <c r="C1630" s="45"/>
      <c r="D1630" s="45"/>
      <c r="E1630" s="45"/>
      <c r="F1630" s="45"/>
      <c r="G1630" s="45"/>
      <c r="H1630" s="45"/>
      <c r="I1630" s="45"/>
      <c r="J1630" s="45"/>
      <c r="K1630" s="45"/>
      <c r="L1630" s="45"/>
      <c r="M1630" s="40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  <c r="AN1630" s="6"/>
      <c r="AO1630" s="6"/>
      <c r="AP1630" s="6"/>
      <c r="AQ1630" s="6"/>
      <c r="AR1630" s="6"/>
      <c r="AS1630" s="6"/>
      <c r="AT1630" s="6"/>
      <c r="AU1630" s="6"/>
      <c r="AV1630" s="6"/>
      <c r="AW1630" s="6"/>
      <c r="AX1630" s="6"/>
      <c r="AY1630" s="6"/>
    </row>
    <row r="1631" spans="1:51" s="2" customFormat="1">
      <c r="A1631" s="45"/>
      <c r="B1631" s="45"/>
      <c r="C1631" s="45"/>
      <c r="D1631" s="45"/>
      <c r="E1631" s="45"/>
      <c r="F1631" s="45"/>
      <c r="G1631" s="45"/>
      <c r="H1631" s="45"/>
      <c r="I1631" s="45"/>
      <c r="J1631" s="45"/>
      <c r="K1631" s="45"/>
      <c r="L1631" s="45"/>
      <c r="M1631" s="40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  <c r="AY1631" s="6"/>
    </row>
    <row r="1632" spans="1:51" s="2" customFormat="1">
      <c r="A1632" s="45"/>
      <c r="B1632" s="45"/>
      <c r="C1632" s="45"/>
      <c r="D1632" s="45"/>
      <c r="E1632" s="45"/>
      <c r="F1632" s="45"/>
      <c r="G1632" s="45"/>
      <c r="H1632" s="45"/>
      <c r="I1632" s="45"/>
      <c r="J1632" s="45"/>
      <c r="K1632" s="45"/>
      <c r="L1632" s="45"/>
      <c r="M1632" s="40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  <c r="AN1632" s="6"/>
      <c r="AO1632" s="6"/>
      <c r="AP1632" s="6"/>
      <c r="AQ1632" s="6"/>
      <c r="AR1632" s="6"/>
      <c r="AS1632" s="6"/>
      <c r="AT1632" s="6"/>
      <c r="AU1632" s="6"/>
      <c r="AV1632" s="6"/>
      <c r="AW1632" s="6"/>
      <c r="AX1632" s="6"/>
      <c r="AY1632" s="6"/>
    </row>
    <row r="1633" spans="1:51" s="2" customFormat="1">
      <c r="A1633" s="45"/>
      <c r="B1633" s="45"/>
      <c r="C1633" s="45"/>
      <c r="D1633" s="45"/>
      <c r="E1633" s="45"/>
      <c r="F1633" s="45"/>
      <c r="G1633" s="45"/>
      <c r="H1633" s="45"/>
      <c r="I1633" s="45"/>
      <c r="J1633" s="45"/>
      <c r="K1633" s="45"/>
      <c r="L1633" s="45"/>
      <c r="M1633" s="40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</row>
    <row r="1634" spans="1:51" s="2" customFormat="1">
      <c r="A1634" s="45"/>
      <c r="B1634" s="45"/>
      <c r="C1634" s="45"/>
      <c r="D1634" s="45"/>
      <c r="E1634" s="45"/>
      <c r="F1634" s="45"/>
      <c r="G1634" s="45"/>
      <c r="H1634" s="45"/>
      <c r="I1634" s="45"/>
      <c r="J1634" s="45"/>
      <c r="K1634" s="45"/>
      <c r="L1634" s="45"/>
      <c r="M1634" s="40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  <c r="AN1634" s="6"/>
      <c r="AO1634" s="6"/>
      <c r="AP1634" s="6"/>
      <c r="AQ1634" s="6"/>
      <c r="AR1634" s="6"/>
      <c r="AS1634" s="6"/>
      <c r="AT1634" s="6"/>
      <c r="AU1634" s="6"/>
      <c r="AV1634" s="6"/>
      <c r="AW1634" s="6"/>
      <c r="AX1634" s="6"/>
      <c r="AY1634" s="6"/>
    </row>
    <row r="1635" spans="1:51" s="2" customFormat="1">
      <c r="A1635" s="45"/>
      <c r="B1635" s="45"/>
      <c r="C1635" s="45"/>
      <c r="D1635" s="45"/>
      <c r="E1635" s="45"/>
      <c r="F1635" s="45"/>
      <c r="G1635" s="45"/>
      <c r="H1635" s="45"/>
      <c r="I1635" s="45"/>
      <c r="J1635" s="45"/>
      <c r="K1635" s="45"/>
      <c r="L1635" s="45"/>
      <c r="M1635" s="40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  <c r="AN1635" s="6"/>
      <c r="AO1635" s="6"/>
      <c r="AP1635" s="6"/>
      <c r="AQ1635" s="6"/>
      <c r="AR1635" s="6"/>
      <c r="AS1635" s="6"/>
      <c r="AT1635" s="6"/>
      <c r="AU1635" s="6"/>
      <c r="AV1635" s="6"/>
      <c r="AW1635" s="6"/>
      <c r="AX1635" s="6"/>
      <c r="AY1635" s="6"/>
    </row>
    <row r="1636" spans="1:51" s="2" customFormat="1">
      <c r="A1636" s="45"/>
      <c r="B1636" s="45"/>
      <c r="C1636" s="45"/>
      <c r="D1636" s="45"/>
      <c r="E1636" s="45"/>
      <c r="F1636" s="45"/>
      <c r="G1636" s="45"/>
      <c r="H1636" s="45"/>
      <c r="I1636" s="45"/>
      <c r="J1636" s="45"/>
      <c r="K1636" s="45"/>
      <c r="L1636" s="45"/>
      <c r="M1636" s="40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  <c r="AN1636" s="6"/>
      <c r="AO1636" s="6"/>
      <c r="AP1636" s="6"/>
      <c r="AQ1636" s="6"/>
      <c r="AR1636" s="6"/>
      <c r="AS1636" s="6"/>
      <c r="AT1636" s="6"/>
      <c r="AU1636" s="6"/>
      <c r="AV1636" s="6"/>
      <c r="AW1636" s="6"/>
      <c r="AX1636" s="6"/>
      <c r="AY1636" s="6"/>
    </row>
    <row r="1637" spans="1:51" s="2" customFormat="1">
      <c r="A1637" s="45"/>
      <c r="B1637" s="45"/>
      <c r="C1637" s="45"/>
      <c r="D1637" s="45"/>
      <c r="E1637" s="45"/>
      <c r="F1637" s="45"/>
      <c r="G1637" s="45"/>
      <c r="H1637" s="45"/>
      <c r="I1637" s="45"/>
      <c r="J1637" s="45"/>
      <c r="K1637" s="45"/>
      <c r="L1637" s="45"/>
      <c r="M1637" s="40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  <c r="AV1637" s="6"/>
      <c r="AW1637" s="6"/>
      <c r="AX1637" s="6"/>
      <c r="AY1637" s="6"/>
    </row>
    <row r="1638" spans="1:51" s="2" customFormat="1">
      <c r="A1638" s="45"/>
      <c r="B1638" s="45"/>
      <c r="C1638" s="45"/>
      <c r="D1638" s="45"/>
      <c r="E1638" s="45"/>
      <c r="F1638" s="45"/>
      <c r="G1638" s="45"/>
      <c r="H1638" s="45"/>
      <c r="I1638" s="45"/>
      <c r="J1638" s="45"/>
      <c r="K1638" s="45"/>
      <c r="L1638" s="45"/>
      <c r="M1638" s="40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  <c r="AN1638" s="6"/>
      <c r="AO1638" s="6"/>
      <c r="AP1638" s="6"/>
      <c r="AQ1638" s="6"/>
      <c r="AR1638" s="6"/>
      <c r="AS1638" s="6"/>
      <c r="AT1638" s="6"/>
      <c r="AU1638" s="6"/>
      <c r="AV1638" s="6"/>
      <c r="AW1638" s="6"/>
      <c r="AX1638" s="6"/>
      <c r="AY1638" s="6"/>
    </row>
    <row r="1639" spans="1:51" s="2" customFormat="1">
      <c r="A1639" s="45"/>
      <c r="B1639" s="45"/>
      <c r="C1639" s="45"/>
      <c r="D1639" s="45"/>
      <c r="E1639" s="45"/>
      <c r="F1639" s="45"/>
      <c r="G1639" s="45"/>
      <c r="H1639" s="45"/>
      <c r="I1639" s="45"/>
      <c r="J1639" s="45"/>
      <c r="K1639" s="45"/>
      <c r="L1639" s="45"/>
      <c r="M1639" s="40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  <c r="AY1639" s="6"/>
    </row>
    <row r="1640" spans="1:51" s="2" customFormat="1">
      <c r="A1640" s="45"/>
      <c r="B1640" s="45"/>
      <c r="C1640" s="45"/>
      <c r="D1640" s="45"/>
      <c r="E1640" s="45"/>
      <c r="F1640" s="45"/>
      <c r="G1640" s="45"/>
      <c r="H1640" s="45"/>
      <c r="I1640" s="45"/>
      <c r="J1640" s="45"/>
      <c r="K1640" s="45"/>
      <c r="L1640" s="45"/>
      <c r="M1640" s="40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  <c r="AN1640" s="6"/>
      <c r="AO1640" s="6"/>
      <c r="AP1640" s="6"/>
      <c r="AQ1640" s="6"/>
      <c r="AR1640" s="6"/>
      <c r="AS1640" s="6"/>
      <c r="AT1640" s="6"/>
      <c r="AU1640" s="6"/>
      <c r="AV1640" s="6"/>
      <c r="AW1640" s="6"/>
      <c r="AX1640" s="6"/>
      <c r="AY1640" s="6"/>
    </row>
    <row r="1641" spans="1:51" s="2" customFormat="1">
      <c r="A1641" s="45"/>
      <c r="B1641" s="45"/>
      <c r="C1641" s="45"/>
      <c r="D1641" s="45"/>
      <c r="E1641" s="45"/>
      <c r="F1641" s="45"/>
      <c r="G1641" s="45"/>
      <c r="H1641" s="45"/>
      <c r="I1641" s="45"/>
      <c r="J1641" s="45"/>
      <c r="K1641" s="45"/>
      <c r="L1641" s="45"/>
      <c r="M1641" s="40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/>
      <c r="AN1641" s="6"/>
      <c r="AO1641" s="6"/>
      <c r="AP1641" s="6"/>
      <c r="AQ1641" s="6"/>
      <c r="AR1641" s="6"/>
      <c r="AS1641" s="6"/>
      <c r="AT1641" s="6"/>
      <c r="AU1641" s="6"/>
      <c r="AV1641" s="6"/>
      <c r="AW1641" s="6"/>
      <c r="AX1641" s="6"/>
      <c r="AY1641" s="6"/>
    </row>
    <row r="1642" spans="1:51" s="2" customFormat="1">
      <c r="A1642" s="45"/>
      <c r="B1642" s="45"/>
      <c r="C1642" s="45"/>
      <c r="D1642" s="45"/>
      <c r="E1642" s="45"/>
      <c r="F1642" s="45"/>
      <c r="G1642" s="45"/>
      <c r="H1642" s="45"/>
      <c r="I1642" s="45"/>
      <c r="J1642" s="45"/>
      <c r="K1642" s="45"/>
      <c r="L1642" s="45"/>
      <c r="M1642" s="40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  <c r="AN1642" s="6"/>
      <c r="AO1642" s="6"/>
      <c r="AP1642" s="6"/>
      <c r="AQ1642" s="6"/>
      <c r="AR1642" s="6"/>
      <c r="AS1642" s="6"/>
      <c r="AT1642" s="6"/>
      <c r="AU1642" s="6"/>
      <c r="AV1642" s="6"/>
      <c r="AW1642" s="6"/>
      <c r="AX1642" s="6"/>
      <c r="AY1642" s="6"/>
    </row>
    <row r="1643" spans="1:51" s="2" customFormat="1">
      <c r="A1643" s="45"/>
      <c r="B1643" s="45"/>
      <c r="C1643" s="45"/>
      <c r="D1643" s="45"/>
      <c r="E1643" s="45"/>
      <c r="F1643" s="45"/>
      <c r="G1643" s="45"/>
      <c r="H1643" s="45"/>
      <c r="I1643" s="45"/>
      <c r="J1643" s="45"/>
      <c r="K1643" s="45"/>
      <c r="L1643" s="45"/>
      <c r="M1643" s="40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  <c r="AN1643" s="6"/>
      <c r="AO1643" s="6"/>
      <c r="AP1643" s="6"/>
      <c r="AQ1643" s="6"/>
      <c r="AR1643" s="6"/>
      <c r="AS1643" s="6"/>
      <c r="AT1643" s="6"/>
      <c r="AU1643" s="6"/>
      <c r="AV1643" s="6"/>
      <c r="AW1643" s="6"/>
      <c r="AX1643" s="6"/>
      <c r="AY1643" s="6"/>
    </row>
    <row r="1644" spans="1:51" s="2" customFormat="1">
      <c r="A1644" s="45"/>
      <c r="B1644" s="45"/>
      <c r="C1644" s="45"/>
      <c r="D1644" s="45"/>
      <c r="E1644" s="45"/>
      <c r="F1644" s="45"/>
      <c r="G1644" s="45"/>
      <c r="H1644" s="45"/>
      <c r="I1644" s="45"/>
      <c r="J1644" s="45"/>
      <c r="K1644" s="45"/>
      <c r="L1644" s="45"/>
      <c r="M1644" s="40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  <c r="AN1644" s="6"/>
      <c r="AO1644" s="6"/>
      <c r="AP1644" s="6"/>
      <c r="AQ1644" s="6"/>
      <c r="AR1644" s="6"/>
      <c r="AS1644" s="6"/>
      <c r="AT1644" s="6"/>
      <c r="AU1644" s="6"/>
      <c r="AV1644" s="6"/>
      <c r="AW1644" s="6"/>
      <c r="AX1644" s="6"/>
      <c r="AY1644" s="6"/>
    </row>
    <row r="1645" spans="1:51" s="2" customFormat="1">
      <c r="A1645" s="45"/>
      <c r="B1645" s="45"/>
      <c r="C1645" s="45"/>
      <c r="D1645" s="45"/>
      <c r="E1645" s="45"/>
      <c r="F1645" s="45"/>
      <c r="G1645" s="45"/>
      <c r="H1645" s="45"/>
      <c r="I1645" s="45"/>
      <c r="J1645" s="45"/>
      <c r="K1645" s="45"/>
      <c r="L1645" s="45"/>
      <c r="M1645" s="40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  <c r="AN1645" s="6"/>
      <c r="AO1645" s="6"/>
      <c r="AP1645" s="6"/>
      <c r="AQ1645" s="6"/>
      <c r="AR1645" s="6"/>
      <c r="AS1645" s="6"/>
      <c r="AT1645" s="6"/>
      <c r="AU1645" s="6"/>
      <c r="AV1645" s="6"/>
      <c r="AW1645" s="6"/>
      <c r="AX1645" s="6"/>
      <c r="AY1645" s="6"/>
    </row>
    <row r="1646" spans="1:51" s="2" customFormat="1">
      <c r="A1646" s="45"/>
      <c r="B1646" s="45"/>
      <c r="C1646" s="45"/>
      <c r="D1646" s="45"/>
      <c r="E1646" s="45"/>
      <c r="F1646" s="45"/>
      <c r="G1646" s="45"/>
      <c r="H1646" s="45"/>
      <c r="I1646" s="45"/>
      <c r="J1646" s="45"/>
      <c r="K1646" s="45"/>
      <c r="L1646" s="45"/>
      <c r="M1646" s="40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  <c r="AY1646" s="6"/>
    </row>
    <row r="1647" spans="1:51" s="2" customFormat="1">
      <c r="A1647" s="45"/>
      <c r="B1647" s="45"/>
      <c r="C1647" s="45"/>
      <c r="D1647" s="45"/>
      <c r="E1647" s="45"/>
      <c r="F1647" s="45"/>
      <c r="G1647" s="45"/>
      <c r="H1647" s="45"/>
      <c r="I1647" s="45"/>
      <c r="J1647" s="45"/>
      <c r="K1647" s="45"/>
      <c r="L1647" s="45"/>
      <c r="M1647" s="40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  <c r="AY1647" s="6"/>
    </row>
    <row r="1648" spans="1:51" s="2" customFormat="1">
      <c r="A1648" s="45"/>
      <c r="B1648" s="45"/>
      <c r="C1648" s="45"/>
      <c r="D1648" s="45"/>
      <c r="E1648" s="45"/>
      <c r="F1648" s="45"/>
      <c r="G1648" s="45"/>
      <c r="H1648" s="45"/>
      <c r="I1648" s="45"/>
      <c r="J1648" s="45"/>
      <c r="K1648" s="45"/>
      <c r="L1648" s="45"/>
      <c r="M1648" s="40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</row>
    <row r="1649" spans="1:51" s="2" customFormat="1">
      <c r="A1649" s="45"/>
      <c r="B1649" s="45"/>
      <c r="C1649" s="45"/>
      <c r="D1649" s="45"/>
      <c r="E1649" s="45"/>
      <c r="F1649" s="45"/>
      <c r="G1649" s="45"/>
      <c r="H1649" s="45"/>
      <c r="I1649" s="45"/>
      <c r="J1649" s="45"/>
      <c r="K1649" s="45"/>
      <c r="L1649" s="45"/>
      <c r="M1649" s="40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</row>
    <row r="1650" spans="1:51" s="2" customFormat="1">
      <c r="A1650" s="45"/>
      <c r="B1650" s="45"/>
      <c r="C1650" s="45"/>
      <c r="D1650" s="45"/>
      <c r="E1650" s="45"/>
      <c r="F1650" s="45"/>
      <c r="G1650" s="45"/>
      <c r="H1650" s="45"/>
      <c r="I1650" s="45"/>
      <c r="J1650" s="45"/>
      <c r="K1650" s="45"/>
      <c r="L1650" s="45"/>
      <c r="M1650" s="40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</row>
    <row r="1651" spans="1:51" s="2" customFormat="1">
      <c r="A1651" s="45"/>
      <c r="B1651" s="45"/>
      <c r="C1651" s="45"/>
      <c r="D1651" s="45"/>
      <c r="E1651" s="45"/>
      <c r="F1651" s="45"/>
      <c r="G1651" s="45"/>
      <c r="H1651" s="45"/>
      <c r="I1651" s="45"/>
      <c r="J1651" s="45"/>
      <c r="K1651" s="45"/>
      <c r="L1651" s="45"/>
      <c r="M1651" s="40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</row>
    <row r="1652" spans="1:51" s="2" customFormat="1">
      <c r="A1652" s="45"/>
      <c r="B1652" s="45"/>
      <c r="C1652" s="45"/>
      <c r="D1652" s="45"/>
      <c r="E1652" s="45"/>
      <c r="F1652" s="45"/>
      <c r="G1652" s="45"/>
      <c r="H1652" s="45"/>
      <c r="I1652" s="45"/>
      <c r="J1652" s="45"/>
      <c r="K1652" s="45"/>
      <c r="L1652" s="45"/>
      <c r="M1652" s="40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</row>
    <row r="1653" spans="1:51" s="2" customFormat="1">
      <c r="A1653" s="45"/>
      <c r="B1653" s="45"/>
      <c r="C1653" s="45"/>
      <c r="D1653" s="45"/>
      <c r="E1653" s="45"/>
      <c r="F1653" s="45"/>
      <c r="G1653" s="45"/>
      <c r="H1653" s="45"/>
      <c r="I1653" s="45"/>
      <c r="J1653" s="45"/>
      <c r="K1653" s="45"/>
      <c r="L1653" s="45"/>
      <c r="M1653" s="40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  <c r="AN1653" s="6"/>
      <c r="AO1653" s="6"/>
      <c r="AP1653" s="6"/>
      <c r="AQ1653" s="6"/>
      <c r="AR1653" s="6"/>
      <c r="AS1653" s="6"/>
      <c r="AT1653" s="6"/>
      <c r="AU1653" s="6"/>
      <c r="AV1653" s="6"/>
      <c r="AW1653" s="6"/>
      <c r="AX1653" s="6"/>
      <c r="AY1653" s="6"/>
    </row>
    <row r="1654" spans="1:51" s="2" customFormat="1">
      <c r="A1654" s="45"/>
      <c r="B1654" s="45"/>
      <c r="C1654" s="45"/>
      <c r="D1654" s="45"/>
      <c r="E1654" s="45"/>
      <c r="F1654" s="45"/>
      <c r="G1654" s="45"/>
      <c r="H1654" s="45"/>
      <c r="I1654" s="45"/>
      <c r="J1654" s="45"/>
      <c r="K1654" s="45"/>
      <c r="L1654" s="45"/>
      <c r="M1654" s="40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  <c r="AN1654" s="6"/>
      <c r="AO1654" s="6"/>
      <c r="AP1654" s="6"/>
      <c r="AQ1654" s="6"/>
      <c r="AR1654" s="6"/>
      <c r="AS1654" s="6"/>
      <c r="AT1654" s="6"/>
      <c r="AU1654" s="6"/>
      <c r="AV1654" s="6"/>
      <c r="AW1654" s="6"/>
      <c r="AX1654" s="6"/>
      <c r="AY1654" s="6"/>
    </row>
    <row r="1655" spans="1:51" s="2" customFormat="1">
      <c r="A1655" s="45"/>
      <c r="B1655" s="45"/>
      <c r="C1655" s="45"/>
      <c r="D1655" s="45"/>
      <c r="E1655" s="45"/>
      <c r="F1655" s="45"/>
      <c r="G1655" s="45"/>
      <c r="H1655" s="45"/>
      <c r="I1655" s="45"/>
      <c r="J1655" s="45"/>
      <c r="K1655" s="45"/>
      <c r="L1655" s="45"/>
      <c r="M1655" s="40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  <c r="AH1655" s="6"/>
      <c r="AI1655" s="6"/>
      <c r="AJ1655" s="6"/>
      <c r="AK1655" s="6"/>
      <c r="AL1655" s="6"/>
      <c r="AM1655" s="6"/>
      <c r="AN1655" s="6"/>
      <c r="AO1655" s="6"/>
      <c r="AP1655" s="6"/>
      <c r="AQ1655" s="6"/>
      <c r="AR1655" s="6"/>
      <c r="AS1655" s="6"/>
      <c r="AT1655" s="6"/>
      <c r="AU1655" s="6"/>
      <c r="AV1655" s="6"/>
      <c r="AW1655" s="6"/>
      <c r="AX1655" s="6"/>
      <c r="AY1655" s="6"/>
    </row>
    <row r="1656" spans="1:51" s="2" customFormat="1">
      <c r="A1656" s="45"/>
      <c r="B1656" s="45"/>
      <c r="C1656" s="45"/>
      <c r="D1656" s="45"/>
      <c r="E1656" s="45"/>
      <c r="F1656" s="45"/>
      <c r="G1656" s="45"/>
      <c r="H1656" s="45"/>
      <c r="I1656" s="45"/>
      <c r="J1656" s="45"/>
      <c r="K1656" s="45"/>
      <c r="L1656" s="45"/>
      <c r="M1656" s="40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6"/>
      <c r="AN1656" s="6"/>
      <c r="AO1656" s="6"/>
      <c r="AP1656" s="6"/>
      <c r="AQ1656" s="6"/>
      <c r="AR1656" s="6"/>
      <c r="AS1656" s="6"/>
      <c r="AT1656" s="6"/>
      <c r="AU1656" s="6"/>
      <c r="AV1656" s="6"/>
      <c r="AW1656" s="6"/>
      <c r="AX1656" s="6"/>
      <c r="AY1656" s="6"/>
    </row>
    <row r="1657" spans="1:51" s="2" customFormat="1">
      <c r="A1657" s="45"/>
      <c r="B1657" s="45"/>
      <c r="C1657" s="45"/>
      <c r="D1657" s="45"/>
      <c r="E1657" s="45"/>
      <c r="F1657" s="45"/>
      <c r="G1657" s="45"/>
      <c r="H1657" s="45"/>
      <c r="I1657" s="45"/>
      <c r="J1657" s="45"/>
      <c r="K1657" s="45"/>
      <c r="L1657" s="45"/>
      <c r="M1657" s="40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6"/>
      <c r="AL1657" s="6"/>
      <c r="AM1657" s="6"/>
      <c r="AN1657" s="6"/>
      <c r="AO1657" s="6"/>
      <c r="AP1657" s="6"/>
      <c r="AQ1657" s="6"/>
      <c r="AR1657" s="6"/>
      <c r="AS1657" s="6"/>
      <c r="AT1657" s="6"/>
      <c r="AU1657" s="6"/>
      <c r="AV1657" s="6"/>
      <c r="AW1657" s="6"/>
      <c r="AX1657" s="6"/>
      <c r="AY1657" s="6"/>
    </row>
    <row r="1658" spans="1:51" s="2" customFormat="1">
      <c r="A1658" s="45"/>
      <c r="B1658" s="45"/>
      <c r="C1658" s="45"/>
      <c r="D1658" s="45"/>
      <c r="E1658" s="45"/>
      <c r="F1658" s="45"/>
      <c r="G1658" s="45"/>
      <c r="H1658" s="45"/>
      <c r="I1658" s="45"/>
      <c r="J1658" s="45"/>
      <c r="K1658" s="45"/>
      <c r="L1658" s="45"/>
      <c r="M1658" s="40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6"/>
      <c r="AL1658" s="6"/>
      <c r="AM1658" s="6"/>
      <c r="AN1658" s="6"/>
      <c r="AO1658" s="6"/>
      <c r="AP1658" s="6"/>
      <c r="AQ1658" s="6"/>
      <c r="AR1658" s="6"/>
      <c r="AS1658" s="6"/>
      <c r="AT1658" s="6"/>
      <c r="AU1658" s="6"/>
      <c r="AV1658" s="6"/>
      <c r="AW1658" s="6"/>
      <c r="AX1658" s="6"/>
      <c r="AY1658" s="6"/>
    </row>
    <row r="1659" spans="1:51" s="2" customFormat="1">
      <c r="A1659" s="45"/>
      <c r="B1659" s="45"/>
      <c r="C1659" s="45"/>
      <c r="D1659" s="45"/>
      <c r="E1659" s="45"/>
      <c r="F1659" s="45"/>
      <c r="G1659" s="45"/>
      <c r="H1659" s="45"/>
      <c r="I1659" s="45"/>
      <c r="J1659" s="45"/>
      <c r="K1659" s="45"/>
      <c r="L1659" s="45"/>
      <c r="M1659" s="40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6"/>
      <c r="AL1659" s="6"/>
      <c r="AM1659" s="6"/>
      <c r="AN1659" s="6"/>
      <c r="AO1659" s="6"/>
      <c r="AP1659" s="6"/>
      <c r="AQ1659" s="6"/>
      <c r="AR1659" s="6"/>
      <c r="AS1659" s="6"/>
      <c r="AT1659" s="6"/>
      <c r="AU1659" s="6"/>
      <c r="AV1659" s="6"/>
      <c r="AW1659" s="6"/>
      <c r="AX1659" s="6"/>
      <c r="AY1659" s="6"/>
    </row>
    <row r="1660" spans="1:51" s="2" customFormat="1">
      <c r="A1660" s="45"/>
      <c r="B1660" s="45"/>
      <c r="C1660" s="45"/>
      <c r="D1660" s="45"/>
      <c r="E1660" s="45"/>
      <c r="F1660" s="45"/>
      <c r="G1660" s="45"/>
      <c r="H1660" s="45"/>
      <c r="I1660" s="45"/>
      <c r="J1660" s="45"/>
      <c r="K1660" s="45"/>
      <c r="L1660" s="45"/>
      <c r="M1660" s="40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6"/>
      <c r="AN1660" s="6"/>
      <c r="AO1660" s="6"/>
      <c r="AP1660" s="6"/>
      <c r="AQ1660" s="6"/>
      <c r="AR1660" s="6"/>
      <c r="AS1660" s="6"/>
      <c r="AT1660" s="6"/>
      <c r="AU1660" s="6"/>
      <c r="AV1660" s="6"/>
      <c r="AW1660" s="6"/>
      <c r="AX1660" s="6"/>
      <c r="AY1660" s="6"/>
    </row>
    <row r="1661" spans="1:51" s="2" customFormat="1">
      <c r="A1661" s="45"/>
      <c r="B1661" s="45"/>
      <c r="C1661" s="45"/>
      <c r="D1661" s="45"/>
      <c r="E1661" s="45"/>
      <c r="F1661" s="45"/>
      <c r="G1661" s="45"/>
      <c r="H1661" s="45"/>
      <c r="I1661" s="45"/>
      <c r="J1661" s="45"/>
      <c r="K1661" s="45"/>
      <c r="L1661" s="45"/>
      <c r="M1661" s="40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6"/>
      <c r="AL1661" s="6"/>
      <c r="AM1661" s="6"/>
      <c r="AN1661" s="6"/>
      <c r="AO1661" s="6"/>
      <c r="AP1661" s="6"/>
      <c r="AQ1661" s="6"/>
      <c r="AR1661" s="6"/>
      <c r="AS1661" s="6"/>
      <c r="AT1661" s="6"/>
      <c r="AU1661" s="6"/>
      <c r="AV1661" s="6"/>
      <c r="AW1661" s="6"/>
      <c r="AX1661" s="6"/>
      <c r="AY1661" s="6"/>
    </row>
    <row r="1662" spans="1:51" s="2" customFormat="1">
      <c r="A1662" s="45"/>
      <c r="B1662" s="45"/>
      <c r="C1662" s="45"/>
      <c r="D1662" s="45"/>
      <c r="E1662" s="45"/>
      <c r="F1662" s="45"/>
      <c r="G1662" s="45"/>
      <c r="H1662" s="45"/>
      <c r="I1662" s="45"/>
      <c r="J1662" s="45"/>
      <c r="K1662" s="45"/>
      <c r="L1662" s="45"/>
      <c r="M1662" s="40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6"/>
      <c r="AL1662" s="6"/>
      <c r="AM1662" s="6"/>
      <c r="AN1662" s="6"/>
      <c r="AO1662" s="6"/>
      <c r="AP1662" s="6"/>
      <c r="AQ1662" s="6"/>
      <c r="AR1662" s="6"/>
      <c r="AS1662" s="6"/>
      <c r="AT1662" s="6"/>
      <c r="AU1662" s="6"/>
      <c r="AV1662" s="6"/>
      <c r="AW1662" s="6"/>
      <c r="AX1662" s="6"/>
      <c r="AY1662" s="6"/>
    </row>
    <row r="1663" spans="1:51" s="2" customFormat="1">
      <c r="A1663" s="45"/>
      <c r="B1663" s="45"/>
      <c r="C1663" s="45"/>
      <c r="D1663" s="45"/>
      <c r="E1663" s="45"/>
      <c r="F1663" s="45"/>
      <c r="G1663" s="45"/>
      <c r="H1663" s="45"/>
      <c r="I1663" s="45"/>
      <c r="J1663" s="45"/>
      <c r="K1663" s="45"/>
      <c r="L1663" s="45"/>
      <c r="M1663" s="40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6"/>
      <c r="AL1663" s="6"/>
      <c r="AM1663" s="6"/>
      <c r="AN1663" s="6"/>
      <c r="AO1663" s="6"/>
      <c r="AP1663" s="6"/>
      <c r="AQ1663" s="6"/>
      <c r="AR1663" s="6"/>
      <c r="AS1663" s="6"/>
      <c r="AT1663" s="6"/>
      <c r="AU1663" s="6"/>
      <c r="AV1663" s="6"/>
      <c r="AW1663" s="6"/>
      <c r="AX1663" s="6"/>
      <c r="AY1663" s="6"/>
    </row>
    <row r="1664" spans="1:51" s="2" customFormat="1">
      <c r="A1664" s="45"/>
      <c r="B1664" s="45"/>
      <c r="C1664" s="45"/>
      <c r="D1664" s="45"/>
      <c r="E1664" s="45"/>
      <c r="F1664" s="45"/>
      <c r="G1664" s="45"/>
      <c r="H1664" s="45"/>
      <c r="I1664" s="45"/>
      <c r="J1664" s="45"/>
      <c r="K1664" s="45"/>
      <c r="L1664" s="45"/>
      <c r="M1664" s="40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  <c r="AN1664" s="6"/>
      <c r="AO1664" s="6"/>
      <c r="AP1664" s="6"/>
      <c r="AQ1664" s="6"/>
      <c r="AR1664" s="6"/>
      <c r="AS1664" s="6"/>
      <c r="AT1664" s="6"/>
      <c r="AU1664" s="6"/>
      <c r="AV1664" s="6"/>
      <c r="AW1664" s="6"/>
      <c r="AX1664" s="6"/>
      <c r="AY1664" s="6"/>
    </row>
    <row r="1665" spans="1:51" s="2" customFormat="1">
      <c r="A1665" s="45"/>
      <c r="B1665" s="45"/>
      <c r="C1665" s="45"/>
      <c r="D1665" s="45"/>
      <c r="E1665" s="45"/>
      <c r="F1665" s="45"/>
      <c r="G1665" s="45"/>
      <c r="H1665" s="45"/>
      <c r="I1665" s="45"/>
      <c r="J1665" s="45"/>
      <c r="K1665" s="45"/>
      <c r="L1665" s="45"/>
      <c r="M1665" s="40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6"/>
      <c r="AL1665" s="6"/>
      <c r="AM1665" s="6"/>
      <c r="AN1665" s="6"/>
      <c r="AO1665" s="6"/>
      <c r="AP1665" s="6"/>
      <c r="AQ1665" s="6"/>
      <c r="AR1665" s="6"/>
      <c r="AS1665" s="6"/>
      <c r="AT1665" s="6"/>
      <c r="AU1665" s="6"/>
      <c r="AV1665" s="6"/>
      <c r="AW1665" s="6"/>
      <c r="AX1665" s="6"/>
      <c r="AY1665" s="6"/>
    </row>
    <row r="1666" spans="1:51" s="2" customFormat="1">
      <c r="A1666" s="45"/>
      <c r="B1666" s="45"/>
      <c r="C1666" s="45"/>
      <c r="D1666" s="45"/>
      <c r="E1666" s="45"/>
      <c r="F1666" s="45"/>
      <c r="G1666" s="45"/>
      <c r="H1666" s="45"/>
      <c r="I1666" s="45"/>
      <c r="J1666" s="45"/>
      <c r="K1666" s="45"/>
      <c r="L1666" s="45"/>
      <c r="M1666" s="40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  <c r="AN1666" s="6"/>
      <c r="AO1666" s="6"/>
      <c r="AP1666" s="6"/>
      <c r="AQ1666" s="6"/>
      <c r="AR1666" s="6"/>
      <c r="AS1666" s="6"/>
      <c r="AT1666" s="6"/>
      <c r="AU1666" s="6"/>
      <c r="AV1666" s="6"/>
      <c r="AW1666" s="6"/>
      <c r="AX1666" s="6"/>
      <c r="AY1666" s="6"/>
    </row>
    <row r="1667" spans="1:51" s="2" customFormat="1">
      <c r="A1667" s="45"/>
      <c r="B1667" s="45"/>
      <c r="C1667" s="45"/>
      <c r="D1667" s="45"/>
      <c r="E1667" s="45"/>
      <c r="F1667" s="45"/>
      <c r="G1667" s="45"/>
      <c r="H1667" s="45"/>
      <c r="I1667" s="45"/>
      <c r="J1667" s="45"/>
      <c r="K1667" s="45"/>
      <c r="L1667" s="45"/>
      <c r="M1667" s="40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  <c r="AN1667" s="6"/>
      <c r="AO1667" s="6"/>
      <c r="AP1667" s="6"/>
      <c r="AQ1667" s="6"/>
      <c r="AR1667" s="6"/>
      <c r="AS1667" s="6"/>
      <c r="AT1667" s="6"/>
      <c r="AU1667" s="6"/>
      <c r="AV1667" s="6"/>
      <c r="AW1667" s="6"/>
      <c r="AX1667" s="6"/>
      <c r="AY1667" s="6"/>
    </row>
    <row r="1668" spans="1:51" s="2" customFormat="1">
      <c r="A1668" s="45"/>
      <c r="B1668" s="45"/>
      <c r="C1668" s="45"/>
      <c r="D1668" s="45"/>
      <c r="E1668" s="45"/>
      <c r="F1668" s="45"/>
      <c r="G1668" s="45"/>
      <c r="H1668" s="45"/>
      <c r="I1668" s="45"/>
      <c r="J1668" s="45"/>
      <c r="K1668" s="45"/>
      <c r="L1668" s="45"/>
      <c r="M1668" s="40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  <c r="AN1668" s="6"/>
      <c r="AO1668" s="6"/>
      <c r="AP1668" s="6"/>
      <c r="AQ1668" s="6"/>
      <c r="AR1668" s="6"/>
      <c r="AS1668" s="6"/>
      <c r="AT1668" s="6"/>
      <c r="AU1668" s="6"/>
      <c r="AV1668" s="6"/>
      <c r="AW1668" s="6"/>
      <c r="AX1668" s="6"/>
      <c r="AY1668" s="6"/>
    </row>
    <row r="1669" spans="1:51" s="2" customFormat="1">
      <c r="A1669" s="45"/>
      <c r="B1669" s="45"/>
      <c r="C1669" s="45"/>
      <c r="D1669" s="45"/>
      <c r="E1669" s="45"/>
      <c r="F1669" s="45"/>
      <c r="G1669" s="45"/>
      <c r="H1669" s="45"/>
      <c r="I1669" s="45"/>
      <c r="J1669" s="45"/>
      <c r="K1669" s="45"/>
      <c r="L1669" s="45"/>
      <c r="M1669" s="40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6"/>
      <c r="AL1669" s="6"/>
      <c r="AM1669" s="6"/>
      <c r="AN1669" s="6"/>
      <c r="AO1669" s="6"/>
      <c r="AP1669" s="6"/>
      <c r="AQ1669" s="6"/>
      <c r="AR1669" s="6"/>
      <c r="AS1669" s="6"/>
      <c r="AT1669" s="6"/>
      <c r="AU1669" s="6"/>
      <c r="AV1669" s="6"/>
      <c r="AW1669" s="6"/>
      <c r="AX1669" s="6"/>
      <c r="AY1669" s="6"/>
    </row>
    <row r="1670" spans="1:51" s="2" customFormat="1">
      <c r="A1670" s="45"/>
      <c r="B1670" s="45"/>
      <c r="C1670" s="45"/>
      <c r="D1670" s="45"/>
      <c r="E1670" s="45"/>
      <c r="F1670" s="45"/>
      <c r="G1670" s="45"/>
      <c r="H1670" s="45"/>
      <c r="I1670" s="45"/>
      <c r="J1670" s="45"/>
      <c r="K1670" s="45"/>
      <c r="L1670" s="45"/>
      <c r="M1670" s="40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  <c r="AN1670" s="6"/>
      <c r="AO1670" s="6"/>
      <c r="AP1670" s="6"/>
      <c r="AQ1670" s="6"/>
      <c r="AR1670" s="6"/>
      <c r="AS1670" s="6"/>
      <c r="AT1670" s="6"/>
      <c r="AU1670" s="6"/>
      <c r="AV1670" s="6"/>
      <c r="AW1670" s="6"/>
      <c r="AX1670" s="6"/>
      <c r="AY1670" s="6"/>
    </row>
    <row r="1671" spans="1:51" s="2" customFormat="1">
      <c r="A1671" s="45"/>
      <c r="B1671" s="45"/>
      <c r="C1671" s="45"/>
      <c r="D1671" s="45"/>
      <c r="E1671" s="45"/>
      <c r="F1671" s="45"/>
      <c r="G1671" s="45"/>
      <c r="H1671" s="45"/>
      <c r="I1671" s="45"/>
      <c r="J1671" s="45"/>
      <c r="K1671" s="45"/>
      <c r="L1671" s="45"/>
      <c r="M1671" s="40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  <c r="AN1671" s="6"/>
      <c r="AO1671" s="6"/>
      <c r="AP1671" s="6"/>
      <c r="AQ1671" s="6"/>
      <c r="AR1671" s="6"/>
      <c r="AS1671" s="6"/>
      <c r="AT1671" s="6"/>
      <c r="AU1671" s="6"/>
      <c r="AV1671" s="6"/>
      <c r="AW1671" s="6"/>
      <c r="AX1671" s="6"/>
      <c r="AY1671" s="6"/>
    </row>
    <row r="1672" spans="1:51" s="2" customFormat="1">
      <c r="A1672" s="45"/>
      <c r="B1672" s="45"/>
      <c r="C1672" s="45"/>
      <c r="D1672" s="45"/>
      <c r="E1672" s="45"/>
      <c r="F1672" s="45"/>
      <c r="G1672" s="45"/>
      <c r="H1672" s="45"/>
      <c r="I1672" s="45"/>
      <c r="J1672" s="45"/>
      <c r="K1672" s="45"/>
      <c r="L1672" s="45"/>
      <c r="M1672" s="40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  <c r="AN1672" s="6"/>
      <c r="AO1672" s="6"/>
      <c r="AP1672" s="6"/>
      <c r="AQ1672" s="6"/>
      <c r="AR1672" s="6"/>
      <c r="AS1672" s="6"/>
      <c r="AT1672" s="6"/>
      <c r="AU1672" s="6"/>
      <c r="AV1672" s="6"/>
      <c r="AW1672" s="6"/>
      <c r="AX1672" s="6"/>
      <c r="AY1672" s="6"/>
    </row>
    <row r="1673" spans="1:51" s="2" customFormat="1">
      <c r="A1673" s="45"/>
      <c r="B1673" s="45"/>
      <c r="C1673" s="45"/>
      <c r="D1673" s="45"/>
      <c r="E1673" s="45"/>
      <c r="F1673" s="45"/>
      <c r="G1673" s="45"/>
      <c r="H1673" s="45"/>
      <c r="I1673" s="45"/>
      <c r="J1673" s="45"/>
      <c r="K1673" s="45"/>
      <c r="L1673" s="45"/>
      <c r="M1673" s="40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  <c r="AN1673" s="6"/>
      <c r="AO1673" s="6"/>
      <c r="AP1673" s="6"/>
      <c r="AQ1673" s="6"/>
      <c r="AR1673" s="6"/>
      <c r="AS1673" s="6"/>
      <c r="AT1673" s="6"/>
      <c r="AU1673" s="6"/>
      <c r="AV1673" s="6"/>
      <c r="AW1673" s="6"/>
      <c r="AX1673" s="6"/>
      <c r="AY1673" s="6"/>
    </row>
    <row r="1674" spans="1:51" s="2" customFormat="1">
      <c r="A1674" s="45"/>
      <c r="B1674" s="45"/>
      <c r="C1674" s="45"/>
      <c r="D1674" s="45"/>
      <c r="E1674" s="45"/>
      <c r="F1674" s="45"/>
      <c r="G1674" s="45"/>
      <c r="H1674" s="45"/>
      <c r="I1674" s="45"/>
      <c r="J1674" s="45"/>
      <c r="K1674" s="45"/>
      <c r="L1674" s="45"/>
      <c r="M1674" s="40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  <c r="AN1674" s="6"/>
      <c r="AO1674" s="6"/>
      <c r="AP1674" s="6"/>
      <c r="AQ1674" s="6"/>
      <c r="AR1674" s="6"/>
      <c r="AS1674" s="6"/>
      <c r="AT1674" s="6"/>
      <c r="AU1674" s="6"/>
      <c r="AV1674" s="6"/>
      <c r="AW1674" s="6"/>
      <c r="AX1674" s="6"/>
      <c r="AY1674" s="6"/>
    </row>
    <row r="1675" spans="1:51" s="2" customFormat="1">
      <c r="A1675" s="45"/>
      <c r="B1675" s="45"/>
      <c r="C1675" s="45"/>
      <c r="D1675" s="45"/>
      <c r="E1675" s="45"/>
      <c r="F1675" s="45"/>
      <c r="G1675" s="45"/>
      <c r="H1675" s="45"/>
      <c r="I1675" s="45"/>
      <c r="J1675" s="45"/>
      <c r="K1675" s="45"/>
      <c r="L1675" s="45"/>
      <c r="M1675" s="40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  <c r="AN1675" s="6"/>
      <c r="AO1675" s="6"/>
      <c r="AP1675" s="6"/>
      <c r="AQ1675" s="6"/>
      <c r="AR1675" s="6"/>
      <c r="AS1675" s="6"/>
      <c r="AT1675" s="6"/>
      <c r="AU1675" s="6"/>
      <c r="AV1675" s="6"/>
      <c r="AW1675" s="6"/>
      <c r="AX1675" s="6"/>
      <c r="AY1675" s="6"/>
    </row>
    <row r="1676" spans="1:51" s="2" customFormat="1">
      <c r="A1676" s="45"/>
      <c r="B1676" s="45"/>
      <c r="C1676" s="45"/>
      <c r="D1676" s="45"/>
      <c r="E1676" s="45"/>
      <c r="F1676" s="45"/>
      <c r="G1676" s="45"/>
      <c r="H1676" s="45"/>
      <c r="I1676" s="45"/>
      <c r="J1676" s="45"/>
      <c r="K1676" s="45"/>
      <c r="L1676" s="45"/>
      <c r="M1676" s="40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  <c r="AN1676" s="6"/>
      <c r="AO1676" s="6"/>
      <c r="AP1676" s="6"/>
      <c r="AQ1676" s="6"/>
      <c r="AR1676" s="6"/>
      <c r="AS1676" s="6"/>
      <c r="AT1676" s="6"/>
      <c r="AU1676" s="6"/>
      <c r="AV1676" s="6"/>
      <c r="AW1676" s="6"/>
      <c r="AX1676" s="6"/>
      <c r="AY1676" s="6"/>
    </row>
    <row r="1677" spans="1:51" s="2" customFormat="1">
      <c r="A1677" s="45"/>
      <c r="B1677" s="45"/>
      <c r="C1677" s="45"/>
      <c r="D1677" s="45"/>
      <c r="E1677" s="45"/>
      <c r="F1677" s="45"/>
      <c r="G1677" s="45"/>
      <c r="H1677" s="45"/>
      <c r="I1677" s="45"/>
      <c r="J1677" s="45"/>
      <c r="K1677" s="45"/>
      <c r="L1677" s="45"/>
      <c r="M1677" s="40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6"/>
      <c r="AL1677" s="6"/>
      <c r="AM1677" s="6"/>
      <c r="AN1677" s="6"/>
      <c r="AO1677" s="6"/>
      <c r="AP1677" s="6"/>
      <c r="AQ1677" s="6"/>
      <c r="AR1677" s="6"/>
      <c r="AS1677" s="6"/>
      <c r="AT1677" s="6"/>
      <c r="AU1677" s="6"/>
      <c r="AV1677" s="6"/>
      <c r="AW1677" s="6"/>
      <c r="AX1677" s="6"/>
      <c r="AY1677" s="6"/>
    </row>
    <row r="1678" spans="1:51" s="2" customFormat="1">
      <c r="A1678" s="45"/>
      <c r="B1678" s="45"/>
      <c r="C1678" s="45"/>
      <c r="D1678" s="45"/>
      <c r="E1678" s="45"/>
      <c r="F1678" s="45"/>
      <c r="G1678" s="45"/>
      <c r="H1678" s="45"/>
      <c r="I1678" s="45"/>
      <c r="J1678" s="45"/>
      <c r="K1678" s="45"/>
      <c r="L1678" s="45"/>
      <c r="M1678" s="40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  <c r="AN1678" s="6"/>
      <c r="AO1678" s="6"/>
      <c r="AP1678" s="6"/>
      <c r="AQ1678" s="6"/>
      <c r="AR1678" s="6"/>
      <c r="AS1678" s="6"/>
      <c r="AT1678" s="6"/>
      <c r="AU1678" s="6"/>
      <c r="AV1678" s="6"/>
      <c r="AW1678" s="6"/>
      <c r="AX1678" s="6"/>
      <c r="AY1678" s="6"/>
    </row>
    <row r="1679" spans="1:51" s="2" customFormat="1">
      <c r="A1679" s="45"/>
      <c r="B1679" s="45"/>
      <c r="C1679" s="45"/>
      <c r="D1679" s="45"/>
      <c r="E1679" s="45"/>
      <c r="F1679" s="45"/>
      <c r="G1679" s="45"/>
      <c r="H1679" s="45"/>
      <c r="I1679" s="45"/>
      <c r="J1679" s="45"/>
      <c r="K1679" s="45"/>
      <c r="L1679" s="45"/>
      <c r="M1679" s="40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  <c r="AN1679" s="6"/>
      <c r="AO1679" s="6"/>
      <c r="AP1679" s="6"/>
      <c r="AQ1679" s="6"/>
      <c r="AR1679" s="6"/>
      <c r="AS1679" s="6"/>
      <c r="AT1679" s="6"/>
      <c r="AU1679" s="6"/>
      <c r="AV1679" s="6"/>
      <c r="AW1679" s="6"/>
      <c r="AX1679" s="6"/>
      <c r="AY1679" s="6"/>
    </row>
    <row r="1680" spans="1:51" s="2" customFormat="1">
      <c r="A1680" s="45"/>
      <c r="B1680" s="45"/>
      <c r="C1680" s="45"/>
      <c r="D1680" s="45"/>
      <c r="E1680" s="45"/>
      <c r="F1680" s="45"/>
      <c r="G1680" s="45"/>
      <c r="H1680" s="45"/>
      <c r="I1680" s="45"/>
      <c r="J1680" s="45"/>
      <c r="K1680" s="45"/>
      <c r="L1680" s="45"/>
      <c r="M1680" s="40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6"/>
      <c r="AN1680" s="6"/>
      <c r="AO1680" s="6"/>
      <c r="AP1680" s="6"/>
      <c r="AQ1680" s="6"/>
      <c r="AR1680" s="6"/>
      <c r="AS1680" s="6"/>
      <c r="AT1680" s="6"/>
      <c r="AU1680" s="6"/>
      <c r="AV1680" s="6"/>
      <c r="AW1680" s="6"/>
      <c r="AX1680" s="6"/>
      <c r="AY1680" s="6"/>
    </row>
    <row r="1681" spans="1:51" s="2" customFormat="1">
      <c r="A1681" s="45"/>
      <c r="B1681" s="45"/>
      <c r="C1681" s="45"/>
      <c r="D1681" s="45"/>
      <c r="E1681" s="45"/>
      <c r="F1681" s="45"/>
      <c r="G1681" s="45"/>
      <c r="H1681" s="45"/>
      <c r="I1681" s="45"/>
      <c r="J1681" s="45"/>
      <c r="K1681" s="45"/>
      <c r="L1681" s="45"/>
      <c r="M1681" s="40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  <c r="AJ1681" s="6"/>
      <c r="AK1681" s="6"/>
      <c r="AL1681" s="6"/>
      <c r="AM1681" s="6"/>
      <c r="AN1681" s="6"/>
      <c r="AO1681" s="6"/>
      <c r="AP1681" s="6"/>
      <c r="AQ1681" s="6"/>
      <c r="AR1681" s="6"/>
      <c r="AS1681" s="6"/>
      <c r="AT1681" s="6"/>
      <c r="AU1681" s="6"/>
      <c r="AV1681" s="6"/>
      <c r="AW1681" s="6"/>
      <c r="AX1681" s="6"/>
      <c r="AY1681" s="6"/>
    </row>
    <row r="1682" spans="1:51" s="2" customFormat="1">
      <c r="A1682" s="45"/>
      <c r="B1682" s="45"/>
      <c r="C1682" s="45"/>
      <c r="D1682" s="45"/>
      <c r="E1682" s="45"/>
      <c r="F1682" s="45"/>
      <c r="G1682" s="45"/>
      <c r="H1682" s="45"/>
      <c r="I1682" s="45"/>
      <c r="J1682" s="45"/>
      <c r="K1682" s="45"/>
      <c r="L1682" s="45"/>
      <c r="M1682" s="40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6"/>
      <c r="AL1682" s="6"/>
      <c r="AM1682" s="6"/>
      <c r="AN1682" s="6"/>
      <c r="AO1682" s="6"/>
      <c r="AP1682" s="6"/>
      <c r="AQ1682" s="6"/>
      <c r="AR1682" s="6"/>
      <c r="AS1682" s="6"/>
      <c r="AT1682" s="6"/>
      <c r="AU1682" s="6"/>
      <c r="AV1682" s="6"/>
      <c r="AW1682" s="6"/>
      <c r="AX1682" s="6"/>
      <c r="AY1682" s="6"/>
    </row>
    <row r="1683" spans="1:51" s="2" customFormat="1">
      <c r="A1683" s="45"/>
      <c r="B1683" s="45"/>
      <c r="C1683" s="45"/>
      <c r="D1683" s="45"/>
      <c r="E1683" s="45"/>
      <c r="F1683" s="45"/>
      <c r="G1683" s="45"/>
      <c r="H1683" s="45"/>
      <c r="I1683" s="45"/>
      <c r="J1683" s="45"/>
      <c r="K1683" s="45"/>
      <c r="L1683" s="45"/>
      <c r="M1683" s="40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6"/>
      <c r="AL1683" s="6"/>
      <c r="AM1683" s="6"/>
      <c r="AN1683" s="6"/>
      <c r="AO1683" s="6"/>
      <c r="AP1683" s="6"/>
      <c r="AQ1683" s="6"/>
      <c r="AR1683" s="6"/>
      <c r="AS1683" s="6"/>
      <c r="AT1683" s="6"/>
      <c r="AU1683" s="6"/>
      <c r="AV1683" s="6"/>
      <c r="AW1683" s="6"/>
      <c r="AX1683" s="6"/>
      <c r="AY1683" s="6"/>
    </row>
    <row r="1684" spans="1:51" s="2" customFormat="1">
      <c r="A1684" s="45"/>
      <c r="B1684" s="45"/>
      <c r="C1684" s="45"/>
      <c r="D1684" s="45"/>
      <c r="E1684" s="45"/>
      <c r="F1684" s="45"/>
      <c r="G1684" s="45"/>
      <c r="H1684" s="45"/>
      <c r="I1684" s="45"/>
      <c r="J1684" s="45"/>
      <c r="K1684" s="45"/>
      <c r="L1684" s="45"/>
      <c r="M1684" s="40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6"/>
      <c r="AN1684" s="6"/>
      <c r="AO1684" s="6"/>
      <c r="AP1684" s="6"/>
      <c r="AQ1684" s="6"/>
      <c r="AR1684" s="6"/>
      <c r="AS1684" s="6"/>
      <c r="AT1684" s="6"/>
      <c r="AU1684" s="6"/>
      <c r="AV1684" s="6"/>
      <c r="AW1684" s="6"/>
      <c r="AX1684" s="6"/>
      <c r="AY1684" s="6"/>
    </row>
    <row r="1685" spans="1:51" s="2" customFormat="1">
      <c r="A1685" s="45"/>
      <c r="B1685" s="45"/>
      <c r="C1685" s="45"/>
      <c r="D1685" s="45"/>
      <c r="E1685" s="45"/>
      <c r="F1685" s="45"/>
      <c r="G1685" s="45"/>
      <c r="H1685" s="45"/>
      <c r="I1685" s="45"/>
      <c r="J1685" s="45"/>
      <c r="K1685" s="45"/>
      <c r="L1685" s="45"/>
      <c r="M1685" s="40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6"/>
      <c r="AL1685" s="6"/>
      <c r="AM1685" s="6"/>
      <c r="AN1685" s="6"/>
      <c r="AO1685" s="6"/>
      <c r="AP1685" s="6"/>
      <c r="AQ1685" s="6"/>
      <c r="AR1685" s="6"/>
      <c r="AS1685" s="6"/>
      <c r="AT1685" s="6"/>
      <c r="AU1685" s="6"/>
      <c r="AV1685" s="6"/>
      <c r="AW1685" s="6"/>
      <c r="AX1685" s="6"/>
      <c r="AY1685" s="6"/>
    </row>
    <row r="1686" spans="1:51" s="2" customFormat="1">
      <c r="A1686" s="45"/>
      <c r="B1686" s="45"/>
      <c r="C1686" s="45"/>
      <c r="D1686" s="45"/>
      <c r="E1686" s="45"/>
      <c r="F1686" s="45"/>
      <c r="G1686" s="45"/>
      <c r="H1686" s="45"/>
      <c r="I1686" s="45"/>
      <c r="J1686" s="45"/>
      <c r="K1686" s="45"/>
      <c r="L1686" s="45"/>
      <c r="M1686" s="40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6"/>
      <c r="AL1686" s="6"/>
      <c r="AM1686" s="6"/>
      <c r="AN1686" s="6"/>
      <c r="AO1686" s="6"/>
      <c r="AP1686" s="6"/>
      <c r="AQ1686" s="6"/>
      <c r="AR1686" s="6"/>
      <c r="AS1686" s="6"/>
      <c r="AT1686" s="6"/>
      <c r="AU1686" s="6"/>
      <c r="AV1686" s="6"/>
      <c r="AW1686" s="6"/>
      <c r="AX1686" s="6"/>
      <c r="AY1686" s="6"/>
    </row>
    <row r="1687" spans="1:51" s="2" customFormat="1">
      <c r="A1687" s="45"/>
      <c r="B1687" s="45"/>
      <c r="C1687" s="45"/>
      <c r="D1687" s="45"/>
      <c r="E1687" s="45"/>
      <c r="F1687" s="45"/>
      <c r="G1687" s="45"/>
      <c r="H1687" s="45"/>
      <c r="I1687" s="45"/>
      <c r="J1687" s="45"/>
      <c r="K1687" s="45"/>
      <c r="L1687" s="45"/>
      <c r="M1687" s="40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6"/>
      <c r="AL1687" s="6"/>
      <c r="AM1687" s="6"/>
      <c r="AN1687" s="6"/>
      <c r="AO1687" s="6"/>
      <c r="AP1687" s="6"/>
      <c r="AQ1687" s="6"/>
      <c r="AR1687" s="6"/>
      <c r="AS1687" s="6"/>
      <c r="AT1687" s="6"/>
      <c r="AU1687" s="6"/>
      <c r="AV1687" s="6"/>
      <c r="AW1687" s="6"/>
      <c r="AX1687" s="6"/>
      <c r="AY1687" s="6"/>
    </row>
    <row r="1688" spans="1:51" s="2" customFormat="1">
      <c r="A1688" s="45"/>
      <c r="B1688" s="45"/>
      <c r="C1688" s="45"/>
      <c r="D1688" s="45"/>
      <c r="E1688" s="45"/>
      <c r="F1688" s="45"/>
      <c r="G1688" s="45"/>
      <c r="H1688" s="45"/>
      <c r="I1688" s="45"/>
      <c r="J1688" s="45"/>
      <c r="K1688" s="45"/>
      <c r="L1688" s="45"/>
      <c r="M1688" s="40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6"/>
      <c r="AN1688" s="6"/>
      <c r="AO1688" s="6"/>
      <c r="AP1688" s="6"/>
      <c r="AQ1688" s="6"/>
      <c r="AR1688" s="6"/>
      <c r="AS1688" s="6"/>
      <c r="AT1688" s="6"/>
      <c r="AU1688" s="6"/>
      <c r="AV1688" s="6"/>
      <c r="AW1688" s="6"/>
      <c r="AX1688" s="6"/>
      <c r="AY1688" s="6"/>
    </row>
    <row r="1689" spans="1:51" s="2" customFormat="1">
      <c r="A1689" s="45"/>
      <c r="B1689" s="45"/>
      <c r="C1689" s="45"/>
      <c r="D1689" s="45"/>
      <c r="E1689" s="45"/>
      <c r="F1689" s="45"/>
      <c r="G1689" s="45"/>
      <c r="H1689" s="45"/>
      <c r="I1689" s="45"/>
      <c r="J1689" s="45"/>
      <c r="K1689" s="45"/>
      <c r="L1689" s="45"/>
      <c r="M1689" s="40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6"/>
      <c r="AL1689" s="6"/>
      <c r="AM1689" s="6"/>
      <c r="AN1689" s="6"/>
      <c r="AO1689" s="6"/>
      <c r="AP1689" s="6"/>
      <c r="AQ1689" s="6"/>
      <c r="AR1689" s="6"/>
      <c r="AS1689" s="6"/>
      <c r="AT1689" s="6"/>
      <c r="AU1689" s="6"/>
      <c r="AV1689" s="6"/>
      <c r="AW1689" s="6"/>
      <c r="AX1689" s="6"/>
      <c r="AY1689" s="6"/>
    </row>
    <row r="1690" spans="1:51" s="2" customFormat="1">
      <c r="A1690" s="45"/>
      <c r="B1690" s="45"/>
      <c r="C1690" s="45"/>
      <c r="D1690" s="45"/>
      <c r="E1690" s="45"/>
      <c r="F1690" s="45"/>
      <c r="G1690" s="45"/>
      <c r="H1690" s="45"/>
      <c r="I1690" s="45"/>
      <c r="J1690" s="45"/>
      <c r="K1690" s="45"/>
      <c r="L1690" s="45"/>
      <c r="M1690" s="40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  <c r="AJ1690" s="6"/>
      <c r="AK1690" s="6"/>
      <c r="AL1690" s="6"/>
      <c r="AM1690" s="6"/>
      <c r="AN1690" s="6"/>
      <c r="AO1690" s="6"/>
      <c r="AP1690" s="6"/>
      <c r="AQ1690" s="6"/>
      <c r="AR1690" s="6"/>
      <c r="AS1690" s="6"/>
      <c r="AT1690" s="6"/>
      <c r="AU1690" s="6"/>
      <c r="AV1690" s="6"/>
      <c r="AW1690" s="6"/>
      <c r="AX1690" s="6"/>
      <c r="AY1690" s="6"/>
    </row>
    <row r="1691" spans="1:51" s="2" customFormat="1">
      <c r="A1691" s="45"/>
      <c r="B1691" s="45"/>
      <c r="C1691" s="45"/>
      <c r="D1691" s="45"/>
      <c r="E1691" s="45"/>
      <c r="F1691" s="45"/>
      <c r="G1691" s="45"/>
      <c r="H1691" s="45"/>
      <c r="I1691" s="45"/>
      <c r="J1691" s="45"/>
      <c r="K1691" s="45"/>
      <c r="L1691" s="45"/>
      <c r="M1691" s="40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  <c r="AJ1691" s="6"/>
      <c r="AK1691" s="6"/>
      <c r="AL1691" s="6"/>
      <c r="AM1691" s="6"/>
      <c r="AN1691" s="6"/>
      <c r="AO1691" s="6"/>
      <c r="AP1691" s="6"/>
      <c r="AQ1691" s="6"/>
      <c r="AR1691" s="6"/>
      <c r="AS1691" s="6"/>
      <c r="AT1691" s="6"/>
      <c r="AU1691" s="6"/>
      <c r="AV1691" s="6"/>
      <c r="AW1691" s="6"/>
      <c r="AX1691" s="6"/>
      <c r="AY1691" s="6"/>
    </row>
    <row r="1692" spans="1:51" s="2" customFormat="1">
      <c r="A1692" s="45"/>
      <c r="B1692" s="45"/>
      <c r="C1692" s="45"/>
      <c r="D1692" s="45"/>
      <c r="E1692" s="45"/>
      <c r="F1692" s="45"/>
      <c r="G1692" s="45"/>
      <c r="H1692" s="45"/>
      <c r="I1692" s="45"/>
      <c r="J1692" s="45"/>
      <c r="K1692" s="45"/>
      <c r="L1692" s="45"/>
      <c r="M1692" s="40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6"/>
      <c r="AL1692" s="6"/>
      <c r="AM1692" s="6"/>
      <c r="AN1692" s="6"/>
      <c r="AO1692" s="6"/>
      <c r="AP1692" s="6"/>
      <c r="AQ1692" s="6"/>
      <c r="AR1692" s="6"/>
      <c r="AS1692" s="6"/>
      <c r="AT1692" s="6"/>
      <c r="AU1692" s="6"/>
      <c r="AV1692" s="6"/>
      <c r="AW1692" s="6"/>
      <c r="AX1692" s="6"/>
      <c r="AY1692" s="6"/>
    </row>
    <row r="1693" spans="1:51" s="2" customFormat="1">
      <c r="A1693" s="45"/>
      <c r="B1693" s="45"/>
      <c r="C1693" s="45"/>
      <c r="D1693" s="45"/>
      <c r="E1693" s="45"/>
      <c r="F1693" s="45"/>
      <c r="G1693" s="45"/>
      <c r="H1693" s="45"/>
      <c r="I1693" s="45"/>
      <c r="J1693" s="45"/>
      <c r="K1693" s="45"/>
      <c r="L1693" s="45"/>
      <c r="M1693" s="40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6"/>
      <c r="AL1693" s="6"/>
      <c r="AM1693" s="6"/>
      <c r="AN1693" s="6"/>
      <c r="AO1693" s="6"/>
      <c r="AP1693" s="6"/>
      <c r="AQ1693" s="6"/>
      <c r="AR1693" s="6"/>
      <c r="AS1693" s="6"/>
      <c r="AT1693" s="6"/>
      <c r="AU1693" s="6"/>
      <c r="AV1693" s="6"/>
      <c r="AW1693" s="6"/>
      <c r="AX1693" s="6"/>
      <c r="AY1693" s="6"/>
    </row>
    <row r="1694" spans="1:51" s="2" customFormat="1">
      <c r="A1694" s="45"/>
      <c r="B1694" s="45"/>
      <c r="C1694" s="45"/>
      <c r="D1694" s="45"/>
      <c r="E1694" s="45"/>
      <c r="F1694" s="45"/>
      <c r="G1694" s="45"/>
      <c r="H1694" s="45"/>
      <c r="I1694" s="45"/>
      <c r="J1694" s="45"/>
      <c r="K1694" s="45"/>
      <c r="L1694" s="45"/>
      <c r="M1694" s="40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6"/>
      <c r="AL1694" s="6"/>
      <c r="AM1694" s="6"/>
      <c r="AN1694" s="6"/>
      <c r="AO1694" s="6"/>
      <c r="AP1694" s="6"/>
      <c r="AQ1694" s="6"/>
      <c r="AR1694" s="6"/>
      <c r="AS1694" s="6"/>
      <c r="AT1694" s="6"/>
      <c r="AU1694" s="6"/>
      <c r="AV1694" s="6"/>
      <c r="AW1694" s="6"/>
      <c r="AX1694" s="6"/>
      <c r="AY1694" s="6"/>
    </row>
    <row r="1695" spans="1:51" s="2" customFormat="1">
      <c r="A1695" s="45"/>
      <c r="B1695" s="45"/>
      <c r="C1695" s="45"/>
      <c r="D1695" s="45"/>
      <c r="E1695" s="45"/>
      <c r="F1695" s="45"/>
      <c r="G1695" s="45"/>
      <c r="H1695" s="45"/>
      <c r="I1695" s="45"/>
      <c r="J1695" s="45"/>
      <c r="K1695" s="45"/>
      <c r="L1695" s="45"/>
      <c r="M1695" s="40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6"/>
      <c r="AL1695" s="6"/>
      <c r="AM1695" s="6"/>
      <c r="AN1695" s="6"/>
      <c r="AO1695" s="6"/>
      <c r="AP1695" s="6"/>
      <c r="AQ1695" s="6"/>
      <c r="AR1695" s="6"/>
      <c r="AS1695" s="6"/>
      <c r="AT1695" s="6"/>
      <c r="AU1695" s="6"/>
      <c r="AV1695" s="6"/>
      <c r="AW1695" s="6"/>
      <c r="AX1695" s="6"/>
      <c r="AY1695" s="6"/>
    </row>
    <row r="1696" spans="1:51" s="2" customFormat="1">
      <c r="A1696" s="45"/>
      <c r="B1696" s="45"/>
      <c r="C1696" s="45"/>
      <c r="D1696" s="45"/>
      <c r="E1696" s="45"/>
      <c r="F1696" s="45"/>
      <c r="G1696" s="45"/>
      <c r="H1696" s="45"/>
      <c r="I1696" s="45"/>
      <c r="J1696" s="45"/>
      <c r="K1696" s="45"/>
      <c r="L1696" s="45"/>
      <c r="M1696" s="40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6"/>
      <c r="AN1696" s="6"/>
      <c r="AO1696" s="6"/>
      <c r="AP1696" s="6"/>
      <c r="AQ1696" s="6"/>
      <c r="AR1696" s="6"/>
      <c r="AS1696" s="6"/>
      <c r="AT1696" s="6"/>
      <c r="AU1696" s="6"/>
      <c r="AV1696" s="6"/>
      <c r="AW1696" s="6"/>
      <c r="AX1696" s="6"/>
      <c r="AY1696" s="6"/>
    </row>
    <row r="1697" spans="1:51" s="2" customFormat="1">
      <c r="A1697" s="45"/>
      <c r="B1697" s="45"/>
      <c r="C1697" s="45"/>
      <c r="D1697" s="45"/>
      <c r="E1697" s="45"/>
      <c r="F1697" s="45"/>
      <c r="G1697" s="45"/>
      <c r="H1697" s="45"/>
      <c r="I1697" s="45"/>
      <c r="J1697" s="45"/>
      <c r="K1697" s="45"/>
      <c r="L1697" s="45"/>
      <c r="M1697" s="40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6"/>
      <c r="AL1697" s="6"/>
      <c r="AM1697" s="6"/>
      <c r="AN1697" s="6"/>
      <c r="AO1697" s="6"/>
      <c r="AP1697" s="6"/>
      <c r="AQ1697" s="6"/>
      <c r="AR1697" s="6"/>
      <c r="AS1697" s="6"/>
      <c r="AT1697" s="6"/>
      <c r="AU1697" s="6"/>
      <c r="AV1697" s="6"/>
      <c r="AW1697" s="6"/>
      <c r="AX1697" s="6"/>
      <c r="AY1697" s="6"/>
    </row>
    <row r="1698" spans="1:51" s="2" customFormat="1">
      <c r="A1698" s="45"/>
      <c r="B1698" s="45"/>
      <c r="C1698" s="45"/>
      <c r="D1698" s="45"/>
      <c r="E1698" s="45"/>
      <c r="F1698" s="45"/>
      <c r="G1698" s="45"/>
      <c r="H1698" s="45"/>
      <c r="I1698" s="45"/>
      <c r="J1698" s="45"/>
      <c r="K1698" s="45"/>
      <c r="L1698" s="45"/>
      <c r="M1698" s="40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6"/>
      <c r="AL1698" s="6"/>
      <c r="AM1698" s="6"/>
      <c r="AN1698" s="6"/>
      <c r="AO1698" s="6"/>
      <c r="AP1698" s="6"/>
      <c r="AQ1698" s="6"/>
      <c r="AR1698" s="6"/>
      <c r="AS1698" s="6"/>
      <c r="AT1698" s="6"/>
      <c r="AU1698" s="6"/>
      <c r="AV1698" s="6"/>
      <c r="AW1698" s="6"/>
      <c r="AX1698" s="6"/>
      <c r="AY1698" s="6"/>
    </row>
    <row r="1699" spans="1:51" s="2" customFormat="1">
      <c r="A1699" s="45"/>
      <c r="B1699" s="45"/>
      <c r="C1699" s="45"/>
      <c r="D1699" s="45"/>
      <c r="E1699" s="45"/>
      <c r="F1699" s="45"/>
      <c r="G1699" s="45"/>
      <c r="H1699" s="45"/>
      <c r="I1699" s="45"/>
      <c r="J1699" s="45"/>
      <c r="K1699" s="45"/>
      <c r="L1699" s="45"/>
      <c r="M1699" s="40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6"/>
      <c r="AL1699" s="6"/>
      <c r="AM1699" s="6"/>
      <c r="AN1699" s="6"/>
      <c r="AO1699" s="6"/>
      <c r="AP1699" s="6"/>
      <c r="AQ1699" s="6"/>
      <c r="AR1699" s="6"/>
      <c r="AS1699" s="6"/>
      <c r="AT1699" s="6"/>
      <c r="AU1699" s="6"/>
      <c r="AV1699" s="6"/>
      <c r="AW1699" s="6"/>
      <c r="AX1699" s="6"/>
      <c r="AY1699" s="6"/>
    </row>
    <row r="1700" spans="1:51" s="2" customFormat="1">
      <c r="A1700" s="45"/>
      <c r="B1700" s="45"/>
      <c r="C1700" s="45"/>
      <c r="D1700" s="45"/>
      <c r="E1700" s="45"/>
      <c r="F1700" s="45"/>
      <c r="G1700" s="45"/>
      <c r="H1700" s="45"/>
      <c r="I1700" s="45"/>
      <c r="J1700" s="45"/>
      <c r="K1700" s="45"/>
      <c r="L1700" s="45"/>
      <c r="M1700" s="40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  <c r="AH1700" s="6"/>
      <c r="AI1700" s="6"/>
      <c r="AJ1700" s="6"/>
      <c r="AK1700" s="6"/>
      <c r="AL1700" s="6"/>
      <c r="AM1700" s="6"/>
      <c r="AN1700" s="6"/>
      <c r="AO1700" s="6"/>
      <c r="AP1700" s="6"/>
      <c r="AQ1700" s="6"/>
      <c r="AR1700" s="6"/>
      <c r="AS1700" s="6"/>
      <c r="AT1700" s="6"/>
      <c r="AU1700" s="6"/>
      <c r="AV1700" s="6"/>
      <c r="AW1700" s="6"/>
      <c r="AX1700" s="6"/>
      <c r="AY1700" s="6"/>
    </row>
    <row r="1701" spans="1:51" s="2" customFormat="1">
      <c r="A1701" s="45"/>
      <c r="B1701" s="45"/>
      <c r="C1701" s="45"/>
      <c r="D1701" s="45"/>
      <c r="E1701" s="45"/>
      <c r="F1701" s="45"/>
      <c r="G1701" s="45"/>
      <c r="H1701" s="45"/>
      <c r="I1701" s="45"/>
      <c r="J1701" s="45"/>
      <c r="K1701" s="45"/>
      <c r="L1701" s="45"/>
      <c r="M1701" s="40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6"/>
      <c r="AL1701" s="6"/>
      <c r="AM1701" s="6"/>
      <c r="AN1701" s="6"/>
      <c r="AO1701" s="6"/>
      <c r="AP1701" s="6"/>
      <c r="AQ1701" s="6"/>
      <c r="AR1701" s="6"/>
      <c r="AS1701" s="6"/>
      <c r="AT1701" s="6"/>
      <c r="AU1701" s="6"/>
      <c r="AV1701" s="6"/>
      <c r="AW1701" s="6"/>
      <c r="AX1701" s="6"/>
      <c r="AY1701" s="6"/>
    </row>
    <row r="1702" spans="1:51" s="2" customFormat="1">
      <c r="A1702" s="45"/>
      <c r="B1702" s="45"/>
      <c r="C1702" s="45"/>
      <c r="D1702" s="45"/>
      <c r="E1702" s="45"/>
      <c r="F1702" s="45"/>
      <c r="G1702" s="45"/>
      <c r="H1702" s="45"/>
      <c r="I1702" s="45"/>
      <c r="J1702" s="45"/>
      <c r="K1702" s="45"/>
      <c r="L1702" s="45"/>
      <c r="M1702" s="40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6"/>
      <c r="AL1702" s="6"/>
      <c r="AM1702" s="6"/>
      <c r="AN1702" s="6"/>
      <c r="AO1702" s="6"/>
      <c r="AP1702" s="6"/>
      <c r="AQ1702" s="6"/>
      <c r="AR1702" s="6"/>
      <c r="AS1702" s="6"/>
      <c r="AT1702" s="6"/>
      <c r="AU1702" s="6"/>
      <c r="AV1702" s="6"/>
      <c r="AW1702" s="6"/>
      <c r="AX1702" s="6"/>
      <c r="AY1702" s="6"/>
    </row>
    <row r="1703" spans="1:51" s="2" customFormat="1">
      <c r="A1703" s="45"/>
      <c r="B1703" s="45"/>
      <c r="C1703" s="45"/>
      <c r="D1703" s="45"/>
      <c r="E1703" s="45"/>
      <c r="F1703" s="45"/>
      <c r="G1703" s="45"/>
      <c r="H1703" s="45"/>
      <c r="I1703" s="45"/>
      <c r="J1703" s="45"/>
      <c r="K1703" s="45"/>
      <c r="L1703" s="45"/>
      <c r="M1703" s="40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6"/>
      <c r="AL1703" s="6"/>
      <c r="AM1703" s="6"/>
      <c r="AN1703" s="6"/>
      <c r="AO1703" s="6"/>
      <c r="AP1703" s="6"/>
      <c r="AQ1703" s="6"/>
      <c r="AR1703" s="6"/>
      <c r="AS1703" s="6"/>
      <c r="AT1703" s="6"/>
      <c r="AU1703" s="6"/>
      <c r="AV1703" s="6"/>
      <c r="AW1703" s="6"/>
      <c r="AX1703" s="6"/>
      <c r="AY1703" s="6"/>
    </row>
    <row r="1704" spans="1:51" s="2" customFormat="1">
      <c r="A1704" s="45"/>
      <c r="B1704" s="45"/>
      <c r="C1704" s="45"/>
      <c r="D1704" s="45"/>
      <c r="E1704" s="45"/>
      <c r="F1704" s="45"/>
      <c r="G1704" s="45"/>
      <c r="H1704" s="45"/>
      <c r="I1704" s="45"/>
      <c r="J1704" s="45"/>
      <c r="K1704" s="45"/>
      <c r="L1704" s="45"/>
      <c r="M1704" s="40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6"/>
      <c r="AN1704" s="6"/>
      <c r="AO1704" s="6"/>
      <c r="AP1704" s="6"/>
      <c r="AQ1704" s="6"/>
      <c r="AR1704" s="6"/>
      <c r="AS1704" s="6"/>
      <c r="AT1704" s="6"/>
      <c r="AU1704" s="6"/>
      <c r="AV1704" s="6"/>
      <c r="AW1704" s="6"/>
      <c r="AX1704" s="6"/>
      <c r="AY1704" s="6"/>
    </row>
    <row r="1705" spans="1:51" s="2" customFormat="1">
      <c r="A1705" s="45"/>
      <c r="B1705" s="45"/>
      <c r="C1705" s="45"/>
      <c r="D1705" s="45"/>
      <c r="E1705" s="45"/>
      <c r="F1705" s="45"/>
      <c r="G1705" s="45"/>
      <c r="H1705" s="45"/>
      <c r="I1705" s="45"/>
      <c r="J1705" s="45"/>
      <c r="K1705" s="45"/>
      <c r="L1705" s="45"/>
      <c r="M1705" s="40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6"/>
      <c r="AL1705" s="6"/>
      <c r="AM1705" s="6"/>
      <c r="AN1705" s="6"/>
      <c r="AO1705" s="6"/>
      <c r="AP1705" s="6"/>
      <c r="AQ1705" s="6"/>
      <c r="AR1705" s="6"/>
      <c r="AS1705" s="6"/>
      <c r="AT1705" s="6"/>
      <c r="AU1705" s="6"/>
      <c r="AV1705" s="6"/>
      <c r="AW1705" s="6"/>
      <c r="AX1705" s="6"/>
      <c r="AY1705" s="6"/>
    </row>
    <row r="1706" spans="1:51" s="2" customFormat="1">
      <c r="A1706" s="45"/>
      <c r="B1706" s="45"/>
      <c r="C1706" s="45"/>
      <c r="D1706" s="45"/>
      <c r="E1706" s="45"/>
      <c r="F1706" s="45"/>
      <c r="G1706" s="45"/>
      <c r="H1706" s="45"/>
      <c r="I1706" s="45"/>
      <c r="J1706" s="45"/>
      <c r="K1706" s="45"/>
      <c r="L1706" s="45"/>
      <c r="M1706" s="40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/>
      <c r="AN1706" s="6"/>
      <c r="AO1706" s="6"/>
      <c r="AP1706" s="6"/>
      <c r="AQ1706" s="6"/>
      <c r="AR1706" s="6"/>
      <c r="AS1706" s="6"/>
      <c r="AT1706" s="6"/>
      <c r="AU1706" s="6"/>
      <c r="AV1706" s="6"/>
      <c r="AW1706" s="6"/>
      <c r="AX1706" s="6"/>
      <c r="AY1706" s="6"/>
    </row>
    <row r="1707" spans="1:51" s="2" customFormat="1">
      <c r="A1707" s="45"/>
      <c r="B1707" s="45"/>
      <c r="C1707" s="45"/>
      <c r="D1707" s="45"/>
      <c r="E1707" s="45"/>
      <c r="F1707" s="45"/>
      <c r="G1707" s="45"/>
      <c r="H1707" s="45"/>
      <c r="I1707" s="45"/>
      <c r="J1707" s="45"/>
      <c r="K1707" s="45"/>
      <c r="L1707" s="45"/>
      <c r="M1707" s="40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6"/>
      <c r="AL1707" s="6"/>
      <c r="AM1707" s="6"/>
      <c r="AN1707" s="6"/>
      <c r="AO1707" s="6"/>
      <c r="AP1707" s="6"/>
      <c r="AQ1707" s="6"/>
      <c r="AR1707" s="6"/>
      <c r="AS1707" s="6"/>
      <c r="AT1707" s="6"/>
      <c r="AU1707" s="6"/>
      <c r="AV1707" s="6"/>
      <c r="AW1707" s="6"/>
      <c r="AX1707" s="6"/>
      <c r="AY1707" s="6"/>
    </row>
    <row r="1708" spans="1:51" s="2" customFormat="1">
      <c r="A1708" s="45"/>
      <c r="B1708" s="45"/>
      <c r="C1708" s="45"/>
      <c r="D1708" s="45"/>
      <c r="E1708" s="45"/>
      <c r="F1708" s="45"/>
      <c r="G1708" s="45"/>
      <c r="H1708" s="45"/>
      <c r="I1708" s="45"/>
      <c r="J1708" s="45"/>
      <c r="K1708" s="45"/>
      <c r="L1708" s="45"/>
      <c r="M1708" s="40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  <c r="AN1708" s="6"/>
      <c r="AO1708" s="6"/>
      <c r="AP1708" s="6"/>
      <c r="AQ1708" s="6"/>
      <c r="AR1708" s="6"/>
      <c r="AS1708" s="6"/>
      <c r="AT1708" s="6"/>
      <c r="AU1708" s="6"/>
      <c r="AV1708" s="6"/>
      <c r="AW1708" s="6"/>
      <c r="AX1708" s="6"/>
      <c r="AY1708" s="6"/>
    </row>
    <row r="1709" spans="1:51" s="2" customFormat="1">
      <c r="A1709" s="45"/>
      <c r="B1709" s="45"/>
      <c r="C1709" s="45"/>
      <c r="D1709" s="45"/>
      <c r="E1709" s="45"/>
      <c r="F1709" s="45"/>
      <c r="G1709" s="45"/>
      <c r="H1709" s="45"/>
      <c r="I1709" s="45"/>
      <c r="J1709" s="45"/>
      <c r="K1709" s="45"/>
      <c r="L1709" s="45"/>
      <c r="M1709" s="40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6"/>
      <c r="AL1709" s="6"/>
      <c r="AM1709" s="6"/>
      <c r="AN1709" s="6"/>
      <c r="AO1709" s="6"/>
      <c r="AP1709" s="6"/>
      <c r="AQ1709" s="6"/>
      <c r="AR1709" s="6"/>
      <c r="AS1709" s="6"/>
      <c r="AT1709" s="6"/>
      <c r="AU1709" s="6"/>
      <c r="AV1709" s="6"/>
      <c r="AW1709" s="6"/>
      <c r="AX1709" s="6"/>
      <c r="AY1709" s="6"/>
    </row>
    <row r="1710" spans="1:51" s="2" customFormat="1">
      <c r="A1710" s="45"/>
      <c r="B1710" s="45"/>
      <c r="C1710" s="45"/>
      <c r="D1710" s="45"/>
      <c r="E1710" s="45"/>
      <c r="F1710" s="45"/>
      <c r="G1710" s="45"/>
      <c r="H1710" s="45"/>
      <c r="I1710" s="45"/>
      <c r="J1710" s="45"/>
      <c r="K1710" s="45"/>
      <c r="L1710" s="45"/>
      <c r="M1710" s="40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</row>
    <row r="1711" spans="1:51" s="2" customFormat="1">
      <c r="A1711" s="45"/>
      <c r="B1711" s="45"/>
      <c r="C1711" s="45"/>
      <c r="D1711" s="45"/>
      <c r="E1711" s="45"/>
      <c r="F1711" s="45"/>
      <c r="G1711" s="45"/>
      <c r="H1711" s="45"/>
      <c r="I1711" s="45"/>
      <c r="J1711" s="45"/>
      <c r="K1711" s="45"/>
      <c r="L1711" s="45"/>
      <c r="M1711" s="40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6"/>
      <c r="AL1711" s="6"/>
      <c r="AM1711" s="6"/>
      <c r="AN1711" s="6"/>
      <c r="AO1711" s="6"/>
      <c r="AP1711" s="6"/>
      <c r="AQ1711" s="6"/>
      <c r="AR1711" s="6"/>
      <c r="AS1711" s="6"/>
      <c r="AT1711" s="6"/>
      <c r="AU1711" s="6"/>
      <c r="AV1711" s="6"/>
      <c r="AW1711" s="6"/>
      <c r="AX1711" s="6"/>
      <c r="AY1711" s="6"/>
    </row>
    <row r="1712" spans="1:51" s="2" customFormat="1">
      <c r="A1712" s="45"/>
      <c r="B1712" s="45"/>
      <c r="C1712" s="45"/>
      <c r="D1712" s="45"/>
      <c r="E1712" s="45"/>
      <c r="F1712" s="45"/>
      <c r="G1712" s="45"/>
      <c r="H1712" s="45"/>
      <c r="I1712" s="45"/>
      <c r="J1712" s="45"/>
      <c r="K1712" s="45"/>
      <c r="L1712" s="45"/>
      <c r="M1712" s="40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6"/>
      <c r="AN1712" s="6"/>
      <c r="AO1712" s="6"/>
      <c r="AP1712" s="6"/>
      <c r="AQ1712" s="6"/>
      <c r="AR1712" s="6"/>
      <c r="AS1712" s="6"/>
      <c r="AT1712" s="6"/>
      <c r="AU1712" s="6"/>
      <c r="AV1712" s="6"/>
      <c r="AW1712" s="6"/>
      <c r="AX1712" s="6"/>
      <c r="AY1712" s="6"/>
    </row>
    <row r="1713" spans="1:51" s="2" customFormat="1">
      <c r="A1713" s="45"/>
      <c r="B1713" s="45"/>
      <c r="C1713" s="45"/>
      <c r="D1713" s="45"/>
      <c r="E1713" s="45"/>
      <c r="F1713" s="45"/>
      <c r="G1713" s="45"/>
      <c r="H1713" s="45"/>
      <c r="I1713" s="45"/>
      <c r="J1713" s="45"/>
      <c r="K1713" s="45"/>
      <c r="L1713" s="45"/>
      <c r="M1713" s="40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  <c r="AN1713" s="6"/>
      <c r="AO1713" s="6"/>
      <c r="AP1713" s="6"/>
      <c r="AQ1713" s="6"/>
      <c r="AR1713" s="6"/>
      <c r="AS1713" s="6"/>
      <c r="AT1713" s="6"/>
      <c r="AU1713" s="6"/>
      <c r="AV1713" s="6"/>
      <c r="AW1713" s="6"/>
      <c r="AX1713" s="6"/>
      <c r="AY1713" s="6"/>
    </row>
    <row r="1714" spans="1:51" s="2" customFormat="1">
      <c r="A1714" s="45"/>
      <c r="B1714" s="45"/>
      <c r="C1714" s="45"/>
      <c r="D1714" s="45"/>
      <c r="E1714" s="45"/>
      <c r="F1714" s="45"/>
      <c r="G1714" s="45"/>
      <c r="H1714" s="45"/>
      <c r="I1714" s="45"/>
      <c r="J1714" s="45"/>
      <c r="K1714" s="45"/>
      <c r="L1714" s="45"/>
      <c r="M1714" s="40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</row>
    <row r="1715" spans="1:51" s="2" customFormat="1">
      <c r="A1715" s="45"/>
      <c r="B1715" s="45"/>
      <c r="C1715" s="45"/>
      <c r="D1715" s="45"/>
      <c r="E1715" s="45"/>
      <c r="F1715" s="45"/>
      <c r="G1715" s="45"/>
      <c r="H1715" s="45"/>
      <c r="I1715" s="45"/>
      <c r="J1715" s="45"/>
      <c r="K1715" s="45"/>
      <c r="L1715" s="45"/>
      <c r="M1715" s="40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6"/>
      <c r="AL1715" s="6"/>
      <c r="AM1715" s="6"/>
      <c r="AN1715" s="6"/>
      <c r="AO1715" s="6"/>
      <c r="AP1715" s="6"/>
      <c r="AQ1715" s="6"/>
      <c r="AR1715" s="6"/>
      <c r="AS1715" s="6"/>
      <c r="AT1715" s="6"/>
      <c r="AU1715" s="6"/>
      <c r="AV1715" s="6"/>
      <c r="AW1715" s="6"/>
      <c r="AX1715" s="6"/>
      <c r="AY1715" s="6"/>
    </row>
    <row r="1716" spans="1:51" s="2" customFormat="1">
      <c r="A1716" s="45"/>
      <c r="B1716" s="45"/>
      <c r="C1716" s="45"/>
      <c r="D1716" s="45"/>
      <c r="E1716" s="45"/>
      <c r="F1716" s="45"/>
      <c r="G1716" s="45"/>
      <c r="H1716" s="45"/>
      <c r="I1716" s="45"/>
      <c r="J1716" s="45"/>
      <c r="K1716" s="45"/>
      <c r="L1716" s="45"/>
      <c r="M1716" s="40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6"/>
      <c r="AN1716" s="6"/>
      <c r="AO1716" s="6"/>
      <c r="AP1716" s="6"/>
      <c r="AQ1716" s="6"/>
      <c r="AR1716" s="6"/>
      <c r="AS1716" s="6"/>
      <c r="AT1716" s="6"/>
      <c r="AU1716" s="6"/>
      <c r="AV1716" s="6"/>
      <c r="AW1716" s="6"/>
      <c r="AX1716" s="6"/>
      <c r="AY1716" s="6"/>
    </row>
    <row r="1717" spans="1:51" s="2" customFormat="1">
      <c r="A1717" s="45"/>
      <c r="B1717" s="45"/>
      <c r="C1717" s="45"/>
      <c r="D1717" s="45"/>
      <c r="E1717" s="45"/>
      <c r="F1717" s="45"/>
      <c r="G1717" s="45"/>
      <c r="H1717" s="45"/>
      <c r="I1717" s="45"/>
      <c r="J1717" s="45"/>
      <c r="K1717" s="45"/>
      <c r="L1717" s="45"/>
      <c r="M1717" s="40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6"/>
      <c r="AL1717" s="6"/>
      <c r="AM1717" s="6"/>
      <c r="AN1717" s="6"/>
      <c r="AO1717" s="6"/>
      <c r="AP1717" s="6"/>
      <c r="AQ1717" s="6"/>
      <c r="AR1717" s="6"/>
      <c r="AS1717" s="6"/>
      <c r="AT1717" s="6"/>
      <c r="AU1717" s="6"/>
      <c r="AV1717" s="6"/>
      <c r="AW1717" s="6"/>
      <c r="AX1717" s="6"/>
      <c r="AY1717" s="6"/>
    </row>
    <row r="1718" spans="1:51" s="2" customFormat="1">
      <c r="A1718" s="45"/>
      <c r="B1718" s="45"/>
      <c r="C1718" s="45"/>
      <c r="D1718" s="45"/>
      <c r="E1718" s="45"/>
      <c r="F1718" s="45"/>
      <c r="G1718" s="45"/>
      <c r="H1718" s="45"/>
      <c r="I1718" s="45"/>
      <c r="J1718" s="45"/>
      <c r="K1718" s="45"/>
      <c r="L1718" s="45"/>
      <c r="M1718" s="40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  <c r="AJ1718" s="6"/>
      <c r="AK1718" s="6"/>
      <c r="AL1718" s="6"/>
      <c r="AM1718" s="6"/>
      <c r="AN1718" s="6"/>
      <c r="AO1718" s="6"/>
      <c r="AP1718" s="6"/>
      <c r="AQ1718" s="6"/>
      <c r="AR1718" s="6"/>
      <c r="AS1718" s="6"/>
      <c r="AT1718" s="6"/>
      <c r="AU1718" s="6"/>
      <c r="AV1718" s="6"/>
      <c r="AW1718" s="6"/>
      <c r="AX1718" s="6"/>
      <c r="AY1718" s="6"/>
    </row>
    <row r="1719" spans="1:51" s="2" customFormat="1">
      <c r="A1719" s="45"/>
      <c r="B1719" s="45"/>
      <c r="C1719" s="45"/>
      <c r="D1719" s="45"/>
      <c r="E1719" s="45"/>
      <c r="F1719" s="45"/>
      <c r="G1719" s="45"/>
      <c r="H1719" s="45"/>
      <c r="I1719" s="45"/>
      <c r="J1719" s="45"/>
      <c r="K1719" s="45"/>
      <c r="L1719" s="45"/>
      <c r="M1719" s="40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  <c r="AJ1719" s="6"/>
      <c r="AK1719" s="6"/>
      <c r="AL1719" s="6"/>
      <c r="AM1719" s="6"/>
      <c r="AN1719" s="6"/>
      <c r="AO1719" s="6"/>
      <c r="AP1719" s="6"/>
      <c r="AQ1719" s="6"/>
      <c r="AR1719" s="6"/>
      <c r="AS1719" s="6"/>
      <c r="AT1719" s="6"/>
      <c r="AU1719" s="6"/>
      <c r="AV1719" s="6"/>
      <c r="AW1719" s="6"/>
      <c r="AX1719" s="6"/>
      <c r="AY1719" s="6"/>
    </row>
    <row r="1720" spans="1:51" s="2" customFormat="1">
      <c r="A1720" s="45"/>
      <c r="B1720" s="45"/>
      <c r="C1720" s="45"/>
      <c r="D1720" s="45"/>
      <c r="E1720" s="45"/>
      <c r="F1720" s="45"/>
      <c r="G1720" s="45"/>
      <c r="H1720" s="45"/>
      <c r="I1720" s="45"/>
      <c r="J1720" s="45"/>
      <c r="K1720" s="45"/>
      <c r="L1720" s="45"/>
      <c r="M1720" s="40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6"/>
      <c r="AN1720" s="6"/>
      <c r="AO1720" s="6"/>
      <c r="AP1720" s="6"/>
      <c r="AQ1720" s="6"/>
      <c r="AR1720" s="6"/>
      <c r="AS1720" s="6"/>
      <c r="AT1720" s="6"/>
      <c r="AU1720" s="6"/>
      <c r="AV1720" s="6"/>
      <c r="AW1720" s="6"/>
      <c r="AX1720" s="6"/>
      <c r="AY1720" s="6"/>
    </row>
    <row r="1721" spans="1:51" s="2" customFormat="1">
      <c r="A1721" s="45"/>
      <c r="B1721" s="45"/>
      <c r="C1721" s="45"/>
      <c r="D1721" s="45"/>
      <c r="E1721" s="45"/>
      <c r="F1721" s="45"/>
      <c r="G1721" s="45"/>
      <c r="H1721" s="45"/>
      <c r="I1721" s="45"/>
      <c r="J1721" s="45"/>
      <c r="K1721" s="45"/>
      <c r="L1721" s="45"/>
      <c r="M1721" s="40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6"/>
      <c r="AL1721" s="6"/>
      <c r="AM1721" s="6"/>
      <c r="AN1721" s="6"/>
      <c r="AO1721" s="6"/>
      <c r="AP1721" s="6"/>
      <c r="AQ1721" s="6"/>
      <c r="AR1721" s="6"/>
      <c r="AS1721" s="6"/>
      <c r="AT1721" s="6"/>
      <c r="AU1721" s="6"/>
      <c r="AV1721" s="6"/>
      <c r="AW1721" s="6"/>
      <c r="AX1721" s="6"/>
      <c r="AY1721" s="6"/>
    </row>
    <row r="1722" spans="1:51" s="2" customFormat="1">
      <c r="A1722" s="45"/>
      <c r="B1722" s="45"/>
      <c r="C1722" s="45"/>
      <c r="D1722" s="45"/>
      <c r="E1722" s="45"/>
      <c r="F1722" s="45"/>
      <c r="G1722" s="45"/>
      <c r="H1722" s="45"/>
      <c r="I1722" s="45"/>
      <c r="J1722" s="45"/>
      <c r="K1722" s="45"/>
      <c r="L1722" s="45"/>
      <c r="M1722" s="40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6"/>
      <c r="AL1722" s="6"/>
      <c r="AM1722" s="6"/>
      <c r="AN1722" s="6"/>
      <c r="AO1722" s="6"/>
      <c r="AP1722" s="6"/>
      <c r="AQ1722" s="6"/>
      <c r="AR1722" s="6"/>
      <c r="AS1722" s="6"/>
      <c r="AT1722" s="6"/>
      <c r="AU1722" s="6"/>
      <c r="AV1722" s="6"/>
      <c r="AW1722" s="6"/>
      <c r="AX1722" s="6"/>
      <c r="AY1722" s="6"/>
    </row>
    <row r="1723" spans="1:51" s="2" customFormat="1">
      <c r="A1723" s="45"/>
      <c r="B1723" s="45"/>
      <c r="C1723" s="45"/>
      <c r="D1723" s="45"/>
      <c r="E1723" s="45"/>
      <c r="F1723" s="45"/>
      <c r="G1723" s="45"/>
      <c r="H1723" s="45"/>
      <c r="I1723" s="45"/>
      <c r="J1723" s="45"/>
      <c r="K1723" s="45"/>
      <c r="L1723" s="45"/>
      <c r="M1723" s="40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6"/>
      <c r="AL1723" s="6"/>
      <c r="AM1723" s="6"/>
      <c r="AN1723" s="6"/>
      <c r="AO1723" s="6"/>
      <c r="AP1723" s="6"/>
      <c r="AQ1723" s="6"/>
      <c r="AR1723" s="6"/>
      <c r="AS1723" s="6"/>
      <c r="AT1723" s="6"/>
      <c r="AU1723" s="6"/>
      <c r="AV1723" s="6"/>
      <c r="AW1723" s="6"/>
      <c r="AX1723" s="6"/>
      <c r="AY1723" s="6"/>
    </row>
    <row r="1724" spans="1:51" s="2" customFormat="1">
      <c r="A1724" s="45"/>
      <c r="B1724" s="45"/>
      <c r="C1724" s="45"/>
      <c r="D1724" s="45"/>
      <c r="E1724" s="45"/>
      <c r="F1724" s="45"/>
      <c r="G1724" s="45"/>
      <c r="H1724" s="45"/>
      <c r="I1724" s="45"/>
      <c r="J1724" s="45"/>
      <c r="K1724" s="45"/>
      <c r="L1724" s="45"/>
      <c r="M1724" s="40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6"/>
      <c r="AN1724" s="6"/>
      <c r="AO1724" s="6"/>
      <c r="AP1724" s="6"/>
      <c r="AQ1724" s="6"/>
      <c r="AR1724" s="6"/>
      <c r="AS1724" s="6"/>
      <c r="AT1724" s="6"/>
      <c r="AU1724" s="6"/>
      <c r="AV1724" s="6"/>
      <c r="AW1724" s="6"/>
      <c r="AX1724" s="6"/>
      <c r="AY1724" s="6"/>
    </row>
    <row r="1725" spans="1:51" s="2" customFormat="1">
      <c r="A1725" s="45"/>
      <c r="B1725" s="45"/>
      <c r="C1725" s="45"/>
      <c r="D1725" s="45"/>
      <c r="E1725" s="45"/>
      <c r="F1725" s="45"/>
      <c r="G1725" s="45"/>
      <c r="H1725" s="45"/>
      <c r="I1725" s="45"/>
      <c r="J1725" s="45"/>
      <c r="K1725" s="45"/>
      <c r="L1725" s="45"/>
      <c r="M1725" s="40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6"/>
      <c r="AL1725" s="6"/>
      <c r="AM1725" s="6"/>
      <c r="AN1725" s="6"/>
      <c r="AO1725" s="6"/>
      <c r="AP1725" s="6"/>
      <c r="AQ1725" s="6"/>
      <c r="AR1725" s="6"/>
      <c r="AS1725" s="6"/>
      <c r="AT1725" s="6"/>
      <c r="AU1725" s="6"/>
      <c r="AV1725" s="6"/>
      <c r="AW1725" s="6"/>
      <c r="AX1725" s="6"/>
      <c r="AY1725" s="6"/>
    </row>
    <row r="1726" spans="1:51" s="2" customFormat="1">
      <c r="A1726" s="45"/>
      <c r="B1726" s="45"/>
      <c r="C1726" s="45"/>
      <c r="D1726" s="45"/>
      <c r="E1726" s="45"/>
      <c r="F1726" s="45"/>
      <c r="G1726" s="45"/>
      <c r="H1726" s="45"/>
      <c r="I1726" s="45"/>
      <c r="J1726" s="45"/>
      <c r="K1726" s="45"/>
      <c r="L1726" s="45"/>
      <c r="M1726" s="40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6"/>
      <c r="AL1726" s="6"/>
      <c r="AM1726" s="6"/>
      <c r="AN1726" s="6"/>
      <c r="AO1726" s="6"/>
      <c r="AP1726" s="6"/>
      <c r="AQ1726" s="6"/>
      <c r="AR1726" s="6"/>
      <c r="AS1726" s="6"/>
      <c r="AT1726" s="6"/>
      <c r="AU1726" s="6"/>
      <c r="AV1726" s="6"/>
      <c r="AW1726" s="6"/>
      <c r="AX1726" s="6"/>
      <c r="AY1726" s="6"/>
    </row>
    <row r="1727" spans="1:51" s="2" customFormat="1">
      <c r="A1727" s="45"/>
      <c r="B1727" s="45"/>
      <c r="C1727" s="45"/>
      <c r="D1727" s="45"/>
      <c r="E1727" s="45"/>
      <c r="F1727" s="45"/>
      <c r="G1727" s="45"/>
      <c r="H1727" s="45"/>
      <c r="I1727" s="45"/>
      <c r="J1727" s="45"/>
      <c r="K1727" s="45"/>
      <c r="L1727" s="45"/>
      <c r="M1727" s="40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  <c r="AH1727" s="6"/>
      <c r="AI1727" s="6"/>
      <c r="AJ1727" s="6"/>
      <c r="AK1727" s="6"/>
      <c r="AL1727" s="6"/>
      <c r="AM1727" s="6"/>
      <c r="AN1727" s="6"/>
      <c r="AO1727" s="6"/>
      <c r="AP1727" s="6"/>
      <c r="AQ1727" s="6"/>
      <c r="AR1727" s="6"/>
      <c r="AS1727" s="6"/>
      <c r="AT1727" s="6"/>
      <c r="AU1727" s="6"/>
      <c r="AV1727" s="6"/>
      <c r="AW1727" s="6"/>
      <c r="AX1727" s="6"/>
      <c r="AY1727" s="6"/>
    </row>
    <row r="1728" spans="1:51" s="2" customFormat="1">
      <c r="A1728" s="45"/>
      <c r="B1728" s="45"/>
      <c r="C1728" s="45"/>
      <c r="D1728" s="45"/>
      <c r="E1728" s="45"/>
      <c r="F1728" s="45"/>
      <c r="G1728" s="45"/>
      <c r="H1728" s="45"/>
      <c r="I1728" s="45"/>
      <c r="J1728" s="45"/>
      <c r="K1728" s="45"/>
      <c r="L1728" s="45"/>
      <c r="M1728" s="40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6"/>
      <c r="AN1728" s="6"/>
      <c r="AO1728" s="6"/>
      <c r="AP1728" s="6"/>
      <c r="AQ1728" s="6"/>
      <c r="AR1728" s="6"/>
      <c r="AS1728" s="6"/>
      <c r="AT1728" s="6"/>
      <c r="AU1728" s="6"/>
      <c r="AV1728" s="6"/>
      <c r="AW1728" s="6"/>
      <c r="AX1728" s="6"/>
      <c r="AY1728" s="6"/>
    </row>
    <row r="1729" spans="1:51" s="2" customFormat="1">
      <c r="A1729" s="45"/>
      <c r="B1729" s="45"/>
      <c r="C1729" s="45"/>
      <c r="D1729" s="45"/>
      <c r="E1729" s="45"/>
      <c r="F1729" s="45"/>
      <c r="G1729" s="45"/>
      <c r="H1729" s="45"/>
      <c r="I1729" s="45"/>
      <c r="J1729" s="45"/>
      <c r="K1729" s="45"/>
      <c r="L1729" s="45"/>
      <c r="M1729" s="40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6"/>
      <c r="AL1729" s="6"/>
      <c r="AM1729" s="6"/>
      <c r="AN1729" s="6"/>
      <c r="AO1729" s="6"/>
      <c r="AP1729" s="6"/>
      <c r="AQ1729" s="6"/>
      <c r="AR1729" s="6"/>
      <c r="AS1729" s="6"/>
      <c r="AT1729" s="6"/>
      <c r="AU1729" s="6"/>
      <c r="AV1729" s="6"/>
      <c r="AW1729" s="6"/>
      <c r="AX1729" s="6"/>
      <c r="AY1729" s="6"/>
    </row>
    <row r="1730" spans="1:51" s="2" customFormat="1">
      <c r="A1730" s="45"/>
      <c r="B1730" s="45"/>
      <c r="C1730" s="45"/>
      <c r="D1730" s="45"/>
      <c r="E1730" s="45"/>
      <c r="F1730" s="45"/>
      <c r="G1730" s="45"/>
      <c r="H1730" s="45"/>
      <c r="I1730" s="45"/>
      <c r="J1730" s="45"/>
      <c r="K1730" s="45"/>
      <c r="L1730" s="45"/>
      <c r="M1730" s="40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6"/>
      <c r="AL1730" s="6"/>
      <c r="AM1730" s="6"/>
      <c r="AN1730" s="6"/>
      <c r="AO1730" s="6"/>
      <c r="AP1730" s="6"/>
      <c r="AQ1730" s="6"/>
      <c r="AR1730" s="6"/>
      <c r="AS1730" s="6"/>
      <c r="AT1730" s="6"/>
      <c r="AU1730" s="6"/>
      <c r="AV1730" s="6"/>
      <c r="AW1730" s="6"/>
      <c r="AX1730" s="6"/>
      <c r="AY1730" s="6"/>
    </row>
    <row r="1731" spans="1:51" s="2" customFormat="1">
      <c r="A1731" s="45"/>
      <c r="B1731" s="45"/>
      <c r="C1731" s="45"/>
      <c r="D1731" s="45"/>
      <c r="E1731" s="45"/>
      <c r="F1731" s="45"/>
      <c r="G1731" s="45"/>
      <c r="H1731" s="45"/>
      <c r="I1731" s="45"/>
      <c r="J1731" s="45"/>
      <c r="K1731" s="45"/>
      <c r="L1731" s="45"/>
      <c r="M1731" s="40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6"/>
      <c r="AL1731" s="6"/>
      <c r="AM1731" s="6"/>
      <c r="AN1731" s="6"/>
      <c r="AO1731" s="6"/>
      <c r="AP1731" s="6"/>
      <c r="AQ1731" s="6"/>
      <c r="AR1731" s="6"/>
      <c r="AS1731" s="6"/>
      <c r="AT1731" s="6"/>
      <c r="AU1731" s="6"/>
      <c r="AV1731" s="6"/>
      <c r="AW1731" s="6"/>
      <c r="AX1731" s="6"/>
      <c r="AY1731" s="6"/>
    </row>
    <row r="1732" spans="1:51" s="2" customFormat="1">
      <c r="A1732" s="45"/>
      <c r="B1732" s="45"/>
      <c r="C1732" s="45"/>
      <c r="D1732" s="45"/>
      <c r="E1732" s="45"/>
      <c r="F1732" s="45"/>
      <c r="G1732" s="45"/>
      <c r="H1732" s="45"/>
      <c r="I1732" s="45"/>
      <c r="J1732" s="45"/>
      <c r="K1732" s="45"/>
      <c r="L1732" s="45"/>
      <c r="M1732" s="40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6"/>
      <c r="AN1732" s="6"/>
      <c r="AO1732" s="6"/>
      <c r="AP1732" s="6"/>
      <c r="AQ1732" s="6"/>
      <c r="AR1732" s="6"/>
      <c r="AS1732" s="6"/>
      <c r="AT1732" s="6"/>
      <c r="AU1732" s="6"/>
      <c r="AV1732" s="6"/>
      <c r="AW1732" s="6"/>
      <c r="AX1732" s="6"/>
      <c r="AY1732" s="6"/>
    </row>
    <row r="1733" spans="1:51" s="2" customFormat="1">
      <c r="A1733" s="45"/>
      <c r="B1733" s="45"/>
      <c r="C1733" s="45"/>
      <c r="D1733" s="45"/>
      <c r="E1733" s="45"/>
      <c r="F1733" s="45"/>
      <c r="G1733" s="45"/>
      <c r="H1733" s="45"/>
      <c r="I1733" s="45"/>
      <c r="J1733" s="45"/>
      <c r="K1733" s="45"/>
      <c r="L1733" s="45"/>
      <c r="M1733" s="40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6"/>
      <c r="AL1733" s="6"/>
      <c r="AM1733" s="6"/>
      <c r="AN1733" s="6"/>
      <c r="AO1733" s="6"/>
      <c r="AP1733" s="6"/>
      <c r="AQ1733" s="6"/>
      <c r="AR1733" s="6"/>
      <c r="AS1733" s="6"/>
      <c r="AT1733" s="6"/>
      <c r="AU1733" s="6"/>
      <c r="AV1733" s="6"/>
      <c r="AW1733" s="6"/>
      <c r="AX1733" s="6"/>
      <c r="AY1733" s="6"/>
    </row>
    <row r="1734" spans="1:51" s="2" customFormat="1">
      <c r="A1734" s="45"/>
      <c r="B1734" s="45"/>
      <c r="C1734" s="45"/>
      <c r="D1734" s="45"/>
      <c r="E1734" s="45"/>
      <c r="F1734" s="45"/>
      <c r="G1734" s="45"/>
      <c r="H1734" s="45"/>
      <c r="I1734" s="45"/>
      <c r="J1734" s="45"/>
      <c r="K1734" s="45"/>
      <c r="L1734" s="45"/>
      <c r="M1734" s="40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6"/>
      <c r="AL1734" s="6"/>
      <c r="AM1734" s="6"/>
      <c r="AN1734" s="6"/>
      <c r="AO1734" s="6"/>
      <c r="AP1734" s="6"/>
      <c r="AQ1734" s="6"/>
      <c r="AR1734" s="6"/>
      <c r="AS1734" s="6"/>
      <c r="AT1734" s="6"/>
      <c r="AU1734" s="6"/>
      <c r="AV1734" s="6"/>
      <c r="AW1734" s="6"/>
      <c r="AX1734" s="6"/>
      <c r="AY1734" s="6"/>
    </row>
    <row r="1735" spans="1:51" s="2" customFormat="1">
      <c r="A1735" s="45"/>
      <c r="B1735" s="45"/>
      <c r="C1735" s="45"/>
      <c r="D1735" s="45"/>
      <c r="E1735" s="45"/>
      <c r="F1735" s="45"/>
      <c r="G1735" s="45"/>
      <c r="H1735" s="45"/>
      <c r="I1735" s="45"/>
      <c r="J1735" s="45"/>
      <c r="K1735" s="45"/>
      <c r="L1735" s="45"/>
      <c r="M1735" s="40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6"/>
      <c r="AL1735" s="6"/>
      <c r="AM1735" s="6"/>
      <c r="AN1735" s="6"/>
      <c r="AO1735" s="6"/>
      <c r="AP1735" s="6"/>
      <c r="AQ1735" s="6"/>
      <c r="AR1735" s="6"/>
      <c r="AS1735" s="6"/>
      <c r="AT1735" s="6"/>
      <c r="AU1735" s="6"/>
      <c r="AV1735" s="6"/>
      <c r="AW1735" s="6"/>
      <c r="AX1735" s="6"/>
      <c r="AY1735" s="6"/>
    </row>
    <row r="1736" spans="1:51" s="2" customFormat="1">
      <c r="A1736" s="45"/>
      <c r="B1736" s="45"/>
      <c r="C1736" s="45"/>
      <c r="D1736" s="45"/>
      <c r="E1736" s="45"/>
      <c r="F1736" s="45"/>
      <c r="G1736" s="45"/>
      <c r="H1736" s="45"/>
      <c r="I1736" s="45"/>
      <c r="J1736" s="45"/>
      <c r="K1736" s="45"/>
      <c r="L1736" s="45"/>
      <c r="M1736" s="40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6"/>
      <c r="AN1736" s="6"/>
      <c r="AO1736" s="6"/>
      <c r="AP1736" s="6"/>
      <c r="AQ1736" s="6"/>
      <c r="AR1736" s="6"/>
      <c r="AS1736" s="6"/>
      <c r="AT1736" s="6"/>
      <c r="AU1736" s="6"/>
      <c r="AV1736" s="6"/>
      <c r="AW1736" s="6"/>
      <c r="AX1736" s="6"/>
      <c r="AY1736" s="6"/>
    </row>
    <row r="1737" spans="1:51" s="2" customFormat="1">
      <c r="A1737" s="45"/>
      <c r="B1737" s="45"/>
      <c r="C1737" s="45"/>
      <c r="D1737" s="45"/>
      <c r="E1737" s="45"/>
      <c r="F1737" s="45"/>
      <c r="G1737" s="45"/>
      <c r="H1737" s="45"/>
      <c r="I1737" s="45"/>
      <c r="J1737" s="45"/>
      <c r="K1737" s="45"/>
      <c r="L1737" s="45"/>
      <c r="M1737" s="40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6"/>
      <c r="AL1737" s="6"/>
      <c r="AM1737" s="6"/>
      <c r="AN1737" s="6"/>
      <c r="AO1737" s="6"/>
      <c r="AP1737" s="6"/>
      <c r="AQ1737" s="6"/>
      <c r="AR1737" s="6"/>
      <c r="AS1737" s="6"/>
      <c r="AT1737" s="6"/>
      <c r="AU1737" s="6"/>
      <c r="AV1737" s="6"/>
      <c r="AW1737" s="6"/>
      <c r="AX1737" s="6"/>
      <c r="AY1737" s="6"/>
    </row>
    <row r="1738" spans="1:51" s="2" customFormat="1">
      <c r="A1738" s="45"/>
      <c r="B1738" s="45"/>
      <c r="C1738" s="45"/>
      <c r="D1738" s="45"/>
      <c r="E1738" s="45"/>
      <c r="F1738" s="45"/>
      <c r="G1738" s="45"/>
      <c r="H1738" s="45"/>
      <c r="I1738" s="45"/>
      <c r="J1738" s="45"/>
      <c r="K1738" s="45"/>
      <c r="L1738" s="45"/>
      <c r="M1738" s="40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6"/>
      <c r="AL1738" s="6"/>
      <c r="AM1738" s="6"/>
      <c r="AN1738" s="6"/>
      <c r="AO1738" s="6"/>
      <c r="AP1738" s="6"/>
      <c r="AQ1738" s="6"/>
      <c r="AR1738" s="6"/>
      <c r="AS1738" s="6"/>
      <c r="AT1738" s="6"/>
      <c r="AU1738" s="6"/>
      <c r="AV1738" s="6"/>
      <c r="AW1738" s="6"/>
      <c r="AX1738" s="6"/>
      <c r="AY1738" s="6"/>
    </row>
    <row r="1739" spans="1:51" s="2" customFormat="1">
      <c r="A1739" s="45"/>
      <c r="B1739" s="45"/>
      <c r="C1739" s="45"/>
      <c r="D1739" s="45"/>
      <c r="E1739" s="45"/>
      <c r="F1739" s="45"/>
      <c r="G1739" s="45"/>
      <c r="H1739" s="45"/>
      <c r="I1739" s="45"/>
      <c r="J1739" s="45"/>
      <c r="K1739" s="45"/>
      <c r="L1739" s="45"/>
      <c r="M1739" s="40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6"/>
      <c r="AL1739" s="6"/>
      <c r="AM1739" s="6"/>
      <c r="AN1739" s="6"/>
      <c r="AO1739" s="6"/>
      <c r="AP1739" s="6"/>
      <c r="AQ1739" s="6"/>
      <c r="AR1739" s="6"/>
      <c r="AS1739" s="6"/>
      <c r="AT1739" s="6"/>
      <c r="AU1739" s="6"/>
      <c r="AV1739" s="6"/>
      <c r="AW1739" s="6"/>
      <c r="AX1739" s="6"/>
      <c r="AY1739" s="6"/>
    </row>
    <row r="1740" spans="1:51" s="2" customFormat="1">
      <c r="A1740" s="45"/>
      <c r="B1740" s="45"/>
      <c r="C1740" s="45"/>
      <c r="D1740" s="45"/>
      <c r="E1740" s="45"/>
      <c r="F1740" s="45"/>
      <c r="G1740" s="45"/>
      <c r="H1740" s="45"/>
      <c r="I1740" s="45"/>
      <c r="J1740" s="45"/>
      <c r="K1740" s="45"/>
      <c r="L1740" s="45"/>
      <c r="M1740" s="40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6"/>
      <c r="AN1740" s="6"/>
      <c r="AO1740" s="6"/>
      <c r="AP1740" s="6"/>
      <c r="AQ1740" s="6"/>
      <c r="AR1740" s="6"/>
      <c r="AS1740" s="6"/>
      <c r="AT1740" s="6"/>
      <c r="AU1740" s="6"/>
      <c r="AV1740" s="6"/>
      <c r="AW1740" s="6"/>
      <c r="AX1740" s="6"/>
      <c r="AY1740" s="6"/>
    </row>
    <row r="1741" spans="1:51" s="2" customFormat="1">
      <c r="A1741" s="45"/>
      <c r="B1741" s="45"/>
      <c r="C1741" s="45"/>
      <c r="D1741" s="45"/>
      <c r="E1741" s="45"/>
      <c r="F1741" s="45"/>
      <c r="G1741" s="45"/>
      <c r="H1741" s="45"/>
      <c r="I1741" s="45"/>
      <c r="J1741" s="45"/>
      <c r="K1741" s="45"/>
      <c r="L1741" s="45"/>
      <c r="M1741" s="40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6"/>
      <c r="AL1741" s="6"/>
      <c r="AM1741" s="6"/>
      <c r="AN1741" s="6"/>
      <c r="AO1741" s="6"/>
      <c r="AP1741" s="6"/>
      <c r="AQ1741" s="6"/>
      <c r="AR1741" s="6"/>
      <c r="AS1741" s="6"/>
      <c r="AT1741" s="6"/>
      <c r="AU1741" s="6"/>
      <c r="AV1741" s="6"/>
      <c r="AW1741" s="6"/>
      <c r="AX1741" s="6"/>
      <c r="AY1741" s="6"/>
    </row>
    <row r="1742" spans="1:51" s="2" customFormat="1">
      <c r="A1742" s="45"/>
      <c r="B1742" s="45"/>
      <c r="C1742" s="45"/>
      <c r="D1742" s="45"/>
      <c r="E1742" s="45"/>
      <c r="F1742" s="45"/>
      <c r="G1742" s="45"/>
      <c r="H1742" s="45"/>
      <c r="I1742" s="45"/>
      <c r="J1742" s="45"/>
      <c r="K1742" s="45"/>
      <c r="L1742" s="45"/>
      <c r="M1742" s="40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6"/>
      <c r="AL1742" s="6"/>
      <c r="AM1742" s="6"/>
      <c r="AN1742" s="6"/>
      <c r="AO1742" s="6"/>
      <c r="AP1742" s="6"/>
      <c r="AQ1742" s="6"/>
      <c r="AR1742" s="6"/>
      <c r="AS1742" s="6"/>
      <c r="AT1742" s="6"/>
      <c r="AU1742" s="6"/>
      <c r="AV1742" s="6"/>
      <c r="AW1742" s="6"/>
      <c r="AX1742" s="6"/>
      <c r="AY1742" s="6"/>
    </row>
    <row r="1743" spans="1:51" s="2" customFormat="1">
      <c r="A1743" s="45"/>
      <c r="B1743" s="45"/>
      <c r="C1743" s="45"/>
      <c r="D1743" s="45"/>
      <c r="E1743" s="45"/>
      <c r="F1743" s="45"/>
      <c r="G1743" s="45"/>
      <c r="H1743" s="45"/>
      <c r="I1743" s="45"/>
      <c r="J1743" s="45"/>
      <c r="K1743" s="45"/>
      <c r="L1743" s="45"/>
      <c r="M1743" s="40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6"/>
      <c r="AL1743" s="6"/>
      <c r="AM1743" s="6"/>
      <c r="AN1743" s="6"/>
      <c r="AO1743" s="6"/>
      <c r="AP1743" s="6"/>
      <c r="AQ1743" s="6"/>
      <c r="AR1743" s="6"/>
      <c r="AS1743" s="6"/>
      <c r="AT1743" s="6"/>
      <c r="AU1743" s="6"/>
      <c r="AV1743" s="6"/>
      <c r="AW1743" s="6"/>
      <c r="AX1743" s="6"/>
      <c r="AY1743" s="6"/>
    </row>
    <row r="1744" spans="1:51" s="2" customFormat="1">
      <c r="A1744" s="45"/>
      <c r="B1744" s="45"/>
      <c r="C1744" s="45"/>
      <c r="D1744" s="45"/>
      <c r="E1744" s="45"/>
      <c r="F1744" s="45"/>
      <c r="G1744" s="45"/>
      <c r="H1744" s="45"/>
      <c r="I1744" s="45"/>
      <c r="J1744" s="45"/>
      <c r="K1744" s="45"/>
      <c r="L1744" s="45"/>
      <c r="M1744" s="40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6"/>
      <c r="AN1744" s="6"/>
      <c r="AO1744" s="6"/>
      <c r="AP1744" s="6"/>
      <c r="AQ1744" s="6"/>
      <c r="AR1744" s="6"/>
      <c r="AS1744" s="6"/>
      <c r="AT1744" s="6"/>
      <c r="AU1744" s="6"/>
      <c r="AV1744" s="6"/>
      <c r="AW1744" s="6"/>
      <c r="AX1744" s="6"/>
      <c r="AY1744" s="6"/>
    </row>
    <row r="1745" spans="1:51" s="2" customFormat="1">
      <c r="A1745" s="45"/>
      <c r="B1745" s="45"/>
      <c r="C1745" s="45"/>
      <c r="D1745" s="45"/>
      <c r="E1745" s="45"/>
      <c r="F1745" s="45"/>
      <c r="G1745" s="45"/>
      <c r="H1745" s="45"/>
      <c r="I1745" s="45"/>
      <c r="J1745" s="45"/>
      <c r="K1745" s="45"/>
      <c r="L1745" s="45"/>
      <c r="M1745" s="40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6"/>
      <c r="AL1745" s="6"/>
      <c r="AM1745" s="6"/>
      <c r="AN1745" s="6"/>
      <c r="AO1745" s="6"/>
      <c r="AP1745" s="6"/>
      <c r="AQ1745" s="6"/>
      <c r="AR1745" s="6"/>
      <c r="AS1745" s="6"/>
      <c r="AT1745" s="6"/>
      <c r="AU1745" s="6"/>
      <c r="AV1745" s="6"/>
      <c r="AW1745" s="6"/>
      <c r="AX1745" s="6"/>
      <c r="AY1745" s="6"/>
    </row>
    <row r="1746" spans="1:51" s="2" customFormat="1">
      <c r="A1746" s="45"/>
      <c r="B1746" s="45"/>
      <c r="C1746" s="45"/>
      <c r="D1746" s="45"/>
      <c r="E1746" s="45"/>
      <c r="F1746" s="45"/>
      <c r="G1746" s="45"/>
      <c r="H1746" s="45"/>
      <c r="I1746" s="45"/>
      <c r="J1746" s="45"/>
      <c r="K1746" s="45"/>
      <c r="L1746" s="45"/>
      <c r="M1746" s="40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6"/>
      <c r="AL1746" s="6"/>
      <c r="AM1746" s="6"/>
      <c r="AN1746" s="6"/>
      <c r="AO1746" s="6"/>
      <c r="AP1746" s="6"/>
      <c r="AQ1746" s="6"/>
      <c r="AR1746" s="6"/>
      <c r="AS1746" s="6"/>
      <c r="AT1746" s="6"/>
      <c r="AU1746" s="6"/>
      <c r="AV1746" s="6"/>
      <c r="AW1746" s="6"/>
      <c r="AX1746" s="6"/>
      <c r="AY1746" s="6"/>
    </row>
    <row r="1747" spans="1:51" s="2" customFormat="1">
      <c r="A1747" s="45"/>
      <c r="B1747" s="45"/>
      <c r="C1747" s="45"/>
      <c r="D1747" s="45"/>
      <c r="E1747" s="45"/>
      <c r="F1747" s="45"/>
      <c r="G1747" s="45"/>
      <c r="H1747" s="45"/>
      <c r="I1747" s="45"/>
      <c r="J1747" s="45"/>
      <c r="K1747" s="45"/>
      <c r="L1747" s="45"/>
      <c r="M1747" s="40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6"/>
      <c r="AL1747" s="6"/>
      <c r="AM1747" s="6"/>
      <c r="AN1747" s="6"/>
      <c r="AO1747" s="6"/>
      <c r="AP1747" s="6"/>
      <c r="AQ1747" s="6"/>
      <c r="AR1747" s="6"/>
      <c r="AS1747" s="6"/>
      <c r="AT1747" s="6"/>
      <c r="AU1747" s="6"/>
      <c r="AV1747" s="6"/>
      <c r="AW1747" s="6"/>
      <c r="AX1747" s="6"/>
      <c r="AY1747" s="6"/>
    </row>
    <row r="1748" spans="1:51" s="2" customFormat="1">
      <c r="A1748" s="45"/>
      <c r="B1748" s="45"/>
      <c r="C1748" s="45"/>
      <c r="D1748" s="45"/>
      <c r="E1748" s="45"/>
      <c r="F1748" s="45"/>
      <c r="G1748" s="45"/>
      <c r="H1748" s="45"/>
      <c r="I1748" s="45"/>
      <c r="J1748" s="45"/>
      <c r="K1748" s="45"/>
      <c r="L1748" s="45"/>
      <c r="M1748" s="40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6"/>
      <c r="AN1748" s="6"/>
      <c r="AO1748" s="6"/>
      <c r="AP1748" s="6"/>
      <c r="AQ1748" s="6"/>
      <c r="AR1748" s="6"/>
      <c r="AS1748" s="6"/>
      <c r="AT1748" s="6"/>
      <c r="AU1748" s="6"/>
      <c r="AV1748" s="6"/>
      <c r="AW1748" s="6"/>
      <c r="AX1748" s="6"/>
      <c r="AY1748" s="6"/>
    </row>
    <row r="1749" spans="1:51" s="2" customFormat="1">
      <c r="A1749" s="45"/>
      <c r="B1749" s="45"/>
      <c r="C1749" s="45"/>
      <c r="D1749" s="45"/>
      <c r="E1749" s="45"/>
      <c r="F1749" s="45"/>
      <c r="G1749" s="45"/>
      <c r="H1749" s="45"/>
      <c r="I1749" s="45"/>
      <c r="J1749" s="45"/>
      <c r="K1749" s="45"/>
      <c r="L1749" s="45"/>
      <c r="M1749" s="40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6"/>
      <c r="AL1749" s="6"/>
      <c r="AM1749" s="6"/>
      <c r="AN1749" s="6"/>
      <c r="AO1749" s="6"/>
      <c r="AP1749" s="6"/>
      <c r="AQ1749" s="6"/>
      <c r="AR1749" s="6"/>
      <c r="AS1749" s="6"/>
      <c r="AT1749" s="6"/>
      <c r="AU1749" s="6"/>
      <c r="AV1749" s="6"/>
      <c r="AW1749" s="6"/>
      <c r="AX1749" s="6"/>
      <c r="AY1749" s="6"/>
    </row>
    <row r="1750" spans="1:51" s="2" customFormat="1">
      <c r="A1750" s="45"/>
      <c r="B1750" s="45"/>
      <c r="C1750" s="45"/>
      <c r="D1750" s="45"/>
      <c r="E1750" s="45"/>
      <c r="F1750" s="45"/>
      <c r="G1750" s="45"/>
      <c r="H1750" s="45"/>
      <c r="I1750" s="45"/>
      <c r="J1750" s="45"/>
      <c r="K1750" s="45"/>
      <c r="L1750" s="45"/>
      <c r="M1750" s="40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6"/>
      <c r="AL1750" s="6"/>
      <c r="AM1750" s="6"/>
      <c r="AN1750" s="6"/>
      <c r="AO1750" s="6"/>
      <c r="AP1750" s="6"/>
      <c r="AQ1750" s="6"/>
      <c r="AR1750" s="6"/>
      <c r="AS1750" s="6"/>
      <c r="AT1750" s="6"/>
      <c r="AU1750" s="6"/>
      <c r="AV1750" s="6"/>
      <c r="AW1750" s="6"/>
      <c r="AX1750" s="6"/>
      <c r="AY1750" s="6"/>
    </row>
    <row r="1751" spans="1:51" s="2" customFormat="1">
      <c r="A1751" s="45"/>
      <c r="B1751" s="45"/>
      <c r="C1751" s="45"/>
      <c r="D1751" s="45"/>
      <c r="E1751" s="45"/>
      <c r="F1751" s="45"/>
      <c r="G1751" s="45"/>
      <c r="H1751" s="45"/>
      <c r="I1751" s="45"/>
      <c r="J1751" s="45"/>
      <c r="K1751" s="45"/>
      <c r="L1751" s="45"/>
      <c r="M1751" s="40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6"/>
      <c r="AL1751" s="6"/>
      <c r="AM1751" s="6"/>
      <c r="AN1751" s="6"/>
      <c r="AO1751" s="6"/>
      <c r="AP1751" s="6"/>
      <c r="AQ1751" s="6"/>
      <c r="AR1751" s="6"/>
      <c r="AS1751" s="6"/>
      <c r="AT1751" s="6"/>
      <c r="AU1751" s="6"/>
      <c r="AV1751" s="6"/>
      <c r="AW1751" s="6"/>
      <c r="AX1751" s="6"/>
      <c r="AY1751" s="6"/>
    </row>
    <row r="1752" spans="1:51" s="2" customFormat="1">
      <c r="A1752" s="45"/>
      <c r="B1752" s="45"/>
      <c r="C1752" s="45"/>
      <c r="D1752" s="45"/>
      <c r="E1752" s="45"/>
      <c r="F1752" s="45"/>
      <c r="G1752" s="45"/>
      <c r="H1752" s="45"/>
      <c r="I1752" s="45"/>
      <c r="J1752" s="45"/>
      <c r="K1752" s="45"/>
      <c r="L1752" s="45"/>
      <c r="M1752" s="40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6"/>
      <c r="AN1752" s="6"/>
      <c r="AO1752" s="6"/>
      <c r="AP1752" s="6"/>
      <c r="AQ1752" s="6"/>
      <c r="AR1752" s="6"/>
      <c r="AS1752" s="6"/>
      <c r="AT1752" s="6"/>
      <c r="AU1752" s="6"/>
      <c r="AV1752" s="6"/>
      <c r="AW1752" s="6"/>
      <c r="AX1752" s="6"/>
      <c r="AY1752" s="6"/>
    </row>
    <row r="1753" spans="1:51" s="2" customFormat="1">
      <c r="A1753" s="45"/>
      <c r="B1753" s="45"/>
      <c r="C1753" s="45"/>
      <c r="D1753" s="45"/>
      <c r="E1753" s="45"/>
      <c r="F1753" s="45"/>
      <c r="G1753" s="45"/>
      <c r="H1753" s="45"/>
      <c r="I1753" s="45"/>
      <c r="J1753" s="45"/>
      <c r="K1753" s="45"/>
      <c r="L1753" s="45"/>
      <c r="M1753" s="40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/>
      <c r="AM1753" s="6"/>
      <c r="AN1753" s="6"/>
      <c r="AO1753" s="6"/>
      <c r="AP1753" s="6"/>
      <c r="AQ1753" s="6"/>
      <c r="AR1753" s="6"/>
      <c r="AS1753" s="6"/>
      <c r="AT1753" s="6"/>
      <c r="AU1753" s="6"/>
      <c r="AV1753" s="6"/>
      <c r="AW1753" s="6"/>
      <c r="AX1753" s="6"/>
      <c r="AY1753" s="6"/>
    </row>
    <row r="1754" spans="1:51" s="2" customFormat="1">
      <c r="A1754" s="45"/>
      <c r="B1754" s="45"/>
      <c r="C1754" s="45"/>
      <c r="D1754" s="45"/>
      <c r="E1754" s="45"/>
      <c r="F1754" s="45"/>
      <c r="G1754" s="45"/>
      <c r="H1754" s="45"/>
      <c r="I1754" s="45"/>
      <c r="J1754" s="45"/>
      <c r="K1754" s="45"/>
      <c r="L1754" s="45"/>
      <c r="M1754" s="40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6"/>
      <c r="AL1754" s="6"/>
      <c r="AM1754" s="6"/>
      <c r="AN1754" s="6"/>
      <c r="AO1754" s="6"/>
      <c r="AP1754" s="6"/>
      <c r="AQ1754" s="6"/>
      <c r="AR1754" s="6"/>
      <c r="AS1754" s="6"/>
      <c r="AT1754" s="6"/>
      <c r="AU1754" s="6"/>
      <c r="AV1754" s="6"/>
      <c r="AW1754" s="6"/>
      <c r="AX1754" s="6"/>
      <c r="AY1754" s="6"/>
    </row>
    <row r="1755" spans="1:51" s="2" customFormat="1">
      <c r="A1755" s="45"/>
      <c r="B1755" s="45"/>
      <c r="C1755" s="45"/>
      <c r="D1755" s="45"/>
      <c r="E1755" s="45"/>
      <c r="F1755" s="45"/>
      <c r="G1755" s="45"/>
      <c r="H1755" s="45"/>
      <c r="I1755" s="45"/>
      <c r="J1755" s="45"/>
      <c r="K1755" s="45"/>
      <c r="L1755" s="45"/>
      <c r="M1755" s="40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</row>
    <row r="1756" spans="1:51" s="2" customFormat="1">
      <c r="A1756" s="45"/>
      <c r="B1756" s="45"/>
      <c r="C1756" s="45"/>
      <c r="D1756" s="45"/>
      <c r="E1756" s="45"/>
      <c r="F1756" s="45"/>
      <c r="G1756" s="45"/>
      <c r="H1756" s="45"/>
      <c r="I1756" s="45"/>
      <c r="J1756" s="45"/>
      <c r="K1756" s="45"/>
      <c r="L1756" s="45"/>
      <c r="M1756" s="40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6"/>
      <c r="AN1756" s="6"/>
      <c r="AO1756" s="6"/>
      <c r="AP1756" s="6"/>
      <c r="AQ1756" s="6"/>
      <c r="AR1756" s="6"/>
      <c r="AS1756" s="6"/>
      <c r="AT1756" s="6"/>
      <c r="AU1756" s="6"/>
      <c r="AV1756" s="6"/>
      <c r="AW1756" s="6"/>
      <c r="AX1756" s="6"/>
      <c r="AY1756" s="6"/>
    </row>
    <row r="1757" spans="1:51" s="2" customFormat="1">
      <c r="A1757" s="45"/>
      <c r="B1757" s="45"/>
      <c r="C1757" s="45"/>
      <c r="D1757" s="45"/>
      <c r="E1757" s="45"/>
      <c r="F1757" s="45"/>
      <c r="G1757" s="45"/>
      <c r="H1757" s="45"/>
      <c r="I1757" s="45"/>
      <c r="J1757" s="45"/>
      <c r="K1757" s="45"/>
      <c r="L1757" s="45"/>
      <c r="M1757" s="40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</row>
    <row r="1758" spans="1:51" s="2" customFormat="1">
      <c r="A1758" s="45"/>
      <c r="B1758" s="45"/>
      <c r="C1758" s="45"/>
      <c r="D1758" s="45"/>
      <c r="E1758" s="45"/>
      <c r="F1758" s="45"/>
      <c r="G1758" s="45"/>
      <c r="H1758" s="45"/>
      <c r="I1758" s="45"/>
      <c r="J1758" s="45"/>
      <c r="K1758" s="45"/>
      <c r="L1758" s="45"/>
      <c r="M1758" s="40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6"/>
      <c r="AL1758" s="6"/>
      <c r="AM1758" s="6"/>
      <c r="AN1758" s="6"/>
      <c r="AO1758" s="6"/>
      <c r="AP1758" s="6"/>
      <c r="AQ1758" s="6"/>
      <c r="AR1758" s="6"/>
      <c r="AS1758" s="6"/>
      <c r="AT1758" s="6"/>
      <c r="AU1758" s="6"/>
      <c r="AV1758" s="6"/>
      <c r="AW1758" s="6"/>
      <c r="AX1758" s="6"/>
      <c r="AY1758" s="6"/>
    </row>
    <row r="1759" spans="1:51" s="2" customFormat="1">
      <c r="A1759" s="45"/>
      <c r="B1759" s="45"/>
      <c r="C1759" s="45"/>
      <c r="D1759" s="45"/>
      <c r="E1759" s="45"/>
      <c r="F1759" s="45"/>
      <c r="G1759" s="45"/>
      <c r="H1759" s="45"/>
      <c r="I1759" s="45"/>
      <c r="J1759" s="45"/>
      <c r="K1759" s="45"/>
      <c r="L1759" s="45"/>
      <c r="M1759" s="40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  <c r="AH1759" s="6"/>
      <c r="AI1759" s="6"/>
      <c r="AJ1759" s="6"/>
      <c r="AK1759" s="6"/>
      <c r="AL1759" s="6"/>
      <c r="AM1759" s="6"/>
      <c r="AN1759" s="6"/>
      <c r="AO1759" s="6"/>
      <c r="AP1759" s="6"/>
      <c r="AQ1759" s="6"/>
      <c r="AR1759" s="6"/>
      <c r="AS1759" s="6"/>
      <c r="AT1759" s="6"/>
      <c r="AU1759" s="6"/>
      <c r="AV1759" s="6"/>
      <c r="AW1759" s="6"/>
      <c r="AX1759" s="6"/>
      <c r="AY1759" s="6"/>
    </row>
    <row r="1760" spans="1:51" s="2" customFormat="1">
      <c r="A1760" s="45"/>
      <c r="B1760" s="45"/>
      <c r="C1760" s="45"/>
      <c r="D1760" s="45"/>
      <c r="E1760" s="45"/>
      <c r="F1760" s="45"/>
      <c r="G1760" s="45"/>
      <c r="H1760" s="45"/>
      <c r="I1760" s="45"/>
      <c r="J1760" s="45"/>
      <c r="K1760" s="45"/>
      <c r="L1760" s="45"/>
      <c r="M1760" s="40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6"/>
      <c r="AN1760" s="6"/>
      <c r="AO1760" s="6"/>
      <c r="AP1760" s="6"/>
      <c r="AQ1760" s="6"/>
      <c r="AR1760" s="6"/>
      <c r="AS1760" s="6"/>
      <c r="AT1760" s="6"/>
      <c r="AU1760" s="6"/>
      <c r="AV1760" s="6"/>
      <c r="AW1760" s="6"/>
      <c r="AX1760" s="6"/>
      <c r="AY1760" s="6"/>
    </row>
    <row r="1761" spans="1:51" s="2" customFormat="1">
      <c r="A1761" s="45"/>
      <c r="B1761" s="45"/>
      <c r="C1761" s="45"/>
      <c r="D1761" s="45"/>
      <c r="E1761" s="45"/>
      <c r="F1761" s="45"/>
      <c r="G1761" s="45"/>
      <c r="H1761" s="45"/>
      <c r="I1761" s="45"/>
      <c r="J1761" s="45"/>
      <c r="K1761" s="45"/>
      <c r="L1761" s="45"/>
      <c r="M1761" s="40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  <c r="AJ1761" s="6"/>
      <c r="AK1761" s="6"/>
      <c r="AL1761" s="6"/>
      <c r="AM1761" s="6"/>
      <c r="AN1761" s="6"/>
      <c r="AO1761" s="6"/>
      <c r="AP1761" s="6"/>
      <c r="AQ1761" s="6"/>
      <c r="AR1761" s="6"/>
      <c r="AS1761" s="6"/>
      <c r="AT1761" s="6"/>
      <c r="AU1761" s="6"/>
      <c r="AV1761" s="6"/>
      <c r="AW1761" s="6"/>
      <c r="AX1761" s="6"/>
      <c r="AY1761" s="6"/>
    </row>
    <row r="1762" spans="1:51" s="2" customFormat="1">
      <c r="A1762" s="45"/>
      <c r="B1762" s="45"/>
      <c r="C1762" s="45"/>
      <c r="D1762" s="45"/>
      <c r="E1762" s="45"/>
      <c r="F1762" s="45"/>
      <c r="G1762" s="45"/>
      <c r="H1762" s="45"/>
      <c r="I1762" s="45"/>
      <c r="J1762" s="45"/>
      <c r="K1762" s="45"/>
      <c r="L1762" s="45"/>
      <c r="M1762" s="40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  <c r="AH1762" s="6"/>
      <c r="AI1762" s="6"/>
      <c r="AJ1762" s="6"/>
      <c r="AK1762" s="6"/>
      <c r="AL1762" s="6"/>
      <c r="AM1762" s="6"/>
      <c r="AN1762" s="6"/>
      <c r="AO1762" s="6"/>
      <c r="AP1762" s="6"/>
      <c r="AQ1762" s="6"/>
      <c r="AR1762" s="6"/>
      <c r="AS1762" s="6"/>
      <c r="AT1762" s="6"/>
      <c r="AU1762" s="6"/>
      <c r="AV1762" s="6"/>
      <c r="AW1762" s="6"/>
      <c r="AX1762" s="6"/>
      <c r="AY1762" s="6"/>
    </row>
    <row r="1763" spans="1:51" s="2" customFormat="1">
      <c r="A1763" s="45"/>
      <c r="B1763" s="45"/>
      <c r="C1763" s="45"/>
      <c r="D1763" s="45"/>
      <c r="E1763" s="45"/>
      <c r="F1763" s="45"/>
      <c r="G1763" s="45"/>
      <c r="H1763" s="45"/>
      <c r="I1763" s="45"/>
      <c r="J1763" s="45"/>
      <c r="K1763" s="45"/>
      <c r="L1763" s="45"/>
      <c r="M1763" s="40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6"/>
      <c r="AL1763" s="6"/>
      <c r="AM1763" s="6"/>
      <c r="AN1763" s="6"/>
      <c r="AO1763" s="6"/>
      <c r="AP1763" s="6"/>
      <c r="AQ1763" s="6"/>
      <c r="AR1763" s="6"/>
      <c r="AS1763" s="6"/>
      <c r="AT1763" s="6"/>
      <c r="AU1763" s="6"/>
      <c r="AV1763" s="6"/>
      <c r="AW1763" s="6"/>
      <c r="AX1763" s="6"/>
      <c r="AY1763" s="6"/>
    </row>
    <row r="1764" spans="1:51" s="2" customFormat="1">
      <c r="A1764" s="45"/>
      <c r="B1764" s="45"/>
      <c r="C1764" s="45"/>
      <c r="D1764" s="45"/>
      <c r="E1764" s="45"/>
      <c r="F1764" s="45"/>
      <c r="G1764" s="45"/>
      <c r="H1764" s="45"/>
      <c r="I1764" s="45"/>
      <c r="J1764" s="45"/>
      <c r="K1764" s="45"/>
      <c r="L1764" s="45"/>
      <c r="M1764" s="40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6"/>
      <c r="AN1764" s="6"/>
      <c r="AO1764" s="6"/>
      <c r="AP1764" s="6"/>
      <c r="AQ1764" s="6"/>
      <c r="AR1764" s="6"/>
      <c r="AS1764" s="6"/>
      <c r="AT1764" s="6"/>
      <c r="AU1764" s="6"/>
      <c r="AV1764" s="6"/>
      <c r="AW1764" s="6"/>
      <c r="AX1764" s="6"/>
      <c r="AY1764" s="6"/>
    </row>
    <row r="1765" spans="1:51" s="2" customFormat="1">
      <c r="A1765" s="45"/>
      <c r="B1765" s="45"/>
      <c r="C1765" s="45"/>
      <c r="D1765" s="45"/>
      <c r="E1765" s="45"/>
      <c r="F1765" s="45"/>
      <c r="G1765" s="45"/>
      <c r="H1765" s="45"/>
      <c r="I1765" s="45"/>
      <c r="J1765" s="45"/>
      <c r="K1765" s="45"/>
      <c r="L1765" s="45"/>
      <c r="M1765" s="40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6"/>
      <c r="AL1765" s="6"/>
      <c r="AM1765" s="6"/>
      <c r="AN1765" s="6"/>
      <c r="AO1765" s="6"/>
      <c r="AP1765" s="6"/>
      <c r="AQ1765" s="6"/>
      <c r="AR1765" s="6"/>
      <c r="AS1765" s="6"/>
      <c r="AT1765" s="6"/>
      <c r="AU1765" s="6"/>
      <c r="AV1765" s="6"/>
      <c r="AW1765" s="6"/>
      <c r="AX1765" s="6"/>
      <c r="AY1765" s="6"/>
    </row>
    <row r="1766" spans="1:51" s="2" customFormat="1">
      <c r="A1766" s="45"/>
      <c r="B1766" s="45"/>
      <c r="C1766" s="45"/>
      <c r="D1766" s="45"/>
      <c r="E1766" s="45"/>
      <c r="F1766" s="45"/>
      <c r="G1766" s="45"/>
      <c r="H1766" s="45"/>
      <c r="I1766" s="45"/>
      <c r="J1766" s="45"/>
      <c r="K1766" s="45"/>
      <c r="L1766" s="45"/>
      <c r="M1766" s="40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6"/>
      <c r="AL1766" s="6"/>
      <c r="AM1766" s="6"/>
      <c r="AN1766" s="6"/>
      <c r="AO1766" s="6"/>
      <c r="AP1766" s="6"/>
      <c r="AQ1766" s="6"/>
      <c r="AR1766" s="6"/>
      <c r="AS1766" s="6"/>
      <c r="AT1766" s="6"/>
      <c r="AU1766" s="6"/>
      <c r="AV1766" s="6"/>
      <c r="AW1766" s="6"/>
      <c r="AX1766" s="6"/>
      <c r="AY1766" s="6"/>
    </row>
    <row r="1767" spans="1:51" s="2" customFormat="1">
      <c r="A1767" s="45"/>
      <c r="B1767" s="45"/>
      <c r="C1767" s="45"/>
      <c r="D1767" s="45"/>
      <c r="E1767" s="45"/>
      <c r="F1767" s="45"/>
      <c r="G1767" s="45"/>
      <c r="H1767" s="45"/>
      <c r="I1767" s="45"/>
      <c r="J1767" s="45"/>
      <c r="K1767" s="45"/>
      <c r="L1767" s="45"/>
      <c r="M1767" s="40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6"/>
      <c r="AL1767" s="6"/>
      <c r="AM1767" s="6"/>
      <c r="AN1767" s="6"/>
      <c r="AO1767" s="6"/>
      <c r="AP1767" s="6"/>
      <c r="AQ1767" s="6"/>
      <c r="AR1767" s="6"/>
      <c r="AS1767" s="6"/>
      <c r="AT1767" s="6"/>
      <c r="AU1767" s="6"/>
      <c r="AV1767" s="6"/>
      <c r="AW1767" s="6"/>
      <c r="AX1767" s="6"/>
      <c r="AY1767" s="6"/>
    </row>
    <row r="1768" spans="1:51" s="2" customFormat="1">
      <c r="A1768" s="45"/>
      <c r="B1768" s="45"/>
      <c r="C1768" s="45"/>
      <c r="D1768" s="45"/>
      <c r="E1768" s="45"/>
      <c r="F1768" s="45"/>
      <c r="G1768" s="45"/>
      <c r="H1768" s="45"/>
      <c r="I1768" s="45"/>
      <c r="J1768" s="45"/>
      <c r="K1768" s="45"/>
      <c r="L1768" s="45"/>
      <c r="M1768" s="40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6"/>
      <c r="AN1768" s="6"/>
      <c r="AO1768" s="6"/>
      <c r="AP1768" s="6"/>
      <c r="AQ1768" s="6"/>
      <c r="AR1768" s="6"/>
      <c r="AS1768" s="6"/>
      <c r="AT1768" s="6"/>
      <c r="AU1768" s="6"/>
      <c r="AV1768" s="6"/>
      <c r="AW1768" s="6"/>
      <c r="AX1768" s="6"/>
      <c r="AY1768" s="6"/>
    </row>
    <row r="1769" spans="1:51" s="2" customFormat="1">
      <c r="A1769" s="45"/>
      <c r="B1769" s="45"/>
      <c r="C1769" s="45"/>
      <c r="D1769" s="45"/>
      <c r="E1769" s="45"/>
      <c r="F1769" s="45"/>
      <c r="G1769" s="45"/>
      <c r="H1769" s="45"/>
      <c r="I1769" s="45"/>
      <c r="J1769" s="45"/>
      <c r="K1769" s="45"/>
      <c r="L1769" s="45"/>
      <c r="M1769" s="40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6"/>
      <c r="AL1769" s="6"/>
      <c r="AM1769" s="6"/>
      <c r="AN1769" s="6"/>
      <c r="AO1769" s="6"/>
      <c r="AP1769" s="6"/>
      <c r="AQ1769" s="6"/>
      <c r="AR1769" s="6"/>
      <c r="AS1769" s="6"/>
      <c r="AT1769" s="6"/>
      <c r="AU1769" s="6"/>
      <c r="AV1769" s="6"/>
      <c r="AW1769" s="6"/>
      <c r="AX1769" s="6"/>
      <c r="AY1769" s="6"/>
    </row>
    <row r="1770" spans="1:51" s="2" customFormat="1">
      <c r="A1770" s="45"/>
      <c r="B1770" s="45"/>
      <c r="C1770" s="45"/>
      <c r="D1770" s="45"/>
      <c r="E1770" s="45"/>
      <c r="F1770" s="45"/>
      <c r="G1770" s="45"/>
      <c r="H1770" s="45"/>
      <c r="I1770" s="45"/>
      <c r="J1770" s="45"/>
      <c r="K1770" s="45"/>
      <c r="L1770" s="45"/>
      <c r="M1770" s="40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6"/>
      <c r="AL1770" s="6"/>
      <c r="AM1770" s="6"/>
      <c r="AN1770" s="6"/>
      <c r="AO1770" s="6"/>
      <c r="AP1770" s="6"/>
      <c r="AQ1770" s="6"/>
      <c r="AR1770" s="6"/>
      <c r="AS1770" s="6"/>
      <c r="AT1770" s="6"/>
      <c r="AU1770" s="6"/>
      <c r="AV1770" s="6"/>
      <c r="AW1770" s="6"/>
      <c r="AX1770" s="6"/>
      <c r="AY1770" s="6"/>
    </row>
    <row r="1771" spans="1:51" s="2" customFormat="1">
      <c r="A1771" s="45"/>
      <c r="B1771" s="45"/>
      <c r="C1771" s="45"/>
      <c r="D1771" s="45"/>
      <c r="E1771" s="45"/>
      <c r="F1771" s="45"/>
      <c r="G1771" s="45"/>
      <c r="H1771" s="45"/>
      <c r="I1771" s="45"/>
      <c r="J1771" s="45"/>
      <c r="K1771" s="45"/>
      <c r="L1771" s="45"/>
      <c r="M1771" s="40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6"/>
      <c r="AL1771" s="6"/>
      <c r="AM1771" s="6"/>
      <c r="AN1771" s="6"/>
      <c r="AO1771" s="6"/>
      <c r="AP1771" s="6"/>
      <c r="AQ1771" s="6"/>
      <c r="AR1771" s="6"/>
      <c r="AS1771" s="6"/>
      <c r="AT1771" s="6"/>
      <c r="AU1771" s="6"/>
      <c r="AV1771" s="6"/>
      <c r="AW1771" s="6"/>
      <c r="AX1771" s="6"/>
      <c r="AY1771" s="6"/>
    </row>
    <row r="1772" spans="1:51" s="2" customFormat="1">
      <c r="A1772" s="45"/>
      <c r="B1772" s="45"/>
      <c r="C1772" s="45"/>
      <c r="D1772" s="45"/>
      <c r="E1772" s="45"/>
      <c r="F1772" s="45"/>
      <c r="G1772" s="45"/>
      <c r="H1772" s="45"/>
      <c r="I1772" s="45"/>
      <c r="J1772" s="45"/>
      <c r="K1772" s="45"/>
      <c r="L1772" s="45"/>
      <c r="M1772" s="40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6"/>
      <c r="AN1772" s="6"/>
      <c r="AO1772" s="6"/>
      <c r="AP1772" s="6"/>
      <c r="AQ1772" s="6"/>
      <c r="AR1772" s="6"/>
      <c r="AS1772" s="6"/>
      <c r="AT1772" s="6"/>
      <c r="AU1772" s="6"/>
      <c r="AV1772" s="6"/>
      <c r="AW1772" s="6"/>
      <c r="AX1772" s="6"/>
      <c r="AY1772" s="6"/>
    </row>
    <row r="1773" spans="1:51" s="2" customFormat="1">
      <c r="A1773" s="45"/>
      <c r="B1773" s="45"/>
      <c r="C1773" s="45"/>
      <c r="D1773" s="45"/>
      <c r="E1773" s="45"/>
      <c r="F1773" s="45"/>
      <c r="G1773" s="45"/>
      <c r="H1773" s="45"/>
      <c r="I1773" s="45"/>
      <c r="J1773" s="45"/>
      <c r="K1773" s="45"/>
      <c r="L1773" s="45"/>
      <c r="M1773" s="40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6"/>
      <c r="AL1773" s="6"/>
      <c r="AM1773" s="6"/>
      <c r="AN1773" s="6"/>
      <c r="AO1773" s="6"/>
      <c r="AP1773" s="6"/>
      <c r="AQ1773" s="6"/>
      <c r="AR1773" s="6"/>
      <c r="AS1773" s="6"/>
      <c r="AT1773" s="6"/>
      <c r="AU1773" s="6"/>
      <c r="AV1773" s="6"/>
      <c r="AW1773" s="6"/>
      <c r="AX1773" s="6"/>
      <c r="AY1773" s="6"/>
    </row>
    <row r="1774" spans="1:51" s="2" customFormat="1">
      <c r="A1774" s="45"/>
      <c r="B1774" s="45"/>
      <c r="C1774" s="45"/>
      <c r="D1774" s="45"/>
      <c r="E1774" s="45"/>
      <c r="F1774" s="45"/>
      <c r="G1774" s="45"/>
      <c r="H1774" s="45"/>
      <c r="I1774" s="45"/>
      <c r="J1774" s="45"/>
      <c r="K1774" s="45"/>
      <c r="L1774" s="45"/>
      <c r="M1774" s="40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6"/>
      <c r="AL1774" s="6"/>
      <c r="AM1774" s="6"/>
      <c r="AN1774" s="6"/>
      <c r="AO1774" s="6"/>
      <c r="AP1774" s="6"/>
      <c r="AQ1774" s="6"/>
      <c r="AR1774" s="6"/>
      <c r="AS1774" s="6"/>
      <c r="AT1774" s="6"/>
      <c r="AU1774" s="6"/>
      <c r="AV1774" s="6"/>
      <c r="AW1774" s="6"/>
      <c r="AX1774" s="6"/>
      <c r="AY1774" s="6"/>
    </row>
    <row r="1775" spans="1:51" s="2" customFormat="1">
      <c r="A1775" s="45"/>
      <c r="B1775" s="45"/>
      <c r="C1775" s="45"/>
      <c r="D1775" s="45"/>
      <c r="E1775" s="45"/>
      <c r="F1775" s="45"/>
      <c r="G1775" s="45"/>
      <c r="H1775" s="45"/>
      <c r="I1775" s="45"/>
      <c r="J1775" s="45"/>
      <c r="K1775" s="45"/>
      <c r="L1775" s="45"/>
      <c r="M1775" s="40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</row>
    <row r="1776" spans="1:51" s="2" customFormat="1">
      <c r="A1776" s="45"/>
      <c r="B1776" s="45"/>
      <c r="C1776" s="45"/>
      <c r="D1776" s="45"/>
      <c r="E1776" s="45"/>
      <c r="F1776" s="45"/>
      <c r="G1776" s="45"/>
      <c r="H1776" s="45"/>
      <c r="I1776" s="45"/>
      <c r="J1776" s="45"/>
      <c r="K1776" s="45"/>
      <c r="L1776" s="45"/>
      <c r="M1776" s="40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6"/>
      <c r="AN1776" s="6"/>
      <c r="AO1776" s="6"/>
      <c r="AP1776" s="6"/>
      <c r="AQ1776" s="6"/>
      <c r="AR1776" s="6"/>
      <c r="AS1776" s="6"/>
      <c r="AT1776" s="6"/>
      <c r="AU1776" s="6"/>
      <c r="AV1776" s="6"/>
      <c r="AW1776" s="6"/>
      <c r="AX1776" s="6"/>
      <c r="AY1776" s="6"/>
    </row>
    <row r="1777" spans="1:51" s="2" customFormat="1">
      <c r="A1777" s="45"/>
      <c r="B1777" s="45"/>
      <c r="C1777" s="45"/>
      <c r="D1777" s="45"/>
      <c r="E1777" s="45"/>
      <c r="F1777" s="45"/>
      <c r="G1777" s="45"/>
      <c r="H1777" s="45"/>
      <c r="I1777" s="45"/>
      <c r="J1777" s="45"/>
      <c r="K1777" s="45"/>
      <c r="L1777" s="45"/>
      <c r="M1777" s="40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6"/>
      <c r="AL1777" s="6"/>
      <c r="AM1777" s="6"/>
      <c r="AN1777" s="6"/>
      <c r="AO1777" s="6"/>
      <c r="AP1777" s="6"/>
      <c r="AQ1777" s="6"/>
      <c r="AR1777" s="6"/>
      <c r="AS1777" s="6"/>
      <c r="AT1777" s="6"/>
      <c r="AU1777" s="6"/>
      <c r="AV1777" s="6"/>
      <c r="AW1777" s="6"/>
      <c r="AX1777" s="6"/>
      <c r="AY1777" s="6"/>
    </row>
    <row r="1778" spans="1:51" s="2" customFormat="1">
      <c r="A1778" s="45"/>
      <c r="B1778" s="45"/>
      <c r="C1778" s="45"/>
      <c r="D1778" s="45"/>
      <c r="E1778" s="45"/>
      <c r="F1778" s="45"/>
      <c r="G1778" s="45"/>
      <c r="H1778" s="45"/>
      <c r="I1778" s="45"/>
      <c r="J1778" s="45"/>
      <c r="K1778" s="45"/>
      <c r="L1778" s="45"/>
      <c r="M1778" s="40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6"/>
      <c r="AL1778" s="6"/>
      <c r="AM1778" s="6"/>
      <c r="AN1778" s="6"/>
      <c r="AO1778" s="6"/>
      <c r="AP1778" s="6"/>
      <c r="AQ1778" s="6"/>
      <c r="AR1778" s="6"/>
      <c r="AS1778" s="6"/>
      <c r="AT1778" s="6"/>
      <c r="AU1778" s="6"/>
      <c r="AV1778" s="6"/>
      <c r="AW1778" s="6"/>
      <c r="AX1778" s="6"/>
      <c r="AY1778" s="6"/>
    </row>
    <row r="1779" spans="1:51" s="2" customFormat="1">
      <c r="A1779" s="45"/>
      <c r="B1779" s="45"/>
      <c r="C1779" s="45"/>
      <c r="D1779" s="45"/>
      <c r="E1779" s="45"/>
      <c r="F1779" s="45"/>
      <c r="G1779" s="45"/>
      <c r="H1779" s="45"/>
      <c r="I1779" s="45"/>
      <c r="J1779" s="45"/>
      <c r="K1779" s="45"/>
      <c r="L1779" s="45"/>
      <c r="M1779" s="40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6"/>
      <c r="AL1779" s="6"/>
      <c r="AM1779" s="6"/>
      <c r="AN1779" s="6"/>
      <c r="AO1779" s="6"/>
      <c r="AP1779" s="6"/>
      <c r="AQ1779" s="6"/>
      <c r="AR1779" s="6"/>
      <c r="AS1779" s="6"/>
      <c r="AT1779" s="6"/>
      <c r="AU1779" s="6"/>
      <c r="AV1779" s="6"/>
      <c r="AW1779" s="6"/>
      <c r="AX1779" s="6"/>
      <c r="AY1779" s="6"/>
    </row>
    <row r="1780" spans="1:51" s="2" customFormat="1">
      <c r="A1780" s="45"/>
      <c r="B1780" s="45"/>
      <c r="C1780" s="45"/>
      <c r="D1780" s="45"/>
      <c r="E1780" s="45"/>
      <c r="F1780" s="45"/>
      <c r="G1780" s="45"/>
      <c r="H1780" s="45"/>
      <c r="I1780" s="45"/>
      <c r="J1780" s="45"/>
      <c r="K1780" s="45"/>
      <c r="L1780" s="45"/>
      <c r="M1780" s="40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6"/>
      <c r="AN1780" s="6"/>
      <c r="AO1780" s="6"/>
      <c r="AP1780" s="6"/>
      <c r="AQ1780" s="6"/>
      <c r="AR1780" s="6"/>
      <c r="AS1780" s="6"/>
      <c r="AT1780" s="6"/>
      <c r="AU1780" s="6"/>
      <c r="AV1780" s="6"/>
      <c r="AW1780" s="6"/>
      <c r="AX1780" s="6"/>
      <c r="AY1780" s="6"/>
    </row>
    <row r="1781" spans="1:51" s="2" customFormat="1">
      <c r="A1781" s="45"/>
      <c r="B1781" s="45"/>
      <c r="C1781" s="45"/>
      <c r="D1781" s="45"/>
      <c r="E1781" s="45"/>
      <c r="F1781" s="45"/>
      <c r="G1781" s="45"/>
      <c r="H1781" s="45"/>
      <c r="I1781" s="45"/>
      <c r="J1781" s="45"/>
      <c r="K1781" s="45"/>
      <c r="L1781" s="45"/>
      <c r="M1781" s="40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6"/>
      <c r="AL1781" s="6"/>
      <c r="AM1781" s="6"/>
      <c r="AN1781" s="6"/>
      <c r="AO1781" s="6"/>
      <c r="AP1781" s="6"/>
      <c r="AQ1781" s="6"/>
      <c r="AR1781" s="6"/>
      <c r="AS1781" s="6"/>
      <c r="AT1781" s="6"/>
      <c r="AU1781" s="6"/>
      <c r="AV1781" s="6"/>
      <c r="AW1781" s="6"/>
      <c r="AX1781" s="6"/>
      <c r="AY1781" s="6"/>
    </row>
    <row r="1782" spans="1:51" s="2" customFormat="1">
      <c r="A1782" s="45"/>
      <c r="B1782" s="45"/>
      <c r="C1782" s="45"/>
      <c r="D1782" s="45"/>
      <c r="E1782" s="45"/>
      <c r="F1782" s="45"/>
      <c r="G1782" s="45"/>
      <c r="H1782" s="45"/>
      <c r="I1782" s="45"/>
      <c r="J1782" s="45"/>
      <c r="K1782" s="45"/>
      <c r="L1782" s="45"/>
      <c r="M1782" s="40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6"/>
      <c r="AL1782" s="6"/>
      <c r="AM1782" s="6"/>
      <c r="AN1782" s="6"/>
      <c r="AO1782" s="6"/>
      <c r="AP1782" s="6"/>
      <c r="AQ1782" s="6"/>
      <c r="AR1782" s="6"/>
      <c r="AS1782" s="6"/>
      <c r="AT1782" s="6"/>
      <c r="AU1782" s="6"/>
      <c r="AV1782" s="6"/>
      <c r="AW1782" s="6"/>
      <c r="AX1782" s="6"/>
      <c r="AY1782" s="6"/>
    </row>
    <row r="1783" spans="1:51" s="2" customFormat="1">
      <c r="A1783" s="45"/>
      <c r="B1783" s="45"/>
      <c r="C1783" s="45"/>
      <c r="D1783" s="45"/>
      <c r="E1783" s="45"/>
      <c r="F1783" s="45"/>
      <c r="G1783" s="45"/>
      <c r="H1783" s="45"/>
      <c r="I1783" s="45"/>
      <c r="J1783" s="45"/>
      <c r="K1783" s="45"/>
      <c r="L1783" s="45"/>
      <c r="M1783" s="40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6"/>
      <c r="AL1783" s="6"/>
      <c r="AM1783" s="6"/>
      <c r="AN1783" s="6"/>
      <c r="AO1783" s="6"/>
      <c r="AP1783" s="6"/>
      <c r="AQ1783" s="6"/>
      <c r="AR1783" s="6"/>
      <c r="AS1783" s="6"/>
      <c r="AT1783" s="6"/>
      <c r="AU1783" s="6"/>
      <c r="AV1783" s="6"/>
      <c r="AW1783" s="6"/>
      <c r="AX1783" s="6"/>
      <c r="AY1783" s="6"/>
    </row>
    <row r="1784" spans="1:51" s="2" customFormat="1">
      <c r="A1784" s="45"/>
      <c r="B1784" s="45"/>
      <c r="C1784" s="45"/>
      <c r="D1784" s="45"/>
      <c r="E1784" s="45"/>
      <c r="F1784" s="45"/>
      <c r="G1784" s="45"/>
      <c r="H1784" s="45"/>
      <c r="I1784" s="45"/>
      <c r="J1784" s="45"/>
      <c r="K1784" s="45"/>
      <c r="L1784" s="45"/>
      <c r="M1784" s="40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6"/>
      <c r="AN1784" s="6"/>
      <c r="AO1784" s="6"/>
      <c r="AP1784" s="6"/>
      <c r="AQ1784" s="6"/>
      <c r="AR1784" s="6"/>
      <c r="AS1784" s="6"/>
      <c r="AT1784" s="6"/>
      <c r="AU1784" s="6"/>
      <c r="AV1784" s="6"/>
      <c r="AW1784" s="6"/>
      <c r="AX1784" s="6"/>
      <c r="AY1784" s="6"/>
    </row>
    <row r="1785" spans="1:51" s="2" customFormat="1">
      <c r="A1785" s="45"/>
      <c r="B1785" s="45"/>
      <c r="C1785" s="45"/>
      <c r="D1785" s="45"/>
      <c r="E1785" s="45"/>
      <c r="F1785" s="45"/>
      <c r="G1785" s="45"/>
      <c r="H1785" s="45"/>
      <c r="I1785" s="45"/>
      <c r="J1785" s="45"/>
      <c r="K1785" s="45"/>
      <c r="L1785" s="45"/>
      <c r="M1785" s="40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6"/>
      <c r="AL1785" s="6"/>
      <c r="AM1785" s="6"/>
      <c r="AN1785" s="6"/>
      <c r="AO1785" s="6"/>
      <c r="AP1785" s="6"/>
      <c r="AQ1785" s="6"/>
      <c r="AR1785" s="6"/>
      <c r="AS1785" s="6"/>
      <c r="AT1785" s="6"/>
      <c r="AU1785" s="6"/>
      <c r="AV1785" s="6"/>
      <c r="AW1785" s="6"/>
      <c r="AX1785" s="6"/>
      <c r="AY1785" s="6"/>
    </row>
    <row r="1786" spans="1:51" s="2" customFormat="1">
      <c r="A1786" s="45"/>
      <c r="B1786" s="45"/>
      <c r="C1786" s="45"/>
      <c r="D1786" s="45"/>
      <c r="E1786" s="45"/>
      <c r="F1786" s="45"/>
      <c r="G1786" s="45"/>
      <c r="H1786" s="45"/>
      <c r="I1786" s="45"/>
      <c r="J1786" s="45"/>
      <c r="K1786" s="45"/>
      <c r="L1786" s="45"/>
      <c r="M1786" s="40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6"/>
      <c r="AL1786" s="6"/>
      <c r="AM1786" s="6"/>
      <c r="AN1786" s="6"/>
      <c r="AO1786" s="6"/>
      <c r="AP1786" s="6"/>
      <c r="AQ1786" s="6"/>
      <c r="AR1786" s="6"/>
      <c r="AS1786" s="6"/>
      <c r="AT1786" s="6"/>
      <c r="AU1786" s="6"/>
      <c r="AV1786" s="6"/>
      <c r="AW1786" s="6"/>
      <c r="AX1786" s="6"/>
      <c r="AY1786" s="6"/>
    </row>
    <row r="1787" spans="1:51" s="2" customFormat="1">
      <c r="A1787" s="45"/>
      <c r="B1787" s="45"/>
      <c r="C1787" s="45"/>
      <c r="D1787" s="45"/>
      <c r="E1787" s="45"/>
      <c r="F1787" s="45"/>
      <c r="G1787" s="45"/>
      <c r="H1787" s="45"/>
      <c r="I1787" s="45"/>
      <c r="J1787" s="45"/>
      <c r="K1787" s="45"/>
      <c r="L1787" s="45"/>
      <c r="M1787" s="40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  <c r="AH1787" s="6"/>
      <c r="AI1787" s="6"/>
      <c r="AJ1787" s="6"/>
      <c r="AK1787" s="6"/>
      <c r="AL1787" s="6"/>
      <c r="AM1787" s="6"/>
      <c r="AN1787" s="6"/>
      <c r="AO1787" s="6"/>
      <c r="AP1787" s="6"/>
      <c r="AQ1787" s="6"/>
      <c r="AR1787" s="6"/>
      <c r="AS1787" s="6"/>
      <c r="AT1787" s="6"/>
      <c r="AU1787" s="6"/>
      <c r="AV1787" s="6"/>
      <c r="AW1787" s="6"/>
      <c r="AX1787" s="6"/>
      <c r="AY1787" s="6"/>
    </row>
    <row r="1788" spans="1:51" s="2" customFormat="1">
      <c r="A1788" s="45"/>
      <c r="B1788" s="45"/>
      <c r="C1788" s="45"/>
      <c r="D1788" s="45"/>
      <c r="E1788" s="45"/>
      <c r="F1788" s="45"/>
      <c r="G1788" s="45"/>
      <c r="H1788" s="45"/>
      <c r="I1788" s="45"/>
      <c r="J1788" s="45"/>
      <c r="K1788" s="45"/>
      <c r="L1788" s="45"/>
      <c r="M1788" s="40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6"/>
      <c r="AN1788" s="6"/>
      <c r="AO1788" s="6"/>
      <c r="AP1788" s="6"/>
      <c r="AQ1788" s="6"/>
      <c r="AR1788" s="6"/>
      <c r="AS1788" s="6"/>
      <c r="AT1788" s="6"/>
      <c r="AU1788" s="6"/>
      <c r="AV1788" s="6"/>
      <c r="AW1788" s="6"/>
      <c r="AX1788" s="6"/>
      <c r="AY1788" s="6"/>
    </row>
    <row r="1789" spans="1:51" s="2" customFormat="1">
      <c r="A1789" s="45"/>
      <c r="B1789" s="45"/>
      <c r="C1789" s="45"/>
      <c r="D1789" s="45"/>
      <c r="E1789" s="45"/>
      <c r="F1789" s="45"/>
      <c r="G1789" s="45"/>
      <c r="H1789" s="45"/>
      <c r="I1789" s="45"/>
      <c r="J1789" s="45"/>
      <c r="K1789" s="45"/>
      <c r="L1789" s="45"/>
      <c r="M1789" s="40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6"/>
      <c r="AL1789" s="6"/>
      <c r="AM1789" s="6"/>
      <c r="AN1789" s="6"/>
      <c r="AO1789" s="6"/>
      <c r="AP1789" s="6"/>
      <c r="AQ1789" s="6"/>
      <c r="AR1789" s="6"/>
      <c r="AS1789" s="6"/>
      <c r="AT1789" s="6"/>
      <c r="AU1789" s="6"/>
      <c r="AV1789" s="6"/>
      <c r="AW1789" s="6"/>
      <c r="AX1789" s="6"/>
      <c r="AY1789" s="6"/>
    </row>
    <row r="1790" spans="1:51" s="2" customFormat="1">
      <c r="A1790" s="45"/>
      <c r="B1790" s="45"/>
      <c r="C1790" s="45"/>
      <c r="D1790" s="45"/>
      <c r="E1790" s="45"/>
      <c r="F1790" s="45"/>
      <c r="G1790" s="45"/>
      <c r="H1790" s="45"/>
      <c r="I1790" s="45"/>
      <c r="J1790" s="45"/>
      <c r="K1790" s="45"/>
      <c r="L1790" s="45"/>
      <c r="M1790" s="40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6"/>
      <c r="AL1790" s="6"/>
      <c r="AM1790" s="6"/>
      <c r="AN1790" s="6"/>
      <c r="AO1790" s="6"/>
      <c r="AP1790" s="6"/>
      <c r="AQ1790" s="6"/>
      <c r="AR1790" s="6"/>
      <c r="AS1790" s="6"/>
      <c r="AT1790" s="6"/>
      <c r="AU1790" s="6"/>
      <c r="AV1790" s="6"/>
      <c r="AW1790" s="6"/>
      <c r="AX1790" s="6"/>
      <c r="AY1790" s="6"/>
    </row>
    <row r="1791" spans="1:51" s="2" customFormat="1">
      <c r="A1791" s="45"/>
      <c r="B1791" s="45"/>
      <c r="C1791" s="45"/>
      <c r="D1791" s="45"/>
      <c r="E1791" s="45"/>
      <c r="F1791" s="45"/>
      <c r="G1791" s="45"/>
      <c r="H1791" s="45"/>
      <c r="I1791" s="45"/>
      <c r="J1791" s="45"/>
      <c r="K1791" s="45"/>
      <c r="L1791" s="45"/>
      <c r="M1791" s="40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6"/>
      <c r="AL1791" s="6"/>
      <c r="AM1791" s="6"/>
      <c r="AN1791" s="6"/>
      <c r="AO1791" s="6"/>
      <c r="AP1791" s="6"/>
      <c r="AQ1791" s="6"/>
      <c r="AR1791" s="6"/>
      <c r="AS1791" s="6"/>
      <c r="AT1791" s="6"/>
      <c r="AU1791" s="6"/>
      <c r="AV1791" s="6"/>
      <c r="AW1791" s="6"/>
      <c r="AX1791" s="6"/>
      <c r="AY1791" s="6"/>
    </row>
    <row r="1792" spans="1:51" s="2" customFormat="1">
      <c r="A1792" s="45"/>
      <c r="B1792" s="45"/>
      <c r="C1792" s="45"/>
      <c r="D1792" s="45"/>
      <c r="E1792" s="45"/>
      <c r="F1792" s="45"/>
      <c r="G1792" s="45"/>
      <c r="H1792" s="45"/>
      <c r="I1792" s="45"/>
      <c r="J1792" s="45"/>
      <c r="K1792" s="45"/>
      <c r="L1792" s="45"/>
      <c r="M1792" s="40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  <c r="AN1792" s="6"/>
      <c r="AO1792" s="6"/>
      <c r="AP1792" s="6"/>
      <c r="AQ1792" s="6"/>
      <c r="AR1792" s="6"/>
      <c r="AS1792" s="6"/>
      <c r="AT1792" s="6"/>
      <c r="AU1792" s="6"/>
      <c r="AV1792" s="6"/>
      <c r="AW1792" s="6"/>
      <c r="AX1792" s="6"/>
      <c r="AY1792" s="6"/>
    </row>
    <row r="1793" spans="1:51" s="2" customFormat="1">
      <c r="A1793" s="45"/>
      <c r="B1793" s="45"/>
      <c r="C1793" s="45"/>
      <c r="D1793" s="45"/>
      <c r="E1793" s="45"/>
      <c r="F1793" s="45"/>
      <c r="G1793" s="45"/>
      <c r="H1793" s="45"/>
      <c r="I1793" s="45"/>
      <c r="J1793" s="45"/>
      <c r="K1793" s="45"/>
      <c r="L1793" s="45"/>
      <c r="M1793" s="40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6"/>
      <c r="AL1793" s="6"/>
      <c r="AM1793" s="6"/>
      <c r="AN1793" s="6"/>
      <c r="AO1793" s="6"/>
      <c r="AP1793" s="6"/>
      <c r="AQ1793" s="6"/>
      <c r="AR1793" s="6"/>
      <c r="AS1793" s="6"/>
      <c r="AT1793" s="6"/>
      <c r="AU1793" s="6"/>
      <c r="AV1793" s="6"/>
      <c r="AW1793" s="6"/>
      <c r="AX1793" s="6"/>
      <c r="AY1793" s="6"/>
    </row>
    <row r="1794" spans="1:51" s="2" customFormat="1">
      <c r="A1794" s="45"/>
      <c r="B1794" s="45"/>
      <c r="C1794" s="45"/>
      <c r="D1794" s="45"/>
      <c r="E1794" s="45"/>
      <c r="F1794" s="45"/>
      <c r="G1794" s="45"/>
      <c r="H1794" s="45"/>
      <c r="I1794" s="45"/>
      <c r="J1794" s="45"/>
      <c r="K1794" s="45"/>
      <c r="L1794" s="45"/>
      <c r="M1794" s="40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6"/>
      <c r="AL1794" s="6"/>
      <c r="AM1794" s="6"/>
      <c r="AN1794" s="6"/>
      <c r="AO1794" s="6"/>
      <c r="AP1794" s="6"/>
      <c r="AQ1794" s="6"/>
      <c r="AR1794" s="6"/>
      <c r="AS1794" s="6"/>
      <c r="AT1794" s="6"/>
      <c r="AU1794" s="6"/>
      <c r="AV1794" s="6"/>
      <c r="AW1794" s="6"/>
      <c r="AX1794" s="6"/>
      <c r="AY1794" s="6"/>
    </row>
    <row r="1795" spans="1:51" s="2" customFormat="1">
      <c r="A1795" s="45"/>
      <c r="B1795" s="45"/>
      <c r="C1795" s="45"/>
      <c r="D1795" s="45"/>
      <c r="E1795" s="45"/>
      <c r="F1795" s="45"/>
      <c r="G1795" s="45"/>
      <c r="H1795" s="45"/>
      <c r="I1795" s="45"/>
      <c r="J1795" s="45"/>
      <c r="K1795" s="45"/>
      <c r="L1795" s="45"/>
      <c r="M1795" s="40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  <c r="AJ1795" s="6"/>
      <c r="AK1795" s="6"/>
      <c r="AL1795" s="6"/>
      <c r="AM1795" s="6"/>
      <c r="AN1795" s="6"/>
      <c r="AO1795" s="6"/>
      <c r="AP1795" s="6"/>
      <c r="AQ1795" s="6"/>
      <c r="AR1795" s="6"/>
      <c r="AS1795" s="6"/>
      <c r="AT1795" s="6"/>
      <c r="AU1795" s="6"/>
      <c r="AV1795" s="6"/>
      <c r="AW1795" s="6"/>
      <c r="AX1795" s="6"/>
      <c r="AY1795" s="6"/>
    </row>
    <row r="1796" spans="1:51" s="2" customFormat="1">
      <c r="A1796" s="45"/>
      <c r="B1796" s="45"/>
      <c r="C1796" s="45"/>
      <c r="D1796" s="45"/>
      <c r="E1796" s="45"/>
      <c r="F1796" s="45"/>
      <c r="G1796" s="45"/>
      <c r="H1796" s="45"/>
      <c r="I1796" s="45"/>
      <c r="J1796" s="45"/>
      <c r="K1796" s="45"/>
      <c r="L1796" s="45"/>
      <c r="M1796" s="40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  <c r="AN1796" s="6"/>
      <c r="AO1796" s="6"/>
      <c r="AP1796" s="6"/>
      <c r="AQ1796" s="6"/>
      <c r="AR1796" s="6"/>
      <c r="AS1796" s="6"/>
      <c r="AT1796" s="6"/>
      <c r="AU1796" s="6"/>
      <c r="AV1796" s="6"/>
      <c r="AW1796" s="6"/>
      <c r="AX1796" s="6"/>
      <c r="AY1796" s="6"/>
    </row>
    <row r="1797" spans="1:51" s="2" customFormat="1">
      <c r="A1797" s="45"/>
      <c r="B1797" s="45"/>
      <c r="C1797" s="45"/>
      <c r="D1797" s="45"/>
      <c r="E1797" s="45"/>
      <c r="F1797" s="45"/>
      <c r="G1797" s="45"/>
      <c r="H1797" s="45"/>
      <c r="I1797" s="45"/>
      <c r="J1797" s="45"/>
      <c r="K1797" s="45"/>
      <c r="L1797" s="45"/>
      <c r="M1797" s="40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6"/>
      <c r="AL1797" s="6"/>
      <c r="AM1797" s="6"/>
      <c r="AN1797" s="6"/>
      <c r="AO1797" s="6"/>
      <c r="AP1797" s="6"/>
      <c r="AQ1797" s="6"/>
      <c r="AR1797" s="6"/>
      <c r="AS1797" s="6"/>
      <c r="AT1797" s="6"/>
      <c r="AU1797" s="6"/>
      <c r="AV1797" s="6"/>
      <c r="AW1797" s="6"/>
      <c r="AX1797" s="6"/>
      <c r="AY1797" s="6"/>
    </row>
  </sheetData>
  <autoFilter ref="N32:AZ875">
    <filterColumn colId="0"/>
    <sortState ref="N33:AZ875">
      <sortCondition descending="1" ref="P32:P875"/>
    </sortState>
  </autoFilter>
  <dataConsolidate/>
  <mergeCells count="3">
    <mergeCell ref="AD31:AJ31"/>
    <mergeCell ref="AN30:AN31"/>
    <mergeCell ref="T30:AL30"/>
  </mergeCells>
  <dataValidations count="16">
    <dataValidation type="list" allowBlank="1" showInputMessage="1" showErrorMessage="1" sqref="AY33:AY59">
      <formula1>$AY$2:$AY$4</formula1>
    </dataValidation>
    <dataValidation type="list" allowBlank="1" showInputMessage="1" showErrorMessage="1" sqref="AT33:AT59">
      <formula1>$AT$2:$AT$6</formula1>
    </dataValidation>
    <dataValidation type="list" allowBlank="1" showInputMessage="1" showErrorMessage="1" sqref="AR33:AR59">
      <formula1>$AR$2:$AR$5</formula1>
    </dataValidation>
    <dataValidation type="list" allowBlank="1" showInputMessage="1" showErrorMessage="1" sqref="AP33:AP59">
      <formula1>$AP$2:$AP$5</formula1>
    </dataValidation>
    <dataValidation type="list" allowBlank="1" showInputMessage="1" showErrorMessage="1" sqref="AN33:AN59">
      <formula1>$AN$2:$AN$7</formula1>
    </dataValidation>
    <dataValidation type="list" allowBlank="1" showInputMessage="1" showErrorMessage="1" sqref="AL33:AL59">
      <formula1>$AL$2:$AL$7</formula1>
    </dataValidation>
    <dataValidation type="list" allowBlank="1" showInputMessage="1" showErrorMessage="1" sqref="X33:X59">
      <formula1>$X$2:$X$5</formula1>
    </dataValidation>
    <dataValidation type="list" allowBlank="1" showInputMessage="1" showErrorMessage="1" sqref="T33:T59">
      <formula1>$T$2:$T$6</formula1>
    </dataValidation>
    <dataValidation type="list" allowBlank="1" showInputMessage="1" showErrorMessage="1" sqref="V33:V59">
      <formula1>$V$2:$V$6</formula1>
    </dataValidation>
    <dataValidation type="list" allowBlank="1" showInputMessage="1" showErrorMessage="1" sqref="Z33:Z59">
      <formula1>$Z$2:$Z$7</formula1>
    </dataValidation>
    <dataValidation type="list" allowBlank="1" showInputMessage="1" showErrorMessage="1" sqref="AB33:AB59">
      <formula1>$AB$2:$AB$7</formula1>
    </dataValidation>
    <dataValidation type="list" allowBlank="1" showInputMessage="1" showErrorMessage="1" sqref="Q33:Q59">
      <formula1>$Q$2:$Q$3</formula1>
    </dataValidation>
    <dataValidation type="list" allowBlank="1" showInputMessage="1" showErrorMessage="1" sqref="AD33:AD59">
      <formula1>$AD$2:$AD$6</formula1>
    </dataValidation>
    <dataValidation type="list" allowBlank="1" showInputMessage="1" showErrorMessage="1" sqref="AH33:AH59">
      <formula1>$AH$2:$AH$4</formula1>
    </dataValidation>
    <dataValidation type="list" allowBlank="1" showInputMessage="1" showErrorMessage="1" sqref="AJ33:AJ59">
      <formula1>$AJ$2:$AJ$4</formula1>
    </dataValidation>
    <dataValidation type="list" allowBlank="1" showInputMessage="1" showErrorMessage="1" sqref="AF33:AF59">
      <formula1>$AF$2:$AF$5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42"/>
  <sheetViews>
    <sheetView workbookViewId="0">
      <selection activeCell="E8" sqref="E8"/>
    </sheetView>
  </sheetViews>
  <sheetFormatPr baseColWidth="10" defaultRowHeight="15"/>
  <cols>
    <col min="1" max="1" width="73.85546875" style="11" customWidth="1"/>
    <col min="2" max="2" width="40.5703125" style="11" customWidth="1"/>
    <col min="3" max="3" width="14.28515625" style="4" customWidth="1"/>
    <col min="4" max="4" width="11.42578125" style="7" customWidth="1"/>
    <col min="5" max="5" width="11.42578125" style="4"/>
    <col min="6" max="6" width="11.42578125" style="7" customWidth="1"/>
    <col min="7" max="16384" width="11.42578125" style="45"/>
  </cols>
  <sheetData>
    <row r="1" spans="1:7" s="146" customFormat="1" ht="28.5" customHeight="1">
      <c r="A1" s="12" t="s">
        <v>37</v>
      </c>
      <c r="B1" s="12"/>
      <c r="C1" s="13"/>
      <c r="D1" s="14"/>
      <c r="E1" s="13"/>
      <c r="F1" s="14"/>
    </row>
    <row r="2" spans="1:7" s="147" customFormat="1" ht="39" customHeight="1">
      <c r="A2" s="3"/>
      <c r="B2" s="3"/>
      <c r="C2" s="3" t="s">
        <v>20</v>
      </c>
      <c r="D2" s="15"/>
      <c r="E2" s="3" t="s">
        <v>21</v>
      </c>
      <c r="F2" s="15"/>
    </row>
    <row r="3" spans="1:7">
      <c r="A3" s="5" t="s">
        <v>12</v>
      </c>
      <c r="B3" s="5" t="s">
        <v>10</v>
      </c>
      <c r="C3" s="4">
        <f>SUM(D13:D14)</f>
        <v>4</v>
      </c>
      <c r="D3" s="4"/>
      <c r="E3" s="4">
        <f>SUM(F13:F14)</f>
        <v>4</v>
      </c>
      <c r="F3" s="4"/>
      <c r="G3" s="104"/>
    </row>
    <row r="4" spans="1:7">
      <c r="A4" s="5" t="s">
        <v>13</v>
      </c>
      <c r="B4" s="5" t="s">
        <v>8</v>
      </c>
      <c r="C4" s="4">
        <f>D18</f>
        <v>1</v>
      </c>
      <c r="D4" s="4"/>
      <c r="E4" s="4">
        <f t="shared" ref="E4" si="0">F18</f>
        <v>1</v>
      </c>
      <c r="F4" s="4"/>
      <c r="G4" s="104"/>
    </row>
    <row r="5" spans="1:7">
      <c r="A5" s="5" t="s">
        <v>14</v>
      </c>
      <c r="B5" s="5" t="s">
        <v>9</v>
      </c>
      <c r="C5" s="145">
        <f>SUM(D22:D24)</f>
        <v>3.99</v>
      </c>
      <c r="D5" s="4"/>
      <c r="E5" s="145">
        <f t="shared" ref="E5" si="1">SUM(F22:F24)</f>
        <v>2.0100000000000002</v>
      </c>
      <c r="F5" s="4"/>
      <c r="G5" s="148"/>
    </row>
    <row r="6" spans="1:7">
      <c r="A6" s="5" t="s">
        <v>58</v>
      </c>
      <c r="B6" s="5" t="s">
        <v>63</v>
      </c>
      <c r="C6" s="4">
        <f>SUM(D29:D32)</f>
        <v>2.5</v>
      </c>
      <c r="D6" s="4"/>
      <c r="E6" s="4">
        <f t="shared" ref="E6" si="2">SUM(F29:F32)</f>
        <v>2.5</v>
      </c>
      <c r="F6" s="4"/>
      <c r="G6" s="104"/>
    </row>
    <row r="7" spans="1:7">
      <c r="A7" s="5" t="s">
        <v>4</v>
      </c>
      <c r="B7" s="22" t="s">
        <v>4</v>
      </c>
      <c r="C7" s="4">
        <f>D37</f>
        <v>3</v>
      </c>
      <c r="D7" s="4"/>
      <c r="E7" s="4">
        <f t="shared" ref="E7" si="3">F37</f>
        <v>3</v>
      </c>
      <c r="F7" s="4"/>
      <c r="G7" s="104"/>
    </row>
    <row r="8" spans="1:7">
      <c r="A8" s="5" t="s">
        <v>114</v>
      </c>
      <c r="B8" s="22" t="s">
        <v>1</v>
      </c>
      <c r="C8" s="4">
        <f>D42</f>
        <v>1</v>
      </c>
      <c r="E8" s="4">
        <f t="shared" ref="E8" si="4">F42</f>
        <v>1</v>
      </c>
      <c r="G8" s="104"/>
    </row>
    <row r="9" spans="1:7">
      <c r="A9" s="5"/>
      <c r="B9" s="2"/>
      <c r="G9" s="104"/>
    </row>
    <row r="10" spans="1:7">
      <c r="A10" s="2"/>
      <c r="B10" s="2"/>
      <c r="G10" s="104"/>
    </row>
    <row r="11" spans="1:7" s="102" customFormat="1">
      <c r="A11" s="9" t="s">
        <v>15</v>
      </c>
      <c r="B11" s="9"/>
      <c r="C11" s="5"/>
      <c r="D11" s="8"/>
      <c r="E11" s="5"/>
      <c r="F11" s="8"/>
      <c r="G11" s="22"/>
    </row>
    <row r="12" spans="1:7">
      <c r="A12" s="10"/>
      <c r="B12" s="10"/>
      <c r="G12" s="104"/>
    </row>
    <row r="13" spans="1:7">
      <c r="A13" s="10" t="s">
        <v>16</v>
      </c>
      <c r="B13" s="10"/>
      <c r="C13" s="4" t="b">
        <v>1</v>
      </c>
      <c r="D13" s="7">
        <f>IF(C13=TRUE,2,0.5)</f>
        <v>2</v>
      </c>
      <c r="E13" s="4" t="b">
        <v>1</v>
      </c>
      <c r="F13" s="7">
        <f t="shared" ref="F13" si="5">IF(E13=TRUE,2,0.5)</f>
        <v>2</v>
      </c>
      <c r="G13" s="104"/>
    </row>
    <row r="14" spans="1:7">
      <c r="A14" s="10" t="s">
        <v>137</v>
      </c>
      <c r="C14" s="4" t="b">
        <v>1</v>
      </c>
      <c r="D14" s="7">
        <f>IF(C14=TRUE,2,0.5)</f>
        <v>2</v>
      </c>
      <c r="E14" s="4" t="b">
        <v>1</v>
      </c>
      <c r="F14" s="7">
        <f t="shared" ref="F14" si="6">IF(E14=TRUE,2,0.5)</f>
        <v>2</v>
      </c>
      <c r="G14" s="104"/>
    </row>
    <row r="15" spans="1:7">
      <c r="G15" s="104"/>
    </row>
    <row r="16" spans="1:7" s="102" customFormat="1">
      <c r="A16" s="9" t="s">
        <v>17</v>
      </c>
      <c r="B16" s="9"/>
      <c r="C16" s="5"/>
      <c r="D16" s="16"/>
      <c r="E16" s="5"/>
      <c r="F16" s="16"/>
      <c r="G16" s="22"/>
    </row>
    <row r="17" spans="1:7">
      <c r="A17" s="10"/>
      <c r="B17" s="10"/>
      <c r="G17" s="104"/>
    </row>
    <row r="18" spans="1:7">
      <c r="A18" s="11" t="s">
        <v>59</v>
      </c>
      <c r="B18" s="10"/>
      <c r="C18" s="4" t="b">
        <v>0</v>
      </c>
      <c r="D18" s="7">
        <f>IF(C18=TRUE,4,1)</f>
        <v>1</v>
      </c>
      <c r="E18" s="4" t="b">
        <v>0</v>
      </c>
      <c r="F18" s="7">
        <f t="shared" ref="F18" si="7">IF(E18=TRUE,4,1)</f>
        <v>1</v>
      </c>
      <c r="G18" s="104"/>
    </row>
    <row r="19" spans="1:7">
      <c r="G19" s="104"/>
    </row>
    <row r="20" spans="1:7" s="102" customFormat="1">
      <c r="A20" s="100" t="s">
        <v>62</v>
      </c>
      <c r="B20" s="100"/>
      <c r="C20" s="22"/>
      <c r="D20" s="101"/>
      <c r="E20" s="22"/>
      <c r="F20" s="101"/>
      <c r="G20" s="22"/>
    </row>
    <row r="21" spans="1:7" s="102" customFormat="1">
      <c r="A21" s="100"/>
      <c r="B21" s="100"/>
      <c r="C21" s="22"/>
      <c r="D21" s="101"/>
      <c r="E21" s="22"/>
      <c r="F21" s="101"/>
      <c r="G21" s="22"/>
    </row>
    <row r="22" spans="1:7">
      <c r="A22" s="103" t="s">
        <v>18</v>
      </c>
      <c r="B22" s="103"/>
      <c r="C22" s="104" t="b">
        <v>1</v>
      </c>
      <c r="D22" s="101">
        <f>IF(C22=TRUE,1.33,0.34)</f>
        <v>1.33</v>
      </c>
      <c r="E22" s="104" t="s">
        <v>144</v>
      </c>
      <c r="F22" s="101">
        <f t="shared" ref="F22" si="8">IF(E22=TRUE,1.33,0.34)</f>
        <v>0.34</v>
      </c>
      <c r="G22" s="104"/>
    </row>
    <row r="23" spans="1:7">
      <c r="A23" s="103" t="s">
        <v>110</v>
      </c>
      <c r="B23" s="103"/>
      <c r="C23" s="104" t="b">
        <v>1</v>
      </c>
      <c r="D23" s="101">
        <f t="shared" ref="D23:F23" si="9">IF(C23=TRUE,1.33,0.34)</f>
        <v>1.33</v>
      </c>
      <c r="E23" s="104" t="b">
        <v>1</v>
      </c>
      <c r="F23" s="101">
        <f t="shared" si="9"/>
        <v>1.33</v>
      </c>
      <c r="G23" s="104"/>
    </row>
    <row r="24" spans="1:7">
      <c r="A24" s="105" t="s">
        <v>103</v>
      </c>
      <c r="B24" s="105"/>
      <c r="C24" s="104" t="b">
        <v>1</v>
      </c>
      <c r="D24" s="101">
        <f>IF(C24=TRUE,1.33,0.34)</f>
        <v>1.33</v>
      </c>
      <c r="E24" s="104" t="b">
        <v>0</v>
      </c>
      <c r="F24" s="101">
        <f t="shared" ref="F24" si="10">IF(E24=TRUE,1.33,0.34)</f>
        <v>0.34</v>
      </c>
      <c r="G24" s="104"/>
    </row>
    <row r="25" spans="1:7">
      <c r="A25" s="45"/>
      <c r="B25" s="45"/>
      <c r="C25" s="45"/>
      <c r="D25" s="45"/>
      <c r="E25" s="45"/>
      <c r="F25" s="45"/>
    </row>
    <row r="26" spans="1:7">
      <c r="G26" s="104"/>
    </row>
    <row r="27" spans="1:7" s="102" customFormat="1">
      <c r="A27" s="9" t="s">
        <v>61</v>
      </c>
      <c r="B27" s="9"/>
      <c r="C27" s="5"/>
      <c r="D27" s="7"/>
      <c r="E27" s="5"/>
      <c r="F27" s="7"/>
      <c r="G27" s="22"/>
    </row>
    <row r="28" spans="1:7">
      <c r="A28" s="2"/>
      <c r="B28" s="10"/>
      <c r="C28" s="2"/>
      <c r="D28" s="2"/>
      <c r="E28" s="2"/>
      <c r="F28" s="2"/>
    </row>
    <row r="29" spans="1:7">
      <c r="A29" s="10" t="s">
        <v>19</v>
      </c>
      <c r="C29" s="4" t="b">
        <v>1</v>
      </c>
      <c r="D29" s="7">
        <f>IF(C29=TRUE,0.25,1)</f>
        <v>0.25</v>
      </c>
      <c r="E29" s="4" t="b">
        <v>1</v>
      </c>
      <c r="F29" s="7">
        <f t="shared" ref="F29" si="11">IF(E29=TRUE,0.25,1)</f>
        <v>0.25</v>
      </c>
      <c r="G29" s="104"/>
    </row>
    <row r="30" spans="1:7">
      <c r="A30" s="10" t="s">
        <v>60</v>
      </c>
      <c r="B30" s="10"/>
      <c r="C30" s="4" t="b">
        <v>1</v>
      </c>
      <c r="D30" s="7">
        <f t="shared" ref="D30:F32" si="12">IF(C30=TRUE,1,0.25)</f>
        <v>1</v>
      </c>
      <c r="E30" s="4" t="b">
        <v>1</v>
      </c>
      <c r="F30" s="7">
        <f t="shared" si="12"/>
        <v>1</v>
      </c>
      <c r="G30" s="104"/>
    </row>
    <row r="31" spans="1:7">
      <c r="A31" s="10" t="s">
        <v>111</v>
      </c>
      <c r="B31" s="10"/>
      <c r="C31" s="4" t="b">
        <v>1</v>
      </c>
      <c r="D31" s="7">
        <f t="shared" si="12"/>
        <v>1</v>
      </c>
      <c r="E31" s="4" t="b">
        <v>0</v>
      </c>
      <c r="F31" s="7">
        <f t="shared" ref="F31:F32" si="13">IF(E31=TRUE,1,0.25)</f>
        <v>0.25</v>
      </c>
      <c r="G31" s="104"/>
    </row>
    <row r="32" spans="1:7">
      <c r="A32" s="11" t="s">
        <v>59</v>
      </c>
      <c r="C32" s="4" t="b">
        <v>0</v>
      </c>
      <c r="D32" s="7">
        <f t="shared" si="12"/>
        <v>0.25</v>
      </c>
      <c r="E32" s="4" t="b">
        <v>1</v>
      </c>
      <c r="F32" s="7">
        <f t="shared" si="13"/>
        <v>1</v>
      </c>
      <c r="G32" s="104"/>
    </row>
    <row r="33" spans="1:7">
      <c r="G33" s="104"/>
    </row>
    <row r="34" spans="1:7">
      <c r="G34" s="104"/>
    </row>
    <row r="35" spans="1:7">
      <c r="A35" s="9" t="s">
        <v>112</v>
      </c>
      <c r="G35" s="104"/>
    </row>
    <row r="36" spans="1:7">
      <c r="G36" s="104"/>
    </row>
    <row r="37" spans="1:7">
      <c r="A37" s="11" t="s">
        <v>135</v>
      </c>
      <c r="D37" s="7">
        <v>3</v>
      </c>
      <c r="F37" s="7">
        <v>3</v>
      </c>
      <c r="G37" s="104"/>
    </row>
    <row r="38" spans="1:7">
      <c r="G38" s="104"/>
    </row>
    <row r="39" spans="1:7">
      <c r="G39" s="104"/>
    </row>
    <row r="40" spans="1:7">
      <c r="A40" s="9" t="s">
        <v>113</v>
      </c>
      <c r="G40" s="104"/>
    </row>
    <row r="41" spans="1:7">
      <c r="G41" s="104"/>
    </row>
    <row r="42" spans="1:7">
      <c r="A42" s="11" t="s">
        <v>135</v>
      </c>
      <c r="D42" s="7">
        <v>1</v>
      </c>
      <c r="F42" s="7">
        <v>1</v>
      </c>
      <c r="G42" s="10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Hiérarchisation_AE</vt:lpstr>
      <vt:lpstr>Sensib_milieux</vt:lpstr>
    </vt:vector>
  </TitlesOfParts>
  <Company>Cafes MERLING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MLORY</dc:creator>
  <cp:lastModifiedBy>MLORY</cp:lastModifiedBy>
  <cp:lastPrinted>2013-07-25T09:40:54Z</cp:lastPrinted>
  <dcterms:created xsi:type="dcterms:W3CDTF">2013-06-13T09:12:55Z</dcterms:created>
  <dcterms:modified xsi:type="dcterms:W3CDTF">2013-08-08T08:02:26Z</dcterms:modified>
</cp:coreProperties>
</file>