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20" windowWidth="18795" windowHeight="9975"/>
  </bookViews>
  <sheets>
    <sheet name="Fiche prév exposition" sheetId="1" r:id="rId1"/>
    <sheet name="Liste" sheetId="2" r:id="rId2"/>
  </sheets>
  <externalReferences>
    <externalReference r:id="rId3"/>
  </externalReferences>
  <definedNames>
    <definedName name="_xlnm._FilterDatabase" localSheetId="1" hidden="1">Liste!$A$1:$G$6</definedName>
    <definedName name="Lesnoms">OFFSET([1]Liste!$G$2,0,0,COUNTIF([1]Liste!$G$2:$G$1000,"*"),1)</definedName>
    <definedName name="Qui" localSheetId="1">'[1]Fiche prév exposition'!$O$3</definedName>
    <definedName name="Qui">'Fiche prév exposition'!$O$3</definedName>
    <definedName name="_xlnm.Print_Area" localSheetId="0">'Fiche prév exposition'!$A$1:$M$17</definedName>
  </definedNames>
  <calcPr calcId="125725"/>
</workbook>
</file>

<file path=xl/calcChain.xml><?xml version="1.0" encoding="utf-8"?>
<calcChain xmlns="http://schemas.openxmlformats.org/spreadsheetml/2006/main">
  <c r="G6" i="2"/>
  <c r="G5"/>
  <c r="G4"/>
  <c r="G3"/>
  <c r="G2"/>
  <c r="P169" i="1"/>
  <c r="Q169" s="1"/>
  <c r="S168"/>
  <c r="R168"/>
  <c r="Q168"/>
  <c r="P168"/>
  <c r="S167"/>
  <c r="R167"/>
  <c r="Q167"/>
  <c r="P167"/>
  <c r="S166"/>
  <c r="R166"/>
  <c r="Q166"/>
  <c r="P166"/>
  <c r="S165"/>
  <c r="R165"/>
  <c r="Q165"/>
  <c r="P165"/>
  <c r="S164"/>
  <c r="R164"/>
  <c r="Q164"/>
  <c r="P164"/>
  <c r="S163"/>
  <c r="R163"/>
  <c r="Q163"/>
  <c r="P163"/>
  <c r="R162"/>
  <c r="Q162"/>
  <c r="P162"/>
  <c r="S162" s="1"/>
  <c r="R161"/>
  <c r="Q161"/>
  <c r="P161"/>
  <c r="S161" s="1"/>
  <c r="R160"/>
  <c r="Q160"/>
  <c r="P160"/>
  <c r="S160" s="1"/>
  <c r="R159"/>
  <c r="Q159"/>
  <c r="P159"/>
  <c r="S159" s="1"/>
  <c r="R158"/>
  <c r="P158"/>
  <c r="Q158" s="1"/>
  <c r="R157"/>
  <c r="P157"/>
  <c r="Q157" s="1"/>
  <c r="R156"/>
  <c r="P156"/>
  <c r="Q156" s="1"/>
  <c r="P155"/>
  <c r="Q155" s="1"/>
  <c r="P154"/>
  <c r="Q154" s="1"/>
  <c r="P153"/>
  <c r="Q153" s="1"/>
  <c r="P152"/>
  <c r="Q152" s="1"/>
  <c r="P151"/>
  <c r="Q151" s="1"/>
  <c r="P150"/>
  <c r="Q150" s="1"/>
  <c r="P149"/>
  <c r="Q149" s="1"/>
  <c r="P148"/>
  <c r="Q148" s="1"/>
  <c r="P147"/>
  <c r="Q147" s="1"/>
  <c r="P146"/>
  <c r="Q146" s="1"/>
  <c r="P145"/>
  <c r="Q145" s="1"/>
  <c r="P144"/>
  <c r="Q144" s="1"/>
  <c r="P143"/>
  <c r="Q143" s="1"/>
  <c r="P142"/>
  <c r="Q142" s="1"/>
  <c r="P141"/>
  <c r="Q141" s="1"/>
  <c r="P140"/>
  <c r="Q140" s="1"/>
  <c r="P139"/>
  <c r="Q139" s="1"/>
  <c r="P138"/>
  <c r="Q138" s="1"/>
  <c r="P137"/>
  <c r="Q137" s="1"/>
  <c r="P136"/>
  <c r="Q136" s="1"/>
  <c r="P135"/>
  <c r="Q135" s="1"/>
  <c r="P134"/>
  <c r="Q134" s="1"/>
  <c r="P133"/>
  <c r="Q133" s="1"/>
  <c r="P132"/>
  <c r="Q132" s="1"/>
  <c r="P131"/>
  <c r="Q131" s="1"/>
  <c r="P130"/>
  <c r="Q130" s="1"/>
  <c r="P129"/>
  <c r="Q129" s="1"/>
  <c r="P128"/>
  <c r="Q128" s="1"/>
  <c r="P127"/>
  <c r="Q127" s="1"/>
  <c r="P126"/>
  <c r="Q126" s="1"/>
  <c r="P125"/>
  <c r="Q125" s="1"/>
  <c r="P124"/>
  <c r="Q124" s="1"/>
  <c r="P123"/>
  <c r="Q123" s="1"/>
  <c r="P122"/>
  <c r="Q122" s="1"/>
  <c r="P121"/>
  <c r="Q121" s="1"/>
  <c r="P120"/>
  <c r="Q120" s="1"/>
  <c r="P119"/>
  <c r="Q119" s="1"/>
  <c r="P118"/>
  <c r="Q118" s="1"/>
  <c r="P117"/>
  <c r="Q117" s="1"/>
  <c r="P116"/>
  <c r="Q116" s="1"/>
  <c r="P115"/>
  <c r="Q115" s="1"/>
  <c r="P114"/>
  <c r="Q114" s="1"/>
  <c r="P113"/>
  <c r="Q113" s="1"/>
  <c r="P112"/>
  <c r="Q112" s="1"/>
  <c r="P111"/>
  <c r="Q111" s="1"/>
  <c r="P110"/>
  <c r="Q110" s="1"/>
  <c r="P109"/>
  <c r="Q109" s="1"/>
  <c r="P108"/>
  <c r="Q108" s="1"/>
  <c r="P107"/>
  <c r="Q107" s="1"/>
  <c r="P106"/>
  <c r="Q106" s="1"/>
  <c r="P105"/>
  <c r="Q105" s="1"/>
  <c r="P104"/>
  <c r="Q104" s="1"/>
  <c r="P103"/>
  <c r="Q103" s="1"/>
  <c r="P102"/>
  <c r="Q102" s="1"/>
  <c r="P101"/>
  <c r="Q101" s="1"/>
  <c r="P100"/>
  <c r="Q100" s="1"/>
  <c r="P99"/>
  <c r="Q99" s="1"/>
  <c r="P98"/>
  <c r="Q98" s="1"/>
  <c r="P97"/>
  <c r="Q97" s="1"/>
  <c r="P96"/>
  <c r="Q96" s="1"/>
  <c r="P95"/>
  <c r="Q95" s="1"/>
  <c r="P94"/>
  <c r="Q94" s="1"/>
  <c r="P93"/>
  <c r="Q93" s="1"/>
  <c r="P92"/>
  <c r="Q92" s="1"/>
  <c r="P91"/>
  <c r="Q91" s="1"/>
  <c r="P90"/>
  <c r="Q90" s="1"/>
  <c r="P89"/>
  <c r="Q89" s="1"/>
  <c r="P88"/>
  <c r="Q88" s="1"/>
  <c r="P87"/>
  <c r="Q87" s="1"/>
  <c r="P86"/>
  <c r="Q86" s="1"/>
  <c r="P85"/>
  <c r="Q85" s="1"/>
  <c r="P84"/>
  <c r="Q84" s="1"/>
  <c r="P83"/>
  <c r="Q83" s="1"/>
  <c r="P82"/>
  <c r="Q82" s="1"/>
  <c r="P81"/>
  <c r="Q81" s="1"/>
  <c r="P80"/>
  <c r="Q80" s="1"/>
  <c r="P79"/>
  <c r="Q79" s="1"/>
  <c r="P78"/>
  <c r="Q78" s="1"/>
  <c r="P77"/>
  <c r="Q77" s="1"/>
  <c r="P76"/>
  <c r="Q76" s="1"/>
  <c r="P75"/>
  <c r="Q75" s="1"/>
  <c r="P74"/>
  <c r="Q74" s="1"/>
  <c r="P73"/>
  <c r="Q73" s="1"/>
  <c r="P72"/>
  <c r="Q72" s="1"/>
  <c r="P71"/>
  <c r="Q71" s="1"/>
  <c r="P70"/>
  <c r="Q70" s="1"/>
  <c r="P69"/>
  <c r="Q69" s="1"/>
  <c r="P68"/>
  <c r="Q68" s="1"/>
  <c r="P67"/>
  <c r="Q67" s="1"/>
  <c r="P66"/>
  <c r="Q66" s="1"/>
  <c r="P65"/>
  <c r="Q65" s="1"/>
  <c r="P64"/>
  <c r="Q64" s="1"/>
  <c r="P63"/>
  <c r="Q63" s="1"/>
  <c r="P62"/>
  <c r="Q62" s="1"/>
  <c r="P61"/>
  <c r="Q61" s="1"/>
  <c r="P60"/>
  <c r="Q60" s="1"/>
  <c r="P59"/>
  <c r="Q59" s="1"/>
  <c r="P58"/>
  <c r="Q58" s="1"/>
  <c r="P57"/>
  <c r="Q57" s="1"/>
  <c r="P56"/>
  <c r="Q56" s="1"/>
  <c r="P55"/>
  <c r="Q55" s="1"/>
  <c r="P54"/>
  <c r="Q54" s="1"/>
  <c r="P53"/>
  <c r="Q53" s="1"/>
  <c r="P52"/>
  <c r="Q52" s="1"/>
  <c r="P51"/>
  <c r="Q51" s="1"/>
  <c r="P50"/>
  <c r="Q50" s="1"/>
  <c r="P49"/>
  <c r="Q49" s="1"/>
  <c r="P48"/>
  <c r="Q48" s="1"/>
  <c r="P47"/>
  <c r="Q47" s="1"/>
  <c r="P46"/>
  <c r="Q46" s="1"/>
  <c r="P45"/>
  <c r="Q45" s="1"/>
  <c r="P44"/>
  <c r="Q44" s="1"/>
  <c r="P43"/>
  <c r="Q43" s="1"/>
  <c r="P42"/>
  <c r="Q42" s="1"/>
  <c r="P41"/>
  <c r="Q41" s="1"/>
  <c r="P40"/>
  <c r="Q40" s="1"/>
  <c r="P39"/>
  <c r="Q39" s="1"/>
  <c r="P38"/>
  <c r="Q38" s="1"/>
  <c r="P37"/>
  <c r="Q37" s="1"/>
  <c r="P36"/>
  <c r="Q36" s="1"/>
  <c r="P35"/>
  <c r="Q35" s="1"/>
  <c r="P34"/>
  <c r="Q34" s="1"/>
  <c r="P33"/>
  <c r="Q33" s="1"/>
  <c r="P32"/>
  <c r="Q32" s="1"/>
  <c r="P31"/>
  <c r="Q31" s="1"/>
  <c r="P30"/>
  <c r="Q30" s="1"/>
  <c r="P29"/>
  <c r="Q29" s="1"/>
  <c r="P28"/>
  <c r="Q28" s="1"/>
  <c r="P27"/>
  <c r="Q27" s="1"/>
  <c r="P26"/>
  <c r="Q26" s="1"/>
  <c r="P25"/>
  <c r="Q25" s="1"/>
  <c r="P24"/>
  <c r="Q24" s="1"/>
  <c r="P23"/>
  <c r="Q23" s="1"/>
  <c r="P22"/>
  <c r="Q22" s="1"/>
  <c r="P21"/>
  <c r="Q21" s="1"/>
  <c r="P20"/>
  <c r="Q20" s="1"/>
  <c r="P19"/>
  <c r="Q19" s="1"/>
  <c r="P18"/>
  <c r="Q18" s="1"/>
  <c r="P17"/>
  <c r="Q17" s="1"/>
  <c r="P16"/>
  <c r="Q16" s="1"/>
  <c r="G16" s="1"/>
  <c r="S15"/>
  <c r="K15" s="1"/>
  <c r="P15"/>
  <c r="Q15" s="1"/>
  <c r="G15" s="1"/>
  <c r="S14"/>
  <c r="R14"/>
  <c r="I14" s="1"/>
  <c r="P14"/>
  <c r="Q14" s="1"/>
  <c r="G14" s="1"/>
  <c r="K14"/>
  <c r="D14"/>
  <c r="E14" s="1"/>
  <c r="S13"/>
  <c r="R13"/>
  <c r="Q13"/>
  <c r="G13" s="1"/>
  <c r="P13"/>
  <c r="K13"/>
  <c r="I13"/>
  <c r="D13"/>
  <c r="E13" s="1"/>
  <c r="C13"/>
  <c r="P12"/>
  <c r="Q12" s="1"/>
  <c r="G12" s="1"/>
  <c r="S11"/>
  <c r="P11"/>
  <c r="Q11" s="1"/>
  <c r="G11" s="1"/>
  <c r="K11"/>
  <c r="S10"/>
  <c r="R10"/>
  <c r="I10" s="1"/>
  <c r="P10"/>
  <c r="Q10" s="1"/>
  <c r="G10" s="1"/>
  <c r="K10"/>
  <c r="D10"/>
  <c r="E10" s="1"/>
  <c r="S9"/>
  <c r="R9"/>
  <c r="Q9"/>
  <c r="P9"/>
  <c r="K9"/>
  <c r="I9"/>
  <c r="G9"/>
  <c r="D9"/>
  <c r="E9" s="1"/>
  <c r="C9"/>
  <c r="P8"/>
  <c r="Q8" s="1"/>
  <c r="G8" s="1"/>
  <c r="S7"/>
  <c r="K7" s="1"/>
  <c r="Q7"/>
  <c r="P7"/>
  <c r="R7" s="1"/>
  <c r="I7" s="1"/>
  <c r="G7"/>
  <c r="F7"/>
  <c r="E7"/>
  <c r="P6"/>
  <c r="P5"/>
  <c r="L3"/>
  <c r="I3"/>
  <c r="D3"/>
  <c r="B3"/>
  <c r="S8" l="1"/>
  <c r="K8" s="1"/>
  <c r="F9"/>
  <c r="C10"/>
  <c r="D11"/>
  <c r="R11"/>
  <c r="I11" s="1"/>
  <c r="S12"/>
  <c r="K12" s="1"/>
  <c r="F13"/>
  <c r="C14"/>
  <c r="D15"/>
  <c r="R15"/>
  <c r="I15" s="1"/>
  <c r="S16"/>
  <c r="K16" s="1"/>
  <c r="S17"/>
  <c r="S18"/>
  <c r="S19"/>
  <c r="S20"/>
  <c r="S21"/>
  <c r="S22"/>
  <c r="S23"/>
  <c r="S24"/>
  <c r="S25"/>
  <c r="S26"/>
  <c r="S27"/>
  <c r="S28"/>
  <c r="S29"/>
  <c r="S30"/>
  <c r="S31"/>
  <c r="S32"/>
  <c r="S33"/>
  <c r="S34"/>
  <c r="S35"/>
  <c r="S36"/>
  <c r="S37"/>
  <c r="S38"/>
  <c r="S39"/>
  <c r="S40"/>
  <c r="S41"/>
  <c r="S42"/>
  <c r="S43"/>
  <c r="S44"/>
  <c r="S45"/>
  <c r="S46"/>
  <c r="S47"/>
  <c r="S48"/>
  <c r="S49"/>
  <c r="S50"/>
  <c r="S51"/>
  <c r="S52"/>
  <c r="S53"/>
  <c r="S54"/>
  <c r="S55"/>
  <c r="S56"/>
  <c r="S57"/>
  <c r="S58"/>
  <c r="S59"/>
  <c r="S60"/>
  <c r="S61"/>
  <c r="S62"/>
  <c r="S63"/>
  <c r="S64"/>
  <c r="S65"/>
  <c r="S66"/>
  <c r="S67"/>
  <c r="S68"/>
  <c r="S69"/>
  <c r="S70"/>
  <c r="S71"/>
  <c r="S72"/>
  <c r="S73"/>
  <c r="S74"/>
  <c r="S75"/>
  <c r="S76"/>
  <c r="S77"/>
  <c r="S78"/>
  <c r="S79"/>
  <c r="S80"/>
  <c r="S81"/>
  <c r="S82"/>
  <c r="S83"/>
  <c r="S84"/>
  <c r="S85"/>
  <c r="S86"/>
  <c r="S87"/>
  <c r="S88"/>
  <c r="S89"/>
  <c r="S90"/>
  <c r="S91"/>
  <c r="S92"/>
  <c r="S93"/>
  <c r="S94"/>
  <c r="S95"/>
  <c r="S96"/>
  <c r="S97"/>
  <c r="S98"/>
  <c r="S99"/>
  <c r="S100"/>
  <c r="S101"/>
  <c r="S102"/>
  <c r="S103"/>
  <c r="S104"/>
  <c r="S105"/>
  <c r="S106"/>
  <c r="S107"/>
  <c r="S108"/>
  <c r="S109"/>
  <c r="S110"/>
  <c r="S111"/>
  <c r="S112"/>
  <c r="S113"/>
  <c r="S114"/>
  <c r="S115"/>
  <c r="S116"/>
  <c r="S117"/>
  <c r="S118"/>
  <c r="S119"/>
  <c r="S120"/>
  <c r="S121"/>
  <c r="S122"/>
  <c r="S123"/>
  <c r="S124"/>
  <c r="S125"/>
  <c r="S126"/>
  <c r="S127"/>
  <c r="S128"/>
  <c r="S129"/>
  <c r="S130"/>
  <c r="S131"/>
  <c r="S132"/>
  <c r="S133"/>
  <c r="S134"/>
  <c r="S135"/>
  <c r="S136"/>
  <c r="S137"/>
  <c r="S138"/>
  <c r="S139"/>
  <c r="S140"/>
  <c r="S141"/>
  <c r="S142"/>
  <c r="S143"/>
  <c r="S144"/>
  <c r="S145"/>
  <c r="S146"/>
  <c r="S147"/>
  <c r="S148"/>
  <c r="S149"/>
  <c r="S150"/>
  <c r="S151"/>
  <c r="S152"/>
  <c r="S153"/>
  <c r="S154"/>
  <c r="S155"/>
  <c r="S156"/>
  <c r="S157"/>
  <c r="S158"/>
  <c r="S169"/>
  <c r="D8"/>
  <c r="R8"/>
  <c r="I8" s="1"/>
  <c r="F10"/>
  <c r="D12"/>
  <c r="R12"/>
  <c r="I12" s="1"/>
  <c r="F14"/>
  <c r="D16"/>
  <c r="R16"/>
  <c r="I16" s="1"/>
  <c r="R17"/>
  <c r="R18"/>
  <c r="R19"/>
  <c r="R20"/>
  <c r="R21"/>
  <c r="R22"/>
  <c r="R23"/>
  <c r="R24"/>
  <c r="R25"/>
  <c r="R26"/>
  <c r="R27"/>
  <c r="R28"/>
  <c r="R29"/>
  <c r="R30"/>
  <c r="R31"/>
  <c r="R32"/>
  <c r="R33"/>
  <c r="R34"/>
  <c r="R35"/>
  <c r="R36"/>
  <c r="R37"/>
  <c r="R38"/>
  <c r="R39"/>
  <c r="R40"/>
  <c r="R41"/>
  <c r="R42"/>
  <c r="R43"/>
  <c r="R44"/>
  <c r="R45"/>
  <c r="R46"/>
  <c r="R47"/>
  <c r="R48"/>
  <c r="R49"/>
  <c r="R50"/>
  <c r="R51"/>
  <c r="R52"/>
  <c r="R53"/>
  <c r="R54"/>
  <c r="R55"/>
  <c r="R56"/>
  <c r="R57"/>
  <c r="R58"/>
  <c r="R59"/>
  <c r="R60"/>
  <c r="R61"/>
  <c r="R62"/>
  <c r="R63"/>
  <c r="R64"/>
  <c r="R65"/>
  <c r="R66"/>
  <c r="R67"/>
  <c r="R68"/>
  <c r="R69"/>
  <c r="R70"/>
  <c r="R71"/>
  <c r="R72"/>
  <c r="R73"/>
  <c r="R74"/>
  <c r="R75"/>
  <c r="R76"/>
  <c r="R77"/>
  <c r="R78"/>
  <c r="R79"/>
  <c r="R80"/>
  <c r="R81"/>
  <c r="R82"/>
  <c r="R83"/>
  <c r="R84"/>
  <c r="R85"/>
  <c r="R86"/>
  <c r="R87"/>
  <c r="R88"/>
  <c r="R89"/>
  <c r="R90"/>
  <c r="R91"/>
  <c r="R92"/>
  <c r="R93"/>
  <c r="R94"/>
  <c r="R95"/>
  <c r="R96"/>
  <c r="R97"/>
  <c r="R98"/>
  <c r="R99"/>
  <c r="R100"/>
  <c r="R101"/>
  <c r="R102"/>
  <c r="R103"/>
  <c r="R104"/>
  <c r="R105"/>
  <c r="R106"/>
  <c r="R107"/>
  <c r="R108"/>
  <c r="R109"/>
  <c r="R110"/>
  <c r="R111"/>
  <c r="R112"/>
  <c r="R113"/>
  <c r="R114"/>
  <c r="R115"/>
  <c r="R116"/>
  <c r="R117"/>
  <c r="R118"/>
  <c r="R119"/>
  <c r="R120"/>
  <c r="R121"/>
  <c r="R122"/>
  <c r="R123"/>
  <c r="R124"/>
  <c r="R125"/>
  <c r="R126"/>
  <c r="R127"/>
  <c r="R128"/>
  <c r="R129"/>
  <c r="R130"/>
  <c r="R131"/>
  <c r="R132"/>
  <c r="R133"/>
  <c r="R134"/>
  <c r="R135"/>
  <c r="R136"/>
  <c r="R137"/>
  <c r="R138"/>
  <c r="R139"/>
  <c r="R140"/>
  <c r="R141"/>
  <c r="R142"/>
  <c r="R143"/>
  <c r="R144"/>
  <c r="R145"/>
  <c r="R146"/>
  <c r="R147"/>
  <c r="R148"/>
  <c r="R149"/>
  <c r="R150"/>
  <c r="R151"/>
  <c r="R152"/>
  <c r="R153"/>
  <c r="R154"/>
  <c r="R155"/>
  <c r="R169"/>
  <c r="F16" l="1"/>
  <c r="C16"/>
  <c r="E16"/>
  <c r="F15"/>
  <c r="E15"/>
  <c r="C15"/>
  <c r="C12"/>
  <c r="F12"/>
  <c r="E12"/>
  <c r="C8"/>
  <c r="F8"/>
  <c r="E8"/>
  <c r="F11"/>
  <c r="E11"/>
  <c r="C11"/>
</calcChain>
</file>

<file path=xl/sharedStrings.xml><?xml version="1.0" encoding="utf-8"?>
<sst xmlns="http://schemas.openxmlformats.org/spreadsheetml/2006/main" count="62" uniqueCount="61">
  <si>
    <t>FICHE DE PRÉVENTION DES EXPOSITIONS A CERTAINS FACTEURS DE RISQUES PROFESSIONNELS</t>
  </si>
  <si>
    <t>La fiche mentionnée à l'article L.4121-comporte au moins les rubriques figurant dans le présent modèle. Cette fiche doit être actualisée en cas de modification des conditions d'expositions. Elle est communiquée au service de santé au travail et remise au travailleur à son départ de l'entreprise ou en cas d'arrêt de consécutif à un accident de travail ou une maladie professionnele d'au moins 30 jours (3 mois pour un autre motif). Conformément à l'article L.4121-3-1, le travailleur peut demander à l'employeur la rectification des informations figurant sur la présent fiche.</t>
  </si>
  <si>
    <t xml:space="preserve">Qui </t>
  </si>
  <si>
    <t>Nom :</t>
  </si>
  <si>
    <t>Prénom :</t>
  </si>
  <si>
    <t>Unité de Travail concernée (source DUER) :</t>
  </si>
  <si>
    <t>Poste ou emploi occupé :</t>
  </si>
  <si>
    <t xml:space="preserve">Seguin Marie </t>
  </si>
  <si>
    <t>Facteurs de risques
énumérés à l'article
D. 4121-5</t>
  </si>
  <si>
    <t>Non</t>
  </si>
  <si>
    <t>Oui</t>
  </si>
  <si>
    <t>Période d'exposition</t>
  </si>
  <si>
    <t>Mesures de prévention en place</t>
  </si>
  <si>
    <t>Commentaires
précisions, évènements
particuliers (résultats de
 mesurages, etc.)</t>
  </si>
  <si>
    <t>date de début</t>
  </si>
  <si>
    <t>date de fin</t>
  </si>
  <si>
    <t>Organisationnelles</t>
  </si>
  <si>
    <t>Collectives</t>
  </si>
  <si>
    <t>Individuelles</t>
  </si>
  <si>
    <t>Manutention</t>
  </si>
  <si>
    <t>x</t>
  </si>
  <si>
    <t>Postures pénibles</t>
  </si>
  <si>
    <t>Vibrations mécaniques</t>
  </si>
  <si>
    <t>Agents chimiques dangereux - Poussières - Fumées (sauf amiante*)</t>
  </si>
  <si>
    <t>Températures extrêmes</t>
  </si>
  <si>
    <t>Bruit</t>
  </si>
  <si>
    <t>Travail de nuit</t>
  </si>
  <si>
    <t>Travail en équipes successives alternantes</t>
  </si>
  <si>
    <t>Travail répétitif</t>
  </si>
  <si>
    <t>* L'exposition à l'amiante est consignée dans la fiche d'exposition prévue à l'article R,4412-110 du code du travail</t>
  </si>
  <si>
    <t>Nom</t>
  </si>
  <si>
    <t>Prénom</t>
  </si>
  <si>
    <t xml:space="preserve">Unité de travail </t>
  </si>
  <si>
    <t>poste</t>
  </si>
  <si>
    <t>date d'entrée</t>
  </si>
  <si>
    <t>date de sortie</t>
  </si>
  <si>
    <t>nom + prénom</t>
  </si>
  <si>
    <t>Dupont</t>
  </si>
  <si>
    <t>Jean</t>
  </si>
  <si>
    <t>emballage</t>
  </si>
  <si>
    <t>paletiseur</t>
  </si>
  <si>
    <t>12/01/2001</t>
  </si>
  <si>
    <t>Dubois</t>
  </si>
  <si>
    <t>Elodie</t>
  </si>
  <si>
    <t>emaillerie</t>
  </si>
  <si>
    <t>poly7</t>
  </si>
  <si>
    <t>12/01/2002</t>
  </si>
  <si>
    <t>Dupré</t>
  </si>
  <si>
    <t>Léa</t>
  </si>
  <si>
    <t>fonderie</t>
  </si>
  <si>
    <t>poly8</t>
  </si>
  <si>
    <t>12/01/2003</t>
  </si>
  <si>
    <t>Seguin</t>
  </si>
  <si>
    <t>Arthur</t>
  </si>
  <si>
    <t>ebarbage</t>
  </si>
  <si>
    <t>meuleur</t>
  </si>
  <si>
    <t>12/01/2004</t>
  </si>
  <si>
    <t>Marie</t>
  </si>
  <si>
    <t xml:space="preserve">fusion </t>
  </si>
  <si>
    <t>fondeur</t>
  </si>
  <si>
    <t>12/01/2005</t>
  </si>
</sst>
</file>

<file path=xl/styles.xml><?xml version="1.0" encoding="utf-8"?>
<styleSheet xmlns="http://schemas.openxmlformats.org/spreadsheetml/2006/main">
  <fonts count="10">
    <font>
      <sz val="10"/>
      <name val="Arial"/>
      <family val="2"/>
    </font>
    <font>
      <sz val="11"/>
      <color theme="1"/>
      <name val="Calibri"/>
      <family val="2"/>
      <scheme val="minor"/>
    </font>
    <font>
      <sz val="10"/>
      <name val="Arial"/>
      <family val="2"/>
    </font>
    <font>
      <b/>
      <sz val="18"/>
      <name val="Arial"/>
      <family val="2"/>
    </font>
    <font>
      <sz val="14"/>
      <name val="Arial"/>
      <family val="2"/>
    </font>
    <font>
      <b/>
      <sz val="14"/>
      <name val="Arial"/>
      <family val="2"/>
    </font>
    <font>
      <sz val="14"/>
      <color theme="0"/>
      <name val="Arial"/>
      <family val="2"/>
    </font>
    <font>
      <b/>
      <sz val="14"/>
      <color theme="0"/>
      <name val="Arial"/>
      <family val="2"/>
    </font>
    <font>
      <sz val="10"/>
      <name val="Comic Sans MS"/>
      <family val="4"/>
    </font>
    <font>
      <b/>
      <sz val="11"/>
      <color theme="0"/>
      <name val="Arial Narrow"/>
      <family val="2"/>
    </font>
  </fonts>
  <fills count="6">
    <fill>
      <patternFill patternType="none"/>
    </fill>
    <fill>
      <patternFill patternType="gray125"/>
    </fill>
    <fill>
      <patternFill patternType="solid">
        <fgColor theme="7" tint="0.79998168889431442"/>
        <bgColor indexed="64"/>
      </patternFill>
    </fill>
    <fill>
      <patternFill patternType="solid">
        <fgColor theme="1" tint="0.499984740745262"/>
        <bgColor indexed="64"/>
      </patternFill>
    </fill>
    <fill>
      <patternFill patternType="solid">
        <fgColor rgb="FFFFFF00"/>
        <bgColor indexed="64"/>
      </patternFill>
    </fill>
    <fill>
      <patternFill patternType="solid">
        <fgColor theme="4" tint="0.39997558519241921"/>
        <bgColor indexed="64"/>
      </patternFill>
    </fill>
  </fills>
  <borders count="22">
    <border>
      <left/>
      <right/>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double">
        <color indexed="64"/>
      </right>
      <top style="thin">
        <color indexed="64"/>
      </top>
      <bottom style="double">
        <color indexed="64"/>
      </bottom>
      <diagonal/>
    </border>
    <border>
      <left/>
      <right/>
      <top style="double">
        <color indexed="64"/>
      </top>
      <bottom/>
      <diagonal/>
    </border>
  </borders>
  <cellStyleXfs count="6">
    <xf numFmtId="0" fontId="0" fillId="0" borderId="0"/>
    <xf numFmtId="0" fontId="8" fillId="0" borderId="0"/>
    <xf numFmtId="0" fontId="2" fillId="0" borderId="0"/>
    <xf numFmtId="0" fontId="1" fillId="0" borderId="0"/>
    <xf numFmtId="0" fontId="1" fillId="0" borderId="0"/>
    <xf numFmtId="0" fontId="1" fillId="0" borderId="0"/>
  </cellStyleXfs>
  <cellXfs count="51">
    <xf numFmtId="0" fontId="0" fillId="0" borderId="0" xfId="0"/>
    <xf numFmtId="0" fontId="3" fillId="0" borderId="0" xfId="0" applyFont="1" applyAlignment="1">
      <alignment horizontal="center" vertical="center" wrapText="1" shrinkToFit="1"/>
    </xf>
    <xf numFmtId="0" fontId="4" fillId="0" borderId="0" xfId="0" applyFont="1" applyAlignment="1">
      <alignment wrapText="1" shrinkToFit="1"/>
    </xf>
    <xf numFmtId="0" fontId="4" fillId="2" borderId="0" xfId="0" applyFont="1" applyFill="1" applyAlignment="1">
      <alignment wrapText="1" shrinkToFit="1"/>
    </xf>
    <xf numFmtId="0" fontId="4" fillId="0" borderId="0" xfId="0" applyFont="1" applyAlignment="1">
      <alignment horizontal="left" vertical="center" wrapText="1" shrinkToFit="1"/>
    </xf>
    <xf numFmtId="0" fontId="4" fillId="0" borderId="0" xfId="0" applyFont="1" applyAlignment="1">
      <alignment horizontal="left" vertical="center" wrapText="1" shrinkToFit="1"/>
    </xf>
    <xf numFmtId="0" fontId="4" fillId="0" borderId="0" xfId="0" applyFont="1" applyAlignment="1">
      <alignment horizontal="center" vertical="center" wrapText="1" shrinkToFit="1"/>
    </xf>
    <xf numFmtId="0" fontId="4" fillId="0" borderId="0" xfId="0" applyFont="1" applyAlignment="1">
      <alignment vertical="center" wrapText="1" shrinkToFit="1"/>
    </xf>
    <xf numFmtId="0" fontId="4" fillId="0" borderId="0" xfId="0" applyFont="1" applyAlignment="1">
      <alignment horizontal="center" vertical="center" wrapText="1" shrinkToFit="1"/>
    </xf>
    <xf numFmtId="0" fontId="4" fillId="0" borderId="0" xfId="0" applyFont="1" applyAlignment="1">
      <alignment horizontal="right" vertical="center" wrapText="1" shrinkToFit="1"/>
    </xf>
    <xf numFmtId="0" fontId="4" fillId="0" borderId="0" xfId="0" applyFont="1" applyAlignment="1">
      <alignment horizontal="right" vertical="center" wrapText="1" shrinkToFit="1"/>
    </xf>
    <xf numFmtId="0" fontId="5" fillId="0" borderId="1" xfId="0" applyFont="1" applyBorder="1" applyAlignment="1">
      <alignment horizontal="center" vertical="center" wrapText="1" shrinkToFit="1"/>
    </xf>
    <xf numFmtId="0" fontId="5" fillId="0" borderId="2" xfId="0" applyFont="1" applyBorder="1" applyAlignment="1">
      <alignment horizontal="center" vertical="center" wrapText="1" shrinkToFit="1"/>
    </xf>
    <xf numFmtId="0" fontId="4" fillId="0" borderId="3" xfId="0" applyFont="1" applyBorder="1" applyAlignment="1">
      <alignment horizontal="center" vertical="center" wrapText="1" shrinkToFit="1"/>
    </xf>
    <xf numFmtId="0" fontId="4" fillId="0" borderId="4" xfId="0" applyFont="1" applyBorder="1" applyAlignment="1">
      <alignment horizontal="center" vertical="center" wrapText="1" shrinkToFit="1"/>
    </xf>
    <xf numFmtId="0" fontId="4" fillId="0" borderId="5" xfId="0" applyFont="1" applyBorder="1" applyAlignment="1">
      <alignment horizontal="center" vertical="center" wrapText="1" shrinkToFit="1"/>
    </xf>
    <xf numFmtId="0" fontId="4" fillId="0" borderId="6"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8" xfId="0" applyFont="1" applyBorder="1" applyAlignment="1">
      <alignment horizontal="center" vertical="center" wrapText="1" shrinkToFit="1"/>
    </xf>
    <xf numFmtId="0" fontId="4" fillId="2" borderId="0" xfId="0" applyFont="1" applyFill="1" applyAlignment="1">
      <alignment horizontal="center" vertical="center" wrapText="1" shrinkToFit="1"/>
    </xf>
    <xf numFmtId="0" fontId="5" fillId="0" borderId="9" xfId="0" applyFont="1" applyBorder="1" applyAlignment="1">
      <alignment horizontal="center" vertical="center" wrapText="1" shrinkToFit="1"/>
    </xf>
    <xf numFmtId="0" fontId="5" fillId="0" borderId="10" xfId="0" applyFont="1" applyBorder="1" applyAlignment="1">
      <alignment horizontal="center" vertical="center" wrapText="1" shrinkToFit="1"/>
    </xf>
    <xf numFmtId="0" fontId="4" fillId="0" borderId="11" xfId="0" applyFont="1" applyBorder="1" applyAlignment="1">
      <alignment horizontal="center" vertical="center" wrapText="1" shrinkToFit="1"/>
    </xf>
    <xf numFmtId="0" fontId="4" fillId="0" borderId="12" xfId="0" applyFont="1" applyBorder="1" applyAlignment="1">
      <alignment horizontal="center" vertical="center" wrapText="1" shrinkToFit="1"/>
    </xf>
    <xf numFmtId="0" fontId="4" fillId="0" borderId="11" xfId="0" applyFont="1" applyBorder="1" applyAlignment="1">
      <alignment horizontal="center" vertical="center" wrapText="1" shrinkToFit="1"/>
    </xf>
    <xf numFmtId="0" fontId="4" fillId="0" borderId="12" xfId="0" applyFont="1" applyBorder="1" applyAlignment="1">
      <alignment horizontal="center" vertical="center" wrapText="1" shrinkToFit="1"/>
    </xf>
    <xf numFmtId="0" fontId="4" fillId="0" borderId="13" xfId="0" applyFont="1" applyBorder="1" applyAlignment="1">
      <alignment horizontal="center" vertical="center" wrapText="1" shrinkToFit="1"/>
    </xf>
    <xf numFmtId="0" fontId="4" fillId="0" borderId="14" xfId="0" applyFont="1" applyBorder="1" applyAlignment="1">
      <alignment horizontal="center" vertical="center" wrapText="1" shrinkToFit="1"/>
    </xf>
    <xf numFmtId="0" fontId="4" fillId="0" borderId="15" xfId="0" applyFont="1" applyBorder="1" applyAlignment="1">
      <alignment horizontal="center" vertical="center" wrapText="1" shrinkToFit="1"/>
    </xf>
    <xf numFmtId="0" fontId="4" fillId="0" borderId="16" xfId="0" applyFont="1" applyBorder="1" applyAlignment="1">
      <alignment horizontal="center" vertical="center" wrapText="1" shrinkToFit="1"/>
    </xf>
    <xf numFmtId="0" fontId="4" fillId="0" borderId="17" xfId="0" applyFont="1" applyBorder="1" applyAlignment="1">
      <alignment horizontal="center" vertical="center" wrapText="1" shrinkToFit="1"/>
    </xf>
    <xf numFmtId="0" fontId="4" fillId="0" borderId="13" xfId="0" applyFont="1" applyBorder="1" applyAlignment="1">
      <alignment horizontal="left" vertical="center" wrapText="1" indent="1" shrinkToFit="1"/>
    </xf>
    <xf numFmtId="0" fontId="4" fillId="0" borderId="16" xfId="0" applyFont="1" applyBorder="1" applyAlignment="1">
      <alignment horizontal="left" vertical="center" wrapText="1" indent="1" shrinkToFit="1"/>
    </xf>
    <xf numFmtId="0" fontId="5" fillId="0" borderId="12" xfId="0" applyFont="1" applyBorder="1" applyAlignment="1">
      <alignment horizontal="center" vertical="center" wrapText="1" shrinkToFit="1"/>
    </xf>
    <xf numFmtId="14" fontId="4" fillId="0" borderId="12" xfId="0" applyNumberFormat="1" applyFont="1" applyBorder="1" applyAlignment="1">
      <alignment horizontal="center" vertical="center" wrapText="1" shrinkToFit="1"/>
    </xf>
    <xf numFmtId="0" fontId="4" fillId="0" borderId="17" xfId="0" applyFont="1" applyBorder="1" applyAlignment="1">
      <alignment wrapText="1" shrinkToFit="1"/>
    </xf>
    <xf numFmtId="0" fontId="6" fillId="0" borderId="13" xfId="0" applyFont="1" applyBorder="1" applyAlignment="1">
      <alignment horizontal="left" vertical="center" wrapText="1" indent="1" shrinkToFit="1"/>
    </xf>
    <xf numFmtId="0" fontId="6" fillId="0" borderId="16" xfId="0" applyFont="1" applyBorder="1" applyAlignment="1">
      <alignment horizontal="left" vertical="center" wrapText="1" indent="1" shrinkToFit="1"/>
    </xf>
    <xf numFmtId="0" fontId="6" fillId="0" borderId="11" xfId="0" applyFont="1" applyBorder="1" applyAlignment="1">
      <alignment horizontal="center" vertical="center" wrapText="1" shrinkToFit="1"/>
    </xf>
    <xf numFmtId="0" fontId="7" fillId="0" borderId="12" xfId="0" applyFont="1" applyBorder="1" applyAlignment="1">
      <alignment horizontal="center" vertical="center" wrapText="1" shrinkToFit="1"/>
    </xf>
    <xf numFmtId="0" fontId="6" fillId="0" borderId="17" xfId="0" applyFont="1" applyBorder="1" applyAlignment="1">
      <alignment wrapText="1" shrinkToFit="1"/>
    </xf>
    <xf numFmtId="0" fontId="6" fillId="0" borderId="0" xfId="0" applyFont="1" applyAlignment="1">
      <alignment wrapText="1" shrinkToFit="1"/>
    </xf>
    <xf numFmtId="0" fontId="4" fillId="0" borderId="18" xfId="0" applyFont="1" applyBorder="1" applyAlignment="1">
      <alignment horizontal="left" vertical="center" wrapText="1" indent="1" shrinkToFit="1"/>
    </xf>
    <xf numFmtId="0" fontId="4" fillId="0" borderId="19" xfId="0" applyFont="1" applyBorder="1" applyAlignment="1">
      <alignment horizontal="left" vertical="center" wrapText="1" indent="1" shrinkToFit="1"/>
    </xf>
    <xf numFmtId="0" fontId="4" fillId="0" borderId="20" xfId="0" applyFont="1" applyBorder="1" applyAlignment="1">
      <alignment wrapText="1" shrinkToFit="1"/>
    </xf>
    <xf numFmtId="0" fontId="4" fillId="0" borderId="21" xfId="0" applyFont="1" applyBorder="1" applyAlignment="1">
      <alignment horizontal="center" wrapText="1" shrinkToFit="1"/>
    </xf>
    <xf numFmtId="0" fontId="9" fillId="3" borderId="0" xfId="0" applyFont="1" applyFill="1"/>
    <xf numFmtId="49" fontId="0" fillId="0" borderId="0" xfId="0" applyNumberFormat="1"/>
    <xf numFmtId="14" fontId="0" fillId="0" borderId="0" xfId="0" applyNumberFormat="1"/>
    <xf numFmtId="0" fontId="4" fillId="4" borderId="0" xfId="0" applyFont="1" applyFill="1" applyAlignment="1">
      <alignment horizontal="center" vertical="center" wrapText="1" shrinkToFit="1"/>
    </xf>
    <xf numFmtId="0" fontId="4" fillId="5" borderId="0" xfId="0" applyFont="1" applyFill="1" applyAlignment="1">
      <alignment horizontal="center" vertical="center" wrapText="1" shrinkToFit="1"/>
    </xf>
  </cellXfs>
  <cellStyles count="6">
    <cellStyle name="Normal" xfId="0" builtinId="0"/>
    <cellStyle name="Normal 2" xfId="1"/>
    <cellStyle name="Normal 3" xfId="2"/>
    <cellStyle name="Normal 4" xfId="3"/>
    <cellStyle name="Normal 4 2" xfId="4"/>
    <cellStyle name="Normal 5"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Evaluation_risques_Global_industries_23_novembre%20_2012_test.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Unités de Travail"/>
      <sheetName val="Familles de risques"/>
      <sheetName val="Ev risque accidentel"/>
      <sheetName val="Ev risq chroniq &amp; Pénibilité"/>
      <sheetName val="Tableau évaluation des risques"/>
      <sheetName val="Extraction fiche"/>
      <sheetName val="Fiche prév exposition"/>
      <sheetName val="Extraction seuil"/>
      <sheetName val="Annexe Seuils &amp; Facteurs"/>
      <sheetName val="document pour recherche"/>
      <sheetName val="caractérisation du risque"/>
      <sheetName val="Feuil1"/>
      <sheetName val="exposition pénibilité "/>
      <sheetName val="risque spécifique pénibilité "/>
      <sheetName val="risque pénibilité 31 oct "/>
      <sheetName val="Liste"/>
      <sheetName val="Feuil4"/>
    </sheetNames>
    <sheetDataSet>
      <sheetData sheetId="0"/>
      <sheetData sheetId="1"/>
      <sheetData sheetId="2"/>
      <sheetData sheetId="3"/>
      <sheetData sheetId="4"/>
      <sheetData sheetId="5">
        <row r="10">
          <cell r="C10" t="str">
            <v>Exposition pénible ?</v>
          </cell>
          <cell r="D10" t="str">
            <v>OUI</v>
          </cell>
          <cell r="E10" t="str">
            <v>&lt;= sélectionner oui</v>
          </cell>
        </row>
        <row r="11">
          <cell r="C11" t="str">
            <v>Poste de travail</v>
          </cell>
          <cell r="D11" t="str">
            <v xml:space="preserve">Chargeur chaine couleur </v>
          </cell>
          <cell r="E11" t="str">
            <v>&lt;= sélectionner le poste concerné</v>
          </cell>
        </row>
        <row r="14">
          <cell r="C14" t="str">
            <v>Facteurs de risques
énumérés à l'article
D. 4121-5</v>
          </cell>
          <cell r="D14" t="str">
            <v>Organisationnels</v>
          </cell>
          <cell r="E14" t="str">
            <v>Collectifs</v>
          </cell>
          <cell r="F14" t="str">
            <v>Individuels</v>
          </cell>
        </row>
        <row r="15">
          <cell r="C15" t="str">
            <v>Agents Chimiques dangereux - Poussières - Fumées (sauf amiante*)</v>
          </cell>
          <cell r="D15" t="str">
            <v xml:space="preserve">Circuit de validation produit chimique / fiche utilisateur /FDS a disposition /Accueil sécurité /Fiche de poste /Mesure de aérolite des bâtiments et du poste de travail  /Suivi médical </v>
          </cell>
          <cell r="E15" t="str">
            <v xml:space="preserve">aspiration générale des bâtiments </v>
          </cell>
          <cell r="F15" t="str">
            <v>(vide)</v>
          </cell>
        </row>
        <row r="16">
          <cell r="C16" t="str">
            <v>Bruit</v>
          </cell>
          <cell r="D16" t="str">
            <v xml:space="preserve">formation accueil bruit /Formation au poste ( fiche de poste ) /Affichage du port obligatoire d'une protection anti bruit / Formation au bruit /Surveillance médical </v>
          </cell>
          <cell r="E16" t="str">
            <v>(vide)</v>
          </cell>
          <cell r="F16" t="str">
            <v xml:space="preserve">bouchon d'oreille ou bouchon d'oreille moulée </v>
          </cell>
        </row>
        <row r="17">
          <cell r="C17" t="str">
            <v>Travail en équipes successives alternantes</v>
          </cell>
          <cell r="D17" t="str">
            <v xml:space="preserve">Formation ; accueil sécurité règle hygiène de vie sur le sommeil et sur l'alimentation / Suivie médical </v>
          </cell>
          <cell r="E17" t="str">
            <v>local adapté pour la prise de repas chauds</v>
          </cell>
          <cell r="F17" t="str">
            <v>(vide)</v>
          </cell>
        </row>
      </sheetData>
      <sheetData sheetId="6">
        <row r="3">
          <cell r="O3" t="str">
            <v xml:space="preserve">Seguin Marie </v>
          </cell>
        </row>
      </sheetData>
      <sheetData sheetId="7"/>
      <sheetData sheetId="8"/>
      <sheetData sheetId="9"/>
      <sheetData sheetId="10"/>
      <sheetData sheetId="11"/>
      <sheetData sheetId="12"/>
      <sheetData sheetId="13"/>
      <sheetData sheetId="14"/>
      <sheetData sheetId="15">
        <row r="1">
          <cell r="A1" t="str">
            <v>Nom</v>
          </cell>
          <cell r="B1" t="str">
            <v>Prénom</v>
          </cell>
          <cell r="C1" t="str">
            <v xml:space="preserve">Unité de travail </v>
          </cell>
          <cell r="D1" t="str">
            <v>poste</v>
          </cell>
          <cell r="E1" t="str">
            <v>date d'entrée</v>
          </cell>
          <cell r="F1" t="str">
            <v>date de sortie</v>
          </cell>
        </row>
        <row r="2">
          <cell r="A2" t="str">
            <v>Dupont</v>
          </cell>
          <cell r="B2" t="str">
            <v>Jean</v>
          </cell>
          <cell r="C2" t="str">
            <v>emballage</v>
          </cell>
          <cell r="D2" t="str">
            <v>paletiseur</v>
          </cell>
          <cell r="E2" t="str">
            <v>12/01/2001</v>
          </cell>
          <cell r="F2">
            <v>39217</v>
          </cell>
          <cell r="G2" t="str">
            <v xml:space="preserve">Dupont Jean </v>
          </cell>
        </row>
        <row r="3">
          <cell r="A3" t="str">
            <v>Dubois</v>
          </cell>
          <cell r="B3" t="str">
            <v>Elodie</v>
          </cell>
          <cell r="C3" t="str">
            <v>emaillerie</v>
          </cell>
          <cell r="D3" t="str">
            <v>poly7</v>
          </cell>
          <cell r="E3" t="str">
            <v>12/01/2002</v>
          </cell>
          <cell r="F3">
            <v>39218</v>
          </cell>
          <cell r="G3" t="str">
            <v xml:space="preserve">Dubois Elodie </v>
          </cell>
        </row>
        <row r="4">
          <cell r="A4" t="str">
            <v>Dupré</v>
          </cell>
          <cell r="B4" t="str">
            <v>Léa</v>
          </cell>
          <cell r="C4" t="str">
            <v>fonderie</v>
          </cell>
          <cell r="D4" t="str">
            <v>poly8</v>
          </cell>
          <cell r="E4" t="str">
            <v>12/01/2003</v>
          </cell>
          <cell r="F4">
            <v>39219</v>
          </cell>
          <cell r="G4" t="str">
            <v xml:space="preserve">Dupré Léa </v>
          </cell>
        </row>
        <row r="5">
          <cell r="A5" t="str">
            <v>Seguin</v>
          </cell>
          <cell r="B5" t="str">
            <v>Arthur</v>
          </cell>
          <cell r="C5" t="str">
            <v>ebarbage</v>
          </cell>
          <cell r="D5" t="str">
            <v>meuleur</v>
          </cell>
          <cell r="E5" t="str">
            <v>12/01/2004</v>
          </cell>
          <cell r="F5">
            <v>39220</v>
          </cell>
          <cell r="G5" t="str">
            <v xml:space="preserve">Seguin Arthur </v>
          </cell>
        </row>
        <row r="6">
          <cell r="A6" t="str">
            <v>Seguin</v>
          </cell>
          <cell r="B6" t="str">
            <v>Marie</v>
          </cell>
          <cell r="C6" t="str">
            <v xml:space="preserve">fusion </v>
          </cell>
          <cell r="D6" t="str">
            <v>fondeur</v>
          </cell>
          <cell r="E6" t="str">
            <v>12/01/2005</v>
          </cell>
          <cell r="G6" t="str">
            <v xml:space="preserve">Seguin Marie </v>
          </cell>
        </row>
      </sheetData>
      <sheetData sheetId="16"/>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7">
    <tabColor theme="0"/>
    <pageSetUpPr fitToPage="1"/>
  </sheetPr>
  <dimension ref="A1:T169"/>
  <sheetViews>
    <sheetView tabSelected="1" zoomScale="70" zoomScaleNormal="70" zoomScaleSheetLayoutView="55" workbookViewId="0">
      <selection activeCell="W7" sqref="W7"/>
    </sheetView>
  </sheetViews>
  <sheetFormatPr baseColWidth="10" defaultColWidth="11.42578125" defaultRowHeight="18"/>
  <cols>
    <col min="1" max="1" width="8" style="2" bestFit="1" customWidth="1"/>
    <col min="2" max="2" width="29.42578125" style="2" customWidth="1"/>
    <col min="3" max="3" width="12.28515625" style="2" customWidth="1"/>
    <col min="4" max="4" width="11.7109375" style="2" customWidth="1"/>
    <col min="5" max="6" width="18.28515625" style="2" customWidth="1"/>
    <col min="7" max="10" width="30.7109375" style="2" customWidth="1"/>
    <col min="11" max="11" width="31.42578125" style="2" customWidth="1"/>
    <col min="12" max="13" width="30.7109375" style="2" customWidth="1"/>
    <col min="14" max="14" width="11.42578125" style="2"/>
    <col min="15" max="15" width="26.140625" customWidth="1"/>
    <col min="16" max="16" width="18.140625" style="3" hidden="1" customWidth="1"/>
    <col min="17" max="19" width="11.42578125" style="2" hidden="1" customWidth="1"/>
    <col min="20" max="16384" width="11.42578125" style="2"/>
  </cols>
  <sheetData>
    <row r="1" spans="1:20" ht="35.25" customHeight="1">
      <c r="A1" s="1" t="s">
        <v>0</v>
      </c>
      <c r="B1" s="1"/>
      <c r="C1" s="1"/>
      <c r="D1" s="1"/>
      <c r="E1" s="1"/>
      <c r="F1" s="1"/>
      <c r="G1" s="1"/>
      <c r="H1" s="1"/>
      <c r="I1" s="1"/>
      <c r="J1" s="1"/>
      <c r="K1" s="1"/>
      <c r="L1" s="1"/>
      <c r="M1" s="1"/>
    </row>
    <row r="2" spans="1:20" s="5" customFormat="1" ht="51" customHeight="1">
      <c r="A2" s="4" t="s">
        <v>1</v>
      </c>
      <c r="B2" s="4"/>
      <c r="C2" s="4"/>
      <c r="D2" s="4"/>
      <c r="E2" s="4"/>
      <c r="F2" s="4"/>
      <c r="G2" s="4"/>
      <c r="H2" s="4"/>
      <c r="I2" s="4"/>
      <c r="J2" s="4"/>
      <c r="K2" s="4"/>
      <c r="L2" s="4"/>
      <c r="M2" s="4"/>
      <c r="O2" s="49" t="s">
        <v>2</v>
      </c>
      <c r="P2" s="7"/>
      <c r="Q2" s="7"/>
      <c r="R2" s="7"/>
      <c r="S2" s="7"/>
      <c r="T2" s="7"/>
    </row>
    <row r="3" spans="1:20" s="7" customFormat="1" ht="36">
      <c r="A3" s="7" t="s">
        <v>3</v>
      </c>
      <c r="B3" s="7" t="str">
        <f ca="1" xml:space="preserve"> +IF(Qui="","",INDEX([1]Liste!A:A,MATCH(Qui,Lesnoms,0)+1))</f>
        <v>Seguin</v>
      </c>
      <c r="C3" s="7" t="s">
        <v>4</v>
      </c>
      <c r="D3" s="8" t="str">
        <f ca="1" xml:space="preserve"> +IF(Qui="","",INDEX([1]Liste!B:B,MATCH(Qui,Lesnoms,0)+1))</f>
        <v>Marie</v>
      </c>
      <c r="E3" s="8"/>
      <c r="G3" s="9" t="s">
        <v>5</v>
      </c>
      <c r="H3" s="9"/>
      <c r="I3" s="7" t="str">
        <f ca="1" xml:space="preserve"> +IF(Qui="","",INDEX([1]Liste!C:C,MATCH(Qui,Lesnoms,0)+1))</f>
        <v xml:space="preserve">fusion </v>
      </c>
      <c r="K3" s="10" t="s">
        <v>6</v>
      </c>
      <c r="L3" s="7" t="str">
        <f ca="1" xml:space="preserve"> +IF(Qui="","",INDEX([1]Liste!D:D,MATCH(Qui,Lesnoms,0)+1))</f>
        <v>fondeur</v>
      </c>
      <c r="O3" s="50" t="s">
        <v>7</v>
      </c>
    </row>
    <row r="4" spans="1:20" ht="18.75" thickBot="1"/>
    <row r="5" spans="1:20" s="7" customFormat="1" ht="48.75" customHeight="1" thickTop="1">
      <c r="A5" s="11" t="s">
        <v>8</v>
      </c>
      <c r="B5" s="12"/>
      <c r="C5" s="13" t="s">
        <v>9</v>
      </c>
      <c r="D5" s="14" t="s">
        <v>10</v>
      </c>
      <c r="E5" s="13" t="s">
        <v>11</v>
      </c>
      <c r="F5" s="14"/>
      <c r="G5" s="15" t="s">
        <v>12</v>
      </c>
      <c r="H5" s="16"/>
      <c r="I5" s="16"/>
      <c r="J5" s="16"/>
      <c r="K5" s="16"/>
      <c r="L5" s="17"/>
      <c r="M5" s="18" t="s">
        <v>13</v>
      </c>
      <c r="P5" s="19" t="str">
        <f>IF(ISNA(VLOOKUP(A5,'[1]Extraction fiche'!$C$14:$C$34,1,)),"",VLOOKUP(A5,'[1]Extraction fiche'!$C$14:$C$34,1,FALSE))</f>
        <v>Facteurs de risques
énumérés à l'article
D. 4121-5</v>
      </c>
    </row>
    <row r="6" spans="1:20" s="6" customFormat="1" ht="24" customHeight="1">
      <c r="A6" s="20"/>
      <c r="B6" s="21"/>
      <c r="C6" s="22"/>
      <c r="D6" s="23"/>
      <c r="E6" s="24" t="s">
        <v>14</v>
      </c>
      <c r="F6" s="25" t="s">
        <v>15</v>
      </c>
      <c r="G6" s="26" t="s">
        <v>16</v>
      </c>
      <c r="H6" s="27"/>
      <c r="I6" s="28" t="s">
        <v>17</v>
      </c>
      <c r="J6" s="27"/>
      <c r="K6" s="28" t="s">
        <v>18</v>
      </c>
      <c r="L6" s="29"/>
      <c r="M6" s="30"/>
      <c r="P6" s="19" t="str">
        <f>IF(ISNA(VLOOKUP(A6,'[1]Extraction fiche'!$C$14:$C$34,1,)),"",VLOOKUP(A6,'[1]Extraction fiche'!$C$14:$C$34,1,FALSE))</f>
        <v/>
      </c>
    </row>
    <row r="7" spans="1:20" ht="80.099999999999994" customHeight="1">
      <c r="A7" s="31" t="s">
        <v>19</v>
      </c>
      <c r="B7" s="32"/>
      <c r="C7" s="24" t="s">
        <v>20</v>
      </c>
      <c r="D7" s="33"/>
      <c r="E7" s="24" t="str">
        <f>+IF(Qui="","",IF(D7="","",INDEX([1]Liste!E:E,MATCH(Qui,Lesnoms,0)+1)))</f>
        <v/>
      </c>
      <c r="F7" s="34" t="str">
        <f>+IF(Qui="","",IF(D7="","",INDEX([1]Liste!F:F,MATCH(Qui,Lesnoms,0)+1)))</f>
        <v/>
      </c>
      <c r="G7" s="26" t="str">
        <f t="shared" ref="G7:G10" si="0">IF(Q7="(vide)","",Q7)</f>
        <v/>
      </c>
      <c r="H7" s="27"/>
      <c r="I7" s="26" t="str">
        <f t="shared" ref="I7:I10" si="1">IF(R7="(vide)","",R7)</f>
        <v/>
      </c>
      <c r="J7" s="27"/>
      <c r="K7" s="26" t="str">
        <f t="shared" ref="K7:K10" si="2">IF(S7="(vide)","",S7)</f>
        <v/>
      </c>
      <c r="L7" s="27"/>
      <c r="M7" s="35"/>
      <c r="P7" s="19" t="str">
        <f>IF(ISNA(VLOOKUP(A7,'[1]Extraction fiche'!$C$14:$C$34,1,)),"",VLOOKUP(A7,'[1]Extraction fiche'!$C$14:$C$34,1,FALSE))</f>
        <v/>
      </c>
      <c r="Q7" s="19" t="str">
        <f>IF(ISNA(VLOOKUP(B7,'[1]Extraction fiche'!$C$14:$F$34,2,)),"",VLOOKUP(B7,'[1]Extraction fiche'!$C$4:$F$14,2,FALSE))</f>
        <v/>
      </c>
      <c r="R7" s="19" t="str">
        <f>IF(P7="","",VLOOKUP(P7,'[1]Extraction fiche'!$C$14:$F$34,3,))</f>
        <v/>
      </c>
      <c r="S7" s="19" t="str">
        <f>IF(P7="","",VLOOKUP(P7,'[1]Extraction fiche'!$C$14:$F$34,4,))</f>
        <v/>
      </c>
    </row>
    <row r="8" spans="1:20" ht="80.099999999999994" customHeight="1">
      <c r="A8" s="31" t="s">
        <v>21</v>
      </c>
      <c r="B8" s="32"/>
      <c r="C8" s="24" t="str">
        <f t="shared" ref="C8:C16" si="3">IF(D8&lt;&gt;"", "", "X")</f>
        <v>X</v>
      </c>
      <c r="D8" s="33" t="str">
        <f t="shared" ref="D8:D16" si="4">IF(P8=A8,"X","")</f>
        <v/>
      </c>
      <c r="E8" s="24" t="str">
        <f>+IF(Qui="","",IF(D8="","",INDEX([1]Liste!E:E,MATCH(Qui,Lesnoms,0)+1)))</f>
        <v/>
      </c>
      <c r="F8" s="34" t="str">
        <f>+IF(Qui="","",IF(D8="","",IF([1]Liste!F:F="","",INDEX([1]Liste!F:F,MATCH(Qui,Lesnoms,0)+1))))</f>
        <v/>
      </c>
      <c r="G8" s="26" t="str">
        <f t="shared" si="0"/>
        <v/>
      </c>
      <c r="H8" s="27"/>
      <c r="I8" s="26" t="str">
        <f t="shared" si="1"/>
        <v/>
      </c>
      <c r="J8" s="27"/>
      <c r="K8" s="26" t="str">
        <f t="shared" si="2"/>
        <v/>
      </c>
      <c r="L8" s="27"/>
      <c r="M8" s="35"/>
      <c r="P8" s="19" t="str">
        <f>IF(ISNA(VLOOKUP(A8,'[1]Extraction fiche'!$C$14:$C$34,1,)),"",VLOOKUP(A8,'[1]Extraction fiche'!$C$14:$C$34,1,FALSE))</f>
        <v/>
      </c>
      <c r="Q8" s="19" t="str">
        <f>IF(P8="","",VLOOKUP(P8,'[1]Extraction fiche'!$C$14:$F$34,2,))</f>
        <v/>
      </c>
      <c r="R8" s="19" t="str">
        <f>IF(P8="","",VLOOKUP(P8,'[1]Extraction fiche'!$C$14:$F$34,3,))</f>
        <v/>
      </c>
      <c r="S8" s="19" t="str">
        <f>IF(P8="","",VLOOKUP(P8,'[1]Extraction fiche'!$C$14:$F$34,4,))</f>
        <v/>
      </c>
    </row>
    <row r="9" spans="1:20" ht="80.099999999999994" customHeight="1">
      <c r="A9" s="31" t="s">
        <v>22</v>
      </c>
      <c r="B9" s="32"/>
      <c r="C9" s="24" t="str">
        <f t="shared" si="3"/>
        <v>X</v>
      </c>
      <c r="D9" s="33" t="str">
        <f t="shared" si="4"/>
        <v/>
      </c>
      <c r="E9" s="24" t="str">
        <f>+IF(Qui="","",IF(D9="","",INDEX([1]Liste!E:E,MATCH(Qui,Lesnoms,0)+1)))</f>
        <v/>
      </c>
      <c r="F9" s="34" t="str">
        <f>+IF(Qui="","",IF(D9="","",IF([1]Liste!F:F="","",INDEX([1]Liste!F:F,MATCH(Qui,Lesnoms,0)+1))))</f>
        <v/>
      </c>
      <c r="G9" s="26" t="str">
        <f t="shared" si="0"/>
        <v/>
      </c>
      <c r="H9" s="27"/>
      <c r="I9" s="26" t="str">
        <f t="shared" si="1"/>
        <v/>
      </c>
      <c r="J9" s="27"/>
      <c r="K9" s="26" t="str">
        <f t="shared" si="2"/>
        <v/>
      </c>
      <c r="L9" s="27"/>
      <c r="M9" s="35"/>
      <c r="P9" s="19" t="str">
        <f>IF(ISNA(VLOOKUP(A9,'[1]Extraction fiche'!$C$14:$C$34,1,)),"",VLOOKUP(A9,'[1]Extraction fiche'!$C$14:$C$34,1,FALSE))</f>
        <v/>
      </c>
      <c r="Q9" s="19" t="str">
        <f>IF(P9="","",VLOOKUP(P9,'[1]Extraction fiche'!$C$14:$F$34,2,))</f>
        <v/>
      </c>
      <c r="R9" s="19" t="str">
        <f>IF(P9="","",VLOOKUP(P9,'[1]Extraction fiche'!$C$14:$F$34,3,))</f>
        <v/>
      </c>
      <c r="S9" s="19" t="str">
        <f>IF(P9="","",VLOOKUP(P9,'[1]Extraction fiche'!$C$14:$F$34,4,))</f>
        <v/>
      </c>
    </row>
    <row r="10" spans="1:20" ht="80.099999999999994" customHeight="1">
      <c r="A10" s="31" t="s">
        <v>23</v>
      </c>
      <c r="B10" s="32"/>
      <c r="C10" s="24" t="str">
        <f t="shared" si="3"/>
        <v/>
      </c>
      <c r="D10" s="33" t="str">
        <f t="shared" si="4"/>
        <v>X</v>
      </c>
      <c r="E10" s="24" t="str">
        <f ca="1">+IF(Qui="","",IF(D10="","",INDEX([1]Liste!E:E,MATCH(Qui,Lesnoms,0)+1)))</f>
        <v>12/01/2005</v>
      </c>
      <c r="F10" s="34" t="str">
        <f>+IF(Qui="","",IF(D10="","",IF([1]Liste!F:F="","",INDEX([1]Liste!F:F,MATCH(Qui,Lesnoms,0)+1))))</f>
        <v/>
      </c>
      <c r="G10" s="26" t="str">
        <f t="shared" si="0"/>
        <v xml:space="preserve">Circuit de validation produit chimique / fiche utilisateur /FDS a disposition /Accueil sécurité /Fiche de poste /Mesure de aérolite des bâtiments et du poste de travail  /Suivi médical </v>
      </c>
      <c r="H10" s="29"/>
      <c r="I10" s="26" t="str">
        <f t="shared" si="1"/>
        <v xml:space="preserve">aspiration générale des bâtiments </v>
      </c>
      <c r="J10" s="27"/>
      <c r="K10" s="26" t="str">
        <f t="shared" si="2"/>
        <v/>
      </c>
      <c r="L10" s="27"/>
      <c r="M10" s="35"/>
      <c r="P10" s="19" t="str">
        <f>IF(ISNA(VLOOKUP(A10,'[1]Extraction fiche'!$C$14:$C$34,1,)),"",VLOOKUP(A10,'[1]Extraction fiche'!$C$14:$C$34,1,FALSE))</f>
        <v>Agents Chimiques dangereux - Poussières - Fumées (sauf amiante*)</v>
      </c>
      <c r="Q10" s="19" t="str">
        <f>IF(P10="","",VLOOKUP(P10,'[1]Extraction fiche'!$C$14:$F$34,2,))</f>
        <v xml:space="preserve">Circuit de validation produit chimique / fiche utilisateur /FDS a disposition /Accueil sécurité /Fiche de poste /Mesure de aérolite des bâtiments et du poste de travail  /Suivi médical </v>
      </c>
      <c r="R10" s="19" t="str">
        <f>IF(P10="","",VLOOKUP(P10,'[1]Extraction fiche'!$C$14:$F$34,3,))</f>
        <v xml:space="preserve">aspiration générale des bâtiments </v>
      </c>
      <c r="S10" s="19" t="str">
        <f>IF(P10="","",VLOOKUP(P10,'[1]Extraction fiche'!$C$14:$F$34,4,))</f>
        <v>(vide)</v>
      </c>
    </row>
    <row r="11" spans="1:20" ht="80.099999999999994" customHeight="1">
      <c r="A11" s="31" t="s">
        <v>24</v>
      </c>
      <c r="B11" s="32"/>
      <c r="C11" s="24" t="str">
        <f t="shared" si="3"/>
        <v>X</v>
      </c>
      <c r="D11" s="33" t="str">
        <f t="shared" si="4"/>
        <v/>
      </c>
      <c r="E11" s="24" t="str">
        <f>+IF(Qui="","",IF(D11="","",INDEX([1]Liste!E:E,MATCH(Qui,Lesnoms,0)+1)))</f>
        <v/>
      </c>
      <c r="F11" s="34" t="str">
        <f>+IF(Qui="","",IF(D11="","",IF([1]Liste!F:F="","",INDEX([1]Liste!F:F,MATCH(Qui,Lesnoms,0)+1))))</f>
        <v/>
      </c>
      <c r="G11" s="26" t="str">
        <f>IF(Q11="(vide)","",Q11)</f>
        <v/>
      </c>
      <c r="H11" s="27"/>
      <c r="I11" s="26" t="str">
        <f>IF(R11="(vide)","",R11)</f>
        <v/>
      </c>
      <c r="J11" s="27"/>
      <c r="K11" s="26" t="str">
        <f>IF(S11="(vide)","",S11)</f>
        <v/>
      </c>
      <c r="L11" s="27"/>
      <c r="M11" s="35"/>
      <c r="P11" s="19" t="str">
        <f>IF(ISNA(VLOOKUP(A11,'[1]Extraction fiche'!$C$14:$C$34,1,)),"",VLOOKUP(A11,'[1]Extraction fiche'!$C$14:$C$34,1,FALSE))</f>
        <v/>
      </c>
      <c r="Q11" s="19" t="str">
        <f>IF(P11="","",VLOOKUP(P11,'[1]Extraction fiche'!$C$14:$F$34,2,))</f>
        <v/>
      </c>
      <c r="R11" s="19" t="str">
        <f>IF(P11="","",VLOOKUP(P11,'[1]Extraction fiche'!$C$14:$F$34,3,))</f>
        <v/>
      </c>
      <c r="S11" s="19" t="str">
        <f>IF(P11="","",VLOOKUP(P11,'[1]Extraction fiche'!$C$14:$F$34,4,))</f>
        <v/>
      </c>
    </row>
    <row r="12" spans="1:20" ht="80.099999999999994" customHeight="1">
      <c r="A12" s="31" t="s">
        <v>25</v>
      </c>
      <c r="B12" s="32"/>
      <c r="C12" s="24" t="str">
        <f t="shared" si="3"/>
        <v/>
      </c>
      <c r="D12" s="33" t="str">
        <f t="shared" si="4"/>
        <v>X</v>
      </c>
      <c r="E12" s="24" t="str">
        <f ca="1">+IF(Qui="","",IF(D12="","",INDEX([1]Liste!E:E,MATCH(Qui,Lesnoms,0)+1)))</f>
        <v>12/01/2005</v>
      </c>
      <c r="F12" s="34" t="str">
        <f>+IF(Qui="","",IF(D12="","",IF([1]Liste!F:F="","",INDEX([1]Liste!F:F,MATCH(Qui,Lesnoms,0)+1))))</f>
        <v/>
      </c>
      <c r="G12" s="26" t="str">
        <f>IF(Q12="(vide)","",Q12)</f>
        <v xml:space="preserve">formation accueil bruit /Formation au poste ( fiche de poste ) /Affichage du port obligatoire d'une protection anti bruit / Formation au bruit /Surveillance médical </v>
      </c>
      <c r="H12" s="27"/>
      <c r="I12" s="26" t="str">
        <f t="shared" ref="I12:I16" si="5">IF(R12="(vide)","",R12)</f>
        <v/>
      </c>
      <c r="J12" s="27"/>
      <c r="K12" s="26" t="str">
        <f t="shared" ref="K12:K16" si="6">IF(S12="(vide)","",S12)</f>
        <v xml:space="preserve">bouchon d'oreille ou bouchon d'oreille moulée </v>
      </c>
      <c r="L12" s="27"/>
      <c r="M12" s="35"/>
      <c r="P12" s="19" t="str">
        <f>IF(ISNA(VLOOKUP(A12,'[1]Extraction fiche'!$C$14:$C$34,1,)),"",VLOOKUP(A12,'[1]Extraction fiche'!$C$14:$C$34,1,FALSE))</f>
        <v>Bruit</v>
      </c>
      <c r="Q12" s="19" t="str">
        <f>IF(P12="","",VLOOKUP(P12,'[1]Extraction fiche'!$C$14:$F$34,2,))</f>
        <v xml:space="preserve">formation accueil bruit /Formation au poste ( fiche de poste ) /Affichage du port obligatoire d'une protection anti bruit / Formation au bruit /Surveillance médical </v>
      </c>
      <c r="R12" s="19" t="str">
        <f>IF(P12="","",VLOOKUP(P12,'[1]Extraction fiche'!$C$14:$F$34,3,))</f>
        <v>(vide)</v>
      </c>
      <c r="S12" s="19" t="str">
        <f>IF(P12="","",VLOOKUP(P12,'[1]Extraction fiche'!$C$14:$F$34,4,))</f>
        <v xml:space="preserve">bouchon d'oreille ou bouchon d'oreille moulée </v>
      </c>
    </row>
    <row r="13" spans="1:20" s="41" customFormat="1" ht="20.25" hidden="1" customHeight="1">
      <c r="A13" s="36"/>
      <c r="B13" s="37"/>
      <c r="C13" s="38" t="str">
        <f t="shared" si="3"/>
        <v/>
      </c>
      <c r="D13" s="39" t="str">
        <f t="shared" si="4"/>
        <v>X</v>
      </c>
      <c r="E13" s="24" t="str">
        <f ca="1">+IF(Qui="","",IF(D13="","",INDEX([1]Liste!E:E,MATCH(Qui,Lesnoms,0)+1)))</f>
        <v>12/01/2005</v>
      </c>
      <c r="F13" s="34" t="str">
        <f>+IF(Qui="","",IF(D13="","",IF([1]Liste!F:F="","",INDEX([1]Liste!F:F,MATCH(Qui,Lesnoms,0)+1))))</f>
        <v/>
      </c>
      <c r="G13" s="26" t="str">
        <f t="shared" ref="G13:G16" si="7">IF(Q13="(vide)","",Q13)</f>
        <v/>
      </c>
      <c r="H13" s="27"/>
      <c r="I13" s="26" t="str">
        <f t="shared" si="5"/>
        <v/>
      </c>
      <c r="J13" s="27"/>
      <c r="K13" s="26" t="str">
        <f t="shared" si="6"/>
        <v/>
      </c>
      <c r="L13" s="27"/>
      <c r="M13" s="40"/>
      <c r="P13" s="19" t="str">
        <f>IF(ISNA(VLOOKUP(A13,'[1]Extraction fiche'!$C$14:$C$34,1,)),"",VLOOKUP(A13,'[1]Extraction fiche'!$C$14:$C$34,1,FALSE))</f>
        <v/>
      </c>
      <c r="Q13" s="19" t="str">
        <f>IF(P13="","",VLOOKUP(P13,'[1]Extraction fiche'!$C$14:$F$34,2,))</f>
        <v/>
      </c>
      <c r="R13" s="19" t="str">
        <f>IF(P13="","",VLOOKUP(P13,'[1]Extraction fiche'!$C$14:$F$34,3,))</f>
        <v/>
      </c>
      <c r="S13" s="19" t="str">
        <f>IF(P13="","",VLOOKUP(P13,'[1]Extraction fiche'!$C$14:$F$34,4,))</f>
        <v/>
      </c>
    </row>
    <row r="14" spans="1:20" ht="80.099999999999994" customHeight="1">
      <c r="A14" s="31" t="s">
        <v>26</v>
      </c>
      <c r="B14" s="32"/>
      <c r="C14" s="24" t="str">
        <f t="shared" si="3"/>
        <v>X</v>
      </c>
      <c r="D14" s="33" t="str">
        <f t="shared" si="4"/>
        <v/>
      </c>
      <c r="E14" s="24" t="str">
        <f>+IF(Qui="","",IF(D14="","",INDEX([1]Liste!E:E,MATCH(Qui,Lesnoms,0)+1)))</f>
        <v/>
      </c>
      <c r="F14" s="34" t="str">
        <f>+IF(Qui="","",IF(D14="","",IF([1]Liste!F:F="","",INDEX([1]Liste!F:F,MATCH(Qui,Lesnoms,0)+1))))</f>
        <v/>
      </c>
      <c r="G14" s="26" t="str">
        <f t="shared" si="7"/>
        <v/>
      </c>
      <c r="H14" s="27"/>
      <c r="I14" s="26" t="str">
        <f t="shared" si="5"/>
        <v/>
      </c>
      <c r="J14" s="27"/>
      <c r="K14" s="26" t="str">
        <f t="shared" si="6"/>
        <v/>
      </c>
      <c r="L14" s="27"/>
      <c r="M14" s="35"/>
      <c r="P14" s="19" t="str">
        <f>IF(ISNA(VLOOKUP(A14,'[1]Extraction fiche'!$C$14:$C$34,1,)),"",VLOOKUP(A14,'[1]Extraction fiche'!$C$14:$C$34,1,FALSE))</f>
        <v/>
      </c>
      <c r="Q14" s="19" t="str">
        <f>IF(P14="","",VLOOKUP(P14,'[1]Extraction fiche'!$C$14:$F$34,2,))</f>
        <v/>
      </c>
      <c r="R14" s="19" t="str">
        <f>IF(P14="","",VLOOKUP(P14,'[1]Extraction fiche'!$C$14:$F$34,3,))</f>
        <v/>
      </c>
      <c r="S14" s="19" t="str">
        <f>IF(P14="","",VLOOKUP(P14,'[1]Extraction fiche'!$C$14:$F$34,4,))</f>
        <v/>
      </c>
    </row>
    <row r="15" spans="1:20" ht="80.099999999999994" customHeight="1">
      <c r="A15" s="31" t="s">
        <v>27</v>
      </c>
      <c r="B15" s="32"/>
      <c r="C15" s="24" t="str">
        <f t="shared" si="3"/>
        <v/>
      </c>
      <c r="D15" s="33" t="str">
        <f t="shared" si="4"/>
        <v>X</v>
      </c>
      <c r="E15" s="24" t="str">
        <f ca="1">+IF(Qui="","",IF(D15="","",INDEX([1]Liste!E:E,MATCH(Qui,Lesnoms,0)+1)))</f>
        <v>12/01/2005</v>
      </c>
      <c r="F15" s="34" t="str">
        <f>+IF(Qui="","",IF(D15="","",IF([1]Liste!F:F="","",INDEX([1]Liste!F:F,MATCH(Qui,Lesnoms,0)+1))))</f>
        <v/>
      </c>
      <c r="G15" s="26" t="str">
        <f t="shared" si="7"/>
        <v xml:space="preserve">Formation ; accueil sécurité règle hygiène de vie sur le sommeil et sur l'alimentation / Suivie médical </v>
      </c>
      <c r="H15" s="27"/>
      <c r="I15" s="26" t="str">
        <f t="shared" si="5"/>
        <v>local adapté pour la prise de repas chauds</v>
      </c>
      <c r="J15" s="27"/>
      <c r="K15" s="26" t="str">
        <f t="shared" si="6"/>
        <v/>
      </c>
      <c r="L15" s="27"/>
      <c r="M15" s="35"/>
      <c r="P15" s="19" t="str">
        <f>IF(ISNA(VLOOKUP(A15,'[1]Extraction fiche'!$C$14:$C$34,1,)),"",VLOOKUP(A15,'[1]Extraction fiche'!$C$14:$C$34,1,FALSE))</f>
        <v>Travail en équipes successives alternantes</v>
      </c>
      <c r="Q15" s="19" t="str">
        <f>IF(P15="","",VLOOKUP(P15,'[1]Extraction fiche'!$C$14:$F$34,2,))</f>
        <v xml:space="preserve">Formation ; accueil sécurité règle hygiène de vie sur le sommeil et sur l'alimentation / Suivie médical </v>
      </c>
      <c r="R15" s="19" t="str">
        <f>IF(P15="","",VLOOKUP(P15,'[1]Extraction fiche'!$C$14:$F$34,3,))</f>
        <v>local adapté pour la prise de repas chauds</v>
      </c>
      <c r="S15" s="19" t="str">
        <f>IF(P15="","",VLOOKUP(P15,'[1]Extraction fiche'!$C$14:$F$34,4,))</f>
        <v>(vide)</v>
      </c>
    </row>
    <row r="16" spans="1:20" ht="80.099999999999994" customHeight="1" thickBot="1">
      <c r="A16" s="42" t="s">
        <v>28</v>
      </c>
      <c r="B16" s="43"/>
      <c r="C16" s="24" t="str">
        <f t="shared" si="3"/>
        <v>X</v>
      </c>
      <c r="D16" s="33" t="str">
        <f t="shared" si="4"/>
        <v/>
      </c>
      <c r="E16" s="24" t="str">
        <f>+IF(Qui="","",IF(D16="","",INDEX([1]Liste!E:E,MATCH(Qui,Lesnoms,0)+1)))</f>
        <v/>
      </c>
      <c r="F16" s="34" t="str">
        <f>+IF(Qui="","",IF(D16="","",IF([1]Liste!F:F="","",INDEX([1]Liste!F:F,MATCH(Qui,Lesnoms,0)+1))))</f>
        <v/>
      </c>
      <c r="G16" s="26" t="str">
        <f t="shared" si="7"/>
        <v/>
      </c>
      <c r="H16" s="27"/>
      <c r="I16" s="26" t="str">
        <f t="shared" si="5"/>
        <v/>
      </c>
      <c r="J16" s="27"/>
      <c r="K16" s="26" t="str">
        <f t="shared" si="6"/>
        <v/>
      </c>
      <c r="L16" s="27"/>
      <c r="M16" s="44"/>
      <c r="P16" s="19" t="str">
        <f>IF(ISNA(VLOOKUP(A16,'[1]Extraction fiche'!$C$14:$C$34,1,)),"",VLOOKUP(A16,'[1]Extraction fiche'!$C$14:$C$34,1,FALSE))</f>
        <v/>
      </c>
      <c r="Q16" s="19" t="str">
        <f>IF(P16="","",VLOOKUP(P16,'[1]Extraction fiche'!$C$14:$F$34,2,))</f>
        <v/>
      </c>
      <c r="R16" s="19" t="str">
        <f>IF(P16="","",VLOOKUP(P16,'[1]Extraction fiche'!$C$14:$F$34,3,))</f>
        <v/>
      </c>
      <c r="S16" s="19" t="str">
        <f>IF(P16="","",VLOOKUP(P16,'[1]Extraction fiche'!$C$14:$F$34,4,))</f>
        <v/>
      </c>
    </row>
    <row r="17" spans="1:19" ht="18.75" customHeight="1" thickTop="1">
      <c r="A17" s="45" t="s">
        <v>29</v>
      </c>
      <c r="B17" s="45"/>
      <c r="C17" s="45"/>
      <c r="D17" s="45"/>
      <c r="E17" s="45"/>
      <c r="F17" s="45"/>
      <c r="G17" s="45"/>
      <c r="H17" s="45"/>
      <c r="P17" s="19" t="str">
        <f>IF(ISNA(VLOOKUP(A17,'[1]Extraction fiche'!$C$14:$C$34,1,)),"",VLOOKUP(A17,'[1]Extraction fiche'!$C$14:$C$34,1,FALSE))</f>
        <v/>
      </c>
      <c r="Q17" s="19" t="str">
        <f>IF(P17="","",VLOOKUP(P17,'[1]Extraction fiche'!$C$14:$F$34,2,))</f>
        <v/>
      </c>
      <c r="R17" s="19" t="str">
        <f>IF(P17="","",VLOOKUP(P17,'[1]Extraction fiche'!$C$14:$F$34,3,))</f>
        <v/>
      </c>
      <c r="S17" s="19" t="str">
        <f>IF(P17="","",VLOOKUP(P17,'[1]Extraction fiche'!$C$14:$F$34,4,))</f>
        <v/>
      </c>
    </row>
    <row r="18" spans="1:19">
      <c r="P18" s="19" t="str">
        <f>IF(ISNA(VLOOKUP(A18,'[1]Extraction fiche'!$C$14:$C$34,1,)),"",VLOOKUP(A18,'[1]Extraction fiche'!$C$14:$C$34,1,FALSE))</f>
        <v/>
      </c>
      <c r="Q18" s="19" t="str">
        <f>IF(P18="","",VLOOKUP(P18,'[1]Extraction fiche'!$C$14:$F$34,2,))</f>
        <v/>
      </c>
      <c r="R18" s="19" t="str">
        <f>IF(P18="","",VLOOKUP(P18,'[1]Extraction fiche'!$C$14:$F$34,3,))</f>
        <v/>
      </c>
      <c r="S18" s="19" t="str">
        <f>IF(P18="","",VLOOKUP(P18,'[1]Extraction fiche'!$C$14:$F$34,4,))</f>
        <v/>
      </c>
    </row>
    <row r="19" spans="1:19">
      <c r="P19" s="19" t="str">
        <f>IF(ISNA(VLOOKUP(A19,'[1]Extraction fiche'!$C$14:$C$34,1,)),"",VLOOKUP(A19,'[1]Extraction fiche'!$C$14:$C$34,1,FALSE))</f>
        <v/>
      </c>
      <c r="Q19" s="19" t="str">
        <f>IF(P19="","",VLOOKUP(P19,'[1]Extraction fiche'!$C$14:$F$34,2,))</f>
        <v/>
      </c>
      <c r="R19" s="19" t="str">
        <f>IF(P19="","",VLOOKUP(P19,'[1]Extraction fiche'!$C$14:$F$34,3,))</f>
        <v/>
      </c>
      <c r="S19" s="19" t="str">
        <f>IF(P19="","",VLOOKUP(P19,'[1]Extraction fiche'!$C$14:$F$34,4,))</f>
        <v/>
      </c>
    </row>
    <row r="20" spans="1:19">
      <c r="P20" s="19" t="str">
        <f>IF(ISNA(VLOOKUP(A20,'[1]Extraction fiche'!$C$14:$C$34,1,)),"",VLOOKUP(A20,'[1]Extraction fiche'!$C$14:$C$34,1,FALSE))</f>
        <v/>
      </c>
      <c r="Q20" s="19" t="str">
        <f>IF(P20="","",VLOOKUP(P20,'[1]Extraction fiche'!$C$14:$F$34,2,))</f>
        <v/>
      </c>
      <c r="R20" s="19" t="str">
        <f>IF(P20="","",VLOOKUP(P20,'[1]Extraction fiche'!$C$14:$F$34,3,))</f>
        <v/>
      </c>
      <c r="S20" s="19" t="str">
        <f>IF(P20="","",VLOOKUP(P20,'[1]Extraction fiche'!$C$14:$F$34,4,))</f>
        <v/>
      </c>
    </row>
    <row r="21" spans="1:19">
      <c r="P21" s="19" t="str">
        <f>IF(ISNA(VLOOKUP(A21,'[1]Extraction fiche'!$C$14:$C$34,1,)),"",VLOOKUP(A21,'[1]Extraction fiche'!$C$14:$C$34,1,FALSE))</f>
        <v/>
      </c>
      <c r="Q21" s="19" t="str">
        <f>IF(P21="","",VLOOKUP(P21,'[1]Extraction fiche'!$C$14:$F$34,2,))</f>
        <v/>
      </c>
      <c r="R21" s="19" t="str">
        <f>IF(P21="","",VLOOKUP(P21,'[1]Extraction fiche'!$C$14:$F$34,3,))</f>
        <v/>
      </c>
      <c r="S21" s="19" t="str">
        <f>IF(P21="","",VLOOKUP(P21,'[1]Extraction fiche'!$C$14:$F$34,4,))</f>
        <v/>
      </c>
    </row>
    <row r="22" spans="1:19">
      <c r="P22" s="19" t="str">
        <f>IF(ISNA(VLOOKUP(A22,'[1]Extraction fiche'!$C$14:$C$34,1,)),"",VLOOKUP(A22,'[1]Extraction fiche'!$C$14:$C$34,1,FALSE))</f>
        <v/>
      </c>
      <c r="Q22" s="19" t="str">
        <f>IF(P22="","",VLOOKUP(P22,'[1]Extraction fiche'!$C$14:$F$34,2,))</f>
        <v/>
      </c>
      <c r="R22" s="19" t="str">
        <f>IF(P22="","",VLOOKUP(P22,'[1]Extraction fiche'!$C$14:$F$34,3,))</f>
        <v/>
      </c>
      <c r="S22" s="19" t="str">
        <f>IF(P22="","",VLOOKUP(P22,'[1]Extraction fiche'!$C$14:$F$34,4,))</f>
        <v/>
      </c>
    </row>
    <row r="23" spans="1:19">
      <c r="P23" s="19" t="str">
        <f>IF(ISNA(VLOOKUP(A23,'[1]Extraction fiche'!$C$14:$C$34,1,)),"",VLOOKUP(A23,'[1]Extraction fiche'!$C$14:$C$34,1,FALSE))</f>
        <v/>
      </c>
      <c r="Q23" s="19" t="str">
        <f>IF(P23="","",VLOOKUP(P23,'[1]Extraction fiche'!$C$14:$F$34,2,))</f>
        <v/>
      </c>
      <c r="R23" s="19" t="str">
        <f>IF(P23="","",VLOOKUP(P23,'[1]Extraction fiche'!$C$14:$F$34,3,))</f>
        <v/>
      </c>
      <c r="S23" s="19" t="str">
        <f>IF(P23="","",VLOOKUP(P23,'[1]Extraction fiche'!$C$14:$F$34,4,))</f>
        <v/>
      </c>
    </row>
    <row r="24" spans="1:19">
      <c r="P24" s="19" t="str">
        <f>IF(ISNA(VLOOKUP(A24,'[1]Extraction fiche'!$C$14:$C$34,1,)),"",VLOOKUP(A24,'[1]Extraction fiche'!$C$14:$C$34,1,FALSE))</f>
        <v/>
      </c>
      <c r="Q24" s="19" t="str">
        <f>IF(P24="","",VLOOKUP(P24,'[1]Extraction fiche'!$C$14:$F$34,2,))</f>
        <v/>
      </c>
      <c r="R24" s="19" t="str">
        <f>IF(P24="","",VLOOKUP(P24,'[1]Extraction fiche'!$C$14:$F$34,3,))</f>
        <v/>
      </c>
      <c r="S24" s="19" t="str">
        <f>IF(P24="","",VLOOKUP(P24,'[1]Extraction fiche'!$C$14:$F$34,4,))</f>
        <v/>
      </c>
    </row>
    <row r="25" spans="1:19">
      <c r="P25" s="19" t="str">
        <f>IF(ISNA(VLOOKUP(A25,'[1]Extraction fiche'!$C$14:$C$34,1,)),"",VLOOKUP(A25,'[1]Extraction fiche'!$C$14:$C$34,1,FALSE))</f>
        <v/>
      </c>
      <c r="Q25" s="19" t="str">
        <f>IF(P25="","",VLOOKUP(P25,'[1]Extraction fiche'!$C$14:$F$34,2,))</f>
        <v/>
      </c>
      <c r="R25" s="19" t="str">
        <f>IF(P25="","",VLOOKUP(P25,'[1]Extraction fiche'!$C$14:$F$34,3,))</f>
        <v/>
      </c>
      <c r="S25" s="19" t="str">
        <f>IF(P25="","",VLOOKUP(P25,'[1]Extraction fiche'!$C$14:$F$34,4,))</f>
        <v/>
      </c>
    </row>
    <row r="26" spans="1:19">
      <c r="P26" s="19" t="str">
        <f>IF(ISNA(VLOOKUP(A26,'[1]Extraction fiche'!$C$14:$C$34,1,)),"",VLOOKUP(A26,'[1]Extraction fiche'!$C$14:$C$34,1,FALSE))</f>
        <v/>
      </c>
      <c r="Q26" s="19" t="str">
        <f>IF(P26="","",VLOOKUP(P26,'[1]Extraction fiche'!$C$14:$F$34,2,))</f>
        <v/>
      </c>
      <c r="R26" s="19" t="str">
        <f>IF(P26="","",VLOOKUP(P26,'[1]Extraction fiche'!$C$14:$F$34,3,))</f>
        <v/>
      </c>
      <c r="S26" s="19" t="str">
        <f>IF(P26="","",VLOOKUP(P26,'[1]Extraction fiche'!$C$14:$F$34,4,))</f>
        <v/>
      </c>
    </row>
    <row r="27" spans="1:19">
      <c r="P27" s="19" t="str">
        <f>IF(ISNA(VLOOKUP(A27,'[1]Extraction fiche'!$C$14:$C$34,1,)),"",VLOOKUP(A27,'[1]Extraction fiche'!$C$14:$C$34,1,FALSE))</f>
        <v/>
      </c>
      <c r="Q27" s="19" t="str">
        <f>IF(P27="","",VLOOKUP(P27,'[1]Extraction fiche'!$C$14:$F$34,2,))</f>
        <v/>
      </c>
      <c r="R27" s="19" t="str">
        <f>IF(P27="","",VLOOKUP(P27,'[1]Extraction fiche'!$C$14:$F$34,3,))</f>
        <v/>
      </c>
      <c r="S27" s="19" t="str">
        <f>IF(P27="","",VLOOKUP(P27,'[1]Extraction fiche'!$C$14:$F$34,4,))</f>
        <v/>
      </c>
    </row>
    <row r="28" spans="1:19">
      <c r="P28" s="19" t="str">
        <f>IF(ISNA(VLOOKUP(A28,'[1]Extraction fiche'!$C$14:$C$34,1,)),"",VLOOKUP(A28,'[1]Extraction fiche'!$C$14:$C$34,1,FALSE))</f>
        <v/>
      </c>
      <c r="Q28" s="19" t="str">
        <f>IF(P28="","",VLOOKUP(P28,'[1]Extraction fiche'!$C$14:$F$34,2,))</f>
        <v/>
      </c>
      <c r="R28" s="19" t="str">
        <f>IF(P28="","",VLOOKUP(P28,'[1]Extraction fiche'!$C$14:$F$34,3,))</f>
        <v/>
      </c>
      <c r="S28" s="19" t="str">
        <f>IF(P28="","",VLOOKUP(P28,'[1]Extraction fiche'!$C$14:$F$34,4,))</f>
        <v/>
      </c>
    </row>
    <row r="29" spans="1:19">
      <c r="P29" s="19" t="str">
        <f>IF(ISNA(VLOOKUP(A29,'[1]Extraction fiche'!$C$14:$C$34,1,)),"",VLOOKUP(A29,'[1]Extraction fiche'!$C$14:$C$34,1,FALSE))</f>
        <v/>
      </c>
      <c r="Q29" s="19" t="str">
        <f>IF(P29="","",VLOOKUP(P29,'[1]Extraction fiche'!$C$14:$F$34,2,))</f>
        <v/>
      </c>
      <c r="R29" s="19" t="str">
        <f>IF(P29="","",VLOOKUP(P29,'[1]Extraction fiche'!$C$14:$F$34,3,))</f>
        <v/>
      </c>
      <c r="S29" s="19" t="str">
        <f>IF(P29="","",VLOOKUP(P29,'[1]Extraction fiche'!$C$14:$F$34,4,))</f>
        <v/>
      </c>
    </row>
    <row r="30" spans="1:19">
      <c r="P30" s="19" t="str">
        <f>IF(ISNA(VLOOKUP(A30,'[1]Extraction fiche'!$C$14:$C$34,1,)),"",VLOOKUP(A30,'[1]Extraction fiche'!$C$14:$C$34,1,FALSE))</f>
        <v/>
      </c>
      <c r="Q30" s="19" t="str">
        <f>IF(P30="","",VLOOKUP(P30,'[1]Extraction fiche'!$C$14:$F$34,2,))</f>
        <v/>
      </c>
      <c r="R30" s="19" t="str">
        <f>IF(P30="","",VLOOKUP(P30,'[1]Extraction fiche'!$C$14:$F$34,3,))</f>
        <v/>
      </c>
      <c r="S30" s="19" t="str">
        <f>IF(P30="","",VLOOKUP(P30,'[1]Extraction fiche'!$C$14:$F$34,4,))</f>
        <v/>
      </c>
    </row>
    <row r="31" spans="1:19">
      <c r="P31" s="19" t="str">
        <f>IF(ISNA(VLOOKUP(A31,'[1]Extraction fiche'!$C$14:$C$34,1,)),"",VLOOKUP(A31,'[1]Extraction fiche'!$C$14:$C$34,1,FALSE))</f>
        <v/>
      </c>
      <c r="Q31" s="19" t="str">
        <f>IF(P31="","",VLOOKUP(P31,'[1]Extraction fiche'!$C$14:$F$34,2,))</f>
        <v/>
      </c>
      <c r="R31" s="19" t="str">
        <f>IF(P31="","",VLOOKUP(P31,'[1]Extraction fiche'!$C$14:$F$34,3,))</f>
        <v/>
      </c>
      <c r="S31" s="19" t="str">
        <f>IF(P31="","",VLOOKUP(P31,'[1]Extraction fiche'!$C$14:$F$34,4,))</f>
        <v/>
      </c>
    </row>
    <row r="32" spans="1:19">
      <c r="P32" s="19" t="str">
        <f>IF(ISNA(VLOOKUP(A32,'[1]Extraction fiche'!$C$14:$C$34,1,)),"",VLOOKUP(A32,'[1]Extraction fiche'!$C$14:$C$34,1,FALSE))</f>
        <v/>
      </c>
      <c r="Q32" s="19" t="str">
        <f>IF(P32="","",VLOOKUP(P32,'[1]Extraction fiche'!$C$14:$F$34,2,))</f>
        <v/>
      </c>
      <c r="R32" s="19" t="str">
        <f>IF(P32="","",VLOOKUP(P32,'[1]Extraction fiche'!$C$14:$F$34,3,))</f>
        <v/>
      </c>
      <c r="S32" s="19" t="str">
        <f>IF(P32="","",VLOOKUP(P32,'[1]Extraction fiche'!$C$14:$F$34,4,))</f>
        <v/>
      </c>
    </row>
    <row r="33" spans="16:19">
      <c r="P33" s="19" t="str">
        <f>IF(ISNA(VLOOKUP(A33,'[1]Extraction fiche'!$C$14:$C$34,1,)),"",VLOOKUP(A33,'[1]Extraction fiche'!$C$14:$C$34,1,FALSE))</f>
        <v/>
      </c>
      <c r="Q33" s="19" t="str">
        <f>IF(P33="","",VLOOKUP(P33,'[1]Extraction fiche'!$C$14:$F$34,2,))</f>
        <v/>
      </c>
      <c r="R33" s="19" t="str">
        <f>IF(P33="","",VLOOKUP(P33,'[1]Extraction fiche'!$C$14:$F$34,3,))</f>
        <v/>
      </c>
      <c r="S33" s="19" t="str">
        <f>IF(P33="","",VLOOKUP(P33,'[1]Extraction fiche'!$C$14:$F$34,4,))</f>
        <v/>
      </c>
    </row>
    <row r="34" spans="16:19">
      <c r="P34" s="19" t="str">
        <f>IF(ISNA(VLOOKUP(A34,'[1]Extraction fiche'!$C$14:$C$34,1,)),"",VLOOKUP(A34,'[1]Extraction fiche'!$C$14:$C$34,1,FALSE))</f>
        <v/>
      </c>
      <c r="Q34" s="19" t="str">
        <f>IF(P34="","",VLOOKUP(P34,'[1]Extraction fiche'!$C$14:$F$34,2,))</f>
        <v/>
      </c>
      <c r="R34" s="19" t="str">
        <f>IF(P34="","",VLOOKUP(P34,'[1]Extraction fiche'!$C$14:$F$34,3,))</f>
        <v/>
      </c>
      <c r="S34" s="19" t="str">
        <f>IF(P34="","",VLOOKUP(P34,'[1]Extraction fiche'!$C$14:$F$34,4,))</f>
        <v/>
      </c>
    </row>
    <row r="35" spans="16:19">
      <c r="P35" s="19" t="str">
        <f>IF(ISNA(VLOOKUP(A35,'[1]Extraction fiche'!$C$14:$C$34,1,)),"",VLOOKUP(A35,'[1]Extraction fiche'!$C$14:$C$34,1,FALSE))</f>
        <v/>
      </c>
      <c r="Q35" s="19" t="str">
        <f>IF(P35="","",VLOOKUP(P35,'[1]Extraction fiche'!$C$14:$F$34,2,))</f>
        <v/>
      </c>
      <c r="R35" s="19" t="str">
        <f>IF(P35="","",VLOOKUP(P35,'[1]Extraction fiche'!$C$14:$F$34,3,))</f>
        <v/>
      </c>
      <c r="S35" s="19" t="str">
        <f>IF(P35="","",VLOOKUP(P35,'[1]Extraction fiche'!$C$14:$F$34,4,))</f>
        <v/>
      </c>
    </row>
    <row r="36" spans="16:19">
      <c r="P36" s="19" t="str">
        <f>IF(ISNA(VLOOKUP(A36,'[1]Extraction fiche'!$C$14:$C$34,1,)),"",VLOOKUP(A36,'[1]Extraction fiche'!$C$14:$C$34,1,FALSE))</f>
        <v/>
      </c>
      <c r="Q36" s="19" t="str">
        <f>IF(P36="","",VLOOKUP(P36,'[1]Extraction fiche'!$C$14:$F$34,2,))</f>
        <v/>
      </c>
      <c r="R36" s="19" t="str">
        <f>IF(P36="","",VLOOKUP(P36,'[1]Extraction fiche'!$C$14:$F$34,3,))</f>
        <v/>
      </c>
      <c r="S36" s="19" t="str">
        <f>IF(P36="","",VLOOKUP(P36,'[1]Extraction fiche'!$C$14:$F$34,4,))</f>
        <v/>
      </c>
    </row>
    <row r="37" spans="16:19">
      <c r="P37" s="19" t="str">
        <f>IF(ISNA(VLOOKUP(A37,'[1]Extraction fiche'!$C$14:$C$34,1,)),"",VLOOKUP(A37,'[1]Extraction fiche'!$C$14:$C$34,1,FALSE))</f>
        <v/>
      </c>
      <c r="Q37" s="19" t="str">
        <f>IF(P37="","",VLOOKUP(P37,'[1]Extraction fiche'!$C$14:$F$34,2,))</f>
        <v/>
      </c>
      <c r="R37" s="19" t="str">
        <f>IF(P37="","",VLOOKUP(P37,'[1]Extraction fiche'!$C$14:$F$34,3,))</f>
        <v/>
      </c>
      <c r="S37" s="19" t="str">
        <f>IF(P37="","",VLOOKUP(P37,'[1]Extraction fiche'!$C$14:$F$34,4,))</f>
        <v/>
      </c>
    </row>
    <row r="38" spans="16:19">
      <c r="P38" s="19" t="str">
        <f>IF(ISNA(VLOOKUP(A38,'[1]Extraction fiche'!$C$14:$C$34,1,)),"",VLOOKUP(A38,'[1]Extraction fiche'!$C$14:$C$34,1,FALSE))</f>
        <v/>
      </c>
      <c r="Q38" s="19" t="str">
        <f>IF(P38="","",VLOOKUP(P38,'[1]Extraction fiche'!$C$14:$F$34,2,))</f>
        <v/>
      </c>
      <c r="R38" s="19" t="str">
        <f>IF(P38="","",VLOOKUP(P38,'[1]Extraction fiche'!$C$14:$F$34,3,))</f>
        <v/>
      </c>
      <c r="S38" s="19" t="str">
        <f>IF(P38="","",VLOOKUP(P38,'[1]Extraction fiche'!$C$14:$F$34,4,))</f>
        <v/>
      </c>
    </row>
    <row r="39" spans="16:19">
      <c r="P39" s="19" t="str">
        <f>IF(ISNA(VLOOKUP(A39,'[1]Extraction fiche'!$C$14:$C$34,1,)),"",VLOOKUP(A39,'[1]Extraction fiche'!$C$14:$C$34,1,FALSE))</f>
        <v/>
      </c>
      <c r="Q39" s="19" t="str">
        <f>IF(P39="","",VLOOKUP(P39,'[1]Extraction fiche'!$C$14:$F$34,2,))</f>
        <v/>
      </c>
      <c r="R39" s="19" t="str">
        <f>IF(P39="","",VLOOKUP(P39,'[1]Extraction fiche'!$C$14:$F$34,3,))</f>
        <v/>
      </c>
      <c r="S39" s="19" t="str">
        <f>IF(P39="","",VLOOKUP(P39,'[1]Extraction fiche'!$C$14:$F$34,4,))</f>
        <v/>
      </c>
    </row>
    <row r="40" spans="16:19">
      <c r="P40" s="19" t="str">
        <f>IF(ISNA(VLOOKUP(A40,'[1]Extraction fiche'!$C$14:$C$34,1,)),"",VLOOKUP(A40,'[1]Extraction fiche'!$C$14:$C$34,1,FALSE))</f>
        <v/>
      </c>
      <c r="Q40" s="19" t="str">
        <f>IF(P40="","",VLOOKUP(P40,'[1]Extraction fiche'!$C$14:$F$34,2,))</f>
        <v/>
      </c>
      <c r="R40" s="19" t="str">
        <f>IF(P40="","",VLOOKUP(P40,'[1]Extraction fiche'!$C$14:$F$34,3,))</f>
        <v/>
      </c>
      <c r="S40" s="19" t="str">
        <f>IF(P40="","",VLOOKUP(P40,'[1]Extraction fiche'!$C$14:$F$34,4,))</f>
        <v/>
      </c>
    </row>
    <row r="41" spans="16:19">
      <c r="P41" s="19" t="str">
        <f>IF(ISNA(VLOOKUP(A41,'[1]Extraction fiche'!$C$14:$C$34,1,)),"",VLOOKUP(A41,'[1]Extraction fiche'!$C$14:$C$34,1,FALSE))</f>
        <v/>
      </c>
      <c r="Q41" s="19" t="str">
        <f>IF(P41="","",VLOOKUP(P41,'[1]Extraction fiche'!$C$14:$F$34,2,))</f>
        <v/>
      </c>
      <c r="R41" s="19" t="str">
        <f>IF(P41="","",VLOOKUP(P41,'[1]Extraction fiche'!$C$14:$F$34,3,))</f>
        <v/>
      </c>
      <c r="S41" s="19" t="str">
        <f>IF(P41="","",VLOOKUP(P41,'[1]Extraction fiche'!$C$14:$F$34,4,))</f>
        <v/>
      </c>
    </row>
    <row r="42" spans="16:19">
      <c r="P42" s="19" t="str">
        <f>IF(ISNA(VLOOKUP(A42,'[1]Extraction fiche'!$C$14:$C$34,1,)),"",VLOOKUP(A42,'[1]Extraction fiche'!$C$14:$C$34,1,FALSE))</f>
        <v/>
      </c>
      <c r="Q42" s="19" t="str">
        <f>IF(P42="","",VLOOKUP(P42,'[1]Extraction fiche'!$C$14:$F$34,2,))</f>
        <v/>
      </c>
      <c r="R42" s="19" t="str">
        <f>IF(P42="","",VLOOKUP(P42,'[1]Extraction fiche'!$C$14:$F$34,3,))</f>
        <v/>
      </c>
      <c r="S42" s="19" t="str">
        <f>IF(P42="","",VLOOKUP(P42,'[1]Extraction fiche'!$C$14:$F$34,4,))</f>
        <v/>
      </c>
    </row>
    <row r="43" spans="16:19">
      <c r="P43" s="19" t="str">
        <f>IF(ISNA(VLOOKUP(A43,'[1]Extraction fiche'!$C$14:$C$34,1,)),"",VLOOKUP(A43,'[1]Extraction fiche'!$C$14:$C$34,1,FALSE))</f>
        <v/>
      </c>
      <c r="Q43" s="19" t="str">
        <f>IF(P43="","",VLOOKUP(P43,'[1]Extraction fiche'!$C$14:$F$34,2,))</f>
        <v/>
      </c>
      <c r="R43" s="19" t="str">
        <f>IF(P43="","",VLOOKUP(P43,'[1]Extraction fiche'!$C$14:$F$34,3,))</f>
        <v/>
      </c>
      <c r="S43" s="19" t="str">
        <f>IF(P43="","",VLOOKUP(P43,'[1]Extraction fiche'!$C$14:$F$34,4,))</f>
        <v/>
      </c>
    </row>
    <row r="44" spans="16:19">
      <c r="P44" s="19" t="str">
        <f>IF(ISNA(VLOOKUP(A44,'[1]Extraction fiche'!$C$14:$C$34,1,)),"",VLOOKUP(A44,'[1]Extraction fiche'!$C$14:$C$34,1,FALSE))</f>
        <v/>
      </c>
      <c r="Q44" s="19" t="str">
        <f>IF(P44="","",VLOOKUP(P44,'[1]Extraction fiche'!$C$14:$F$34,2,))</f>
        <v/>
      </c>
      <c r="R44" s="19" t="str">
        <f>IF(P44="","",VLOOKUP(P44,'[1]Extraction fiche'!$C$14:$F$34,3,))</f>
        <v/>
      </c>
      <c r="S44" s="19" t="str">
        <f>IF(P44="","",VLOOKUP(P44,'[1]Extraction fiche'!$C$14:$F$34,4,))</f>
        <v/>
      </c>
    </row>
    <row r="45" spans="16:19">
      <c r="P45" s="19" t="str">
        <f>IF(ISNA(VLOOKUP(A45,'[1]Extraction fiche'!$C$14:$C$34,1,)),"",VLOOKUP(A45,'[1]Extraction fiche'!$C$14:$C$34,1,FALSE))</f>
        <v/>
      </c>
      <c r="Q45" s="19" t="str">
        <f>IF(P45="","",VLOOKUP(P45,'[1]Extraction fiche'!$C$14:$F$34,2,))</f>
        <v/>
      </c>
      <c r="R45" s="19" t="str">
        <f>IF(P45="","",VLOOKUP(P45,'[1]Extraction fiche'!$C$14:$F$34,3,))</f>
        <v/>
      </c>
      <c r="S45" s="19" t="str">
        <f>IF(P45="","",VLOOKUP(P45,'[1]Extraction fiche'!$C$14:$F$34,4,))</f>
        <v/>
      </c>
    </row>
    <row r="46" spans="16:19">
      <c r="P46" s="19" t="str">
        <f>IF(ISNA(VLOOKUP(A46,'[1]Extraction fiche'!$C$14:$C$34,1,)),"",VLOOKUP(A46,'[1]Extraction fiche'!$C$14:$C$34,1,FALSE))</f>
        <v/>
      </c>
      <c r="Q46" s="19" t="str">
        <f>IF(P46="","",VLOOKUP(P46,'[1]Extraction fiche'!$C$14:$F$34,2,))</f>
        <v/>
      </c>
      <c r="R46" s="19" t="str">
        <f>IF(P46="","",VLOOKUP(P46,'[1]Extraction fiche'!$C$14:$F$34,3,))</f>
        <v/>
      </c>
      <c r="S46" s="19" t="str">
        <f>IF(P46="","",VLOOKUP(P46,'[1]Extraction fiche'!$C$14:$F$34,4,))</f>
        <v/>
      </c>
    </row>
    <row r="47" spans="16:19">
      <c r="P47" s="19" t="str">
        <f>IF(ISNA(VLOOKUP(A47,'[1]Extraction fiche'!$C$14:$C$34,1,)),"",VLOOKUP(A47,'[1]Extraction fiche'!$C$14:$C$34,1,FALSE))</f>
        <v/>
      </c>
      <c r="Q47" s="19" t="str">
        <f>IF(P47="","",VLOOKUP(P47,'[1]Extraction fiche'!$C$14:$F$34,2,))</f>
        <v/>
      </c>
      <c r="R47" s="19" t="str">
        <f>IF(P47="","",VLOOKUP(P47,'[1]Extraction fiche'!$C$14:$F$34,3,))</f>
        <v/>
      </c>
      <c r="S47" s="19" t="str">
        <f>IF(P47="","",VLOOKUP(P47,'[1]Extraction fiche'!$C$14:$F$34,4,))</f>
        <v/>
      </c>
    </row>
    <row r="48" spans="16:19">
      <c r="P48" s="19" t="str">
        <f>IF(ISNA(VLOOKUP(A48,'[1]Extraction fiche'!$C$14:$C$34,1,)),"",VLOOKUP(A48,'[1]Extraction fiche'!$C$14:$C$34,1,FALSE))</f>
        <v/>
      </c>
      <c r="Q48" s="19" t="str">
        <f>IF(P48="","",VLOOKUP(P48,'[1]Extraction fiche'!$C$14:$F$34,2,))</f>
        <v/>
      </c>
      <c r="R48" s="19" t="str">
        <f>IF(P48="","",VLOOKUP(P48,'[1]Extraction fiche'!$C$14:$F$34,3,))</f>
        <v/>
      </c>
      <c r="S48" s="19" t="str">
        <f>IF(P48="","",VLOOKUP(P48,'[1]Extraction fiche'!$C$14:$F$34,4,))</f>
        <v/>
      </c>
    </row>
    <row r="49" spans="16:19">
      <c r="P49" s="19" t="str">
        <f>IF(ISNA(VLOOKUP(A49,'[1]Extraction fiche'!$C$14:$C$34,1,)),"",VLOOKUP(A49,'[1]Extraction fiche'!$C$14:$C$34,1,FALSE))</f>
        <v/>
      </c>
      <c r="Q49" s="19" t="str">
        <f>IF(P49="","",VLOOKUP(P49,'[1]Extraction fiche'!$C$14:$F$34,2,))</f>
        <v/>
      </c>
      <c r="R49" s="19" t="str">
        <f>IF(P49="","",VLOOKUP(P49,'[1]Extraction fiche'!$C$14:$F$34,3,))</f>
        <v/>
      </c>
      <c r="S49" s="19" t="str">
        <f>IF(P49="","",VLOOKUP(P49,'[1]Extraction fiche'!$C$14:$F$34,4,))</f>
        <v/>
      </c>
    </row>
    <row r="50" spans="16:19">
      <c r="P50" s="19" t="str">
        <f>IF(ISNA(VLOOKUP(A50,'[1]Extraction fiche'!$C$14:$C$34,1,)),"",VLOOKUP(A50,'[1]Extraction fiche'!$C$14:$C$34,1,FALSE))</f>
        <v/>
      </c>
      <c r="Q50" s="19" t="str">
        <f>IF(P50="","",VLOOKUP(P50,'[1]Extraction fiche'!$C$14:$F$34,2,))</f>
        <v/>
      </c>
      <c r="R50" s="19" t="str">
        <f>IF(P50="","",VLOOKUP(P50,'[1]Extraction fiche'!$C$14:$F$34,3,))</f>
        <v/>
      </c>
      <c r="S50" s="19" t="str">
        <f>IF(P50="","",VLOOKUP(P50,'[1]Extraction fiche'!$C$14:$F$34,4,))</f>
        <v/>
      </c>
    </row>
    <row r="51" spans="16:19">
      <c r="P51" s="19" t="str">
        <f>IF(ISNA(VLOOKUP(A51,'[1]Extraction fiche'!$C$14:$C$34,1,)),"",VLOOKUP(A51,'[1]Extraction fiche'!$C$14:$C$34,1,FALSE))</f>
        <v/>
      </c>
      <c r="Q51" s="19" t="str">
        <f>IF(P51="","",VLOOKUP(P51,'[1]Extraction fiche'!$C$14:$F$34,2,))</f>
        <v/>
      </c>
      <c r="R51" s="19" t="str">
        <f>IF(P51="","",VLOOKUP(P51,'[1]Extraction fiche'!$C$14:$F$34,3,))</f>
        <v/>
      </c>
      <c r="S51" s="19" t="str">
        <f>IF(P51="","",VLOOKUP(P51,'[1]Extraction fiche'!$C$14:$F$34,4,))</f>
        <v/>
      </c>
    </row>
    <row r="52" spans="16:19">
      <c r="P52" s="19" t="str">
        <f>IF(ISNA(VLOOKUP(A52,'[1]Extraction fiche'!$C$14:$C$34,1,)),"",VLOOKUP(A52,'[1]Extraction fiche'!$C$14:$C$34,1,FALSE))</f>
        <v/>
      </c>
      <c r="Q52" s="19" t="str">
        <f>IF(P52="","",VLOOKUP(P52,'[1]Extraction fiche'!$C$14:$F$34,2,))</f>
        <v/>
      </c>
      <c r="R52" s="19" t="str">
        <f>IF(P52="","",VLOOKUP(P52,'[1]Extraction fiche'!$C$14:$F$34,3,))</f>
        <v/>
      </c>
      <c r="S52" s="19" t="str">
        <f>IF(P52="","",VLOOKUP(P52,'[1]Extraction fiche'!$C$14:$F$34,4,))</f>
        <v/>
      </c>
    </row>
    <row r="53" spans="16:19">
      <c r="P53" s="19" t="str">
        <f>IF(ISNA(VLOOKUP(A53,'[1]Extraction fiche'!$C$14:$C$34,1,)),"",VLOOKUP(A53,'[1]Extraction fiche'!$C$14:$C$34,1,FALSE))</f>
        <v/>
      </c>
      <c r="Q53" s="19" t="str">
        <f>IF(P53="","",VLOOKUP(P53,'[1]Extraction fiche'!$C$14:$F$34,2,))</f>
        <v/>
      </c>
      <c r="R53" s="19" t="str">
        <f>IF(P53="","",VLOOKUP(P53,'[1]Extraction fiche'!$C$14:$F$34,3,))</f>
        <v/>
      </c>
      <c r="S53" s="19" t="str">
        <f>IF(P53="","",VLOOKUP(P53,'[1]Extraction fiche'!$C$14:$F$34,4,))</f>
        <v/>
      </c>
    </row>
    <row r="54" spans="16:19">
      <c r="P54" s="19" t="str">
        <f>IF(ISNA(VLOOKUP(A54,'[1]Extraction fiche'!$C$14:$C$34,1,)),"",VLOOKUP(A54,'[1]Extraction fiche'!$C$14:$C$34,1,FALSE))</f>
        <v/>
      </c>
      <c r="Q54" s="19" t="str">
        <f>IF(P54="","",VLOOKUP(P54,'[1]Extraction fiche'!$C$14:$F$34,2,))</f>
        <v/>
      </c>
      <c r="R54" s="19" t="str">
        <f>IF(P54="","",VLOOKUP(P54,'[1]Extraction fiche'!$C$14:$F$34,3,))</f>
        <v/>
      </c>
      <c r="S54" s="19" t="str">
        <f>IF(P54="","",VLOOKUP(P54,'[1]Extraction fiche'!$C$14:$F$34,4,))</f>
        <v/>
      </c>
    </row>
    <row r="55" spans="16:19">
      <c r="P55" s="19" t="str">
        <f>IF(ISNA(VLOOKUP(A55,'[1]Extraction fiche'!$C$14:$C$34,1,)),"",VLOOKUP(A55,'[1]Extraction fiche'!$C$14:$C$34,1,FALSE))</f>
        <v/>
      </c>
      <c r="Q55" s="19" t="str">
        <f>IF(P55="","",VLOOKUP(P55,'[1]Extraction fiche'!$C$14:$F$34,2,))</f>
        <v/>
      </c>
      <c r="R55" s="19" t="str">
        <f>IF(P55="","",VLOOKUP(P55,'[1]Extraction fiche'!$C$14:$F$34,3,))</f>
        <v/>
      </c>
      <c r="S55" s="19" t="str">
        <f>IF(P55="","",VLOOKUP(P55,'[1]Extraction fiche'!$C$14:$F$34,4,))</f>
        <v/>
      </c>
    </row>
    <row r="56" spans="16:19">
      <c r="P56" s="19" t="str">
        <f>IF(ISNA(VLOOKUP(A56,'[1]Extraction fiche'!$C$14:$C$34,1,)),"",VLOOKUP(A56,'[1]Extraction fiche'!$C$14:$C$34,1,FALSE))</f>
        <v/>
      </c>
      <c r="Q56" s="19" t="str">
        <f>IF(P56="","",VLOOKUP(P56,'[1]Extraction fiche'!$C$14:$F$34,2,))</f>
        <v/>
      </c>
      <c r="R56" s="19" t="str">
        <f>IF(P56="","",VLOOKUP(P56,'[1]Extraction fiche'!$C$14:$F$34,3,))</f>
        <v/>
      </c>
      <c r="S56" s="19" t="str">
        <f>IF(P56="","",VLOOKUP(P56,'[1]Extraction fiche'!$C$14:$F$34,4,))</f>
        <v/>
      </c>
    </row>
    <row r="57" spans="16:19">
      <c r="P57" s="19" t="str">
        <f>IF(ISNA(VLOOKUP(A57,'[1]Extraction fiche'!$C$14:$C$34,1,)),"",VLOOKUP(A57,'[1]Extraction fiche'!$C$14:$C$34,1,FALSE))</f>
        <v/>
      </c>
      <c r="Q57" s="19" t="str">
        <f>IF(P57="","",VLOOKUP(P57,'[1]Extraction fiche'!$C$14:$F$34,2,))</f>
        <v/>
      </c>
      <c r="R57" s="19" t="str">
        <f>IF(P57="","",VLOOKUP(P57,'[1]Extraction fiche'!$C$14:$F$34,3,))</f>
        <v/>
      </c>
      <c r="S57" s="19" t="str">
        <f>IF(P57="","",VLOOKUP(P57,'[1]Extraction fiche'!$C$14:$F$34,4,))</f>
        <v/>
      </c>
    </row>
    <row r="58" spans="16:19">
      <c r="P58" s="19" t="str">
        <f>IF(ISNA(VLOOKUP(A58,'[1]Extraction fiche'!$C$14:$C$34,1,)),"",VLOOKUP(A58,'[1]Extraction fiche'!$C$14:$C$34,1,FALSE))</f>
        <v/>
      </c>
      <c r="Q58" s="19" t="str">
        <f>IF(P58="","",VLOOKUP(P58,'[1]Extraction fiche'!$C$14:$F$34,2,))</f>
        <v/>
      </c>
      <c r="R58" s="19" t="str">
        <f>IF(P58="","",VLOOKUP(P58,'[1]Extraction fiche'!$C$14:$F$34,3,))</f>
        <v/>
      </c>
      <c r="S58" s="19" t="str">
        <f>IF(P58="","",VLOOKUP(P58,'[1]Extraction fiche'!$C$14:$F$34,4,))</f>
        <v/>
      </c>
    </row>
    <row r="59" spans="16:19">
      <c r="P59" s="19" t="str">
        <f>IF(ISNA(VLOOKUP(A59,'[1]Extraction fiche'!$C$14:$C$34,1,)),"",VLOOKUP(A59,'[1]Extraction fiche'!$C$14:$C$34,1,FALSE))</f>
        <v/>
      </c>
      <c r="Q59" s="19" t="str">
        <f>IF(P59="","",VLOOKUP(P59,'[1]Extraction fiche'!$C$14:$F$34,2,))</f>
        <v/>
      </c>
      <c r="R59" s="19" t="str">
        <f>IF(P59="","",VLOOKUP(P59,'[1]Extraction fiche'!$C$14:$F$34,3,))</f>
        <v/>
      </c>
      <c r="S59" s="19" t="str">
        <f>IF(P59="","",VLOOKUP(P59,'[1]Extraction fiche'!$C$14:$F$34,4,))</f>
        <v/>
      </c>
    </row>
    <row r="60" spans="16:19">
      <c r="P60" s="19" t="str">
        <f>IF(ISNA(VLOOKUP(A60,'[1]Extraction fiche'!$C$14:$C$34,1,)),"",VLOOKUP(A60,'[1]Extraction fiche'!$C$14:$C$34,1,FALSE))</f>
        <v/>
      </c>
      <c r="Q60" s="19" t="str">
        <f>IF(P60="","",VLOOKUP(P60,'[1]Extraction fiche'!$C$14:$F$34,2,))</f>
        <v/>
      </c>
      <c r="R60" s="19" t="str">
        <f>IF(P60="","",VLOOKUP(P60,'[1]Extraction fiche'!$C$14:$F$34,3,))</f>
        <v/>
      </c>
      <c r="S60" s="19" t="str">
        <f>IF(P60="","",VLOOKUP(P60,'[1]Extraction fiche'!$C$14:$F$34,4,))</f>
        <v/>
      </c>
    </row>
    <row r="61" spans="16:19">
      <c r="P61" s="19" t="str">
        <f>IF(ISNA(VLOOKUP(A61,'[1]Extraction fiche'!$C$14:$C$34,1,)),"",VLOOKUP(A61,'[1]Extraction fiche'!$C$14:$C$34,1,FALSE))</f>
        <v/>
      </c>
      <c r="Q61" s="19" t="str">
        <f>IF(P61="","",VLOOKUP(P61,'[1]Extraction fiche'!$C$14:$F$34,2,))</f>
        <v/>
      </c>
      <c r="R61" s="19" t="str">
        <f>IF(P61="","",VLOOKUP(P61,'[1]Extraction fiche'!$C$14:$F$34,3,))</f>
        <v/>
      </c>
      <c r="S61" s="19" t="str">
        <f>IF(P61="","",VLOOKUP(P61,'[1]Extraction fiche'!$C$14:$F$34,4,))</f>
        <v/>
      </c>
    </row>
    <row r="62" spans="16:19">
      <c r="P62" s="19" t="str">
        <f>IF(ISNA(VLOOKUP(A62,'[1]Extraction fiche'!$C$14:$C$34,1,)),"",VLOOKUP(A62,'[1]Extraction fiche'!$C$14:$C$34,1,FALSE))</f>
        <v/>
      </c>
      <c r="Q62" s="19" t="str">
        <f>IF(P62="","",VLOOKUP(P62,'[1]Extraction fiche'!$C$14:$F$34,2,))</f>
        <v/>
      </c>
      <c r="R62" s="19" t="str">
        <f>IF(P62="","",VLOOKUP(P62,'[1]Extraction fiche'!$C$14:$F$34,3,))</f>
        <v/>
      </c>
      <c r="S62" s="19" t="str">
        <f>IF(P62="","",VLOOKUP(P62,'[1]Extraction fiche'!$C$14:$F$34,4,))</f>
        <v/>
      </c>
    </row>
    <row r="63" spans="16:19">
      <c r="P63" s="19" t="str">
        <f>IF(ISNA(VLOOKUP(A63,'[1]Extraction fiche'!$C$14:$C$34,1,)),"",VLOOKUP(A63,'[1]Extraction fiche'!$C$14:$C$34,1,FALSE))</f>
        <v/>
      </c>
      <c r="Q63" s="19" t="str">
        <f>IF(P63="","",VLOOKUP(P63,'[1]Extraction fiche'!$C$14:$F$34,2,))</f>
        <v/>
      </c>
      <c r="R63" s="19" t="str">
        <f>IF(P63="","",VLOOKUP(P63,'[1]Extraction fiche'!$C$14:$F$34,3,))</f>
        <v/>
      </c>
      <c r="S63" s="19" t="str">
        <f>IF(P63="","",VLOOKUP(P63,'[1]Extraction fiche'!$C$14:$F$34,4,))</f>
        <v/>
      </c>
    </row>
    <row r="64" spans="16:19">
      <c r="P64" s="19" t="str">
        <f>IF(ISNA(VLOOKUP(A64,'[1]Extraction fiche'!$C$14:$C$34,1,)),"",VLOOKUP(A64,'[1]Extraction fiche'!$C$14:$C$34,1,FALSE))</f>
        <v/>
      </c>
      <c r="Q64" s="19" t="str">
        <f>IF(P64="","",VLOOKUP(P64,'[1]Extraction fiche'!$C$14:$F$34,2,))</f>
        <v/>
      </c>
      <c r="R64" s="19" t="str">
        <f>IF(P64="","",VLOOKUP(P64,'[1]Extraction fiche'!$C$14:$F$34,3,))</f>
        <v/>
      </c>
      <c r="S64" s="19" t="str">
        <f>IF(P64="","",VLOOKUP(P64,'[1]Extraction fiche'!$C$14:$F$34,4,))</f>
        <v/>
      </c>
    </row>
    <row r="65" spans="16:19">
      <c r="P65" s="19" t="str">
        <f>IF(ISNA(VLOOKUP(A65,'[1]Extraction fiche'!$C$14:$C$34,1,)),"",VLOOKUP(A65,'[1]Extraction fiche'!$C$14:$C$34,1,FALSE))</f>
        <v/>
      </c>
      <c r="Q65" s="19" t="str">
        <f>IF(P65="","",VLOOKUP(P65,'[1]Extraction fiche'!$C$14:$F$34,2,))</f>
        <v/>
      </c>
      <c r="R65" s="19" t="str">
        <f>IF(P65="","",VLOOKUP(P65,'[1]Extraction fiche'!$C$14:$F$34,3,))</f>
        <v/>
      </c>
      <c r="S65" s="19" t="str">
        <f>IF(P65="","",VLOOKUP(P65,'[1]Extraction fiche'!$C$14:$F$34,4,))</f>
        <v/>
      </c>
    </row>
    <row r="66" spans="16:19">
      <c r="P66" s="19" t="str">
        <f>IF(ISNA(VLOOKUP(A66,'[1]Extraction fiche'!$C$14:$C$34,1,)),"",VLOOKUP(A66,'[1]Extraction fiche'!$C$14:$C$34,1,FALSE))</f>
        <v/>
      </c>
      <c r="Q66" s="19" t="str">
        <f>IF(P66="","",VLOOKUP(P66,'[1]Extraction fiche'!$C$14:$F$34,2,))</f>
        <v/>
      </c>
      <c r="R66" s="19" t="str">
        <f>IF(P66="","",VLOOKUP(P66,'[1]Extraction fiche'!$C$14:$F$34,3,))</f>
        <v/>
      </c>
      <c r="S66" s="19" t="str">
        <f>IF(P66="","",VLOOKUP(P66,'[1]Extraction fiche'!$C$14:$F$34,4,))</f>
        <v/>
      </c>
    </row>
    <row r="67" spans="16:19">
      <c r="P67" s="19" t="str">
        <f>IF(ISNA(VLOOKUP(A67,'[1]Extraction fiche'!$C$14:$C$34,1,)),"",VLOOKUP(A67,'[1]Extraction fiche'!$C$14:$C$34,1,FALSE))</f>
        <v/>
      </c>
      <c r="Q67" s="19" t="str">
        <f>IF(P67="","",VLOOKUP(P67,'[1]Extraction fiche'!$C$14:$F$34,2,))</f>
        <v/>
      </c>
      <c r="R67" s="19" t="str">
        <f>IF(P67="","",VLOOKUP(P67,'[1]Extraction fiche'!$C$14:$F$34,3,))</f>
        <v/>
      </c>
      <c r="S67" s="19" t="str">
        <f>IF(P67="","",VLOOKUP(P67,'[1]Extraction fiche'!$C$14:$F$34,4,))</f>
        <v/>
      </c>
    </row>
    <row r="68" spans="16:19">
      <c r="P68" s="19" t="str">
        <f>IF(ISNA(VLOOKUP(A68,'[1]Extraction fiche'!$C$14:$C$34,1,)),"",VLOOKUP(A68,'[1]Extraction fiche'!$C$14:$C$34,1,FALSE))</f>
        <v/>
      </c>
      <c r="Q68" s="19" t="str">
        <f>IF(P68="","",VLOOKUP(P68,'[1]Extraction fiche'!$C$14:$F$34,2,))</f>
        <v/>
      </c>
      <c r="R68" s="19" t="str">
        <f>IF(P68="","",VLOOKUP(P68,'[1]Extraction fiche'!$C$14:$F$34,3,))</f>
        <v/>
      </c>
      <c r="S68" s="19" t="str">
        <f>IF(P68="","",VLOOKUP(P68,'[1]Extraction fiche'!$C$14:$F$34,4,))</f>
        <v/>
      </c>
    </row>
    <row r="69" spans="16:19">
      <c r="P69" s="19" t="str">
        <f>IF(ISNA(VLOOKUP(A69,'[1]Extraction fiche'!$C$14:$C$34,1,)),"",VLOOKUP(A69,'[1]Extraction fiche'!$C$14:$C$34,1,FALSE))</f>
        <v/>
      </c>
      <c r="Q69" s="19" t="str">
        <f>IF(P69="","",VLOOKUP(P69,'[1]Extraction fiche'!$C$14:$F$34,2,))</f>
        <v/>
      </c>
      <c r="R69" s="19" t="str">
        <f>IF(P69="","",VLOOKUP(P69,'[1]Extraction fiche'!$C$14:$F$34,3,))</f>
        <v/>
      </c>
      <c r="S69" s="19" t="str">
        <f>IF(P69="","",VLOOKUP(P69,'[1]Extraction fiche'!$C$14:$F$34,4,))</f>
        <v/>
      </c>
    </row>
    <row r="70" spans="16:19">
      <c r="P70" s="19" t="str">
        <f>IF(ISNA(VLOOKUP(A70,'[1]Extraction fiche'!$C$14:$C$34,1,)),"",VLOOKUP(A70,'[1]Extraction fiche'!$C$14:$C$34,1,FALSE))</f>
        <v/>
      </c>
      <c r="Q70" s="19" t="str">
        <f>IF(P70="","",VLOOKUP(P70,'[1]Extraction fiche'!$C$14:$F$34,2,))</f>
        <v/>
      </c>
      <c r="R70" s="19" t="str">
        <f>IF(P70="","",VLOOKUP(P70,'[1]Extraction fiche'!$C$14:$F$34,3,))</f>
        <v/>
      </c>
      <c r="S70" s="19" t="str">
        <f>IF(P70="","",VLOOKUP(P70,'[1]Extraction fiche'!$C$14:$F$34,4,))</f>
        <v/>
      </c>
    </row>
    <row r="71" spans="16:19">
      <c r="P71" s="19" t="str">
        <f>IF(ISNA(VLOOKUP(A71,'[1]Extraction fiche'!$C$14:$C$34,1,)),"",VLOOKUP(A71,'[1]Extraction fiche'!$C$14:$C$34,1,FALSE))</f>
        <v/>
      </c>
      <c r="Q71" s="19" t="str">
        <f>IF(P71="","",VLOOKUP(P71,'[1]Extraction fiche'!$C$14:$F$34,2,))</f>
        <v/>
      </c>
      <c r="R71" s="19" t="str">
        <f>IF(P71="","",VLOOKUP(P71,'[1]Extraction fiche'!$C$14:$F$34,3,))</f>
        <v/>
      </c>
      <c r="S71" s="19" t="str">
        <f>IF(P71="","",VLOOKUP(P71,'[1]Extraction fiche'!$C$14:$F$34,4,))</f>
        <v/>
      </c>
    </row>
    <row r="72" spans="16:19">
      <c r="P72" s="19" t="str">
        <f>IF(ISNA(VLOOKUP(A72,'[1]Extraction fiche'!$C$14:$C$34,1,)),"",VLOOKUP(A72,'[1]Extraction fiche'!$C$14:$C$34,1,FALSE))</f>
        <v/>
      </c>
      <c r="Q72" s="19" t="str">
        <f>IF(P72="","",VLOOKUP(P72,'[1]Extraction fiche'!$C$14:$F$34,2,))</f>
        <v/>
      </c>
      <c r="R72" s="19" t="str">
        <f>IF(P72="","",VLOOKUP(P72,'[1]Extraction fiche'!$C$14:$F$34,3,))</f>
        <v/>
      </c>
      <c r="S72" s="19" t="str">
        <f>IF(P72="","",VLOOKUP(P72,'[1]Extraction fiche'!$C$14:$F$34,4,))</f>
        <v/>
      </c>
    </row>
    <row r="73" spans="16:19">
      <c r="P73" s="19" t="str">
        <f>IF(ISNA(VLOOKUP(A73,'[1]Extraction fiche'!$C$14:$C$34,1,)),"",VLOOKUP(A73,'[1]Extraction fiche'!$C$14:$C$34,1,FALSE))</f>
        <v/>
      </c>
      <c r="Q73" s="19" t="str">
        <f>IF(P73="","",VLOOKUP(P73,'[1]Extraction fiche'!$C$14:$F$34,2,))</f>
        <v/>
      </c>
      <c r="R73" s="19" t="str">
        <f>IF(P73="","",VLOOKUP(P73,'[1]Extraction fiche'!$C$14:$F$34,3,))</f>
        <v/>
      </c>
      <c r="S73" s="19" t="str">
        <f>IF(P73="","",VLOOKUP(P73,'[1]Extraction fiche'!$C$14:$F$34,4,))</f>
        <v/>
      </c>
    </row>
    <row r="74" spans="16:19">
      <c r="P74" s="19" t="str">
        <f>IF(ISNA(VLOOKUP(A74,'[1]Extraction fiche'!$C$14:$C$34,1,)),"",VLOOKUP(A74,'[1]Extraction fiche'!$C$14:$C$34,1,FALSE))</f>
        <v/>
      </c>
      <c r="Q74" s="19" t="str">
        <f>IF(P74="","",VLOOKUP(P74,'[1]Extraction fiche'!$C$14:$F$34,2,))</f>
        <v/>
      </c>
      <c r="R74" s="19" t="str">
        <f>IF(P74="","",VLOOKUP(P74,'[1]Extraction fiche'!$C$14:$F$34,3,))</f>
        <v/>
      </c>
      <c r="S74" s="19" t="str">
        <f>IF(P74="","",VLOOKUP(P74,'[1]Extraction fiche'!$C$14:$F$34,4,))</f>
        <v/>
      </c>
    </row>
    <row r="75" spans="16:19">
      <c r="P75" s="19" t="str">
        <f>IF(ISNA(VLOOKUP(A75,'[1]Extraction fiche'!$C$14:$C$34,1,)),"",VLOOKUP(A75,'[1]Extraction fiche'!$C$14:$C$34,1,FALSE))</f>
        <v/>
      </c>
      <c r="Q75" s="19" t="str">
        <f>IF(P75="","",VLOOKUP(P75,'[1]Extraction fiche'!$C$14:$F$34,2,))</f>
        <v/>
      </c>
      <c r="R75" s="19" t="str">
        <f>IF(P75="","",VLOOKUP(P75,'[1]Extraction fiche'!$C$14:$F$34,3,))</f>
        <v/>
      </c>
      <c r="S75" s="19" t="str">
        <f>IF(P75="","",VLOOKUP(P75,'[1]Extraction fiche'!$C$14:$F$34,4,))</f>
        <v/>
      </c>
    </row>
    <row r="76" spans="16:19">
      <c r="P76" s="19" t="str">
        <f>IF(ISNA(VLOOKUP(A76,'[1]Extraction fiche'!$C$14:$C$34,1,)),"",VLOOKUP(A76,'[1]Extraction fiche'!$C$14:$C$34,1,FALSE))</f>
        <v/>
      </c>
      <c r="Q76" s="19" t="str">
        <f>IF(P76="","",VLOOKUP(P76,'[1]Extraction fiche'!$C$14:$F$34,2,))</f>
        <v/>
      </c>
      <c r="R76" s="19" t="str">
        <f>IF(P76="","",VLOOKUP(P76,'[1]Extraction fiche'!$C$14:$F$34,3,))</f>
        <v/>
      </c>
      <c r="S76" s="19" t="str">
        <f>IF(P76="","",VLOOKUP(P76,'[1]Extraction fiche'!$C$14:$F$34,4,))</f>
        <v/>
      </c>
    </row>
    <row r="77" spans="16:19">
      <c r="P77" s="19" t="str">
        <f>IF(ISNA(VLOOKUP(A77,'[1]Extraction fiche'!$C$14:$C$34,1,)),"",VLOOKUP(A77,'[1]Extraction fiche'!$C$14:$C$34,1,FALSE))</f>
        <v/>
      </c>
      <c r="Q77" s="19" t="str">
        <f>IF(P77="","",VLOOKUP(P77,'[1]Extraction fiche'!$C$14:$F$34,2,))</f>
        <v/>
      </c>
      <c r="R77" s="19" t="str">
        <f>IF(P77="","",VLOOKUP(P77,'[1]Extraction fiche'!$C$14:$F$34,3,))</f>
        <v/>
      </c>
      <c r="S77" s="19" t="str">
        <f>IF(P77="","",VLOOKUP(P77,'[1]Extraction fiche'!$C$14:$F$34,4,))</f>
        <v/>
      </c>
    </row>
    <row r="78" spans="16:19">
      <c r="P78" s="19" t="str">
        <f>IF(ISNA(VLOOKUP(A78,'[1]Extraction fiche'!$C$14:$C$34,1,)),"",VLOOKUP(A78,'[1]Extraction fiche'!$C$14:$C$34,1,FALSE))</f>
        <v/>
      </c>
      <c r="Q78" s="19" t="str">
        <f>IF(P78="","",VLOOKUP(P78,'[1]Extraction fiche'!$C$14:$F$34,2,))</f>
        <v/>
      </c>
      <c r="R78" s="19" t="str">
        <f>IF(P78="","",VLOOKUP(P78,'[1]Extraction fiche'!$C$14:$F$34,3,))</f>
        <v/>
      </c>
      <c r="S78" s="19" t="str">
        <f>IF(P78="","",VLOOKUP(P78,'[1]Extraction fiche'!$C$14:$F$34,4,))</f>
        <v/>
      </c>
    </row>
    <row r="79" spans="16:19">
      <c r="P79" s="19" t="str">
        <f>IF(ISNA(VLOOKUP(A79,'[1]Extraction fiche'!$C$14:$C$34,1,)),"",VLOOKUP(A79,'[1]Extraction fiche'!$C$14:$C$34,1,FALSE))</f>
        <v/>
      </c>
      <c r="Q79" s="19" t="str">
        <f>IF(P79="","",VLOOKUP(P79,'[1]Extraction fiche'!$C$14:$F$34,2,))</f>
        <v/>
      </c>
      <c r="R79" s="19" t="str">
        <f>IF(P79="","",VLOOKUP(P79,'[1]Extraction fiche'!$C$14:$F$34,3,))</f>
        <v/>
      </c>
      <c r="S79" s="19" t="str">
        <f>IF(P79="","",VLOOKUP(P79,'[1]Extraction fiche'!$C$14:$F$34,4,))</f>
        <v/>
      </c>
    </row>
    <row r="80" spans="16:19">
      <c r="P80" s="19" t="str">
        <f>IF(ISNA(VLOOKUP(A80,'[1]Extraction fiche'!$C$14:$C$34,1,)),"",VLOOKUP(A80,'[1]Extraction fiche'!$C$14:$C$34,1,FALSE))</f>
        <v/>
      </c>
      <c r="Q80" s="19" t="str">
        <f>IF(P80="","",VLOOKUP(P80,'[1]Extraction fiche'!$C$14:$F$34,2,))</f>
        <v/>
      </c>
      <c r="R80" s="19" t="str">
        <f>IF(P80="","",VLOOKUP(P80,'[1]Extraction fiche'!$C$14:$F$34,3,))</f>
        <v/>
      </c>
      <c r="S80" s="19" t="str">
        <f>IF(P80="","",VLOOKUP(P80,'[1]Extraction fiche'!$C$14:$F$34,4,))</f>
        <v/>
      </c>
    </row>
    <row r="81" spans="16:19">
      <c r="P81" s="19" t="str">
        <f>IF(ISNA(VLOOKUP(A81,'[1]Extraction fiche'!$C$14:$C$34,1,)),"",VLOOKUP(A81,'[1]Extraction fiche'!$C$14:$C$34,1,FALSE))</f>
        <v/>
      </c>
      <c r="Q81" s="19" t="str">
        <f>IF(P81="","",VLOOKUP(P81,'[1]Extraction fiche'!$C$14:$F$34,2,))</f>
        <v/>
      </c>
      <c r="R81" s="19" t="str">
        <f>IF(P81="","",VLOOKUP(P81,'[1]Extraction fiche'!$C$14:$F$34,3,))</f>
        <v/>
      </c>
      <c r="S81" s="19" t="str">
        <f>IF(P81="","",VLOOKUP(P81,'[1]Extraction fiche'!$C$14:$F$34,4,))</f>
        <v/>
      </c>
    </row>
    <row r="82" spans="16:19">
      <c r="P82" s="19" t="str">
        <f>IF(ISNA(VLOOKUP(A82,'[1]Extraction fiche'!$C$14:$C$34,1,)),"",VLOOKUP(A82,'[1]Extraction fiche'!$C$14:$C$34,1,FALSE))</f>
        <v/>
      </c>
      <c r="Q82" s="19" t="str">
        <f>IF(P82="","",VLOOKUP(P82,'[1]Extraction fiche'!$C$14:$F$34,2,))</f>
        <v/>
      </c>
      <c r="R82" s="19" t="str">
        <f>IF(P82="","",VLOOKUP(P82,'[1]Extraction fiche'!$C$14:$F$34,3,))</f>
        <v/>
      </c>
      <c r="S82" s="19" t="str">
        <f>IF(P82="","",VLOOKUP(P82,'[1]Extraction fiche'!$C$14:$F$34,4,))</f>
        <v/>
      </c>
    </row>
    <row r="83" spans="16:19">
      <c r="P83" s="19" t="str">
        <f>IF(ISNA(VLOOKUP(A83,'[1]Extraction fiche'!$C$14:$C$34,1,)),"",VLOOKUP(A83,'[1]Extraction fiche'!$C$14:$C$34,1,FALSE))</f>
        <v/>
      </c>
      <c r="Q83" s="19" t="str">
        <f>IF(P83="","",VLOOKUP(P83,'[1]Extraction fiche'!$C$14:$F$34,2,))</f>
        <v/>
      </c>
      <c r="R83" s="19" t="str">
        <f>IF(P83="","",VLOOKUP(P83,'[1]Extraction fiche'!$C$14:$F$34,3,))</f>
        <v/>
      </c>
      <c r="S83" s="19" t="str">
        <f>IF(P83="","",VLOOKUP(P83,'[1]Extraction fiche'!$C$14:$F$34,4,))</f>
        <v/>
      </c>
    </row>
    <row r="84" spans="16:19">
      <c r="P84" s="19" t="str">
        <f>IF(ISNA(VLOOKUP(A84,'[1]Extraction fiche'!$C$14:$C$34,1,)),"",VLOOKUP(A84,'[1]Extraction fiche'!$C$14:$C$34,1,FALSE))</f>
        <v/>
      </c>
      <c r="Q84" s="19" t="str">
        <f>IF(P84="","",VLOOKUP(P84,'[1]Extraction fiche'!$C$14:$F$34,2,))</f>
        <v/>
      </c>
      <c r="R84" s="19" t="str">
        <f>IF(P84="","",VLOOKUP(P84,'[1]Extraction fiche'!$C$14:$F$34,3,))</f>
        <v/>
      </c>
      <c r="S84" s="19" t="str">
        <f>IF(P84="","",VLOOKUP(P84,'[1]Extraction fiche'!$C$14:$F$34,4,))</f>
        <v/>
      </c>
    </row>
    <row r="85" spans="16:19">
      <c r="P85" s="19" t="str">
        <f>IF(ISNA(VLOOKUP(A85,'[1]Extraction fiche'!$C$14:$C$34,1,)),"",VLOOKUP(A85,'[1]Extraction fiche'!$C$14:$C$34,1,FALSE))</f>
        <v/>
      </c>
      <c r="Q85" s="19" t="str">
        <f>IF(P85="","",VLOOKUP(P85,'[1]Extraction fiche'!$C$14:$F$34,2,))</f>
        <v/>
      </c>
      <c r="R85" s="19" t="str">
        <f>IF(P85="","",VLOOKUP(P85,'[1]Extraction fiche'!$C$14:$F$34,3,))</f>
        <v/>
      </c>
      <c r="S85" s="19" t="str">
        <f>IF(P85="","",VLOOKUP(P85,'[1]Extraction fiche'!$C$14:$F$34,4,))</f>
        <v/>
      </c>
    </row>
    <row r="86" spans="16:19">
      <c r="P86" s="19" t="str">
        <f>IF(ISNA(VLOOKUP(A86,'[1]Extraction fiche'!$C$14:$C$34,1,)),"",VLOOKUP(A86,'[1]Extraction fiche'!$C$14:$C$34,1,FALSE))</f>
        <v/>
      </c>
      <c r="Q86" s="19" t="str">
        <f>IF(P86="","",VLOOKUP(P86,'[1]Extraction fiche'!$C$14:$F$34,2,))</f>
        <v/>
      </c>
      <c r="R86" s="19" t="str">
        <f>IF(P86="","",VLOOKUP(P86,'[1]Extraction fiche'!$C$14:$F$34,3,))</f>
        <v/>
      </c>
      <c r="S86" s="19" t="str">
        <f>IF(P86="","",VLOOKUP(P86,'[1]Extraction fiche'!$C$14:$F$34,4,))</f>
        <v/>
      </c>
    </row>
    <row r="87" spans="16:19">
      <c r="P87" s="19" t="str">
        <f>IF(ISNA(VLOOKUP(A87,'[1]Extraction fiche'!$C$14:$C$34,1,)),"",VLOOKUP(A87,'[1]Extraction fiche'!$C$14:$C$34,1,FALSE))</f>
        <v/>
      </c>
      <c r="Q87" s="19" t="str">
        <f>IF(P87="","",VLOOKUP(P87,'[1]Extraction fiche'!$C$14:$F$34,2,))</f>
        <v/>
      </c>
      <c r="R87" s="19" t="str">
        <f>IF(P87="","",VLOOKUP(P87,'[1]Extraction fiche'!$C$14:$F$34,3,))</f>
        <v/>
      </c>
      <c r="S87" s="19" t="str">
        <f>IF(P87="","",VLOOKUP(P87,'[1]Extraction fiche'!$C$14:$F$34,4,))</f>
        <v/>
      </c>
    </row>
    <row r="88" spans="16:19">
      <c r="P88" s="19" t="str">
        <f>IF(ISNA(VLOOKUP(A88,'[1]Extraction fiche'!$C$14:$C$34,1,)),"",VLOOKUP(A88,'[1]Extraction fiche'!$C$14:$C$34,1,FALSE))</f>
        <v/>
      </c>
      <c r="Q88" s="19" t="str">
        <f>IF(P88="","",VLOOKUP(P88,'[1]Extraction fiche'!$C$14:$F$34,2,))</f>
        <v/>
      </c>
      <c r="R88" s="19" t="str">
        <f>IF(P88="","",VLOOKUP(P88,'[1]Extraction fiche'!$C$14:$F$34,3,))</f>
        <v/>
      </c>
      <c r="S88" s="19" t="str">
        <f>IF(P88="","",VLOOKUP(P88,'[1]Extraction fiche'!$C$14:$F$34,4,))</f>
        <v/>
      </c>
    </row>
    <row r="89" spans="16:19">
      <c r="P89" s="19" t="str">
        <f>IF(ISNA(VLOOKUP(A89,'[1]Extraction fiche'!$C$14:$C$34,1,)),"",VLOOKUP(A89,'[1]Extraction fiche'!$C$14:$C$34,1,FALSE))</f>
        <v/>
      </c>
      <c r="Q89" s="19" t="str">
        <f>IF(P89="","",VLOOKUP(P89,'[1]Extraction fiche'!$C$14:$F$34,2,))</f>
        <v/>
      </c>
      <c r="R89" s="19" t="str">
        <f>IF(P89="","",VLOOKUP(P89,'[1]Extraction fiche'!$C$14:$F$34,3,))</f>
        <v/>
      </c>
      <c r="S89" s="19" t="str">
        <f>IF(P89="","",VLOOKUP(P89,'[1]Extraction fiche'!$C$14:$F$34,4,))</f>
        <v/>
      </c>
    </row>
    <row r="90" spans="16:19">
      <c r="P90" s="19" t="str">
        <f>IF(ISNA(VLOOKUP(A90,'[1]Extraction fiche'!$C$14:$C$34,1,)),"",VLOOKUP(A90,'[1]Extraction fiche'!$C$14:$C$34,1,FALSE))</f>
        <v/>
      </c>
      <c r="Q90" s="19" t="str">
        <f>IF(P90="","",VLOOKUP(P90,'[1]Extraction fiche'!$C$14:$F$34,2,))</f>
        <v/>
      </c>
      <c r="R90" s="19" t="str">
        <f>IF(P90="","",VLOOKUP(P90,'[1]Extraction fiche'!$C$14:$F$34,3,))</f>
        <v/>
      </c>
      <c r="S90" s="19" t="str">
        <f>IF(P90="","",VLOOKUP(P90,'[1]Extraction fiche'!$C$14:$F$34,4,))</f>
        <v/>
      </c>
    </row>
    <row r="91" spans="16:19">
      <c r="P91" s="19" t="str">
        <f>IF(ISNA(VLOOKUP(A91,'[1]Extraction fiche'!$C$14:$C$34,1,)),"",VLOOKUP(A91,'[1]Extraction fiche'!$C$14:$C$34,1,FALSE))</f>
        <v/>
      </c>
      <c r="Q91" s="19" t="str">
        <f>IF(P91="","",VLOOKUP(P91,'[1]Extraction fiche'!$C$14:$F$34,2,))</f>
        <v/>
      </c>
      <c r="R91" s="19" t="str">
        <f>IF(P91="","",VLOOKUP(P91,'[1]Extraction fiche'!$C$14:$F$34,3,))</f>
        <v/>
      </c>
      <c r="S91" s="19" t="str">
        <f>IF(P91="","",VLOOKUP(P91,'[1]Extraction fiche'!$C$14:$F$34,4,))</f>
        <v/>
      </c>
    </row>
    <row r="92" spans="16:19">
      <c r="P92" s="19" t="str">
        <f>IF(ISNA(VLOOKUP(A92,'[1]Extraction fiche'!$C$14:$C$34,1,)),"",VLOOKUP(A92,'[1]Extraction fiche'!$C$14:$C$34,1,FALSE))</f>
        <v/>
      </c>
      <c r="Q92" s="19" t="str">
        <f>IF(P92="","",VLOOKUP(P92,'[1]Extraction fiche'!$C$14:$F$34,2,))</f>
        <v/>
      </c>
      <c r="R92" s="19" t="str">
        <f>IF(P92="","",VLOOKUP(P92,'[1]Extraction fiche'!$C$14:$F$34,3,))</f>
        <v/>
      </c>
      <c r="S92" s="19" t="str">
        <f>IF(P92="","",VLOOKUP(P92,'[1]Extraction fiche'!$C$14:$F$34,4,))</f>
        <v/>
      </c>
    </row>
    <row r="93" spans="16:19">
      <c r="P93" s="19" t="str">
        <f>IF(ISNA(VLOOKUP(A93,'[1]Extraction fiche'!$C$14:$C$34,1,)),"",VLOOKUP(A93,'[1]Extraction fiche'!$C$14:$C$34,1,FALSE))</f>
        <v/>
      </c>
      <c r="Q93" s="19" t="str">
        <f>IF(P93="","",VLOOKUP(P93,'[1]Extraction fiche'!$C$14:$F$34,2,))</f>
        <v/>
      </c>
      <c r="R93" s="19" t="str">
        <f>IF(P93="","",VLOOKUP(P93,'[1]Extraction fiche'!$C$14:$F$34,3,))</f>
        <v/>
      </c>
      <c r="S93" s="19" t="str">
        <f>IF(P93="","",VLOOKUP(P93,'[1]Extraction fiche'!$C$14:$F$34,4,))</f>
        <v/>
      </c>
    </row>
    <row r="94" spans="16:19">
      <c r="P94" s="19" t="str">
        <f>IF(ISNA(VLOOKUP(A94,'[1]Extraction fiche'!$C$14:$C$34,1,)),"",VLOOKUP(A94,'[1]Extraction fiche'!$C$14:$C$34,1,FALSE))</f>
        <v/>
      </c>
      <c r="Q94" s="19" t="str">
        <f>IF(P94="","",VLOOKUP(P94,'[1]Extraction fiche'!$C$14:$F$34,2,))</f>
        <v/>
      </c>
      <c r="R94" s="19" t="str">
        <f>IF(P94="","",VLOOKUP(P94,'[1]Extraction fiche'!$C$14:$F$34,3,))</f>
        <v/>
      </c>
      <c r="S94" s="19" t="str">
        <f>IF(P94="","",VLOOKUP(P94,'[1]Extraction fiche'!$C$14:$F$34,4,))</f>
        <v/>
      </c>
    </row>
    <row r="95" spans="16:19">
      <c r="P95" s="19" t="str">
        <f>IF(ISNA(VLOOKUP(A95,'[1]Extraction fiche'!$C$14:$C$34,1,)),"",VLOOKUP(A95,'[1]Extraction fiche'!$C$14:$C$34,1,FALSE))</f>
        <v/>
      </c>
      <c r="Q95" s="19" t="str">
        <f>IF(P95="","",VLOOKUP(P95,'[1]Extraction fiche'!$C$14:$F$34,2,))</f>
        <v/>
      </c>
      <c r="R95" s="19" t="str">
        <f>IF(P95="","",VLOOKUP(P95,'[1]Extraction fiche'!$C$14:$F$34,3,))</f>
        <v/>
      </c>
      <c r="S95" s="19" t="str">
        <f>IF(P95="","",VLOOKUP(P95,'[1]Extraction fiche'!$C$14:$F$34,4,))</f>
        <v/>
      </c>
    </row>
    <row r="96" spans="16:19">
      <c r="P96" s="19" t="str">
        <f>IF(ISNA(VLOOKUP(A96,'[1]Extraction fiche'!$C$14:$C$34,1,)),"",VLOOKUP(A96,'[1]Extraction fiche'!$C$14:$C$34,1,FALSE))</f>
        <v/>
      </c>
      <c r="Q96" s="19" t="str">
        <f>IF(P96="","",VLOOKUP(P96,'[1]Extraction fiche'!$C$14:$F$34,2,))</f>
        <v/>
      </c>
      <c r="R96" s="19" t="str">
        <f>IF(P96="","",VLOOKUP(P96,'[1]Extraction fiche'!$C$14:$F$34,3,))</f>
        <v/>
      </c>
      <c r="S96" s="19" t="str">
        <f>IF(P96="","",VLOOKUP(P96,'[1]Extraction fiche'!$C$14:$F$34,4,))</f>
        <v/>
      </c>
    </row>
    <row r="97" spans="16:19">
      <c r="P97" s="19" t="str">
        <f>IF(ISNA(VLOOKUP(A97,'[1]Extraction fiche'!$C$14:$C$34,1,)),"",VLOOKUP(A97,'[1]Extraction fiche'!$C$14:$C$34,1,FALSE))</f>
        <v/>
      </c>
      <c r="Q97" s="19" t="str">
        <f>IF(P97="","",VLOOKUP(P97,'[1]Extraction fiche'!$C$14:$F$34,2,))</f>
        <v/>
      </c>
      <c r="R97" s="19" t="str">
        <f>IF(P97="","",VLOOKUP(P97,'[1]Extraction fiche'!$C$14:$F$34,3,))</f>
        <v/>
      </c>
      <c r="S97" s="19" t="str">
        <f>IF(P97="","",VLOOKUP(P97,'[1]Extraction fiche'!$C$14:$F$34,4,))</f>
        <v/>
      </c>
    </row>
    <row r="98" spans="16:19">
      <c r="P98" s="19" t="str">
        <f>IF(ISNA(VLOOKUP(A98,'[1]Extraction fiche'!$C$14:$C$34,1,)),"",VLOOKUP(A98,'[1]Extraction fiche'!$C$14:$C$34,1,FALSE))</f>
        <v/>
      </c>
      <c r="Q98" s="19" t="str">
        <f>IF(P98="","",VLOOKUP(P98,'[1]Extraction fiche'!$C$14:$F$34,2,))</f>
        <v/>
      </c>
      <c r="R98" s="19" t="str">
        <f>IF(P98="","",VLOOKUP(P98,'[1]Extraction fiche'!$C$14:$F$34,3,))</f>
        <v/>
      </c>
      <c r="S98" s="19" t="str">
        <f>IF(P98="","",VLOOKUP(P98,'[1]Extraction fiche'!$C$14:$F$34,4,))</f>
        <v/>
      </c>
    </row>
    <row r="99" spans="16:19">
      <c r="P99" s="19" t="str">
        <f>IF(ISNA(VLOOKUP(A99,'[1]Extraction fiche'!$C$14:$C$34,1,)),"",VLOOKUP(A99,'[1]Extraction fiche'!$C$14:$C$34,1,FALSE))</f>
        <v/>
      </c>
      <c r="Q99" s="19" t="str">
        <f>IF(P99="","",VLOOKUP(P99,'[1]Extraction fiche'!$C$14:$F$34,2,))</f>
        <v/>
      </c>
      <c r="R99" s="19" t="str">
        <f>IF(P99="","",VLOOKUP(P99,'[1]Extraction fiche'!$C$14:$F$34,3,))</f>
        <v/>
      </c>
      <c r="S99" s="19" t="str">
        <f>IF(P99="","",VLOOKUP(P99,'[1]Extraction fiche'!$C$14:$F$34,4,))</f>
        <v/>
      </c>
    </row>
    <row r="100" spans="16:19">
      <c r="P100" s="19" t="str">
        <f>IF(ISNA(VLOOKUP(A100,'[1]Extraction fiche'!$C$14:$C$34,1,)),"",VLOOKUP(A100,'[1]Extraction fiche'!$C$14:$C$34,1,FALSE))</f>
        <v/>
      </c>
      <c r="Q100" s="19" t="str">
        <f>IF(P100="","",VLOOKUP(P100,'[1]Extraction fiche'!$C$14:$F$34,2,))</f>
        <v/>
      </c>
      <c r="R100" s="19" t="str">
        <f>IF(P100="","",VLOOKUP(P100,'[1]Extraction fiche'!$C$14:$F$34,3,))</f>
        <v/>
      </c>
      <c r="S100" s="19" t="str">
        <f>IF(P100="","",VLOOKUP(P100,'[1]Extraction fiche'!$C$14:$F$34,4,))</f>
        <v/>
      </c>
    </row>
    <row r="101" spans="16:19">
      <c r="P101" s="19" t="str">
        <f>IF(ISNA(VLOOKUP(A101,'[1]Extraction fiche'!$C$14:$C$34,1,)),"",VLOOKUP(A101,'[1]Extraction fiche'!$C$14:$C$34,1,FALSE))</f>
        <v/>
      </c>
      <c r="Q101" s="19" t="str">
        <f>IF(P101="","",VLOOKUP(P101,'[1]Extraction fiche'!$C$14:$F$34,2,))</f>
        <v/>
      </c>
      <c r="R101" s="19" t="str">
        <f>IF(P101="","",VLOOKUP(P101,'[1]Extraction fiche'!$C$14:$F$34,3,))</f>
        <v/>
      </c>
      <c r="S101" s="19" t="str">
        <f>IF(P101="","",VLOOKUP(P101,'[1]Extraction fiche'!$C$14:$F$34,4,))</f>
        <v/>
      </c>
    </row>
    <row r="102" spans="16:19">
      <c r="P102" s="19" t="str">
        <f>IF(ISNA(VLOOKUP(A102,'[1]Extraction fiche'!$C$14:$C$34,1,)),"",VLOOKUP(A102,'[1]Extraction fiche'!$C$14:$C$34,1,FALSE))</f>
        <v/>
      </c>
      <c r="Q102" s="19" t="str">
        <f>IF(P102="","",VLOOKUP(P102,'[1]Extraction fiche'!$C$14:$F$34,2,))</f>
        <v/>
      </c>
      <c r="R102" s="19" t="str">
        <f>IF(P102="","",VLOOKUP(P102,'[1]Extraction fiche'!$C$14:$F$34,3,))</f>
        <v/>
      </c>
      <c r="S102" s="19" t="str">
        <f>IF(P102="","",VLOOKUP(P102,'[1]Extraction fiche'!$C$14:$F$34,4,))</f>
        <v/>
      </c>
    </row>
    <row r="103" spans="16:19">
      <c r="P103" s="19" t="str">
        <f>IF(ISNA(VLOOKUP(A103,'[1]Extraction fiche'!$C$14:$C$34,1,)),"",VLOOKUP(A103,'[1]Extraction fiche'!$C$14:$C$34,1,FALSE))</f>
        <v/>
      </c>
      <c r="Q103" s="19" t="str">
        <f>IF(P103="","",VLOOKUP(P103,'[1]Extraction fiche'!$C$14:$F$34,2,))</f>
        <v/>
      </c>
      <c r="R103" s="19" t="str">
        <f>IF(P103="","",VLOOKUP(P103,'[1]Extraction fiche'!$C$14:$F$34,3,))</f>
        <v/>
      </c>
      <c r="S103" s="19" t="str">
        <f>IF(P103="","",VLOOKUP(P103,'[1]Extraction fiche'!$C$14:$F$34,4,))</f>
        <v/>
      </c>
    </row>
    <row r="104" spans="16:19">
      <c r="P104" s="19" t="str">
        <f>IF(ISNA(VLOOKUP(A104,'[1]Extraction fiche'!$C$14:$C$34,1,)),"",VLOOKUP(A104,'[1]Extraction fiche'!$C$14:$C$34,1,FALSE))</f>
        <v/>
      </c>
      <c r="Q104" s="19" t="str">
        <f>IF(P104="","",VLOOKUP(P104,'[1]Extraction fiche'!$C$14:$F$34,2,))</f>
        <v/>
      </c>
      <c r="R104" s="19" t="str">
        <f>IF(P104="","",VLOOKUP(P104,'[1]Extraction fiche'!$C$14:$F$34,3,))</f>
        <v/>
      </c>
      <c r="S104" s="19" t="str">
        <f>IF(P104="","",VLOOKUP(P104,'[1]Extraction fiche'!$C$14:$F$34,4,))</f>
        <v/>
      </c>
    </row>
    <row r="105" spans="16:19">
      <c r="P105" s="19" t="str">
        <f>IF(ISNA(VLOOKUP(A105,'[1]Extraction fiche'!$C$14:$C$34,1,)),"",VLOOKUP(A105,'[1]Extraction fiche'!$C$14:$C$34,1,FALSE))</f>
        <v/>
      </c>
      <c r="Q105" s="19" t="str">
        <f>IF(P105="","",VLOOKUP(P105,'[1]Extraction fiche'!$C$14:$F$34,2,))</f>
        <v/>
      </c>
      <c r="R105" s="19" t="str">
        <f>IF(P105="","",VLOOKUP(P105,'[1]Extraction fiche'!$C$14:$F$34,3,))</f>
        <v/>
      </c>
      <c r="S105" s="19" t="str">
        <f>IF(P105="","",VLOOKUP(P105,'[1]Extraction fiche'!$C$14:$F$34,4,))</f>
        <v/>
      </c>
    </row>
    <row r="106" spans="16:19">
      <c r="P106" s="19" t="str">
        <f>IF(ISNA(VLOOKUP(A106,'[1]Extraction fiche'!$C$14:$C$34,1,)),"",VLOOKUP(A106,'[1]Extraction fiche'!$C$14:$C$34,1,FALSE))</f>
        <v/>
      </c>
      <c r="Q106" s="19" t="str">
        <f>IF(P106="","",VLOOKUP(P106,'[1]Extraction fiche'!$C$14:$F$34,2,))</f>
        <v/>
      </c>
      <c r="R106" s="19" t="str">
        <f>IF(P106="","",VLOOKUP(P106,'[1]Extraction fiche'!$C$14:$F$34,3,))</f>
        <v/>
      </c>
      <c r="S106" s="19" t="str">
        <f>IF(P106="","",VLOOKUP(P106,'[1]Extraction fiche'!$C$14:$F$34,4,))</f>
        <v/>
      </c>
    </row>
    <row r="107" spans="16:19">
      <c r="P107" s="19" t="str">
        <f>IF(ISNA(VLOOKUP(A107,'[1]Extraction fiche'!$C$14:$C$34,1,)),"",VLOOKUP(A107,'[1]Extraction fiche'!$C$14:$C$34,1,FALSE))</f>
        <v/>
      </c>
      <c r="Q107" s="19" t="str">
        <f>IF(P107="","",VLOOKUP(P107,'[1]Extraction fiche'!$C$14:$F$34,2,))</f>
        <v/>
      </c>
      <c r="R107" s="19" t="str">
        <f>IF(P107="","",VLOOKUP(P107,'[1]Extraction fiche'!$C$14:$F$34,3,))</f>
        <v/>
      </c>
      <c r="S107" s="19" t="str">
        <f>IF(P107="","",VLOOKUP(P107,'[1]Extraction fiche'!$C$14:$F$34,4,))</f>
        <v/>
      </c>
    </row>
    <row r="108" spans="16:19">
      <c r="P108" s="19" t="str">
        <f>IF(ISNA(VLOOKUP(A108,'[1]Extraction fiche'!$C$14:$C$34,1,)),"",VLOOKUP(A108,'[1]Extraction fiche'!$C$14:$C$34,1,FALSE))</f>
        <v/>
      </c>
      <c r="Q108" s="19" t="str">
        <f>IF(P108="","",VLOOKUP(P108,'[1]Extraction fiche'!$C$14:$F$34,2,))</f>
        <v/>
      </c>
      <c r="R108" s="19" t="str">
        <f>IF(P108="","",VLOOKUP(P108,'[1]Extraction fiche'!$C$14:$F$34,3,))</f>
        <v/>
      </c>
      <c r="S108" s="19" t="str">
        <f>IF(P108="","",VLOOKUP(P108,'[1]Extraction fiche'!$C$14:$F$34,4,))</f>
        <v/>
      </c>
    </row>
    <row r="109" spans="16:19">
      <c r="P109" s="19" t="str">
        <f>IF(ISNA(VLOOKUP(A109,'[1]Extraction fiche'!$C$14:$C$34,1,)),"",VLOOKUP(A109,'[1]Extraction fiche'!$C$14:$C$34,1,FALSE))</f>
        <v/>
      </c>
      <c r="Q109" s="19" t="str">
        <f>IF(P109="","",VLOOKUP(P109,'[1]Extraction fiche'!$C$14:$F$34,2,))</f>
        <v/>
      </c>
      <c r="R109" s="19" t="str">
        <f>IF(P109="","",VLOOKUP(P109,'[1]Extraction fiche'!$C$14:$F$34,3,))</f>
        <v/>
      </c>
      <c r="S109" s="19" t="str">
        <f>IF(P109="","",VLOOKUP(P109,'[1]Extraction fiche'!$C$14:$F$34,4,))</f>
        <v/>
      </c>
    </row>
    <row r="110" spans="16:19">
      <c r="P110" s="19" t="str">
        <f>IF(ISNA(VLOOKUP(A110,'[1]Extraction fiche'!$C$14:$C$34,1,)),"",VLOOKUP(A110,'[1]Extraction fiche'!$C$14:$C$34,1,FALSE))</f>
        <v/>
      </c>
      <c r="Q110" s="19" t="str">
        <f>IF(P110="","",VLOOKUP(P110,'[1]Extraction fiche'!$C$14:$F$34,2,))</f>
        <v/>
      </c>
      <c r="R110" s="19" t="str">
        <f>IF(P110="","",VLOOKUP(P110,'[1]Extraction fiche'!$C$14:$F$34,3,))</f>
        <v/>
      </c>
      <c r="S110" s="19" t="str">
        <f>IF(P110="","",VLOOKUP(P110,'[1]Extraction fiche'!$C$14:$F$34,4,))</f>
        <v/>
      </c>
    </row>
    <row r="111" spans="16:19">
      <c r="P111" s="19" t="str">
        <f>IF(ISNA(VLOOKUP(A111,'[1]Extraction fiche'!$C$14:$C$34,1,)),"",VLOOKUP(A111,'[1]Extraction fiche'!$C$14:$C$34,1,FALSE))</f>
        <v/>
      </c>
      <c r="Q111" s="19" t="str">
        <f>IF(P111="","",VLOOKUP(P111,'[1]Extraction fiche'!$C$14:$F$34,2,))</f>
        <v/>
      </c>
      <c r="R111" s="19" t="str">
        <f>IF(P111="","",VLOOKUP(P111,'[1]Extraction fiche'!$C$14:$F$34,3,))</f>
        <v/>
      </c>
      <c r="S111" s="19" t="str">
        <f>IF(P111="","",VLOOKUP(P111,'[1]Extraction fiche'!$C$14:$F$34,4,))</f>
        <v/>
      </c>
    </row>
    <row r="112" spans="16:19">
      <c r="P112" s="19" t="str">
        <f>IF(ISNA(VLOOKUP(A112,'[1]Extraction fiche'!$C$14:$C$34,1,)),"",VLOOKUP(A112,'[1]Extraction fiche'!$C$14:$C$34,1,FALSE))</f>
        <v/>
      </c>
      <c r="Q112" s="19" t="str">
        <f>IF(P112="","",VLOOKUP(P112,'[1]Extraction fiche'!$C$14:$F$34,2,))</f>
        <v/>
      </c>
      <c r="R112" s="19" t="str">
        <f>IF(P112="","",VLOOKUP(P112,'[1]Extraction fiche'!$C$14:$F$34,3,))</f>
        <v/>
      </c>
      <c r="S112" s="19" t="str">
        <f>IF(P112="","",VLOOKUP(P112,'[1]Extraction fiche'!$C$14:$F$34,4,))</f>
        <v/>
      </c>
    </row>
    <row r="113" spans="16:19">
      <c r="P113" s="19" t="str">
        <f>IF(ISNA(VLOOKUP(A113,'[1]Extraction fiche'!$C$14:$C$34,1,)),"",VLOOKUP(A113,'[1]Extraction fiche'!$C$14:$C$34,1,FALSE))</f>
        <v/>
      </c>
      <c r="Q113" s="19" t="str">
        <f>IF(P113="","",VLOOKUP(P113,'[1]Extraction fiche'!$C$14:$F$34,2,))</f>
        <v/>
      </c>
      <c r="R113" s="19" t="str">
        <f>IF(P113="","",VLOOKUP(P113,'[1]Extraction fiche'!$C$14:$F$34,3,))</f>
        <v/>
      </c>
      <c r="S113" s="19" t="str">
        <f>IF(P113="","",VLOOKUP(P113,'[1]Extraction fiche'!$C$14:$F$34,4,))</f>
        <v/>
      </c>
    </row>
    <row r="114" spans="16:19">
      <c r="P114" s="19" t="str">
        <f>IF(ISNA(VLOOKUP(A114,'[1]Extraction fiche'!$C$14:$C$34,1,)),"",VLOOKUP(A114,'[1]Extraction fiche'!$C$14:$C$34,1,FALSE))</f>
        <v/>
      </c>
      <c r="Q114" s="19" t="str">
        <f>IF(P114="","",VLOOKUP(P114,'[1]Extraction fiche'!$C$14:$F$34,2,))</f>
        <v/>
      </c>
      <c r="R114" s="19" t="str">
        <f>IF(P114="","",VLOOKUP(P114,'[1]Extraction fiche'!$C$14:$F$34,3,))</f>
        <v/>
      </c>
      <c r="S114" s="19" t="str">
        <f>IF(P114="","",VLOOKUP(P114,'[1]Extraction fiche'!$C$14:$F$34,4,))</f>
        <v/>
      </c>
    </row>
    <row r="115" spans="16:19">
      <c r="P115" s="19" t="str">
        <f>IF(ISNA(VLOOKUP(A115,'[1]Extraction fiche'!$C$14:$C$34,1,)),"",VLOOKUP(A115,'[1]Extraction fiche'!$C$14:$C$34,1,FALSE))</f>
        <v/>
      </c>
      <c r="Q115" s="19" t="str">
        <f>IF(P115="","",VLOOKUP(P115,'[1]Extraction fiche'!$C$14:$F$34,2,))</f>
        <v/>
      </c>
      <c r="R115" s="19" t="str">
        <f>IF(P115="","",VLOOKUP(P115,'[1]Extraction fiche'!$C$14:$F$34,3,))</f>
        <v/>
      </c>
      <c r="S115" s="19" t="str">
        <f>IF(P115="","",VLOOKUP(P115,'[1]Extraction fiche'!$C$14:$F$34,4,))</f>
        <v/>
      </c>
    </row>
    <row r="116" spans="16:19">
      <c r="P116" s="19" t="str">
        <f>IF(ISNA(VLOOKUP(A116,'[1]Extraction fiche'!$C$14:$C$34,1,)),"",VLOOKUP(A116,'[1]Extraction fiche'!$C$14:$C$34,1,FALSE))</f>
        <v/>
      </c>
      <c r="Q116" s="19" t="str">
        <f>IF(P116="","",VLOOKUP(P116,'[1]Extraction fiche'!$C$14:$F$34,2,))</f>
        <v/>
      </c>
      <c r="R116" s="19" t="str">
        <f>IF(P116="","",VLOOKUP(P116,'[1]Extraction fiche'!$C$14:$F$34,3,))</f>
        <v/>
      </c>
      <c r="S116" s="19" t="str">
        <f>IF(P116="","",VLOOKUP(P116,'[1]Extraction fiche'!$C$14:$F$34,4,))</f>
        <v/>
      </c>
    </row>
    <row r="117" spans="16:19">
      <c r="P117" s="19" t="str">
        <f>IF(ISNA(VLOOKUP(A117,'[1]Extraction fiche'!$C$14:$C$34,1,)),"",VLOOKUP(A117,'[1]Extraction fiche'!$C$14:$C$34,1,FALSE))</f>
        <v/>
      </c>
      <c r="Q117" s="19" t="str">
        <f>IF(P117="","",VLOOKUP(P117,'[1]Extraction fiche'!$C$14:$F$34,2,))</f>
        <v/>
      </c>
      <c r="R117" s="19" t="str">
        <f>IF(P117="","",VLOOKUP(P117,'[1]Extraction fiche'!$C$14:$F$34,3,))</f>
        <v/>
      </c>
      <c r="S117" s="19" t="str">
        <f>IF(P117="","",VLOOKUP(P117,'[1]Extraction fiche'!$C$14:$F$34,4,))</f>
        <v/>
      </c>
    </row>
    <row r="118" spans="16:19">
      <c r="P118" s="19" t="str">
        <f>IF(ISNA(VLOOKUP(A118,'[1]Extraction fiche'!$C$14:$C$34,1,)),"",VLOOKUP(A118,'[1]Extraction fiche'!$C$14:$C$34,1,FALSE))</f>
        <v/>
      </c>
      <c r="Q118" s="19" t="str">
        <f>IF(P118="","",VLOOKUP(P118,'[1]Extraction fiche'!$C$14:$F$34,2,))</f>
        <v/>
      </c>
      <c r="R118" s="19" t="str">
        <f>IF(P118="","",VLOOKUP(P118,'[1]Extraction fiche'!$C$14:$F$34,3,))</f>
        <v/>
      </c>
      <c r="S118" s="19" t="str">
        <f>IF(P118="","",VLOOKUP(P118,'[1]Extraction fiche'!$C$14:$F$34,4,))</f>
        <v/>
      </c>
    </row>
    <row r="119" spans="16:19">
      <c r="P119" s="19" t="str">
        <f>IF(ISNA(VLOOKUP(A119,'[1]Extraction fiche'!$C$14:$C$34,1,)),"",VLOOKUP(A119,'[1]Extraction fiche'!$C$14:$C$34,1,FALSE))</f>
        <v/>
      </c>
      <c r="Q119" s="19" t="str">
        <f>IF(P119="","",VLOOKUP(P119,'[1]Extraction fiche'!$C$14:$F$34,2,))</f>
        <v/>
      </c>
      <c r="R119" s="19" t="str">
        <f>IF(P119="","",VLOOKUP(P119,'[1]Extraction fiche'!$C$14:$F$34,3,))</f>
        <v/>
      </c>
      <c r="S119" s="19" t="str">
        <f>IF(P119="","",VLOOKUP(P119,'[1]Extraction fiche'!$C$14:$F$34,4,))</f>
        <v/>
      </c>
    </row>
    <row r="120" spans="16:19">
      <c r="P120" s="19" t="str">
        <f>IF(ISNA(VLOOKUP(A120,'[1]Extraction fiche'!$C$14:$C$34,1,)),"",VLOOKUP(A120,'[1]Extraction fiche'!$C$14:$C$34,1,FALSE))</f>
        <v/>
      </c>
      <c r="Q120" s="19" t="str">
        <f>IF(P120="","",VLOOKUP(P120,'[1]Extraction fiche'!$C$14:$F$34,2,))</f>
        <v/>
      </c>
      <c r="R120" s="19" t="str">
        <f>IF(P120="","",VLOOKUP(P120,'[1]Extraction fiche'!$C$14:$F$34,3,))</f>
        <v/>
      </c>
      <c r="S120" s="19" t="str">
        <f>IF(P120="","",VLOOKUP(P120,'[1]Extraction fiche'!$C$14:$F$34,4,))</f>
        <v/>
      </c>
    </row>
    <row r="121" spans="16:19">
      <c r="P121" s="19" t="str">
        <f>IF(ISNA(VLOOKUP(A121,'[1]Extraction fiche'!$C$14:$C$34,1,)),"",VLOOKUP(A121,'[1]Extraction fiche'!$C$14:$C$34,1,FALSE))</f>
        <v/>
      </c>
      <c r="Q121" s="19" t="str">
        <f>IF(P121="","",VLOOKUP(P121,'[1]Extraction fiche'!$C$14:$F$34,2,))</f>
        <v/>
      </c>
      <c r="R121" s="19" t="str">
        <f>IF(P121="","",VLOOKUP(P121,'[1]Extraction fiche'!$C$14:$F$34,3,))</f>
        <v/>
      </c>
      <c r="S121" s="19" t="str">
        <f>IF(P121="","",VLOOKUP(P121,'[1]Extraction fiche'!$C$14:$F$34,4,))</f>
        <v/>
      </c>
    </row>
    <row r="122" spans="16:19">
      <c r="P122" s="19" t="str">
        <f>IF(ISNA(VLOOKUP(A122,'[1]Extraction fiche'!$C$14:$C$34,1,)),"",VLOOKUP(A122,'[1]Extraction fiche'!$C$14:$C$34,1,FALSE))</f>
        <v/>
      </c>
      <c r="Q122" s="19" t="str">
        <f>IF(P122="","",VLOOKUP(P122,'[1]Extraction fiche'!$C$14:$F$34,2,))</f>
        <v/>
      </c>
      <c r="R122" s="19" t="str">
        <f>IF(P122="","",VLOOKUP(P122,'[1]Extraction fiche'!$C$14:$F$34,3,))</f>
        <v/>
      </c>
      <c r="S122" s="19" t="str">
        <f>IF(P122="","",VLOOKUP(P122,'[1]Extraction fiche'!$C$14:$F$34,4,))</f>
        <v/>
      </c>
    </row>
    <row r="123" spans="16:19">
      <c r="P123" s="19" t="str">
        <f>IF(ISNA(VLOOKUP(A123,'[1]Extraction fiche'!$C$14:$C$34,1,)),"",VLOOKUP(A123,'[1]Extraction fiche'!$C$14:$C$34,1,FALSE))</f>
        <v/>
      </c>
      <c r="Q123" s="19" t="str">
        <f>IF(P123="","",VLOOKUP(P123,'[1]Extraction fiche'!$C$14:$F$34,2,))</f>
        <v/>
      </c>
      <c r="R123" s="19" t="str">
        <f>IF(P123="","",VLOOKUP(P123,'[1]Extraction fiche'!$C$14:$F$34,3,))</f>
        <v/>
      </c>
      <c r="S123" s="19" t="str">
        <f>IF(P123="","",VLOOKUP(P123,'[1]Extraction fiche'!$C$14:$F$34,4,))</f>
        <v/>
      </c>
    </row>
    <row r="124" spans="16:19">
      <c r="P124" s="19" t="str">
        <f>IF(ISNA(VLOOKUP(A124,'[1]Extraction fiche'!$C$14:$C$34,1,)),"",VLOOKUP(A124,'[1]Extraction fiche'!$C$14:$C$34,1,FALSE))</f>
        <v/>
      </c>
      <c r="Q124" s="19" t="str">
        <f>IF(P124="","",VLOOKUP(P124,'[1]Extraction fiche'!$C$14:$F$34,2,))</f>
        <v/>
      </c>
      <c r="R124" s="19" t="str">
        <f>IF(P124="","",VLOOKUP(P124,'[1]Extraction fiche'!$C$14:$F$34,3,))</f>
        <v/>
      </c>
      <c r="S124" s="19" t="str">
        <f>IF(P124="","",VLOOKUP(P124,'[1]Extraction fiche'!$C$14:$F$34,4,))</f>
        <v/>
      </c>
    </row>
    <row r="125" spans="16:19">
      <c r="P125" s="19" t="str">
        <f>IF(ISNA(VLOOKUP(A125,'[1]Extraction fiche'!$C$14:$C$34,1,)),"",VLOOKUP(A125,'[1]Extraction fiche'!$C$14:$C$34,1,FALSE))</f>
        <v/>
      </c>
      <c r="Q125" s="19" t="str">
        <f>IF(P125="","",VLOOKUP(P125,'[1]Extraction fiche'!$C$14:$F$34,2,))</f>
        <v/>
      </c>
      <c r="R125" s="19" t="str">
        <f>IF(P125="","",VLOOKUP(P125,'[1]Extraction fiche'!$C$14:$F$34,3,))</f>
        <v/>
      </c>
      <c r="S125" s="19" t="str">
        <f>IF(P125="","",VLOOKUP(P125,'[1]Extraction fiche'!$C$14:$F$34,4,))</f>
        <v/>
      </c>
    </row>
    <row r="126" spans="16:19">
      <c r="P126" s="19" t="str">
        <f>IF(ISNA(VLOOKUP(A126,'[1]Extraction fiche'!$C$14:$C$34,1,)),"",VLOOKUP(A126,'[1]Extraction fiche'!$C$14:$C$34,1,FALSE))</f>
        <v/>
      </c>
      <c r="Q126" s="19" t="str">
        <f>IF(P126="","",VLOOKUP(P126,'[1]Extraction fiche'!$C$14:$F$34,2,))</f>
        <v/>
      </c>
      <c r="R126" s="19" t="str">
        <f>IF(P126="","",VLOOKUP(P126,'[1]Extraction fiche'!$C$14:$F$34,3,))</f>
        <v/>
      </c>
      <c r="S126" s="19" t="str">
        <f>IF(P126="","",VLOOKUP(P126,'[1]Extraction fiche'!$C$14:$F$34,4,))</f>
        <v/>
      </c>
    </row>
    <row r="127" spans="16:19">
      <c r="P127" s="19" t="str">
        <f>IF(ISNA(VLOOKUP(A127,'[1]Extraction fiche'!$C$14:$C$34,1,)),"",VLOOKUP(A127,'[1]Extraction fiche'!$C$14:$C$34,1,FALSE))</f>
        <v/>
      </c>
      <c r="Q127" s="19" t="str">
        <f>IF(P127="","",VLOOKUP(P127,'[1]Extraction fiche'!$C$14:$F$34,2,))</f>
        <v/>
      </c>
      <c r="R127" s="19" t="str">
        <f>IF(P127="","",VLOOKUP(P127,'[1]Extraction fiche'!$C$14:$F$34,3,))</f>
        <v/>
      </c>
      <c r="S127" s="19" t="str">
        <f>IF(P127="","",VLOOKUP(P127,'[1]Extraction fiche'!$C$14:$F$34,4,))</f>
        <v/>
      </c>
    </row>
    <row r="128" spans="16:19">
      <c r="P128" s="19" t="str">
        <f>IF(ISNA(VLOOKUP(A128,'[1]Extraction fiche'!$C$14:$C$34,1,)),"",VLOOKUP(A128,'[1]Extraction fiche'!$C$14:$C$34,1,FALSE))</f>
        <v/>
      </c>
      <c r="Q128" s="19" t="str">
        <f>IF(P128="","",VLOOKUP(P128,'[1]Extraction fiche'!$C$14:$F$34,2,))</f>
        <v/>
      </c>
      <c r="R128" s="19" t="str">
        <f>IF(P128="","",VLOOKUP(P128,'[1]Extraction fiche'!$C$14:$F$34,3,))</f>
        <v/>
      </c>
      <c r="S128" s="19" t="str">
        <f>IF(P128="","",VLOOKUP(P128,'[1]Extraction fiche'!$C$14:$F$34,4,))</f>
        <v/>
      </c>
    </row>
    <row r="129" spans="16:19">
      <c r="P129" s="19" t="str">
        <f>IF(ISNA(VLOOKUP(A129,'[1]Extraction fiche'!$C$14:$C$34,1,)),"",VLOOKUP(A129,'[1]Extraction fiche'!$C$14:$C$34,1,FALSE))</f>
        <v/>
      </c>
      <c r="Q129" s="19" t="str">
        <f>IF(P129="","",VLOOKUP(P129,'[1]Extraction fiche'!$C$14:$F$34,2,))</f>
        <v/>
      </c>
      <c r="R129" s="19" t="str">
        <f>IF(P129="","",VLOOKUP(P129,'[1]Extraction fiche'!$C$14:$F$34,3,))</f>
        <v/>
      </c>
      <c r="S129" s="19" t="str">
        <f>IF(P129="","",VLOOKUP(P129,'[1]Extraction fiche'!$C$14:$F$34,4,))</f>
        <v/>
      </c>
    </row>
    <row r="130" spans="16:19">
      <c r="P130" s="19" t="str">
        <f>IF(ISNA(VLOOKUP(A130,'[1]Extraction fiche'!$C$14:$C$34,1,)),"",VLOOKUP(A130,'[1]Extraction fiche'!$C$14:$C$34,1,FALSE))</f>
        <v/>
      </c>
      <c r="Q130" s="19" t="str">
        <f>IF(P130="","",VLOOKUP(P130,'[1]Extraction fiche'!$C$14:$F$34,2,))</f>
        <v/>
      </c>
      <c r="R130" s="19" t="str">
        <f>IF(P130="","",VLOOKUP(P130,'[1]Extraction fiche'!$C$14:$F$34,3,))</f>
        <v/>
      </c>
      <c r="S130" s="19" t="str">
        <f>IF(P130="","",VLOOKUP(P130,'[1]Extraction fiche'!$C$14:$F$34,4,))</f>
        <v/>
      </c>
    </row>
    <row r="131" spans="16:19">
      <c r="P131" s="19" t="str">
        <f>IF(ISNA(VLOOKUP(A131,'[1]Extraction fiche'!$C$14:$C$34,1,)),"",VLOOKUP(A131,'[1]Extraction fiche'!$C$14:$C$34,1,FALSE))</f>
        <v/>
      </c>
      <c r="Q131" s="19" t="str">
        <f>IF(P131="","",VLOOKUP(P131,'[1]Extraction fiche'!$C$14:$F$34,2,))</f>
        <v/>
      </c>
      <c r="R131" s="19" t="str">
        <f>IF(P131="","",VLOOKUP(P131,'[1]Extraction fiche'!$C$14:$F$34,3,))</f>
        <v/>
      </c>
      <c r="S131" s="19" t="str">
        <f>IF(P131="","",VLOOKUP(P131,'[1]Extraction fiche'!$C$14:$F$34,4,))</f>
        <v/>
      </c>
    </row>
    <row r="132" spans="16:19">
      <c r="P132" s="19" t="str">
        <f>IF(ISNA(VLOOKUP(A132,'[1]Extraction fiche'!$C$14:$C$34,1,)),"",VLOOKUP(A132,'[1]Extraction fiche'!$C$14:$C$34,1,FALSE))</f>
        <v/>
      </c>
      <c r="Q132" s="19" t="str">
        <f>IF(P132="","",VLOOKUP(P132,'[1]Extraction fiche'!$C$14:$F$34,2,))</f>
        <v/>
      </c>
      <c r="R132" s="19" t="str">
        <f>IF(P132="","",VLOOKUP(P132,'[1]Extraction fiche'!$C$14:$F$34,3,))</f>
        <v/>
      </c>
      <c r="S132" s="19" t="str">
        <f>IF(P132="","",VLOOKUP(P132,'[1]Extraction fiche'!$C$14:$F$34,4,))</f>
        <v/>
      </c>
    </row>
    <row r="133" spans="16:19">
      <c r="P133" s="19" t="str">
        <f>IF(ISNA(VLOOKUP(A133,'[1]Extraction fiche'!$C$14:$C$34,1,)),"",VLOOKUP(A133,'[1]Extraction fiche'!$C$14:$C$34,1,FALSE))</f>
        <v/>
      </c>
      <c r="Q133" s="19" t="str">
        <f>IF(P133="","",VLOOKUP(P133,'[1]Extraction fiche'!$C$14:$F$34,2,))</f>
        <v/>
      </c>
      <c r="R133" s="19" t="str">
        <f>IF(P133="","",VLOOKUP(P133,'[1]Extraction fiche'!$C$14:$F$34,3,))</f>
        <v/>
      </c>
      <c r="S133" s="19" t="str">
        <f>IF(P133="","",VLOOKUP(P133,'[1]Extraction fiche'!$C$14:$F$34,4,))</f>
        <v/>
      </c>
    </row>
    <row r="134" spans="16:19">
      <c r="P134" s="19" t="str">
        <f>IF(ISNA(VLOOKUP(A134,'[1]Extraction fiche'!$C$14:$C$34,1,)),"",VLOOKUP(A134,'[1]Extraction fiche'!$C$14:$C$34,1,FALSE))</f>
        <v/>
      </c>
      <c r="Q134" s="19" t="str">
        <f>IF(P134="","",VLOOKUP(P134,'[1]Extraction fiche'!$C$14:$F$34,2,))</f>
        <v/>
      </c>
      <c r="R134" s="19" t="str">
        <f>IF(P134="","",VLOOKUP(P134,'[1]Extraction fiche'!$C$14:$F$34,3,))</f>
        <v/>
      </c>
      <c r="S134" s="19" t="str">
        <f>IF(P134="","",VLOOKUP(P134,'[1]Extraction fiche'!$C$14:$F$34,4,))</f>
        <v/>
      </c>
    </row>
    <row r="135" spans="16:19">
      <c r="P135" s="19" t="str">
        <f>IF(ISNA(VLOOKUP(A135,'[1]Extraction fiche'!$C$14:$C$34,1,)),"",VLOOKUP(A135,'[1]Extraction fiche'!$C$14:$C$34,1,FALSE))</f>
        <v/>
      </c>
      <c r="Q135" s="19" t="str">
        <f>IF(P135="","",VLOOKUP(P135,'[1]Extraction fiche'!$C$14:$F$34,2,))</f>
        <v/>
      </c>
      <c r="R135" s="19" t="str">
        <f>IF(P135="","",VLOOKUP(P135,'[1]Extraction fiche'!$C$14:$F$34,3,))</f>
        <v/>
      </c>
      <c r="S135" s="19" t="str">
        <f>IF(P135="","",VLOOKUP(P135,'[1]Extraction fiche'!$C$14:$F$34,4,))</f>
        <v/>
      </c>
    </row>
    <row r="136" spans="16:19">
      <c r="P136" s="19" t="str">
        <f>IF(ISNA(VLOOKUP(A136,'[1]Extraction fiche'!$C$14:$C$34,1,)),"",VLOOKUP(A136,'[1]Extraction fiche'!$C$14:$C$34,1,FALSE))</f>
        <v/>
      </c>
      <c r="Q136" s="19" t="str">
        <f>IF(P136="","",VLOOKUP(P136,'[1]Extraction fiche'!$C$14:$F$34,2,))</f>
        <v/>
      </c>
      <c r="R136" s="19" t="str">
        <f>IF(P136="","",VLOOKUP(P136,'[1]Extraction fiche'!$C$14:$F$34,3,))</f>
        <v/>
      </c>
      <c r="S136" s="19" t="str">
        <f>IF(P136="","",VLOOKUP(P136,'[1]Extraction fiche'!$C$14:$F$34,4,))</f>
        <v/>
      </c>
    </row>
    <row r="137" spans="16:19">
      <c r="P137" s="19" t="str">
        <f>IF(ISNA(VLOOKUP(A137,'[1]Extraction fiche'!$C$14:$C$34,1,)),"",VLOOKUP(A137,'[1]Extraction fiche'!$C$14:$C$34,1,FALSE))</f>
        <v/>
      </c>
      <c r="Q137" s="19" t="str">
        <f>IF(P137="","",VLOOKUP(P137,'[1]Extraction fiche'!$C$14:$F$34,2,))</f>
        <v/>
      </c>
      <c r="R137" s="19" t="str">
        <f>IF(P137="","",VLOOKUP(P137,'[1]Extraction fiche'!$C$14:$F$34,3,))</f>
        <v/>
      </c>
      <c r="S137" s="19" t="str">
        <f>IF(P137="","",VLOOKUP(P137,'[1]Extraction fiche'!$C$14:$F$34,4,))</f>
        <v/>
      </c>
    </row>
    <row r="138" spans="16:19">
      <c r="P138" s="19" t="str">
        <f>IF(ISNA(VLOOKUP(A138,'[1]Extraction fiche'!$C$14:$C$34,1,)),"",VLOOKUP(A138,'[1]Extraction fiche'!$C$14:$C$34,1,FALSE))</f>
        <v/>
      </c>
      <c r="Q138" s="19" t="str">
        <f>IF(P138="","",VLOOKUP(P138,'[1]Extraction fiche'!$C$14:$F$34,2,))</f>
        <v/>
      </c>
      <c r="R138" s="19" t="str">
        <f>IF(P138="","",VLOOKUP(P138,'[1]Extraction fiche'!$C$14:$F$34,3,))</f>
        <v/>
      </c>
      <c r="S138" s="19" t="str">
        <f>IF(P138="","",VLOOKUP(P138,'[1]Extraction fiche'!$C$14:$F$34,4,))</f>
        <v/>
      </c>
    </row>
    <row r="139" spans="16:19">
      <c r="P139" s="19" t="str">
        <f>IF(ISNA(VLOOKUP(A139,'[1]Extraction fiche'!$C$14:$C$34,1,)),"",VLOOKUP(A139,'[1]Extraction fiche'!$C$14:$C$34,1,FALSE))</f>
        <v/>
      </c>
      <c r="Q139" s="19" t="str">
        <f>IF(P139="","",VLOOKUP(P139,'[1]Extraction fiche'!$C$14:$F$34,2,))</f>
        <v/>
      </c>
      <c r="R139" s="19" t="str">
        <f>IF(P139="","",VLOOKUP(P139,'[1]Extraction fiche'!$C$14:$F$34,3,))</f>
        <v/>
      </c>
      <c r="S139" s="19" t="str">
        <f>IF(P139="","",VLOOKUP(P139,'[1]Extraction fiche'!$C$14:$F$34,4,))</f>
        <v/>
      </c>
    </row>
    <row r="140" spans="16:19">
      <c r="P140" s="19" t="str">
        <f>IF(ISNA(VLOOKUP(A140,'[1]Extraction fiche'!$C$14:$C$34,1,)),"",VLOOKUP(A140,'[1]Extraction fiche'!$C$14:$C$34,1,FALSE))</f>
        <v/>
      </c>
      <c r="Q140" s="19" t="str">
        <f>IF(P140="","",VLOOKUP(P140,'[1]Extraction fiche'!$C$14:$F$34,2,))</f>
        <v/>
      </c>
      <c r="R140" s="19" t="str">
        <f>IF(P140="","",VLOOKUP(P140,'[1]Extraction fiche'!$C$14:$F$34,3,))</f>
        <v/>
      </c>
      <c r="S140" s="19" t="str">
        <f>IF(P140="","",VLOOKUP(P140,'[1]Extraction fiche'!$C$14:$F$34,4,))</f>
        <v/>
      </c>
    </row>
    <row r="141" spans="16:19">
      <c r="P141" s="19" t="str">
        <f>IF(ISNA(VLOOKUP(A141,'[1]Extraction fiche'!$C$14:$C$34,1,)),"",VLOOKUP(A141,'[1]Extraction fiche'!$C$14:$C$34,1,FALSE))</f>
        <v/>
      </c>
      <c r="Q141" s="19" t="str">
        <f>IF(P141="","",VLOOKUP(P141,'[1]Extraction fiche'!$C$14:$F$34,2,))</f>
        <v/>
      </c>
      <c r="R141" s="19" t="str">
        <f>IF(P141="","",VLOOKUP(P141,'[1]Extraction fiche'!$C$14:$F$34,3,))</f>
        <v/>
      </c>
      <c r="S141" s="19" t="str">
        <f>IF(P141="","",VLOOKUP(P141,'[1]Extraction fiche'!$C$14:$F$34,4,))</f>
        <v/>
      </c>
    </row>
    <row r="142" spans="16:19">
      <c r="P142" s="19" t="str">
        <f>IF(ISNA(VLOOKUP(A142,'[1]Extraction fiche'!$C$14:$C$34,1,)),"",VLOOKUP(A142,'[1]Extraction fiche'!$C$14:$C$34,1,FALSE))</f>
        <v/>
      </c>
      <c r="Q142" s="19" t="str">
        <f>IF(P142="","",VLOOKUP(P142,'[1]Extraction fiche'!$C$14:$F$34,2,))</f>
        <v/>
      </c>
      <c r="R142" s="19" t="str">
        <f>IF(P142="","",VLOOKUP(P142,'[1]Extraction fiche'!$C$14:$F$34,3,))</f>
        <v/>
      </c>
      <c r="S142" s="19" t="str">
        <f>IF(P142="","",VLOOKUP(P142,'[1]Extraction fiche'!$C$14:$F$34,4,))</f>
        <v/>
      </c>
    </row>
    <row r="143" spans="16:19">
      <c r="P143" s="19" t="str">
        <f>IF(ISNA(VLOOKUP(A143,'[1]Extraction fiche'!$C$14:$C$34,1,)),"",VLOOKUP(A143,'[1]Extraction fiche'!$C$14:$C$34,1,FALSE))</f>
        <v/>
      </c>
      <c r="Q143" s="19" t="str">
        <f>IF(P143="","",VLOOKUP(P143,'[1]Extraction fiche'!$C$14:$F$34,2,))</f>
        <v/>
      </c>
      <c r="R143" s="19" t="str">
        <f>IF(P143="","",VLOOKUP(P143,'[1]Extraction fiche'!$C$14:$F$34,3,))</f>
        <v/>
      </c>
      <c r="S143" s="19" t="str">
        <f>IF(P143="","",VLOOKUP(P143,'[1]Extraction fiche'!$C$14:$F$34,4,))</f>
        <v/>
      </c>
    </row>
    <row r="144" spans="16:19">
      <c r="P144" s="19" t="str">
        <f>IF(ISNA(VLOOKUP(A144,'[1]Extraction fiche'!$C$14:$C$34,1,)),"",VLOOKUP(A144,'[1]Extraction fiche'!$C$14:$C$34,1,FALSE))</f>
        <v/>
      </c>
      <c r="Q144" s="19" t="str">
        <f>IF(P144="","",VLOOKUP(P144,'[1]Extraction fiche'!$C$14:$F$34,2,))</f>
        <v/>
      </c>
      <c r="R144" s="19" t="str">
        <f>IF(P144="","",VLOOKUP(P144,'[1]Extraction fiche'!$C$14:$F$34,3,))</f>
        <v/>
      </c>
      <c r="S144" s="19" t="str">
        <f>IF(P144="","",VLOOKUP(P144,'[1]Extraction fiche'!$C$14:$F$34,4,))</f>
        <v/>
      </c>
    </row>
    <row r="145" spans="16:19">
      <c r="P145" s="19" t="str">
        <f>IF(ISNA(VLOOKUP(A145,'[1]Extraction fiche'!$C$14:$C$34,1,)),"",VLOOKUP(A145,'[1]Extraction fiche'!$C$14:$C$34,1,FALSE))</f>
        <v/>
      </c>
      <c r="Q145" s="19" t="str">
        <f>IF(P145="","",VLOOKUP(P145,'[1]Extraction fiche'!$C$14:$F$34,2,))</f>
        <v/>
      </c>
      <c r="R145" s="19" t="str">
        <f>IF(P145="","",VLOOKUP(P145,'[1]Extraction fiche'!$C$14:$F$34,3,))</f>
        <v/>
      </c>
      <c r="S145" s="19" t="str">
        <f>IF(P145="","",VLOOKUP(P145,'[1]Extraction fiche'!$C$14:$F$34,4,))</f>
        <v/>
      </c>
    </row>
    <row r="146" spans="16:19">
      <c r="P146" s="19" t="str">
        <f>IF(ISNA(VLOOKUP(A146,'[1]Extraction fiche'!$C$14:$C$34,1,)),"",VLOOKUP(A146,'[1]Extraction fiche'!$C$14:$C$34,1,FALSE))</f>
        <v/>
      </c>
      <c r="Q146" s="19" t="str">
        <f>IF(P146="","",VLOOKUP(P146,'[1]Extraction fiche'!$C$14:$F$34,2,))</f>
        <v/>
      </c>
      <c r="R146" s="19" t="str">
        <f>IF(P146="","",VLOOKUP(P146,'[1]Extraction fiche'!$C$14:$F$34,3,))</f>
        <v/>
      </c>
      <c r="S146" s="19" t="str">
        <f>IF(P146="","",VLOOKUP(P146,'[1]Extraction fiche'!$C$14:$F$34,4,))</f>
        <v/>
      </c>
    </row>
    <row r="147" spans="16:19">
      <c r="P147" s="19" t="str">
        <f>IF(ISNA(VLOOKUP(A147,'[1]Extraction fiche'!$C$14:$C$34,1,)),"",VLOOKUP(A147,'[1]Extraction fiche'!$C$14:$C$34,1,FALSE))</f>
        <v/>
      </c>
      <c r="Q147" s="19" t="str">
        <f>IF(P147="","",VLOOKUP(P147,'[1]Extraction fiche'!$C$14:$F$34,2,))</f>
        <v/>
      </c>
      <c r="R147" s="19" t="str">
        <f>IF(P147="","",VLOOKUP(P147,'[1]Extraction fiche'!$C$14:$F$34,3,))</f>
        <v/>
      </c>
      <c r="S147" s="19" t="str">
        <f>IF(P147="","",VLOOKUP(P147,'[1]Extraction fiche'!$C$14:$F$34,4,))</f>
        <v/>
      </c>
    </row>
    <row r="148" spans="16:19">
      <c r="P148" s="19" t="str">
        <f>IF(ISNA(VLOOKUP(A148,'[1]Extraction fiche'!$C$14:$C$34,1,)),"",VLOOKUP(A148,'[1]Extraction fiche'!$C$14:$C$34,1,FALSE))</f>
        <v/>
      </c>
      <c r="Q148" s="19" t="str">
        <f>IF(P148="","",VLOOKUP(P148,'[1]Extraction fiche'!$C$14:$F$34,2,))</f>
        <v/>
      </c>
      <c r="R148" s="19" t="str">
        <f>IF(P148="","",VLOOKUP(P148,'[1]Extraction fiche'!$C$14:$F$34,3,))</f>
        <v/>
      </c>
      <c r="S148" s="19" t="str">
        <f>IF(P148="","",VLOOKUP(P148,'[1]Extraction fiche'!$C$14:$F$34,4,))</f>
        <v/>
      </c>
    </row>
    <row r="149" spans="16:19">
      <c r="P149" s="19" t="str">
        <f>IF(ISNA(VLOOKUP(A149,'[1]Extraction fiche'!$C$14:$C$34,1,)),"",VLOOKUP(A149,'[1]Extraction fiche'!$C$14:$C$34,1,FALSE))</f>
        <v/>
      </c>
      <c r="Q149" s="19" t="str">
        <f>IF(P149="","",VLOOKUP(P149,'[1]Extraction fiche'!$C$14:$F$34,2,))</f>
        <v/>
      </c>
      <c r="R149" s="19" t="str">
        <f>IF(P149="","",VLOOKUP(P149,'[1]Extraction fiche'!$C$14:$F$34,3,))</f>
        <v/>
      </c>
      <c r="S149" s="19" t="str">
        <f>IF(P149="","",VLOOKUP(P149,'[1]Extraction fiche'!$C$14:$F$34,4,))</f>
        <v/>
      </c>
    </row>
    <row r="150" spans="16:19">
      <c r="P150" s="19" t="str">
        <f>IF(ISNA(VLOOKUP(A150,'[1]Extraction fiche'!$C$14:$C$34,1,)),"",VLOOKUP(A150,'[1]Extraction fiche'!$C$14:$C$34,1,FALSE))</f>
        <v/>
      </c>
      <c r="Q150" s="19" t="str">
        <f>IF(P150="","",VLOOKUP(P150,'[1]Extraction fiche'!$C$14:$F$34,2,))</f>
        <v/>
      </c>
      <c r="R150" s="19" t="str">
        <f>IF(P150="","",VLOOKUP(P150,'[1]Extraction fiche'!$C$14:$F$34,3,))</f>
        <v/>
      </c>
      <c r="S150" s="19" t="str">
        <f>IF(P150="","",VLOOKUP(P150,'[1]Extraction fiche'!$C$14:$F$34,4,))</f>
        <v/>
      </c>
    </row>
    <row r="151" spans="16:19">
      <c r="P151" s="19" t="str">
        <f>IF(ISNA(VLOOKUP(A151,'[1]Extraction fiche'!$C$14:$C$34,1,)),"",VLOOKUP(A151,'[1]Extraction fiche'!$C$14:$C$34,1,FALSE))</f>
        <v/>
      </c>
      <c r="Q151" s="19" t="str">
        <f>IF(P151="","",VLOOKUP(P151,'[1]Extraction fiche'!$C$14:$F$34,2,))</f>
        <v/>
      </c>
      <c r="R151" s="19" t="str">
        <f>IF(P151="","",VLOOKUP(P151,'[1]Extraction fiche'!$C$14:$F$34,3,))</f>
        <v/>
      </c>
      <c r="S151" s="19" t="str">
        <f>IF(P151="","",VLOOKUP(P151,'[1]Extraction fiche'!$C$14:$F$34,4,))</f>
        <v/>
      </c>
    </row>
    <row r="152" spans="16:19">
      <c r="P152" s="19" t="str">
        <f>IF(ISNA(VLOOKUP(A152,'[1]Extraction fiche'!$C$14:$C$34,1,)),"",VLOOKUP(A152,'[1]Extraction fiche'!$C$14:$C$34,1,FALSE))</f>
        <v/>
      </c>
      <c r="Q152" s="19" t="str">
        <f>IF(P152="","",VLOOKUP(P152,'[1]Extraction fiche'!$C$14:$F$34,2,))</f>
        <v/>
      </c>
      <c r="R152" s="19" t="str">
        <f>IF(P152="","",VLOOKUP(P152,'[1]Extraction fiche'!$C$14:$F$34,3,))</f>
        <v/>
      </c>
      <c r="S152" s="19" t="str">
        <f>IF(P152="","",VLOOKUP(P152,'[1]Extraction fiche'!$C$14:$F$34,4,))</f>
        <v/>
      </c>
    </row>
    <row r="153" spans="16:19">
      <c r="P153" s="19" t="str">
        <f>IF(ISNA(VLOOKUP(A153,'[1]Extraction fiche'!$C$14:$C$34,1,)),"",VLOOKUP(A153,'[1]Extraction fiche'!$C$14:$C$34,1,FALSE))</f>
        <v/>
      </c>
      <c r="Q153" s="19" t="str">
        <f>IF(P153="","",VLOOKUP(P153,'[1]Extraction fiche'!$C$14:$F$34,2,))</f>
        <v/>
      </c>
      <c r="R153" s="19" t="str">
        <f>IF(P153="","",VLOOKUP(P153,'[1]Extraction fiche'!$C$14:$F$34,3,))</f>
        <v/>
      </c>
      <c r="S153" s="19" t="str">
        <f>IF(P153="","",VLOOKUP(P153,'[1]Extraction fiche'!$C$14:$F$34,4,))</f>
        <v/>
      </c>
    </row>
    <row r="154" spans="16:19">
      <c r="P154" s="19" t="str">
        <f>IF(ISNA(VLOOKUP(A154,'[1]Extraction fiche'!$C$14:$C$34,1,)),"",VLOOKUP(A154,'[1]Extraction fiche'!$C$14:$C$34,1,FALSE))</f>
        <v/>
      </c>
      <c r="Q154" s="19" t="str">
        <f>IF(P154="","",VLOOKUP(P154,'[1]Extraction fiche'!$C$14:$F$34,2,))</f>
        <v/>
      </c>
      <c r="R154" s="19" t="str">
        <f>IF(P154="","",VLOOKUP(P154,'[1]Extraction fiche'!$C$14:$F$34,3,))</f>
        <v/>
      </c>
      <c r="S154" s="19" t="str">
        <f>IF(P154="","",VLOOKUP(P154,'[1]Extraction fiche'!$C$14:$F$34,4,))</f>
        <v/>
      </c>
    </row>
    <row r="155" spans="16:19">
      <c r="P155" s="19" t="str">
        <f>IF(ISNA(VLOOKUP(A155,'[1]Extraction fiche'!$C$14:$C$34,1,)),"",VLOOKUP(A155,'[1]Extraction fiche'!$C$14:$C$34,1,FALSE))</f>
        <v/>
      </c>
      <c r="Q155" s="19" t="str">
        <f>IF(P155="","",VLOOKUP(P155,'[1]Extraction fiche'!$C$14:$F$34,2,))</f>
        <v/>
      </c>
      <c r="R155" s="19" t="str">
        <f>IF(P155="","",VLOOKUP(P155,'[1]Extraction fiche'!$C$14:$F$34,3,))</f>
        <v/>
      </c>
      <c r="S155" s="19" t="str">
        <f>IF(P155="","",VLOOKUP(P155,'[1]Extraction fiche'!$C$14:$F$34,4,))</f>
        <v/>
      </c>
    </row>
    <row r="156" spans="16:19">
      <c r="P156" s="19" t="str">
        <f>IF(ISNA(VLOOKUP(A156,'[1]Extraction fiche'!$C$14:$C$34,1,)),"",VLOOKUP(A156,'[1]Extraction fiche'!$C$14:$C$34,1,FALSE))</f>
        <v/>
      </c>
      <c r="Q156" s="19" t="str">
        <f>IF(P156="","",VLOOKUP(P156,'[1]Extraction fiche'!$C$14:$F$34,2,))</f>
        <v/>
      </c>
      <c r="R156" s="19" t="str">
        <f>IF(P156="","",VLOOKUP(P156,'[1]Extraction fiche'!$C$14:$F$34,3,))</f>
        <v/>
      </c>
      <c r="S156" s="19" t="str">
        <f>IF(P156="","",VLOOKUP(P156,'[1]Extraction fiche'!$C$14:$F$34,4,))</f>
        <v/>
      </c>
    </row>
    <row r="157" spans="16:19">
      <c r="P157" s="19" t="str">
        <f>IF(ISNA(VLOOKUP(A157,'[1]Extraction fiche'!$C$14:$C$34,1,)),"",VLOOKUP(A157,'[1]Extraction fiche'!$C$14:$C$34,1,FALSE))</f>
        <v/>
      </c>
      <c r="Q157" s="19" t="str">
        <f>IF(P157="","",VLOOKUP(P157,'[1]Extraction fiche'!$C$14:$F$34,2,))</f>
        <v/>
      </c>
      <c r="R157" s="19" t="str">
        <f>IF(P157="","",VLOOKUP(P157,'[1]Extraction fiche'!$C$14:$F$34,3,))</f>
        <v/>
      </c>
      <c r="S157" s="19" t="str">
        <f>IF(P157="","",VLOOKUP(P157,'[1]Extraction fiche'!$C$14:$F$34,4,))</f>
        <v/>
      </c>
    </row>
    <row r="158" spans="16:19">
      <c r="P158" s="19" t="str">
        <f>IF(ISNA(VLOOKUP(A158,'[1]Extraction fiche'!$C$14:$C$34,1,)),"",VLOOKUP(A158,'[1]Extraction fiche'!$C$14:$C$34,1,FALSE))</f>
        <v/>
      </c>
      <c r="Q158" s="19" t="str">
        <f>IF(P158="","",VLOOKUP(P158,'[1]Extraction fiche'!$C$14:$F$34,2,))</f>
        <v/>
      </c>
      <c r="R158" s="19" t="str">
        <f>IF(P158="","",VLOOKUP(P158,'[1]Extraction fiche'!$C$14:$F$34,3,))</f>
        <v/>
      </c>
      <c r="S158" s="19" t="str">
        <f>IF(P158="","",VLOOKUP(P158,'[1]Extraction fiche'!$C$14:$F$34,4,))</f>
        <v/>
      </c>
    </row>
    <row r="159" spans="16:19">
      <c r="P159" s="19" t="str">
        <f>IF(ISNA(VLOOKUP(A159,'[1]Extraction fiche'!$C$14:$C$34,1,)),"",VLOOKUP(A159,'[1]Extraction fiche'!$C$14:$C$34,1,FALSE))</f>
        <v/>
      </c>
      <c r="Q159" s="19" t="str">
        <f>IF(P159="","",VLOOKUP(P159,'[1]Extraction fiche'!$C$14:$F$34,2,))</f>
        <v/>
      </c>
      <c r="R159" s="19" t="str">
        <f>IF(P159="","",VLOOKUP(P159,'[1]Extraction fiche'!$C$14:$F$34,3,))</f>
        <v/>
      </c>
      <c r="S159" s="19" t="str">
        <f>IF(P159="","",VLOOKUP(P159,'[1]Extraction fiche'!$C$14:$F$34,4,))</f>
        <v/>
      </c>
    </row>
    <row r="160" spans="16:19">
      <c r="P160" s="19" t="str">
        <f>IF(ISNA(VLOOKUP(A160,'[1]Extraction fiche'!$C$14:$C$34,1,)),"",VLOOKUP(A160,'[1]Extraction fiche'!$C$14:$C$34,1,FALSE))</f>
        <v/>
      </c>
      <c r="Q160" s="19" t="str">
        <f>IF(P160="","",VLOOKUP(P160,'[1]Extraction fiche'!$C$14:$F$34,2,))</f>
        <v/>
      </c>
      <c r="R160" s="19" t="str">
        <f>IF(P160="","",VLOOKUP(P160,'[1]Extraction fiche'!$C$14:$F$34,3,))</f>
        <v/>
      </c>
      <c r="S160" s="19" t="str">
        <f>IF(P160="","",VLOOKUP(P160,'[1]Extraction fiche'!$C$14:$F$34,4,))</f>
        <v/>
      </c>
    </row>
    <row r="161" spans="16:19">
      <c r="P161" s="19" t="str">
        <f>IF(ISNA(VLOOKUP(A161,'[1]Extraction fiche'!$C$14:$C$34,1,)),"",VLOOKUP(A161,'[1]Extraction fiche'!$C$14:$C$34,1,FALSE))</f>
        <v/>
      </c>
      <c r="Q161" s="19" t="str">
        <f>IF(P161="","",VLOOKUP(P161,'[1]Extraction fiche'!$C$14:$F$34,2,))</f>
        <v/>
      </c>
      <c r="R161" s="19" t="str">
        <f>IF(P161="","",VLOOKUP(P161,'[1]Extraction fiche'!$C$14:$F$34,3,))</f>
        <v/>
      </c>
      <c r="S161" s="19" t="str">
        <f>IF(P161="","",VLOOKUP(P161,'[1]Extraction fiche'!$C$14:$F$34,4,))</f>
        <v/>
      </c>
    </row>
    <row r="162" spans="16:19">
      <c r="P162" s="19" t="str">
        <f>IF(ISNA(VLOOKUP(A162,'[1]Extraction fiche'!$C$14:$C$34,1,)),"",VLOOKUP(A162,'[1]Extraction fiche'!$C$14:$C$34,1,FALSE))</f>
        <v/>
      </c>
      <c r="Q162" s="19" t="str">
        <f>IF(P162="","",VLOOKUP(P162,'[1]Extraction fiche'!$C$14:$F$34,2,))</f>
        <v/>
      </c>
      <c r="R162" s="19" t="str">
        <f>IF(P162="","",VLOOKUP(P162,'[1]Extraction fiche'!$C$14:$F$34,3,))</f>
        <v/>
      </c>
      <c r="S162" s="19" t="str">
        <f>IF(P162="","",VLOOKUP(P162,'[1]Extraction fiche'!$C$14:$F$34,4,))</f>
        <v/>
      </c>
    </row>
    <row r="163" spans="16:19">
      <c r="P163" s="19" t="str">
        <f>IF(ISNA(VLOOKUP(A163,'[1]Extraction fiche'!$C$14:$C$34,1,)),"",VLOOKUP(A163,'[1]Extraction fiche'!$C$14:$C$34,1,FALSE))</f>
        <v/>
      </c>
      <c r="Q163" s="19" t="str">
        <f>IF(P163="","",VLOOKUP(P163,'[1]Extraction fiche'!$C$14:$F$34,2,))</f>
        <v/>
      </c>
      <c r="R163" s="19" t="str">
        <f>IF(P163="","",VLOOKUP(P163,'[1]Extraction fiche'!$C$14:$F$34,3,))</f>
        <v/>
      </c>
      <c r="S163" s="19" t="str">
        <f>IF(P163="","",VLOOKUP(P163,'[1]Extraction fiche'!$C$14:$F$34,4,))</f>
        <v/>
      </c>
    </row>
    <row r="164" spans="16:19">
      <c r="P164" s="19" t="str">
        <f>IF(ISNA(VLOOKUP(A164,'[1]Extraction fiche'!$C$14:$C$34,1,)),"",VLOOKUP(A164,'[1]Extraction fiche'!$C$14:$C$34,1,FALSE))</f>
        <v/>
      </c>
      <c r="Q164" s="19" t="str">
        <f>IF(P164="","",VLOOKUP(P164,'[1]Extraction fiche'!$C$14:$F$34,2,))</f>
        <v/>
      </c>
      <c r="R164" s="19" t="str">
        <f>IF(P164="","",VLOOKUP(P164,'[1]Extraction fiche'!$C$14:$F$34,3,))</f>
        <v/>
      </c>
      <c r="S164" s="19" t="str">
        <f>IF(P164="","",VLOOKUP(P164,'[1]Extraction fiche'!$C$14:$F$34,4,))</f>
        <v/>
      </c>
    </row>
    <row r="165" spans="16:19">
      <c r="P165" s="19" t="str">
        <f>IF(ISNA(VLOOKUP(A165,'[1]Extraction fiche'!$C$14:$C$34,1,)),"",VLOOKUP(A165,'[1]Extraction fiche'!$C$14:$C$34,1,FALSE))</f>
        <v/>
      </c>
      <c r="Q165" s="19" t="str">
        <f>IF(P165="","",VLOOKUP(P165,'[1]Extraction fiche'!$C$14:$F$34,2,))</f>
        <v/>
      </c>
      <c r="R165" s="19" t="str">
        <f>IF(P165="","",VLOOKUP(P165,'[1]Extraction fiche'!$C$14:$F$34,3,))</f>
        <v/>
      </c>
      <c r="S165" s="19" t="str">
        <f>IF(P165="","",VLOOKUP(P165,'[1]Extraction fiche'!$C$14:$F$34,4,))</f>
        <v/>
      </c>
    </row>
    <row r="166" spans="16:19">
      <c r="P166" s="19" t="str">
        <f>IF(ISNA(VLOOKUP(A166,'[1]Extraction fiche'!$C$14:$C$34,1,)),"",VLOOKUP(A166,'[1]Extraction fiche'!$C$14:$C$34,1,FALSE))</f>
        <v/>
      </c>
      <c r="Q166" s="19" t="str">
        <f>IF(P166="","",VLOOKUP(P166,'[1]Extraction fiche'!$C$14:$F$34,2,))</f>
        <v/>
      </c>
      <c r="R166" s="19" t="str">
        <f>IF(P166="","",VLOOKUP(P166,'[1]Extraction fiche'!$C$14:$F$34,3,))</f>
        <v/>
      </c>
      <c r="S166" s="19" t="str">
        <f>IF(P166="","",VLOOKUP(P166,'[1]Extraction fiche'!$C$14:$F$34,4,))</f>
        <v/>
      </c>
    </row>
    <row r="167" spans="16:19">
      <c r="P167" s="19" t="str">
        <f>IF(ISNA(VLOOKUP(A167,'[1]Extraction fiche'!$C$14:$C$34,1,)),"",VLOOKUP(A167,'[1]Extraction fiche'!$C$14:$C$34,1,FALSE))</f>
        <v/>
      </c>
      <c r="Q167" s="19" t="str">
        <f>IF(P167="","",VLOOKUP(P167,'[1]Extraction fiche'!$C$14:$F$34,2,))</f>
        <v/>
      </c>
      <c r="R167" s="19" t="str">
        <f>IF(P167="","",VLOOKUP(P167,'[1]Extraction fiche'!$C$14:$F$34,3,))</f>
        <v/>
      </c>
      <c r="S167" s="19" t="str">
        <f>IF(P167="","",VLOOKUP(P167,'[1]Extraction fiche'!$C$14:$F$34,4,))</f>
        <v/>
      </c>
    </row>
    <row r="168" spans="16:19">
      <c r="P168" s="19" t="str">
        <f>IF(ISNA(VLOOKUP(A168,'[1]Extraction fiche'!$C$14:$C$34,1,)),"",VLOOKUP(A168,'[1]Extraction fiche'!$C$14:$C$34,1,FALSE))</f>
        <v/>
      </c>
      <c r="Q168" s="19" t="str">
        <f>IF(P168="","",VLOOKUP(P168,'[1]Extraction fiche'!$C$14:$F$34,2,))</f>
        <v/>
      </c>
      <c r="R168" s="19" t="str">
        <f>IF(P168="","",VLOOKUP(P168,'[1]Extraction fiche'!$C$14:$F$34,3,))</f>
        <v/>
      </c>
      <c r="S168" s="19" t="str">
        <f>IF(P168="","",VLOOKUP(P168,'[1]Extraction fiche'!$C$14:$F$34,4,))</f>
        <v/>
      </c>
    </row>
    <row r="169" spans="16:19">
      <c r="P169" s="19" t="str">
        <f>IF(ISNA(VLOOKUP(A169,'[1]Extraction fiche'!$C$14:$C$34,1,)),"",VLOOKUP(A169,'[1]Extraction fiche'!$C$14:$C$34,1,FALSE))</f>
        <v/>
      </c>
      <c r="Q169" s="19" t="str">
        <f>IF(P169="","",VLOOKUP(P169,'[1]Extraction fiche'!$C$14:$F$34,2,))</f>
        <v/>
      </c>
      <c r="R169" s="19" t="str">
        <f>IF(P169="","",VLOOKUP(P169,'[1]Extraction fiche'!$C$14:$F$34,3,))</f>
        <v/>
      </c>
      <c r="S169" s="19" t="str">
        <f>IF(P169="","",VLOOKUP(P169,'[1]Extraction fiche'!$C$14:$F$34,4,))</f>
        <v/>
      </c>
    </row>
  </sheetData>
  <mergeCells count="54">
    <mergeCell ref="A16:B16"/>
    <mergeCell ref="G16:H16"/>
    <mergeCell ref="I16:J16"/>
    <mergeCell ref="K16:L16"/>
    <mergeCell ref="A17:H17"/>
    <mergeCell ref="A14:B14"/>
    <mergeCell ref="G14:H14"/>
    <mergeCell ref="I14:J14"/>
    <mergeCell ref="K14:L14"/>
    <mergeCell ref="A15:B15"/>
    <mergeCell ref="G15:H15"/>
    <mergeCell ref="I15:J15"/>
    <mergeCell ref="K15:L15"/>
    <mergeCell ref="A12:B12"/>
    <mergeCell ref="G12:H12"/>
    <mergeCell ref="I12:J12"/>
    <mergeCell ref="K12:L12"/>
    <mergeCell ref="A13:B13"/>
    <mergeCell ref="G13:H13"/>
    <mergeCell ref="I13:J13"/>
    <mergeCell ref="K13:L13"/>
    <mergeCell ref="A10:B10"/>
    <mergeCell ref="G10:H10"/>
    <mergeCell ref="I10:J10"/>
    <mergeCell ref="K10:L10"/>
    <mergeCell ref="A11:B11"/>
    <mergeCell ref="G11:H11"/>
    <mergeCell ref="I11:J11"/>
    <mergeCell ref="K11:L11"/>
    <mergeCell ref="A8:B8"/>
    <mergeCell ref="G8:H8"/>
    <mergeCell ref="I8:J8"/>
    <mergeCell ref="K8:L8"/>
    <mergeCell ref="A9:B9"/>
    <mergeCell ref="G9:H9"/>
    <mergeCell ref="I9:J9"/>
    <mergeCell ref="K9:L9"/>
    <mergeCell ref="G6:H6"/>
    <mergeCell ref="I6:J6"/>
    <mergeCell ref="K6:L6"/>
    <mergeCell ref="A7:B7"/>
    <mergeCell ref="G7:H7"/>
    <mergeCell ref="I7:J7"/>
    <mergeCell ref="K7:L7"/>
    <mergeCell ref="A1:M1"/>
    <mergeCell ref="A2:M2"/>
    <mergeCell ref="D3:E3"/>
    <mergeCell ref="G3:H3"/>
    <mergeCell ref="A5:B6"/>
    <mergeCell ref="C5:C6"/>
    <mergeCell ref="D5:D6"/>
    <mergeCell ref="E5:F5"/>
    <mergeCell ref="G5:L5"/>
    <mergeCell ref="M5:M6"/>
  </mergeCells>
  <dataValidations count="1">
    <dataValidation type="list" allowBlank="1" showInputMessage="1" showErrorMessage="1" sqref="O3:T3">
      <formula1>Lesnoms</formula1>
    </dataValidation>
  </dataValidations>
  <printOptions horizontalCentered="1" verticalCentered="1"/>
  <pageMargins left="0.70866141732283472" right="0.70866141732283472" top="0.74803149606299213" bottom="0.74803149606299213" header="0.31496062992125984" footer="0.31496062992125984"/>
  <pageSetup paperSize="9" scale="42" orientation="landscape" horizontalDpi="300" verticalDpi="300" r:id="rId1"/>
</worksheet>
</file>

<file path=xl/worksheets/sheet2.xml><?xml version="1.0" encoding="utf-8"?>
<worksheet xmlns="http://schemas.openxmlformats.org/spreadsheetml/2006/main" xmlns:r="http://schemas.openxmlformats.org/officeDocument/2006/relationships">
  <sheetPr codeName="Feuil16"/>
  <dimension ref="A1:G6"/>
  <sheetViews>
    <sheetView workbookViewId="0">
      <selection activeCell="D13" sqref="D13:D15"/>
    </sheetView>
  </sheetViews>
  <sheetFormatPr baseColWidth="10" defaultRowHeight="12.75"/>
  <cols>
    <col min="1" max="2" width="11.42578125" customWidth="1"/>
    <col min="3" max="3" width="33.7109375" customWidth="1"/>
    <col min="4" max="4" width="26.7109375" customWidth="1"/>
    <col min="5" max="5" width="16.42578125" customWidth="1"/>
    <col min="6" max="6" width="29.28515625" customWidth="1"/>
  </cols>
  <sheetData>
    <row r="1" spans="1:7" ht="16.5">
      <c r="A1" s="46" t="s">
        <v>30</v>
      </c>
      <c r="B1" s="46" t="s">
        <v>31</v>
      </c>
      <c r="C1" s="46" t="s">
        <v>32</v>
      </c>
      <c r="D1" s="46" t="s">
        <v>33</v>
      </c>
      <c r="E1" s="46" t="s">
        <v>34</v>
      </c>
      <c r="F1" s="46" t="s">
        <v>35</v>
      </c>
      <c r="G1" s="46" t="s">
        <v>36</v>
      </c>
    </row>
    <row r="2" spans="1:7">
      <c r="A2" t="s">
        <v>37</v>
      </c>
      <c r="B2" t="s">
        <v>38</v>
      </c>
      <c r="C2" t="s">
        <v>39</v>
      </c>
      <c r="D2" t="s">
        <v>40</v>
      </c>
      <c r="E2" s="47" t="s">
        <v>41</v>
      </c>
      <c r="F2" s="48">
        <v>39217</v>
      </c>
      <c r="G2" t="str">
        <f>A2 &amp; " " &amp; B2 &amp; " "</f>
        <v xml:space="preserve">Dupont Jean </v>
      </c>
    </row>
    <row r="3" spans="1:7">
      <c r="A3" t="s">
        <v>42</v>
      </c>
      <c r="B3" t="s">
        <v>43</v>
      </c>
      <c r="C3" t="s">
        <v>44</v>
      </c>
      <c r="D3" t="s">
        <v>45</v>
      </c>
      <c r="E3" s="47" t="s">
        <v>46</v>
      </c>
      <c r="F3" s="48">
        <v>39218</v>
      </c>
      <c r="G3" t="str">
        <f t="shared" ref="G3:G6" si="0">A3 &amp; " " &amp; B3 &amp; " "</f>
        <v xml:space="preserve">Dubois Elodie </v>
      </c>
    </row>
    <row r="4" spans="1:7">
      <c r="A4" t="s">
        <v>47</v>
      </c>
      <c r="B4" t="s">
        <v>48</v>
      </c>
      <c r="C4" t="s">
        <v>49</v>
      </c>
      <c r="D4" t="s">
        <v>50</v>
      </c>
      <c r="E4" s="47" t="s">
        <v>51</v>
      </c>
      <c r="F4" s="48">
        <v>39219</v>
      </c>
      <c r="G4" t="str">
        <f t="shared" si="0"/>
        <v xml:space="preserve">Dupré Léa </v>
      </c>
    </row>
    <row r="5" spans="1:7">
      <c r="A5" t="s">
        <v>52</v>
      </c>
      <c r="B5" t="s">
        <v>53</v>
      </c>
      <c r="C5" t="s">
        <v>54</v>
      </c>
      <c r="D5" t="s">
        <v>55</v>
      </c>
      <c r="E5" s="47" t="s">
        <v>56</v>
      </c>
      <c r="F5" s="48">
        <v>39220</v>
      </c>
      <c r="G5" t="str">
        <f t="shared" si="0"/>
        <v xml:space="preserve">Seguin Arthur </v>
      </c>
    </row>
    <row r="6" spans="1:7">
      <c r="A6" t="s">
        <v>52</v>
      </c>
      <c r="B6" t="s">
        <v>57</v>
      </c>
      <c r="C6" t="s">
        <v>58</v>
      </c>
      <c r="D6" t="s">
        <v>59</v>
      </c>
      <c r="E6" s="47" t="s">
        <v>60</v>
      </c>
      <c r="F6" s="48"/>
      <c r="G6" t="str">
        <f t="shared" si="0"/>
        <v xml:space="preserve">Seguin Marie </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Fiche prév exposition</vt:lpstr>
      <vt:lpstr>Liste</vt:lpstr>
      <vt:lpstr>Qui</vt:lpstr>
      <vt:lpstr>'Fiche prév exposition'!Zone_d_impression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renaux.am</dc:creator>
  <cp:lastModifiedBy>renaux.am</cp:lastModifiedBy>
  <dcterms:created xsi:type="dcterms:W3CDTF">2013-01-28T14:57:34Z</dcterms:created>
  <dcterms:modified xsi:type="dcterms:W3CDTF">2013-01-28T14:58:55Z</dcterms:modified>
</cp:coreProperties>
</file>