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5600" windowHeight="8505" tabRatio="946" activeTab="1"/>
  </bookViews>
  <sheets>
    <sheet name="REF" sheetId="16" r:id="rId1"/>
    <sheet name="Cholet" sheetId="1" r:id="rId2"/>
  </sheets>
  <calcPr calcId="144525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3" i="1"/>
  <c r="BW47" i="1"/>
  <c r="BQ47" i="1"/>
  <c r="BK47" i="1"/>
  <c r="AS47" i="1"/>
  <c r="AM47" i="1"/>
  <c r="AG47" i="1"/>
  <c r="AA47" i="1"/>
  <c r="U47" i="1"/>
  <c r="O47" i="1"/>
  <c r="CA4" i="1"/>
  <c r="CA5" i="1"/>
  <c r="CA6" i="1"/>
  <c r="CA7" i="1"/>
  <c r="CA8" i="1"/>
  <c r="CA9" i="1"/>
  <c r="CA10" i="1"/>
  <c r="CA11" i="1"/>
  <c r="CA12" i="1"/>
  <c r="CA13" i="1"/>
  <c r="CA14" i="1"/>
  <c r="CA15" i="1"/>
  <c r="CA16" i="1"/>
  <c r="CA17" i="1"/>
  <c r="CA18" i="1"/>
  <c r="CA19" i="1"/>
  <c r="CA20" i="1"/>
  <c r="CA21" i="1"/>
  <c r="CA22" i="1"/>
  <c r="CA23" i="1"/>
  <c r="CA24" i="1"/>
  <c r="CA25" i="1"/>
  <c r="CA26" i="1"/>
  <c r="CA27" i="1"/>
  <c r="CA28" i="1"/>
  <c r="CA29" i="1"/>
  <c r="CA30" i="1"/>
  <c r="CA31" i="1"/>
  <c r="CA32" i="1"/>
  <c r="CA33" i="1"/>
  <c r="CA34" i="1"/>
  <c r="CA35" i="1"/>
  <c r="CA36" i="1"/>
  <c r="CA37" i="1"/>
  <c r="CA38" i="1"/>
  <c r="CA39" i="1"/>
  <c r="CA40" i="1"/>
  <c r="CA41" i="1"/>
  <c r="CA42" i="1"/>
  <c r="CA43" i="1"/>
  <c r="CA3" i="1"/>
  <c r="BU4" i="1"/>
  <c r="BU5" i="1"/>
  <c r="BU6" i="1"/>
  <c r="BU7" i="1"/>
  <c r="BU8" i="1"/>
  <c r="BU9" i="1"/>
  <c r="BU10" i="1"/>
  <c r="BU11" i="1"/>
  <c r="BU12" i="1"/>
  <c r="BU13" i="1"/>
  <c r="BU14" i="1"/>
  <c r="BU15" i="1"/>
  <c r="BU16" i="1"/>
  <c r="BU17" i="1"/>
  <c r="BU18" i="1"/>
  <c r="BU19" i="1"/>
  <c r="BU20" i="1"/>
  <c r="BU21" i="1"/>
  <c r="BU22" i="1"/>
  <c r="BU23" i="1"/>
  <c r="BU24" i="1"/>
  <c r="BU25" i="1"/>
  <c r="BU26" i="1"/>
  <c r="BU27" i="1"/>
  <c r="BU28" i="1"/>
  <c r="BU29" i="1"/>
  <c r="BU30" i="1"/>
  <c r="BU31" i="1"/>
  <c r="BU32" i="1"/>
  <c r="BU33" i="1"/>
  <c r="BU34" i="1"/>
  <c r="BU35" i="1"/>
  <c r="BU36" i="1"/>
  <c r="BU37" i="1"/>
  <c r="BU38" i="1"/>
  <c r="BU39" i="1"/>
  <c r="BU40" i="1"/>
  <c r="BU41" i="1"/>
  <c r="BU42" i="1"/>
  <c r="BU43" i="1"/>
  <c r="BU3" i="1"/>
  <c r="BO4" i="1"/>
  <c r="BO5" i="1"/>
  <c r="BO6" i="1"/>
  <c r="BO7" i="1"/>
  <c r="BO8" i="1"/>
  <c r="BO9" i="1"/>
  <c r="BO10" i="1"/>
  <c r="BO11" i="1"/>
  <c r="BO12" i="1"/>
  <c r="BO13" i="1"/>
  <c r="BO14" i="1"/>
  <c r="BO15" i="1"/>
  <c r="BO16" i="1"/>
  <c r="BO17" i="1"/>
  <c r="BO18" i="1"/>
  <c r="BO19" i="1"/>
  <c r="BO20" i="1"/>
  <c r="BO21" i="1"/>
  <c r="BO22" i="1"/>
  <c r="BO23" i="1"/>
  <c r="BO24" i="1"/>
  <c r="BO25" i="1"/>
  <c r="BO26" i="1"/>
  <c r="BO27" i="1"/>
  <c r="BO28" i="1"/>
  <c r="BO29" i="1"/>
  <c r="BO30" i="1"/>
  <c r="BO31" i="1"/>
  <c r="BO32" i="1"/>
  <c r="BO33" i="1"/>
  <c r="BO34" i="1"/>
  <c r="BO35" i="1"/>
  <c r="BO36" i="1"/>
  <c r="BO37" i="1"/>
  <c r="BO38" i="1"/>
  <c r="BO39" i="1"/>
  <c r="BO40" i="1"/>
  <c r="BO41" i="1"/>
  <c r="BO42" i="1"/>
  <c r="BO43" i="1"/>
  <c r="BO3" i="1"/>
  <c r="BI4" i="1"/>
  <c r="BI5" i="1"/>
  <c r="BI6" i="1"/>
  <c r="BI7" i="1"/>
  <c r="BI8" i="1"/>
  <c r="BI9" i="1"/>
  <c r="BI10" i="1"/>
  <c r="BI11" i="1"/>
  <c r="BI12" i="1"/>
  <c r="BI13" i="1"/>
  <c r="BI14" i="1"/>
  <c r="BI15" i="1"/>
  <c r="BI16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3" i="1"/>
  <c r="BC4" i="1"/>
  <c r="BC5" i="1"/>
  <c r="BC6" i="1"/>
  <c r="BC7" i="1"/>
  <c r="BC8" i="1"/>
  <c r="BC9" i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C23" i="1"/>
  <c r="BC24" i="1"/>
  <c r="BC25" i="1"/>
  <c r="BC26" i="1"/>
  <c r="BC27" i="1"/>
  <c r="BC28" i="1"/>
  <c r="BC29" i="1"/>
  <c r="BC30" i="1"/>
  <c r="BC31" i="1"/>
  <c r="BC32" i="1"/>
  <c r="BC33" i="1"/>
  <c r="BC34" i="1"/>
  <c r="BC35" i="1"/>
  <c r="BC36" i="1"/>
  <c r="BC37" i="1"/>
  <c r="BC38" i="1"/>
  <c r="BC39" i="1"/>
  <c r="BC40" i="1"/>
  <c r="BC41" i="1"/>
  <c r="BC42" i="1"/>
  <c r="BC43" i="1"/>
  <c r="BC3" i="1"/>
  <c r="AW4" i="1"/>
  <c r="AW5" i="1"/>
  <c r="AW6" i="1"/>
  <c r="AW7" i="1"/>
  <c r="AW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3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3" i="1"/>
  <c r="AK4" i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3" i="1"/>
  <c r="CC4" i="1"/>
  <c r="CC5" i="1"/>
  <c r="CC6" i="1"/>
  <c r="CC7" i="1"/>
  <c r="CC8" i="1"/>
  <c r="CC9" i="1"/>
  <c r="CC10" i="1"/>
  <c r="CC11" i="1"/>
  <c r="CC12" i="1"/>
  <c r="CC13" i="1"/>
  <c r="CC14" i="1"/>
  <c r="CC15" i="1"/>
  <c r="CC16" i="1"/>
  <c r="CC17" i="1"/>
  <c r="CC18" i="1"/>
  <c r="CC19" i="1"/>
  <c r="CC20" i="1"/>
  <c r="CC21" i="1"/>
  <c r="CC22" i="1"/>
  <c r="CC23" i="1"/>
  <c r="CC24" i="1"/>
  <c r="CC25" i="1"/>
  <c r="CC26" i="1"/>
  <c r="CC27" i="1"/>
  <c r="CC28" i="1"/>
  <c r="CC29" i="1"/>
  <c r="CC30" i="1"/>
  <c r="CC31" i="1"/>
  <c r="CC32" i="1"/>
  <c r="CC33" i="1"/>
  <c r="CC34" i="1"/>
  <c r="CC35" i="1"/>
  <c r="CC36" i="1"/>
  <c r="CC37" i="1"/>
  <c r="CC38" i="1"/>
  <c r="CC39" i="1"/>
  <c r="CC40" i="1"/>
  <c r="CC41" i="1"/>
  <c r="CC42" i="1"/>
  <c r="CC43" i="1"/>
  <c r="CC3" i="1"/>
  <c r="BE51" i="1"/>
  <c r="I3" i="1"/>
  <c r="U51" i="1" l="1"/>
  <c r="AG51" i="1"/>
  <c r="O51" i="1"/>
  <c r="AA51" i="1"/>
  <c r="AY51" i="1"/>
  <c r="BW51" i="1"/>
  <c r="BQ51" i="1"/>
  <c r="BK51" i="1"/>
  <c r="AS51" i="1"/>
  <c r="AM51" i="1"/>
  <c r="H51" i="1"/>
  <c r="CC51" i="1" s="1"/>
  <c r="J3" i="1"/>
  <c r="P3" i="1"/>
  <c r="Q3" i="1"/>
  <c r="V3" i="1"/>
  <c r="W3" i="1"/>
  <c r="AB3" i="1"/>
  <c r="AC3" i="1"/>
  <c r="AH3" i="1"/>
  <c r="AI3" i="1"/>
  <c r="AN3" i="1"/>
  <c r="AO3" i="1"/>
  <c r="AT3" i="1"/>
  <c r="AU3" i="1"/>
  <c r="AZ3" i="1"/>
  <c r="BA3" i="1"/>
  <c r="BF3" i="1"/>
  <c r="BG3" i="1"/>
  <c r="BL3" i="1"/>
  <c r="BM3" i="1"/>
  <c r="BR3" i="1"/>
  <c r="BS3" i="1"/>
  <c r="I4" i="1"/>
  <c r="J4" i="1"/>
  <c r="P4" i="1"/>
  <c r="Q4" i="1"/>
  <c r="V4" i="1"/>
  <c r="W4" i="1"/>
  <c r="AB4" i="1"/>
  <c r="AC4" i="1"/>
  <c r="AH4" i="1"/>
  <c r="AI4" i="1"/>
  <c r="AN4" i="1"/>
  <c r="AO4" i="1"/>
  <c r="AT4" i="1"/>
  <c r="AU4" i="1"/>
  <c r="AZ4" i="1"/>
  <c r="BA4" i="1"/>
  <c r="BF4" i="1"/>
  <c r="BG4" i="1"/>
  <c r="BL4" i="1"/>
  <c r="BM4" i="1"/>
  <c r="BR4" i="1"/>
  <c r="BS4" i="1"/>
  <c r="BY4" i="1"/>
  <c r="BY5" i="1"/>
  <c r="BY6" i="1"/>
  <c r="BY7" i="1"/>
  <c r="BY8" i="1"/>
  <c r="BY9" i="1"/>
  <c r="BY10" i="1"/>
  <c r="BY11" i="1"/>
  <c r="BY12" i="1"/>
  <c r="BY13" i="1"/>
  <c r="BY14" i="1"/>
  <c r="BY15" i="1"/>
  <c r="BY16" i="1"/>
  <c r="BY17" i="1"/>
  <c r="BY18" i="1"/>
  <c r="BY19" i="1"/>
  <c r="BY20" i="1"/>
  <c r="BY21" i="1"/>
  <c r="BY22" i="1"/>
  <c r="BY23" i="1"/>
  <c r="BY24" i="1"/>
  <c r="BY25" i="1"/>
  <c r="BY26" i="1"/>
  <c r="BY27" i="1"/>
  <c r="BY28" i="1"/>
  <c r="BY29" i="1"/>
  <c r="BY30" i="1"/>
  <c r="BY31" i="1"/>
  <c r="BY32" i="1"/>
  <c r="BY33" i="1"/>
  <c r="BY34" i="1"/>
  <c r="BY35" i="1"/>
  <c r="BY36" i="1"/>
  <c r="BY37" i="1"/>
  <c r="BY38" i="1"/>
  <c r="BY39" i="1"/>
  <c r="BY40" i="1"/>
  <c r="BY41" i="1"/>
  <c r="BY42" i="1"/>
  <c r="BY43" i="1"/>
  <c r="BY3" i="1"/>
  <c r="BS5" i="1"/>
  <c r="BS6" i="1"/>
  <c r="BS7" i="1"/>
  <c r="BS8" i="1"/>
  <c r="BS9" i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M5" i="1"/>
  <c r="BM6" i="1"/>
  <c r="BM7" i="1"/>
  <c r="BM8" i="1"/>
  <c r="BM9" i="1"/>
  <c r="BM10" i="1"/>
  <c r="BM11" i="1"/>
  <c r="BM12" i="1"/>
  <c r="BM13" i="1"/>
  <c r="BM14" i="1"/>
  <c r="BM15" i="1"/>
  <c r="BM16" i="1"/>
  <c r="BM17" i="1"/>
  <c r="BM18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34" i="1"/>
  <c r="BM35" i="1"/>
  <c r="BM36" i="1"/>
  <c r="BM37" i="1"/>
  <c r="BM38" i="1"/>
  <c r="BM39" i="1"/>
  <c r="BM40" i="1"/>
  <c r="BM41" i="1"/>
  <c r="BM42" i="1"/>
  <c r="BM43" i="1"/>
  <c r="BG5" i="1"/>
  <c r="BG6" i="1"/>
  <c r="BG7" i="1"/>
  <c r="BG8" i="1"/>
  <c r="BG9" i="1"/>
  <c r="BG10" i="1"/>
  <c r="BG11" i="1"/>
  <c r="BG12" i="1"/>
  <c r="BG13" i="1"/>
  <c r="BG14" i="1"/>
  <c r="BG15" i="1"/>
  <c r="BG16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BA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BX4" i="1"/>
  <c r="BX5" i="1"/>
  <c r="BX6" i="1"/>
  <c r="BX7" i="1"/>
  <c r="BX8" i="1"/>
  <c r="BX9" i="1"/>
  <c r="BX10" i="1"/>
  <c r="BX11" i="1"/>
  <c r="BX12" i="1"/>
  <c r="BX13" i="1"/>
  <c r="BX14" i="1"/>
  <c r="BX15" i="1"/>
  <c r="BX16" i="1"/>
  <c r="BX17" i="1"/>
  <c r="BX18" i="1"/>
  <c r="BX19" i="1"/>
  <c r="BX20" i="1"/>
  <c r="BX21" i="1"/>
  <c r="BX22" i="1"/>
  <c r="BX23" i="1"/>
  <c r="BX24" i="1"/>
  <c r="BX25" i="1"/>
  <c r="BX26" i="1"/>
  <c r="BX27" i="1"/>
  <c r="BX28" i="1"/>
  <c r="BX29" i="1"/>
  <c r="BX30" i="1"/>
  <c r="BX31" i="1"/>
  <c r="BX32" i="1"/>
  <c r="BX33" i="1"/>
  <c r="BX34" i="1"/>
  <c r="BX35" i="1"/>
  <c r="BX36" i="1"/>
  <c r="BX37" i="1"/>
  <c r="BX38" i="1"/>
  <c r="BX39" i="1"/>
  <c r="BX40" i="1"/>
  <c r="BX41" i="1"/>
  <c r="BX42" i="1"/>
  <c r="BX43" i="1"/>
  <c r="BX3" i="1"/>
  <c r="BR5" i="1"/>
  <c r="BR6" i="1"/>
  <c r="BR7" i="1"/>
  <c r="BR8" i="1"/>
  <c r="BR9" i="1"/>
  <c r="BR10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6" i="1"/>
  <c r="BR27" i="1"/>
  <c r="BR28" i="1"/>
  <c r="BR29" i="1"/>
  <c r="BR30" i="1"/>
  <c r="BR31" i="1"/>
  <c r="BR32" i="1"/>
  <c r="BR33" i="1"/>
  <c r="BR34" i="1"/>
  <c r="BR35" i="1"/>
  <c r="BR36" i="1"/>
  <c r="BR37" i="1"/>
  <c r="BR38" i="1"/>
  <c r="BR39" i="1"/>
  <c r="BR40" i="1"/>
  <c r="BR41" i="1"/>
  <c r="BR42" i="1"/>
  <c r="BR43" i="1"/>
  <c r="BL5" i="1"/>
  <c r="BL6" i="1"/>
  <c r="BL7" i="1"/>
  <c r="BL8" i="1"/>
  <c r="BL9" i="1"/>
  <c r="BL10" i="1"/>
  <c r="BL11" i="1"/>
  <c r="BL12" i="1"/>
  <c r="BL13" i="1"/>
  <c r="BL14" i="1"/>
  <c r="BL15" i="1"/>
  <c r="BL16" i="1"/>
  <c r="BL17" i="1"/>
  <c r="BL18" i="1"/>
  <c r="BL19" i="1"/>
  <c r="BL20" i="1"/>
  <c r="BL21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  <c r="BL35" i="1"/>
  <c r="BL36" i="1"/>
  <c r="BL37" i="1"/>
  <c r="BL38" i="1"/>
  <c r="BL39" i="1"/>
  <c r="BL40" i="1"/>
  <c r="BL41" i="1"/>
  <c r="BL42" i="1"/>
  <c r="BL43" i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AZ5" i="1"/>
  <c r="AZ6" i="1"/>
  <c r="AZ7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T5" i="1"/>
  <c r="AT6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G4" i="1"/>
  <c r="G5" i="1"/>
  <c r="BZ5" i="1" s="1"/>
  <c r="G6" i="1"/>
  <c r="BZ6" i="1" s="1"/>
  <c r="G7" i="1"/>
  <c r="BZ7" i="1" s="1"/>
  <c r="G8" i="1"/>
  <c r="BZ8" i="1" s="1"/>
  <c r="G9" i="1"/>
  <c r="G10" i="1"/>
  <c r="BZ10" i="1" s="1"/>
  <c r="G11" i="1"/>
  <c r="BZ11" i="1" s="1"/>
  <c r="G12" i="1"/>
  <c r="BZ12" i="1" s="1"/>
  <c r="G13" i="1"/>
  <c r="BZ13" i="1" s="1"/>
  <c r="G14" i="1"/>
  <c r="BZ14" i="1" s="1"/>
  <c r="G15" i="1"/>
  <c r="BZ15" i="1" s="1"/>
  <c r="G16" i="1"/>
  <c r="BZ16" i="1" s="1"/>
  <c r="G17" i="1"/>
  <c r="BZ17" i="1" s="1"/>
  <c r="G18" i="1"/>
  <c r="BZ18" i="1" s="1"/>
  <c r="G19" i="1"/>
  <c r="BZ19" i="1" s="1"/>
  <c r="G20" i="1"/>
  <c r="BZ20" i="1" s="1"/>
  <c r="G21" i="1"/>
  <c r="BZ21" i="1" s="1"/>
  <c r="G22" i="1"/>
  <c r="BZ22" i="1" s="1"/>
  <c r="G23" i="1"/>
  <c r="BZ23" i="1" s="1"/>
  <c r="G24" i="1"/>
  <c r="BZ24" i="1" s="1"/>
  <c r="G25" i="1"/>
  <c r="BZ25" i="1" s="1"/>
  <c r="G26" i="1"/>
  <c r="BZ26" i="1" s="1"/>
  <c r="G27" i="1"/>
  <c r="BZ27" i="1" s="1"/>
  <c r="G28" i="1"/>
  <c r="BZ28" i="1" s="1"/>
  <c r="G29" i="1"/>
  <c r="BZ29" i="1" s="1"/>
  <c r="G30" i="1"/>
  <c r="BZ30" i="1" s="1"/>
  <c r="G31" i="1"/>
  <c r="BZ31" i="1" s="1"/>
  <c r="G32" i="1"/>
  <c r="BZ32" i="1" s="1"/>
  <c r="G33" i="1"/>
  <c r="BZ33" i="1" s="1"/>
  <c r="G34" i="1"/>
  <c r="BZ34" i="1" s="1"/>
  <c r="G35" i="1"/>
  <c r="BZ35" i="1" s="1"/>
  <c r="G36" i="1"/>
  <c r="BZ36" i="1" s="1"/>
  <c r="G37" i="1"/>
  <c r="BZ37" i="1" s="1"/>
  <c r="G38" i="1"/>
  <c r="BZ38" i="1" s="1"/>
  <c r="G39" i="1"/>
  <c r="BZ39" i="1" s="1"/>
  <c r="G40" i="1"/>
  <c r="BZ40" i="1" s="1"/>
  <c r="G41" i="1"/>
  <c r="BZ41" i="1" s="1"/>
  <c r="G42" i="1"/>
  <c r="BZ42" i="1" s="1"/>
  <c r="G43" i="1"/>
  <c r="BZ43" i="1" s="1"/>
  <c r="G3" i="1"/>
  <c r="BW49" i="1"/>
  <c r="BQ49" i="1"/>
  <c r="BK49" i="1"/>
  <c r="BE49" i="1"/>
  <c r="AY49" i="1"/>
  <c r="AS49" i="1"/>
  <c r="AM49" i="1"/>
  <c r="AG49" i="1"/>
  <c r="AA49" i="1"/>
  <c r="U49" i="1"/>
  <c r="O49" i="1"/>
  <c r="H49" i="1"/>
  <c r="CC49" i="1" l="1"/>
  <c r="R9" i="1"/>
  <c r="K9" i="1"/>
  <c r="X9" i="1"/>
  <c r="BK44" i="1"/>
  <c r="BQ44" i="1"/>
  <c r="BZ3" i="1"/>
  <c r="K3" i="1"/>
  <c r="BZ4" i="1"/>
  <c r="K4" i="1"/>
  <c r="O44" i="1"/>
  <c r="AA44" i="1"/>
  <c r="AM44" i="1"/>
  <c r="AY44" i="1"/>
  <c r="AY47" i="1" s="1"/>
  <c r="BW44" i="1"/>
  <c r="BZ9" i="1"/>
  <c r="BW53" i="1" s="1"/>
  <c r="BT9" i="1"/>
  <c r="BH9" i="1"/>
  <c r="AV9" i="1"/>
  <c r="AJ9" i="1"/>
  <c r="BN9" i="1"/>
  <c r="BB9" i="1"/>
  <c r="AP9" i="1"/>
  <c r="AD9" i="1"/>
  <c r="U44" i="1"/>
  <c r="AG44" i="1"/>
  <c r="AS44" i="1"/>
  <c r="BN3" i="1"/>
  <c r="BT3" i="1"/>
  <c r="BN42" i="1"/>
  <c r="BT42" i="1"/>
  <c r="BN40" i="1"/>
  <c r="BT40" i="1"/>
  <c r="BN38" i="1"/>
  <c r="BT38" i="1"/>
  <c r="BN36" i="1"/>
  <c r="BT36" i="1"/>
  <c r="BN34" i="1"/>
  <c r="BT34" i="1"/>
  <c r="BN32" i="1"/>
  <c r="BT32" i="1"/>
  <c r="BN30" i="1"/>
  <c r="BT30" i="1"/>
  <c r="BN28" i="1"/>
  <c r="BT28" i="1"/>
  <c r="BN26" i="1"/>
  <c r="BT26" i="1"/>
  <c r="BN24" i="1"/>
  <c r="BT24" i="1"/>
  <c r="BN22" i="1"/>
  <c r="BT22" i="1"/>
  <c r="BN20" i="1"/>
  <c r="BT20" i="1"/>
  <c r="BN18" i="1"/>
  <c r="BT18" i="1"/>
  <c r="BN16" i="1"/>
  <c r="BT16" i="1"/>
  <c r="BN14" i="1"/>
  <c r="BT14" i="1"/>
  <c r="BN12" i="1"/>
  <c r="BT12" i="1"/>
  <c r="BN10" i="1"/>
  <c r="BT10" i="1"/>
  <c r="BN8" i="1"/>
  <c r="BT8" i="1"/>
  <c r="BN6" i="1"/>
  <c r="BT6" i="1"/>
  <c r="BN4" i="1"/>
  <c r="BT4" i="1"/>
  <c r="BN43" i="1"/>
  <c r="BT43" i="1"/>
  <c r="BN41" i="1"/>
  <c r="BT41" i="1"/>
  <c r="BN39" i="1"/>
  <c r="BT39" i="1"/>
  <c r="BN37" i="1"/>
  <c r="BT37" i="1"/>
  <c r="BN35" i="1"/>
  <c r="BT35" i="1"/>
  <c r="BN33" i="1"/>
  <c r="BT33" i="1"/>
  <c r="BN31" i="1"/>
  <c r="BT31" i="1"/>
  <c r="BN29" i="1"/>
  <c r="BT29" i="1"/>
  <c r="BN27" i="1"/>
  <c r="BT27" i="1"/>
  <c r="BN25" i="1"/>
  <c r="BT25" i="1"/>
  <c r="BN23" i="1"/>
  <c r="BT23" i="1"/>
  <c r="BN21" i="1"/>
  <c r="BT21" i="1"/>
  <c r="BN19" i="1"/>
  <c r="BT19" i="1"/>
  <c r="BN17" i="1"/>
  <c r="BT17" i="1"/>
  <c r="BN15" i="1"/>
  <c r="BT15" i="1"/>
  <c r="BN13" i="1"/>
  <c r="BT13" i="1"/>
  <c r="BN11" i="1"/>
  <c r="BT11" i="1"/>
  <c r="BN7" i="1"/>
  <c r="BT7" i="1"/>
  <c r="BN5" i="1"/>
  <c r="BT5" i="1"/>
  <c r="BB3" i="1"/>
  <c r="BH3" i="1"/>
  <c r="BB42" i="1"/>
  <c r="BH42" i="1"/>
  <c r="BB40" i="1"/>
  <c r="BH40" i="1"/>
  <c r="BB38" i="1"/>
  <c r="BH38" i="1"/>
  <c r="BB36" i="1"/>
  <c r="BH36" i="1"/>
  <c r="BB34" i="1"/>
  <c r="BH34" i="1"/>
  <c r="BB32" i="1"/>
  <c r="BH32" i="1"/>
  <c r="BB30" i="1"/>
  <c r="BH30" i="1"/>
  <c r="BB28" i="1"/>
  <c r="BH28" i="1"/>
  <c r="BB26" i="1"/>
  <c r="BH26" i="1"/>
  <c r="BB24" i="1"/>
  <c r="BH24" i="1"/>
  <c r="BB22" i="1"/>
  <c r="BH22" i="1"/>
  <c r="BB20" i="1"/>
  <c r="BH20" i="1"/>
  <c r="BB18" i="1"/>
  <c r="BH18" i="1"/>
  <c r="BB16" i="1"/>
  <c r="BH16" i="1"/>
  <c r="BB14" i="1"/>
  <c r="BH14" i="1"/>
  <c r="BB12" i="1"/>
  <c r="BH12" i="1"/>
  <c r="BB10" i="1"/>
  <c r="BH10" i="1"/>
  <c r="BB8" i="1"/>
  <c r="BH8" i="1"/>
  <c r="BB6" i="1"/>
  <c r="BH6" i="1"/>
  <c r="BB4" i="1"/>
  <c r="BH4" i="1"/>
  <c r="BB43" i="1"/>
  <c r="BH43" i="1"/>
  <c r="BB41" i="1"/>
  <c r="BH41" i="1"/>
  <c r="BB39" i="1"/>
  <c r="BH39" i="1"/>
  <c r="BB37" i="1"/>
  <c r="BH37" i="1"/>
  <c r="BB35" i="1"/>
  <c r="BH35" i="1"/>
  <c r="BB33" i="1"/>
  <c r="BH33" i="1"/>
  <c r="BB31" i="1"/>
  <c r="BH31" i="1"/>
  <c r="BB29" i="1"/>
  <c r="BH29" i="1"/>
  <c r="BB27" i="1"/>
  <c r="BH27" i="1"/>
  <c r="BB25" i="1"/>
  <c r="BH25" i="1"/>
  <c r="BB23" i="1"/>
  <c r="BH23" i="1"/>
  <c r="BB21" i="1"/>
  <c r="BH21" i="1"/>
  <c r="BB19" i="1"/>
  <c r="BH19" i="1"/>
  <c r="BB17" i="1"/>
  <c r="BH17" i="1"/>
  <c r="BB15" i="1"/>
  <c r="BH15" i="1"/>
  <c r="BB13" i="1"/>
  <c r="BH13" i="1"/>
  <c r="BB11" i="1"/>
  <c r="BH11" i="1"/>
  <c r="BB7" i="1"/>
  <c r="BH7" i="1"/>
  <c r="BB5" i="1"/>
  <c r="BH5" i="1"/>
  <c r="AP3" i="1"/>
  <c r="AV3" i="1"/>
  <c r="AP42" i="1"/>
  <c r="AV42" i="1"/>
  <c r="AP40" i="1"/>
  <c r="AV40" i="1"/>
  <c r="AP38" i="1"/>
  <c r="AV38" i="1"/>
  <c r="AP36" i="1"/>
  <c r="AV36" i="1"/>
  <c r="AP34" i="1"/>
  <c r="AV34" i="1"/>
  <c r="AP32" i="1"/>
  <c r="AV32" i="1"/>
  <c r="AP30" i="1"/>
  <c r="AV30" i="1"/>
  <c r="AP28" i="1"/>
  <c r="AV28" i="1"/>
  <c r="AP26" i="1"/>
  <c r="AV26" i="1"/>
  <c r="AP24" i="1"/>
  <c r="AV24" i="1"/>
  <c r="AP22" i="1"/>
  <c r="AV22" i="1"/>
  <c r="AP20" i="1"/>
  <c r="AV20" i="1"/>
  <c r="AP18" i="1"/>
  <c r="AV18" i="1"/>
  <c r="AP16" i="1"/>
  <c r="AV16" i="1"/>
  <c r="AP14" i="1"/>
  <c r="AV14" i="1"/>
  <c r="AP12" i="1"/>
  <c r="AV12" i="1"/>
  <c r="AP10" i="1"/>
  <c r="AV10" i="1"/>
  <c r="AP8" i="1"/>
  <c r="AV8" i="1"/>
  <c r="AP6" i="1"/>
  <c r="AV6" i="1"/>
  <c r="AP4" i="1"/>
  <c r="AV4" i="1"/>
  <c r="AP43" i="1"/>
  <c r="AV43" i="1"/>
  <c r="AP41" i="1"/>
  <c r="AV41" i="1"/>
  <c r="AP39" i="1"/>
  <c r="AV39" i="1"/>
  <c r="AP37" i="1"/>
  <c r="AV37" i="1"/>
  <c r="AP35" i="1"/>
  <c r="AV35" i="1"/>
  <c r="AP33" i="1"/>
  <c r="AV33" i="1"/>
  <c r="AP31" i="1"/>
  <c r="AV31" i="1"/>
  <c r="AP29" i="1"/>
  <c r="AV29" i="1"/>
  <c r="AP27" i="1"/>
  <c r="AV27" i="1"/>
  <c r="AP25" i="1"/>
  <c r="AV25" i="1"/>
  <c r="AP23" i="1"/>
  <c r="AV23" i="1"/>
  <c r="AP21" i="1"/>
  <c r="AV21" i="1"/>
  <c r="AP19" i="1"/>
  <c r="AV19" i="1"/>
  <c r="AP17" i="1"/>
  <c r="AV17" i="1"/>
  <c r="AP15" i="1"/>
  <c r="AV15" i="1"/>
  <c r="AP13" i="1"/>
  <c r="AV13" i="1"/>
  <c r="AP11" i="1"/>
  <c r="AV11" i="1"/>
  <c r="AP7" i="1"/>
  <c r="AV7" i="1"/>
  <c r="AP5" i="1"/>
  <c r="AV5" i="1"/>
  <c r="AD3" i="1"/>
  <c r="AJ3" i="1"/>
  <c r="AD42" i="1"/>
  <c r="AJ42" i="1"/>
  <c r="AD40" i="1"/>
  <c r="AJ40" i="1"/>
  <c r="AD38" i="1"/>
  <c r="AJ38" i="1"/>
  <c r="AD36" i="1"/>
  <c r="AJ36" i="1"/>
  <c r="AD34" i="1"/>
  <c r="AJ34" i="1"/>
  <c r="AD32" i="1"/>
  <c r="AJ32" i="1"/>
  <c r="AD30" i="1"/>
  <c r="AJ30" i="1"/>
  <c r="AD28" i="1"/>
  <c r="AJ28" i="1"/>
  <c r="AD26" i="1"/>
  <c r="AJ26" i="1"/>
  <c r="AD24" i="1"/>
  <c r="AJ24" i="1"/>
  <c r="AD22" i="1"/>
  <c r="AJ22" i="1"/>
  <c r="AD20" i="1"/>
  <c r="AJ20" i="1"/>
  <c r="AD18" i="1"/>
  <c r="AJ18" i="1"/>
  <c r="AD16" i="1"/>
  <c r="AJ16" i="1"/>
  <c r="AD14" i="1"/>
  <c r="AJ14" i="1"/>
  <c r="AD12" i="1"/>
  <c r="AJ12" i="1"/>
  <c r="AD10" i="1"/>
  <c r="AJ10" i="1"/>
  <c r="AD8" i="1"/>
  <c r="AJ8" i="1"/>
  <c r="AD6" i="1"/>
  <c r="AJ6" i="1"/>
  <c r="AD4" i="1"/>
  <c r="AJ4" i="1"/>
  <c r="AD43" i="1"/>
  <c r="AJ43" i="1"/>
  <c r="AD41" i="1"/>
  <c r="AJ41" i="1"/>
  <c r="AD39" i="1"/>
  <c r="AJ39" i="1"/>
  <c r="AD37" i="1"/>
  <c r="AJ37" i="1"/>
  <c r="AD35" i="1"/>
  <c r="AJ35" i="1"/>
  <c r="AD33" i="1"/>
  <c r="AJ33" i="1"/>
  <c r="AD31" i="1"/>
  <c r="AJ31" i="1"/>
  <c r="AD29" i="1"/>
  <c r="AJ29" i="1"/>
  <c r="AD27" i="1"/>
  <c r="AJ27" i="1"/>
  <c r="AD25" i="1"/>
  <c r="AJ25" i="1"/>
  <c r="AD23" i="1"/>
  <c r="AJ23" i="1"/>
  <c r="AD21" i="1"/>
  <c r="AJ21" i="1"/>
  <c r="AD19" i="1"/>
  <c r="AJ19" i="1"/>
  <c r="AD17" i="1"/>
  <c r="AJ17" i="1"/>
  <c r="AD15" i="1"/>
  <c r="AJ15" i="1"/>
  <c r="AD13" i="1"/>
  <c r="AJ13" i="1"/>
  <c r="AD11" i="1"/>
  <c r="AJ11" i="1"/>
  <c r="AD7" i="1"/>
  <c r="AJ7" i="1"/>
  <c r="AD5" i="1"/>
  <c r="AJ5" i="1"/>
  <c r="X3" i="1"/>
  <c r="R3" i="1"/>
  <c r="K42" i="1"/>
  <c r="X42" i="1"/>
  <c r="R42" i="1"/>
  <c r="K40" i="1"/>
  <c r="X40" i="1"/>
  <c r="R40" i="1"/>
  <c r="K38" i="1"/>
  <c r="X38" i="1"/>
  <c r="R38" i="1"/>
  <c r="K36" i="1"/>
  <c r="X36" i="1"/>
  <c r="R36" i="1"/>
  <c r="K34" i="1"/>
  <c r="X34" i="1"/>
  <c r="R34" i="1"/>
  <c r="K32" i="1"/>
  <c r="X32" i="1"/>
  <c r="R32" i="1"/>
  <c r="K30" i="1"/>
  <c r="X30" i="1"/>
  <c r="R30" i="1"/>
  <c r="K28" i="1"/>
  <c r="X28" i="1"/>
  <c r="R28" i="1"/>
  <c r="K26" i="1"/>
  <c r="X26" i="1"/>
  <c r="R26" i="1"/>
  <c r="K24" i="1"/>
  <c r="X24" i="1"/>
  <c r="R24" i="1"/>
  <c r="K22" i="1"/>
  <c r="X22" i="1"/>
  <c r="R22" i="1"/>
  <c r="K20" i="1"/>
  <c r="X20" i="1"/>
  <c r="R20" i="1"/>
  <c r="K18" i="1"/>
  <c r="X18" i="1"/>
  <c r="R18" i="1"/>
  <c r="K16" i="1"/>
  <c r="X16" i="1"/>
  <c r="R16" i="1"/>
  <c r="K14" i="1"/>
  <c r="X14" i="1"/>
  <c r="R14" i="1"/>
  <c r="K12" i="1"/>
  <c r="X12" i="1"/>
  <c r="R12" i="1"/>
  <c r="K10" i="1"/>
  <c r="X10" i="1"/>
  <c r="R10" i="1"/>
  <c r="K8" i="1"/>
  <c r="X8" i="1"/>
  <c r="R8" i="1"/>
  <c r="K6" i="1"/>
  <c r="X6" i="1"/>
  <c r="R6" i="1"/>
  <c r="X4" i="1"/>
  <c r="R4" i="1"/>
  <c r="K43" i="1"/>
  <c r="R43" i="1"/>
  <c r="X43" i="1"/>
  <c r="K41" i="1"/>
  <c r="X41" i="1"/>
  <c r="R41" i="1"/>
  <c r="K39" i="1"/>
  <c r="R39" i="1"/>
  <c r="X39" i="1"/>
  <c r="K37" i="1"/>
  <c r="R37" i="1"/>
  <c r="X37" i="1"/>
  <c r="K35" i="1"/>
  <c r="R35" i="1"/>
  <c r="X35" i="1"/>
  <c r="K33" i="1"/>
  <c r="R33" i="1"/>
  <c r="X33" i="1"/>
  <c r="K31" i="1"/>
  <c r="R31" i="1"/>
  <c r="X31" i="1"/>
  <c r="K29" i="1"/>
  <c r="R29" i="1"/>
  <c r="X29" i="1"/>
  <c r="K27" i="1"/>
  <c r="R27" i="1"/>
  <c r="X27" i="1"/>
  <c r="K25" i="1"/>
  <c r="R25" i="1"/>
  <c r="X25" i="1"/>
  <c r="K23" i="1"/>
  <c r="R23" i="1"/>
  <c r="X23" i="1"/>
  <c r="K21" i="1"/>
  <c r="R21" i="1"/>
  <c r="X21" i="1"/>
  <c r="K19" i="1"/>
  <c r="R19" i="1"/>
  <c r="X19" i="1"/>
  <c r="K17" i="1"/>
  <c r="R17" i="1"/>
  <c r="X17" i="1"/>
  <c r="K15" i="1"/>
  <c r="R15" i="1"/>
  <c r="X15" i="1"/>
  <c r="K13" i="1"/>
  <c r="R13" i="1"/>
  <c r="X13" i="1"/>
  <c r="K11" i="1"/>
  <c r="R11" i="1"/>
  <c r="X11" i="1"/>
  <c r="K7" i="1"/>
  <c r="R7" i="1"/>
  <c r="X7" i="1"/>
  <c r="K5" i="1"/>
  <c r="R5" i="1"/>
  <c r="X5" i="1"/>
  <c r="BE44" i="1"/>
  <c r="BE47" i="1" s="1"/>
  <c r="BW55" i="1"/>
  <c r="H44" i="1"/>
  <c r="H47" i="1" s="1"/>
  <c r="CC47" i="1" l="1"/>
  <c r="O53" i="1"/>
  <c r="O55" i="1" s="1"/>
  <c r="AA53" i="1"/>
  <c r="AA55" i="1" s="1"/>
  <c r="AY53" i="1"/>
  <c r="AY55" i="1" s="1"/>
  <c r="AG53" i="1"/>
  <c r="AG55" i="1" s="1"/>
  <c r="BE53" i="1"/>
  <c r="BE55" i="1" s="1"/>
  <c r="U53" i="1"/>
  <c r="U55" i="1" s="1"/>
  <c r="AM53" i="1"/>
  <c r="AM55" i="1" s="1"/>
  <c r="BK53" i="1"/>
  <c r="BK55" i="1" s="1"/>
  <c r="AS53" i="1"/>
  <c r="AS55" i="1" s="1"/>
  <c r="BQ53" i="1"/>
  <c r="BQ55" i="1" s="1"/>
  <c r="H53" i="1"/>
  <c r="CC53" i="1" l="1"/>
  <c r="H55" i="1"/>
  <c r="CC55" i="1" s="1"/>
</calcChain>
</file>

<file path=xl/sharedStrings.xml><?xml version="1.0" encoding="utf-8"?>
<sst xmlns="http://schemas.openxmlformats.org/spreadsheetml/2006/main" count="72" uniqueCount="54">
  <si>
    <t>Nom</t>
  </si>
  <si>
    <t>Prénom</t>
  </si>
  <si>
    <t>Numéro</t>
  </si>
  <si>
    <t>Fonction</t>
  </si>
  <si>
    <t>ASS</t>
  </si>
  <si>
    <t>CC</t>
  </si>
  <si>
    <t>CD</t>
  </si>
  <si>
    <t>Coût communication a la minute</t>
  </si>
  <si>
    <t>Cout Forfait CC &amp; CD</t>
  </si>
  <si>
    <t>Cout Forfait ASS</t>
  </si>
  <si>
    <t>TARIFS MENSUELS</t>
  </si>
  <si>
    <t>Cout Carte Jumelle</t>
  </si>
  <si>
    <t>Cout Abonnement</t>
  </si>
  <si>
    <t>INFORMATIONS</t>
  </si>
  <si>
    <t>Cout Forfait CIR</t>
  </si>
  <si>
    <t>CIR</t>
  </si>
  <si>
    <t>Temps de communication (minutes)</t>
  </si>
  <si>
    <t>Cout opérations diverses (€)</t>
  </si>
  <si>
    <t>Consomations totales du mois (€)</t>
  </si>
  <si>
    <t>Cout abonnement</t>
  </si>
  <si>
    <t>REF Variable FIXE</t>
  </si>
  <si>
    <t>Coût total des abonnements (€)</t>
  </si>
  <si>
    <t>LISTE DEROULANTE</t>
  </si>
  <si>
    <t>code</t>
  </si>
  <si>
    <t>Signification</t>
  </si>
  <si>
    <t>Associé</t>
  </si>
  <si>
    <t>Chargé Clientèle</t>
  </si>
  <si>
    <t>Chargé Dossier</t>
  </si>
  <si>
    <t>Correspondant Informatique Régional</t>
  </si>
  <si>
    <t>CAR</t>
  </si>
  <si>
    <t>Correspondant Applicatif Régional</t>
  </si>
  <si>
    <t>Cout Forfait CAR</t>
  </si>
  <si>
    <t>Coût total des communications téléphoniques (€)</t>
  </si>
  <si>
    <t>Temps de communication Global du mois (Min)</t>
  </si>
  <si>
    <t>Coût des opérations diverses du mois (€)</t>
  </si>
  <si>
    <t>Date ouverture ligne</t>
  </si>
  <si>
    <t>Date Carte Jumelle</t>
  </si>
  <si>
    <t>Coût des cartes jumelles (€)</t>
  </si>
  <si>
    <t>TOTAL ANNUEL</t>
  </si>
  <si>
    <t>Temps Comm</t>
  </si>
  <si>
    <t>Opé Diverse</t>
  </si>
  <si>
    <t>Temps de communication dépassé (Min)</t>
  </si>
  <si>
    <t>mze</t>
  </si>
  <si>
    <t>afaf</t>
  </si>
  <si>
    <t>fe</t>
  </si>
  <si>
    <t>fs</t>
  </si>
  <si>
    <t>fsd</t>
  </si>
  <si>
    <t>d</t>
  </si>
  <si>
    <t>sf</t>
  </si>
  <si>
    <t>sd</t>
  </si>
  <si>
    <t>sfsdd</t>
  </si>
  <si>
    <t>fd</t>
  </si>
  <si>
    <t>ddf</t>
  </si>
  <si>
    <t>dffffdf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</si>
</sst>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C]mmmm\-yy;@"/>
    <numFmt numFmtId="165" formatCode="#,##0.00\ &quot;€&quot;"/>
    <numFmt numFmtId="166" formatCode="mmm"/>
  </numFmts>
  <fonts count="7" x14ac:knownFonts="1">
    <font>
      <sz val="10"/>
      <color theme="1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b/>
      <i/>
      <u/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6">
    <xf numFmtId="0" fontId="0" fillId="0" borderId="0" xfId="0"/>
    <xf numFmtId="165" fontId="0" fillId="0" borderId="0" xfId="0" applyNumberFormat="1"/>
    <xf numFmtId="0" fontId="1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4" fontId="0" fillId="0" borderId="1" xfId="0" applyNumberFormat="1" applyFill="1" applyBorder="1" applyAlignment="1">
      <alignment horizontal="right" vertical="center"/>
    </xf>
    <xf numFmtId="20" fontId="0" fillId="2" borderId="0" xfId="0" applyNumberFormat="1" applyFill="1" applyBorder="1" applyAlignment="1">
      <alignment vertical="center" shrinkToFit="1"/>
    </xf>
    <xf numFmtId="1" fontId="0" fillId="2" borderId="0" xfId="0" applyNumberFormat="1" applyFill="1" applyBorder="1" applyAlignment="1">
      <alignment vertical="center" shrinkToFit="1"/>
    </xf>
    <xf numFmtId="165" fontId="0" fillId="4" borderId="0" xfId="0" applyNumberFormat="1" applyFill="1" applyBorder="1" applyAlignment="1">
      <alignment vertical="center" shrinkToFit="1"/>
    </xf>
    <xf numFmtId="0" fontId="0" fillId="2" borderId="0" xfId="0" applyFill="1" applyBorder="1" applyAlignment="1">
      <alignment vertical="center" shrinkToFit="1"/>
    </xf>
    <xf numFmtId="165" fontId="0" fillId="4" borderId="0" xfId="0" applyNumberForma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4" borderId="0" xfId="0" applyFill="1" applyBorder="1" applyAlignment="1">
      <alignment vertical="center" shrinkToFit="1"/>
    </xf>
    <xf numFmtId="0" fontId="0" fillId="4" borderId="0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2" fillId="4" borderId="0" xfId="0" applyFont="1" applyFill="1" applyBorder="1" applyAlignment="1">
      <alignment vertical="center" shrinkToFit="1"/>
    </xf>
    <xf numFmtId="165" fontId="2" fillId="4" borderId="0" xfId="0" applyNumberFormat="1" applyFont="1" applyFill="1" applyBorder="1" applyAlignment="1">
      <alignment vertical="center" shrinkToFit="1"/>
    </xf>
    <xf numFmtId="165" fontId="0" fillId="0" borderId="1" xfId="0" applyNumberFormat="1" applyBorder="1" applyAlignment="1">
      <alignment vertical="center"/>
    </xf>
    <xf numFmtId="165" fontId="0" fillId="0" borderId="1" xfId="0" applyNumberForma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shrinkToFit="1"/>
    </xf>
    <xf numFmtId="0" fontId="0" fillId="0" borderId="0" xfId="0" applyNumberFormat="1" applyFill="1" applyBorder="1" applyAlignment="1">
      <alignment horizontal="center" vertical="center" shrinkToFit="1"/>
    </xf>
    <xf numFmtId="0" fontId="0" fillId="2" borderId="0" xfId="0" applyFill="1" applyBorder="1" applyAlignment="1">
      <alignment vertical="center"/>
    </xf>
    <xf numFmtId="44" fontId="0" fillId="0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165" fontId="0" fillId="0" borderId="0" xfId="0" applyNumberFormat="1" applyFill="1" applyBorder="1" applyAlignment="1">
      <alignment vertical="center"/>
    </xf>
    <xf numFmtId="0" fontId="0" fillId="0" borderId="0" xfId="0" applyBorder="1" applyAlignment="1">
      <alignment vertical="center" shrinkToFit="1"/>
    </xf>
    <xf numFmtId="2" fontId="0" fillId="0" borderId="0" xfId="0" applyNumberFormat="1" applyBorder="1" applyAlignment="1">
      <alignment vertical="center" shrinkToFit="1"/>
    </xf>
    <xf numFmtId="14" fontId="0" fillId="0" borderId="1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vertical="center" shrinkToFit="1"/>
    </xf>
    <xf numFmtId="0" fontId="0" fillId="3" borderId="0" xfId="0" applyFill="1" applyBorder="1" applyAlignment="1">
      <alignment vertical="center"/>
    </xf>
    <xf numFmtId="165" fontId="0" fillId="3" borderId="0" xfId="0" applyNumberFormat="1" applyFill="1" applyBorder="1" applyAlignment="1">
      <alignment vertical="center"/>
    </xf>
    <xf numFmtId="0" fontId="0" fillId="3" borderId="0" xfId="0" applyFill="1" applyBorder="1" applyAlignment="1">
      <alignment vertical="center" shrinkToFit="1"/>
    </xf>
    <xf numFmtId="44" fontId="0" fillId="2" borderId="1" xfId="0" applyNumberFormat="1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 shrinkToFit="1"/>
    </xf>
    <xf numFmtId="0" fontId="0" fillId="2" borderId="0" xfId="0" applyNumberFormat="1" applyFill="1" applyBorder="1" applyAlignment="1">
      <alignment horizontal="center" vertical="center" shrinkToFit="1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6" fontId="0" fillId="0" borderId="4" xfId="0" applyNumberFormat="1" applyFill="1" applyBorder="1" applyAlignment="1">
      <alignment horizontal="center" vertical="center" shrinkToFit="1"/>
    </xf>
    <xf numFmtId="166" fontId="0" fillId="0" borderId="1" xfId="0" applyNumberFormat="1" applyFill="1" applyBorder="1" applyAlignment="1">
      <alignment horizontal="center" vertical="center" shrinkToFi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 shrinkToFit="1"/>
    </xf>
    <xf numFmtId="0" fontId="5" fillId="4" borderId="1" xfId="0" applyFont="1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shrinkToFit="1"/>
    </xf>
    <xf numFmtId="1" fontId="0" fillId="5" borderId="0" xfId="0" applyNumberFormat="1" applyFill="1" applyBorder="1" applyAlignment="1">
      <alignment vertical="center" shrinkToFit="1"/>
    </xf>
    <xf numFmtId="0" fontId="0" fillId="5" borderId="0" xfId="0" applyFill="1" applyBorder="1" applyAlignment="1">
      <alignment vertical="center" shrinkToFi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20" fontId="0" fillId="0" borderId="0" xfId="0" applyNumberFormat="1" applyBorder="1" applyAlignment="1">
      <alignment vertical="center"/>
    </xf>
    <xf numFmtId="44" fontId="0" fillId="0" borderId="1" xfId="0" applyNumberFormat="1" applyBorder="1" applyAlignment="1">
      <alignment horizontal="center" vertical="center" shrinkToFit="1"/>
    </xf>
    <xf numFmtId="44" fontId="0" fillId="4" borderId="1" xfId="0" applyNumberFormat="1" applyFill="1" applyBorder="1" applyAlignment="1">
      <alignment horizontal="right" vertical="center" shrinkToFit="1"/>
    </xf>
    <xf numFmtId="44" fontId="0" fillId="0" borderId="1" xfId="0" applyNumberFormat="1" applyFill="1" applyBorder="1" applyAlignment="1">
      <alignment horizontal="center" vertical="center"/>
    </xf>
    <xf numFmtId="44" fontId="0" fillId="3" borderId="1" xfId="0" applyNumberFormat="1" applyFill="1" applyBorder="1" applyAlignment="1">
      <alignment horizontal="center" vertical="center" shrinkToFit="1"/>
    </xf>
    <xf numFmtId="20" fontId="0" fillId="0" borderId="9" xfId="0" applyNumberFormat="1" applyBorder="1" applyAlignment="1">
      <alignment vertical="center"/>
    </xf>
    <xf numFmtId="0" fontId="0" fillId="0" borderId="10" xfId="0" applyBorder="1" applyAlignment="1">
      <alignment vertical="center"/>
    </xf>
    <xf numFmtId="20" fontId="0" fillId="0" borderId="8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20" fontId="0" fillId="0" borderId="12" xfId="0" applyNumberFormat="1" applyBorder="1" applyAlignment="1">
      <alignment vertical="center"/>
    </xf>
    <xf numFmtId="0" fontId="0" fillId="0" borderId="13" xfId="0" applyBorder="1" applyAlignment="1">
      <alignment vertical="center"/>
    </xf>
    <xf numFmtId="44" fontId="6" fillId="7" borderId="0" xfId="0" applyNumberFormat="1" applyFont="1" applyFill="1" applyBorder="1" applyAlignment="1">
      <alignment vertical="center"/>
    </xf>
    <xf numFmtId="0" fontId="0" fillId="0" borderId="2" xfId="0" applyBorder="1" applyAlignment="1">
      <alignment horizontal="center" vertical="center" shrinkToFit="1"/>
    </xf>
    <xf numFmtId="44" fontId="6" fillId="7" borderId="14" xfId="0" applyNumberFormat="1" applyFont="1" applyFill="1" applyBorder="1" applyAlignment="1">
      <alignment vertical="center"/>
    </xf>
    <xf numFmtId="44" fontId="0" fillId="2" borderId="2" xfId="0" applyNumberFormat="1" applyFill="1" applyBorder="1" applyAlignment="1">
      <alignment horizontal="center" vertical="center"/>
    </xf>
    <xf numFmtId="44" fontId="0" fillId="2" borderId="3" xfId="0" applyNumberFormat="1" applyFill="1" applyBorder="1" applyAlignment="1">
      <alignment horizontal="center" vertical="center"/>
    </xf>
    <xf numFmtId="44" fontId="0" fillId="2" borderId="4" xfId="0" applyNumberFormat="1" applyFill="1" applyBorder="1" applyAlignment="1">
      <alignment horizontal="center" vertical="center"/>
    </xf>
    <xf numFmtId="20" fontId="0" fillId="6" borderId="0" xfId="0" applyNumberFormat="1" applyFill="1" applyBorder="1" applyAlignment="1">
      <alignment vertical="center" shrinkToFi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workbookViewId="0">
      <selection activeCell="B5" sqref="B5"/>
    </sheetView>
  </sheetViews>
  <sheetFormatPr baseColWidth="10" defaultRowHeight="12.75" x14ac:dyDescent="0.2"/>
  <cols>
    <col min="1" max="1" width="27.28515625" customWidth="1"/>
    <col min="2" max="2" width="31.5703125" customWidth="1"/>
    <col min="3" max="3" width="13.85546875" customWidth="1"/>
    <col min="5" max="5" width="12.85546875" customWidth="1"/>
  </cols>
  <sheetData>
    <row r="1" spans="1:2" ht="15.75" x14ac:dyDescent="0.25">
      <c r="A1" s="2" t="s">
        <v>20</v>
      </c>
    </row>
    <row r="4" spans="1:2" x14ac:dyDescent="0.2">
      <c r="A4" s="3" t="s">
        <v>13</v>
      </c>
    </row>
    <row r="5" spans="1:2" ht="13.5" customHeight="1" x14ac:dyDescent="0.2">
      <c r="A5" t="s">
        <v>7</v>
      </c>
      <c r="B5" s="1">
        <v>0.04</v>
      </c>
    </row>
    <row r="8" spans="1:2" x14ac:dyDescent="0.2">
      <c r="A8" s="3" t="s">
        <v>10</v>
      </c>
    </row>
    <row r="9" spans="1:2" x14ac:dyDescent="0.2">
      <c r="A9" t="s">
        <v>12</v>
      </c>
      <c r="B9" s="1">
        <v>1</v>
      </c>
    </row>
    <row r="10" spans="1:2" x14ac:dyDescent="0.2">
      <c r="A10" t="s">
        <v>8</v>
      </c>
      <c r="B10" s="1">
        <v>6</v>
      </c>
    </row>
    <row r="11" spans="1:2" x14ac:dyDescent="0.2">
      <c r="A11" t="s">
        <v>9</v>
      </c>
      <c r="B11" s="1">
        <v>15</v>
      </c>
    </row>
    <row r="12" spans="1:2" x14ac:dyDescent="0.2">
      <c r="A12" t="s">
        <v>14</v>
      </c>
      <c r="B12" s="1">
        <v>15</v>
      </c>
    </row>
    <row r="13" spans="1:2" x14ac:dyDescent="0.2">
      <c r="A13" t="s">
        <v>31</v>
      </c>
      <c r="B13" s="1">
        <v>6</v>
      </c>
    </row>
    <row r="16" spans="1:2" x14ac:dyDescent="0.2">
      <c r="A16" t="s">
        <v>11</v>
      </c>
      <c r="B16" s="1">
        <v>6</v>
      </c>
    </row>
    <row r="18" spans="1:2" ht="19.5" customHeight="1" x14ac:dyDescent="0.2"/>
    <row r="21" spans="1:2" x14ac:dyDescent="0.2">
      <c r="A21" s="3" t="s">
        <v>22</v>
      </c>
    </row>
    <row r="22" spans="1:2" x14ac:dyDescent="0.2">
      <c r="A22" s="4" t="s">
        <v>23</v>
      </c>
      <c r="B22" s="4" t="s">
        <v>24</v>
      </c>
    </row>
    <row r="23" spans="1:2" x14ac:dyDescent="0.2">
      <c r="A23" t="s">
        <v>4</v>
      </c>
      <c r="B23" t="s">
        <v>25</v>
      </c>
    </row>
    <row r="24" spans="1:2" x14ac:dyDescent="0.2">
      <c r="A24" t="s">
        <v>5</v>
      </c>
      <c r="B24" t="s">
        <v>26</v>
      </c>
    </row>
    <row r="25" spans="1:2" x14ac:dyDescent="0.2">
      <c r="A25" t="s">
        <v>6</v>
      </c>
      <c r="B25" t="s">
        <v>27</v>
      </c>
    </row>
    <row r="26" spans="1:2" x14ac:dyDescent="0.2">
      <c r="A26" t="s">
        <v>15</v>
      </c>
      <c r="B26" t="s">
        <v>28</v>
      </c>
    </row>
    <row r="27" spans="1:2" x14ac:dyDescent="0.2">
      <c r="A27" t="s">
        <v>29</v>
      </c>
      <c r="B27" t="s">
        <v>30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D62"/>
  <sheetViews>
    <sheetView showGridLines="0" tabSelected="1" zoomScale="85" zoomScaleNormal="85" workbookViewId="0">
      <pane xSplit="7" ySplit="2" topLeftCell="H3" activePane="bottomRight" state="frozen"/>
      <selection pane="topRight" activeCell="G1" sqref="G1"/>
      <selection pane="bottomLeft" activeCell="A3" sqref="A3"/>
      <selection pane="bottomRight" activeCell="A5" sqref="A5"/>
    </sheetView>
  </sheetViews>
  <sheetFormatPr baseColWidth="10" defaultRowHeight="12.75" outlineLevelRow="1" x14ac:dyDescent="0.2"/>
  <cols>
    <col min="1" max="2" width="12.28515625" style="5" customWidth="1"/>
    <col min="3" max="3" width="14.5703125" style="5" customWidth="1"/>
    <col min="4" max="4" width="9.140625" style="15" customWidth="1"/>
    <col min="5" max="6" width="10.140625" style="15" customWidth="1"/>
    <col min="7" max="7" width="12.85546875" style="15" customWidth="1"/>
    <col min="8" max="11" width="6.7109375" style="38" customWidth="1"/>
    <col min="12" max="13" width="6.42578125" style="38" customWidth="1"/>
    <col min="14" max="15" width="6.7109375" style="38" customWidth="1"/>
    <col min="16" max="19" width="6.7109375" style="38" hidden="1" customWidth="1"/>
    <col min="20" max="21" width="6.7109375" style="38" customWidth="1"/>
    <col min="22" max="25" width="6.7109375" style="38" hidden="1" customWidth="1"/>
    <col min="26" max="27" width="6.7109375" style="38" customWidth="1"/>
    <col min="28" max="31" width="6.7109375" style="38" hidden="1" customWidth="1"/>
    <col min="32" max="33" width="6.7109375" style="38" customWidth="1"/>
    <col min="34" max="37" width="6.7109375" style="38" hidden="1" customWidth="1"/>
    <col min="38" max="39" width="6.7109375" style="38" customWidth="1"/>
    <col min="40" max="43" width="6.7109375" style="38" hidden="1" customWidth="1"/>
    <col min="44" max="45" width="6.7109375" style="38" customWidth="1"/>
    <col min="46" max="49" width="6.7109375" style="38" hidden="1" customWidth="1"/>
    <col min="50" max="51" width="6.7109375" style="38" customWidth="1"/>
    <col min="52" max="55" width="6.7109375" style="38" hidden="1" customWidth="1"/>
    <col min="56" max="57" width="6.7109375" style="38" customWidth="1"/>
    <col min="58" max="61" width="6.7109375" style="38" hidden="1" customWidth="1"/>
    <col min="62" max="63" width="6.7109375" style="38" customWidth="1"/>
    <col min="64" max="67" width="6.7109375" style="38" hidden="1" customWidth="1"/>
    <col min="68" max="69" width="6.7109375" style="38" customWidth="1"/>
    <col min="70" max="73" width="6.7109375" style="38" hidden="1" customWidth="1"/>
    <col min="74" max="75" width="6.7109375" style="38" customWidth="1"/>
    <col min="76" max="79" width="6.7109375" style="38" hidden="1" customWidth="1"/>
    <col min="80" max="80" width="6.7109375" style="5" customWidth="1"/>
    <col min="81" max="81" width="12.140625" style="5" customWidth="1"/>
    <col min="82" max="16384" width="11.42578125" style="5"/>
  </cols>
  <sheetData>
    <row r="1" spans="1:82" ht="27" customHeight="1" x14ac:dyDescent="0.2">
      <c r="A1" s="65" t="s">
        <v>0</v>
      </c>
      <c r="B1" s="65" t="s">
        <v>1</v>
      </c>
      <c r="C1" s="67" t="s">
        <v>2</v>
      </c>
      <c r="D1" s="67" t="s">
        <v>3</v>
      </c>
      <c r="E1" s="68" t="s">
        <v>35</v>
      </c>
      <c r="F1" s="68" t="s">
        <v>36</v>
      </c>
      <c r="G1" s="66" t="s">
        <v>19</v>
      </c>
      <c r="H1" s="70" t="s">
        <v>16</v>
      </c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1" t="s">
        <v>17</v>
      </c>
      <c r="AT1" s="71"/>
      <c r="AU1" s="71"/>
      <c r="AV1" s="71"/>
      <c r="AW1" s="71"/>
      <c r="AX1" s="71"/>
      <c r="AY1" s="71"/>
      <c r="AZ1" s="71"/>
      <c r="BA1" s="71"/>
      <c r="BB1" s="71"/>
      <c r="BC1" s="71"/>
      <c r="BD1" s="71"/>
      <c r="BE1" s="71"/>
      <c r="BF1" s="71"/>
      <c r="BG1" s="71"/>
      <c r="BH1" s="71"/>
      <c r="BI1" s="71"/>
      <c r="BJ1" s="71"/>
      <c r="BK1" s="71"/>
      <c r="BL1" s="71"/>
      <c r="BM1" s="71"/>
      <c r="BN1" s="71"/>
      <c r="BO1" s="71"/>
      <c r="BP1" s="71"/>
      <c r="BQ1" s="71"/>
      <c r="BR1" s="71"/>
      <c r="BS1" s="71"/>
      <c r="BT1" s="71"/>
      <c r="BU1" s="71"/>
      <c r="BV1" s="71"/>
      <c r="BW1" s="71"/>
      <c r="BX1" s="71"/>
      <c r="BY1" s="71"/>
      <c r="BZ1" s="71"/>
      <c r="CA1" s="71"/>
      <c r="CB1" s="71"/>
      <c r="CC1" s="75" t="s">
        <v>38</v>
      </c>
      <c r="CD1" s="76"/>
    </row>
    <row r="2" spans="1:82" ht="17.25" customHeight="1" x14ac:dyDescent="0.2">
      <c r="A2" s="65"/>
      <c r="B2" s="65"/>
      <c r="C2" s="67"/>
      <c r="D2" s="67"/>
      <c r="E2" s="69"/>
      <c r="F2" s="69"/>
      <c r="G2" s="66"/>
      <c r="H2" s="63">
        <v>41121</v>
      </c>
      <c r="I2" s="63"/>
      <c r="J2" s="63"/>
      <c r="K2" s="63"/>
      <c r="L2" s="63"/>
      <c r="M2" s="63"/>
      <c r="N2" s="64"/>
      <c r="O2" s="63">
        <v>41122</v>
      </c>
      <c r="P2" s="63"/>
      <c r="Q2" s="63"/>
      <c r="R2" s="63"/>
      <c r="S2" s="63"/>
      <c r="T2" s="64"/>
      <c r="U2" s="63">
        <v>41153</v>
      </c>
      <c r="V2" s="63"/>
      <c r="W2" s="63"/>
      <c r="X2" s="63"/>
      <c r="Y2" s="63"/>
      <c r="Z2" s="64"/>
      <c r="AA2" s="63">
        <v>41183</v>
      </c>
      <c r="AB2" s="63"/>
      <c r="AC2" s="63"/>
      <c r="AD2" s="63"/>
      <c r="AE2" s="63"/>
      <c r="AF2" s="64"/>
      <c r="AG2" s="63">
        <v>41214</v>
      </c>
      <c r="AH2" s="63"/>
      <c r="AI2" s="63"/>
      <c r="AJ2" s="63"/>
      <c r="AK2" s="63"/>
      <c r="AL2" s="64"/>
      <c r="AM2" s="63">
        <v>41244</v>
      </c>
      <c r="AN2" s="63"/>
      <c r="AO2" s="63"/>
      <c r="AP2" s="63"/>
      <c r="AQ2" s="63"/>
      <c r="AR2" s="64"/>
      <c r="AS2" s="63">
        <v>41275</v>
      </c>
      <c r="AT2" s="63"/>
      <c r="AU2" s="63"/>
      <c r="AV2" s="63"/>
      <c r="AW2" s="63"/>
      <c r="AX2" s="64"/>
      <c r="AY2" s="63">
        <v>41306</v>
      </c>
      <c r="AZ2" s="63"/>
      <c r="BA2" s="63"/>
      <c r="BB2" s="63"/>
      <c r="BC2" s="63"/>
      <c r="BD2" s="64"/>
      <c r="BE2" s="63">
        <v>41334</v>
      </c>
      <c r="BF2" s="63"/>
      <c r="BG2" s="63"/>
      <c r="BH2" s="63"/>
      <c r="BI2" s="63"/>
      <c r="BJ2" s="64"/>
      <c r="BK2" s="63">
        <v>41365</v>
      </c>
      <c r="BL2" s="63"/>
      <c r="BM2" s="63"/>
      <c r="BN2" s="63"/>
      <c r="BO2" s="63"/>
      <c r="BP2" s="64"/>
      <c r="BQ2" s="63">
        <v>41395</v>
      </c>
      <c r="BR2" s="63"/>
      <c r="BS2" s="63"/>
      <c r="BT2" s="63"/>
      <c r="BU2" s="63"/>
      <c r="BV2" s="64"/>
      <c r="BW2" s="63">
        <v>41426</v>
      </c>
      <c r="BX2" s="63"/>
      <c r="BY2" s="63"/>
      <c r="BZ2" s="63"/>
      <c r="CA2" s="63"/>
      <c r="CB2" s="64"/>
      <c r="CC2" s="6" t="s">
        <v>39</v>
      </c>
      <c r="CD2" s="77" t="s">
        <v>40</v>
      </c>
    </row>
    <row r="3" spans="1:82" x14ac:dyDescent="0.2">
      <c r="A3" s="6" t="s">
        <v>42</v>
      </c>
      <c r="B3" s="6"/>
      <c r="C3" s="7"/>
      <c r="D3" s="7" t="s">
        <v>4</v>
      </c>
      <c r="E3" s="40"/>
      <c r="F3" s="40"/>
      <c r="G3" s="8">
        <f>IF(A3="","",IF(D3="ASS",REF!B$11+REF!B$9,IF(D3="CC",REF!B$10+REF!B$9,IF(D3="CIR",REF!B$12+REF!B$9,IF(D3="CD",REF!B$10+REF!B$9,"erreur")))))</f>
        <v>16</v>
      </c>
      <c r="H3" s="9">
        <v>0.97569444444444453</v>
      </c>
      <c r="I3" s="10">
        <f>(HOUR(H3)*60)+MINUTE(H3)</f>
        <v>1405</v>
      </c>
      <c r="J3" s="10">
        <f>IF(D3="ASS",0,IF(D3="CIR",0,(HOUR(H3)*60)+MINUTE(H3)))</f>
        <v>0</v>
      </c>
      <c r="K3" s="41">
        <f>IF(H$2&gt;E3,G3,0)</f>
        <v>16</v>
      </c>
      <c r="L3" s="73" t="str">
        <f>IF(F3="","",IF(F3&lt;H$2,REF!$B$16,""))</f>
        <v/>
      </c>
      <c r="M3" s="95" t="e">
        <f>IF(OR(D3="ASS",D3="CIR",D3=""),"",H3-3),IF(OR(D3="CC",D3="CD"),H3-3,"")</f>
        <v>#VALUE!</v>
      </c>
      <c r="N3" s="11"/>
      <c r="O3" s="9"/>
      <c r="P3" s="10">
        <f>(HOUR(O3)*60)+MINUTE(O3)</f>
        <v>0</v>
      </c>
      <c r="Q3" s="10">
        <f>IF(D3="ASS",0,IF(D3="CIR",0,(HOUR(O3)*60)+MINUTE(O3)))</f>
        <v>0</v>
      </c>
      <c r="R3" s="41">
        <f>IF(O$2&gt;E3,G3,0)</f>
        <v>16</v>
      </c>
      <c r="S3" s="73" t="str">
        <f>IF(F3="","",IF(F3&lt;O$2,REF!$B$16,""))</f>
        <v/>
      </c>
      <c r="T3" s="11"/>
      <c r="U3" s="9"/>
      <c r="V3" s="12">
        <f>(HOUR(U3)*60)+MINUTE(U3)</f>
        <v>0</v>
      </c>
      <c r="W3" s="12">
        <f>IF(D3="ASS",0,IF(D3="CIR",0,(HOUR(U3)*60)+MINUTE(U3)))</f>
        <v>0</v>
      </c>
      <c r="X3" s="44">
        <f>IF(U$2&gt;E3,G3,0)</f>
        <v>16</v>
      </c>
      <c r="Y3" s="74" t="str">
        <f>IF(F3="","",IF(F3&lt;U$2,REF!$B$16,""))</f>
        <v/>
      </c>
      <c r="Z3" s="11"/>
      <c r="AA3" s="9"/>
      <c r="AB3" s="12">
        <f>(HOUR(AA3)*60)+MINUTE(AA3)</f>
        <v>0</v>
      </c>
      <c r="AC3" s="12">
        <f>IF(D3="ASS",0,IF(D3="CIR",0,(HOUR(AA3)*60)+MINUTE(AA3)))</f>
        <v>0</v>
      </c>
      <c r="AD3" s="44">
        <f>IF(AA$2&gt;E3,G3,0)</f>
        <v>16</v>
      </c>
      <c r="AE3" s="74" t="str">
        <f>IF(F3="","",IF(F3&lt;AA$2,REF!$B$16,""))</f>
        <v/>
      </c>
      <c r="AF3" s="11"/>
      <c r="AG3" s="9"/>
      <c r="AH3" s="12">
        <f t="shared" ref="AH3:AH43" si="0">(HOUR(AG3)*60)+MINUTE(AG3)</f>
        <v>0</v>
      </c>
      <c r="AI3" s="12">
        <f>IF(D3="ASS",0,IF(D3="CIR",0,(HOUR(AG3)*60)+MINUTE(AG3)))</f>
        <v>0</v>
      </c>
      <c r="AJ3" s="44">
        <f>IF(AG$2&gt;E3,G3,0)</f>
        <v>16</v>
      </c>
      <c r="AK3" s="74" t="str">
        <f>IF(F3="","",IF(F3&lt;AG$2,REF!$B$16,""))</f>
        <v/>
      </c>
      <c r="AL3" s="11"/>
      <c r="AM3" s="9"/>
      <c r="AN3" s="12">
        <f>(HOUR(AM3)*60)+MINUTE(AM3)</f>
        <v>0</v>
      </c>
      <c r="AO3" s="12">
        <f>IF(D3="ASS",0,IF(D3="CIR",0,(HOUR(AM3)*60)+MINUTE(AM3)))</f>
        <v>0</v>
      </c>
      <c r="AP3" s="44">
        <f>IF(AM$2&gt;E3,G3,0)</f>
        <v>16</v>
      </c>
      <c r="AQ3" s="74" t="str">
        <f>IF(F3="","",IF(F3&lt;AM$2,REF!$B$16,""))</f>
        <v/>
      </c>
      <c r="AR3" s="11"/>
      <c r="AS3" s="9"/>
      <c r="AT3" s="12">
        <f>(HOUR(AS3)*60)+MINUTE(AS3)</f>
        <v>0</v>
      </c>
      <c r="AU3" s="12">
        <f>IF(D3="ASS",0,IF(D3="CIR",0,(HOUR(AS3)*60)+MINUTE(AS3)))</f>
        <v>0</v>
      </c>
      <c r="AV3" s="44">
        <f>IF(AS$2&gt;E3,G3,0)</f>
        <v>16</v>
      </c>
      <c r="AW3" s="74" t="str">
        <f>IF(F3="","",IF(F3&lt;AS$2,REF!$B$16,""))</f>
        <v/>
      </c>
      <c r="AX3" s="11"/>
      <c r="AY3" s="9"/>
      <c r="AZ3" s="12">
        <f>(HOUR(AY3)*60)+MINUTE(AY3)</f>
        <v>0</v>
      </c>
      <c r="BA3" s="12">
        <f>IF(D3="ASS",0,IF(D3="CIR",0,(HOUR(AY3)*60)+MINUTE(AY3)))</f>
        <v>0</v>
      </c>
      <c r="BB3" s="44">
        <f>IF(AY$2&gt;E3,G3,0)</f>
        <v>16</v>
      </c>
      <c r="BC3" s="74" t="str">
        <f>IF(F3="","",IF(F3&lt;AY$2,REF!$B$16,""))</f>
        <v/>
      </c>
      <c r="BD3" s="11"/>
      <c r="BE3" s="9"/>
      <c r="BF3" s="12">
        <f>(HOUR(BE3)*60)+MINUTE(BE3)</f>
        <v>0</v>
      </c>
      <c r="BG3" s="12">
        <f>IF(D3="ASS",0,IF(D3="CIR",0,(HOUR(BE3)*60)+MINUTE(BE3)))</f>
        <v>0</v>
      </c>
      <c r="BH3" s="44">
        <f>IF(BE$2&gt;E3,G3,0)</f>
        <v>16</v>
      </c>
      <c r="BI3" s="74" t="str">
        <f>IF(F3="","",IF(F3&lt;BE$2,REF!$B$16,""))</f>
        <v/>
      </c>
      <c r="BJ3" s="11"/>
      <c r="BK3" s="9"/>
      <c r="BL3" s="12">
        <f>(HOUR(BK3)*60)+MINUTE(BK3)</f>
        <v>0</v>
      </c>
      <c r="BM3" s="12">
        <f>IF(D3="ASS",0,IF(D3="CIR",0,(HOUR(BK3)*60)+MINUTE(BK3)))</f>
        <v>0</v>
      </c>
      <c r="BN3" s="44">
        <f>IF(BK$2&gt;E3,G3,0)</f>
        <v>16</v>
      </c>
      <c r="BO3" s="74" t="str">
        <f>IF(F3="","",IF(F3&lt;BK$2,REF!$B$16,""))</f>
        <v/>
      </c>
      <c r="BP3" s="11"/>
      <c r="BQ3" s="9"/>
      <c r="BR3" s="12">
        <f>(HOUR(BQ3)*60)+MINUTE(BQ3)</f>
        <v>0</v>
      </c>
      <c r="BS3" s="12">
        <f>IF(D3="ASS",0,IF(D3="CIR",0,(HOUR(BQ3)*60)+MINUTE(BQ3)))</f>
        <v>0</v>
      </c>
      <c r="BT3" s="44">
        <f>IF(BQ$2&gt;E3,G3,0)</f>
        <v>16</v>
      </c>
      <c r="BU3" s="74" t="str">
        <f>IF(F3="","",IF(F3&lt;BQ$2,REF!$B$16,""))</f>
        <v/>
      </c>
      <c r="BV3" s="11"/>
      <c r="BW3" s="9"/>
      <c r="BX3" s="12">
        <f>(HOUR(BW3)*60)+MINUTE(BW3)</f>
        <v>0</v>
      </c>
      <c r="BY3" s="12">
        <f>IF(D3="ASS",0,IF(D3="CIR",0,(HOUR(BW3)*60)+MINUTE(BW3)))</f>
        <v>0</v>
      </c>
      <c r="BZ3" s="44">
        <f>IF(BW$2&gt;E3,G3,0)</f>
        <v>16</v>
      </c>
      <c r="CA3" s="74" t="str">
        <f>IF(F3="","",IF(F3&lt;BW$2,REF!$B$16,""))</f>
        <v/>
      </c>
      <c r="CB3" s="13"/>
      <c r="CC3" s="78">
        <f>SUM(H3,O3,U3,AA3,AG3,AM3,AS3,AY3,BE3,BK3,BQ3,BW3)</f>
        <v>0.97569444444444453</v>
      </c>
    </row>
    <row r="4" spans="1:82" x14ac:dyDescent="0.2">
      <c r="A4" s="14" t="s">
        <v>43</v>
      </c>
      <c r="B4" s="6"/>
      <c r="C4" s="7"/>
      <c r="D4" s="7" t="s">
        <v>5</v>
      </c>
      <c r="E4" s="40"/>
      <c r="F4" s="40"/>
      <c r="G4" s="8">
        <f>IF(A4="","",IF(D4="ASS",REF!B$11+REF!B$9,IF(D4="CC",REF!B$10+REF!B$9,IF(D4="CIR",REF!B$12+REF!B$9,IF(D4="CD",REF!B$10+REF!B$9,"erreur")))))</f>
        <v>7</v>
      </c>
      <c r="H4" s="9">
        <v>0.97569444444444453</v>
      </c>
      <c r="I4" s="10">
        <f t="shared" ref="I4:I43" si="1">(HOUR(H4)*60)+MINUTE(H4)</f>
        <v>1405</v>
      </c>
      <c r="J4" s="10">
        <f>IF(D4="ASS",0,IF(D4="CIR",0,(HOUR(H4)*60)+MINUTE(H4)))</f>
        <v>1405</v>
      </c>
      <c r="K4" s="41">
        <f>IF(H$2&gt;E4,G4,0)</f>
        <v>7</v>
      </c>
      <c r="L4" s="73" t="str">
        <f>IF(F4="","",IF(F4&lt;H$2,REF!$B$16,""))</f>
        <v/>
      </c>
      <c r="M4" s="95" t="e">
        <f>IF(OR(D4="ASS",D4="CIR",D4=""),"",H4-3),IF(OR(D4="CC",D4="CD"),H4-3,"")</f>
        <v>#VALUE!</v>
      </c>
      <c r="N4" s="11"/>
      <c r="O4" s="9"/>
      <c r="P4" s="10">
        <f t="shared" ref="P4:P43" si="2">(HOUR(O4)*60)+MINUTE(O4)</f>
        <v>0</v>
      </c>
      <c r="Q4" s="10">
        <f>IF(D4="ASS",0,IF(D4="CIR",0,(HOUR(O4)*60)+MINUTE(O4)))</f>
        <v>0</v>
      </c>
      <c r="R4" s="41">
        <f>IF(O$2&gt;E4,G4,0)</f>
        <v>7</v>
      </c>
      <c r="S4" s="73" t="str">
        <f>IF(F4="","",IF(F4&lt;O$2,REF!$B$16,""))</f>
        <v/>
      </c>
      <c r="T4" s="11"/>
      <c r="U4" s="9"/>
      <c r="V4" s="12">
        <f t="shared" ref="V4:V43" si="3">(HOUR(U4)*60)+MINUTE(U4)</f>
        <v>0</v>
      </c>
      <c r="W4" s="12">
        <f>IF(D4="ASS",0,IF(D4="CIR",0,(HOUR(U4)*60)+MINUTE(U4)))</f>
        <v>0</v>
      </c>
      <c r="X4" s="44">
        <f>IF(U$2&gt;E4,G4,0)</f>
        <v>7</v>
      </c>
      <c r="Y4" s="74" t="str">
        <f>IF(F4="","",IF(F4&lt;U$2,REF!$B$16,""))</f>
        <v/>
      </c>
      <c r="Z4" s="11"/>
      <c r="AA4" s="9"/>
      <c r="AB4" s="12">
        <f t="shared" ref="AB4:AB43" si="4">(HOUR(AA4)*60)+MINUTE(AA4)</f>
        <v>0</v>
      </c>
      <c r="AC4" s="12">
        <f>IF(D4="ASS",0,IF(D4="CIR",0,(HOUR(AA4)*60)+MINUTE(AA4)))</f>
        <v>0</v>
      </c>
      <c r="AD4" s="44">
        <f>IF(AA$2&gt;E4,G4,0)</f>
        <v>7</v>
      </c>
      <c r="AE4" s="74" t="str">
        <f>IF(F4="","",IF(F4&lt;AA$2,REF!$B$16,""))</f>
        <v/>
      </c>
      <c r="AF4" s="11"/>
      <c r="AG4" s="9"/>
      <c r="AH4" s="12">
        <f t="shared" si="0"/>
        <v>0</v>
      </c>
      <c r="AI4" s="12">
        <f>IF(D4="ASS",0,IF(D4="CIR",0,(HOUR(AG4)*60)+MINUTE(AG4)))</f>
        <v>0</v>
      </c>
      <c r="AJ4" s="44">
        <f>IF(AG$2&gt;E4,G4,0)</f>
        <v>7</v>
      </c>
      <c r="AK4" s="74" t="str">
        <f>IF(F4="","",IF(F4&lt;AG$2,REF!$B$16,""))</f>
        <v/>
      </c>
      <c r="AL4" s="11"/>
      <c r="AM4" s="9"/>
      <c r="AN4" s="12">
        <f t="shared" ref="AN4:AN43" si="5">(HOUR(AM4)*60)+MINUTE(AM4)</f>
        <v>0</v>
      </c>
      <c r="AO4" s="12">
        <f>IF(D4="ASS",0,IF(D4="CIR",0,(HOUR(AM4)*60)+MINUTE(AM4)))</f>
        <v>0</v>
      </c>
      <c r="AP4" s="44">
        <f>IF(AM$2&gt;E4,G4,0)</f>
        <v>7</v>
      </c>
      <c r="AQ4" s="74" t="str">
        <f>IF(F4="","",IF(F4&lt;AM$2,REF!$B$16,""))</f>
        <v/>
      </c>
      <c r="AR4" s="11"/>
      <c r="AS4" s="9"/>
      <c r="AT4" s="12">
        <f t="shared" ref="AT4:AT43" si="6">(HOUR(AS4)*60)+MINUTE(AS4)</f>
        <v>0</v>
      </c>
      <c r="AU4" s="12">
        <f>IF(D4="ASS",0,IF(D4="CIR",0,(HOUR(AS4)*60)+MINUTE(AS4)))</f>
        <v>0</v>
      </c>
      <c r="AV4" s="44">
        <f>IF(AS$2&gt;E4,G4,0)</f>
        <v>7</v>
      </c>
      <c r="AW4" s="74" t="str">
        <f>IF(F4="","",IF(F4&lt;AS$2,REF!$B$16,""))</f>
        <v/>
      </c>
      <c r="AX4" s="11"/>
      <c r="AY4" s="9"/>
      <c r="AZ4" s="12">
        <f t="shared" ref="AZ4:AZ43" si="7">(HOUR(AY4)*60)+MINUTE(AY4)</f>
        <v>0</v>
      </c>
      <c r="BA4" s="12">
        <f>IF(D4="ASS",0,IF(D4="CIR",0,(HOUR(AY4)*60)+MINUTE(AY4)))</f>
        <v>0</v>
      </c>
      <c r="BB4" s="44">
        <f>IF(AY$2&gt;E4,G4,0)</f>
        <v>7</v>
      </c>
      <c r="BC4" s="74" t="str">
        <f>IF(F4="","",IF(F4&lt;AY$2,REF!$B$16,""))</f>
        <v/>
      </c>
      <c r="BD4" s="11"/>
      <c r="BE4" s="9"/>
      <c r="BF4" s="12">
        <f t="shared" ref="BF4:BF43" si="8">(HOUR(BE4)*60)+MINUTE(BE4)</f>
        <v>0</v>
      </c>
      <c r="BG4" s="12">
        <f>IF(D4="ASS",0,IF(D4="CIR",0,(HOUR(BE4)*60)+MINUTE(BE4)))</f>
        <v>0</v>
      </c>
      <c r="BH4" s="44">
        <f>IF(BE$2&gt;E4,G4,0)</f>
        <v>7</v>
      </c>
      <c r="BI4" s="74" t="str">
        <f>IF(F4="","",IF(F4&lt;BE$2,REF!$B$16,""))</f>
        <v/>
      </c>
      <c r="BJ4" s="11"/>
      <c r="BK4" s="9"/>
      <c r="BL4" s="12">
        <f t="shared" ref="BL4:BL43" si="9">(HOUR(BK4)*60)+MINUTE(BK4)</f>
        <v>0</v>
      </c>
      <c r="BM4" s="12">
        <f>IF(D4="ASS",0,IF(D4="CIR",0,(HOUR(BK4)*60)+MINUTE(BK4)))</f>
        <v>0</v>
      </c>
      <c r="BN4" s="44">
        <f>IF(BK$2&gt;E4,G4,0)</f>
        <v>7</v>
      </c>
      <c r="BO4" s="74" t="str">
        <f>IF(F4="","",IF(F4&lt;BK$2,REF!$B$16,""))</f>
        <v/>
      </c>
      <c r="BP4" s="11"/>
      <c r="BQ4" s="9"/>
      <c r="BR4" s="12">
        <f t="shared" ref="BR4:BR43" si="10">(HOUR(BQ4)*60)+MINUTE(BQ4)</f>
        <v>0</v>
      </c>
      <c r="BS4" s="12">
        <f>IF(D4="ASS",0,IF(D4="CIR",0,(HOUR(BQ4)*60)+MINUTE(BQ4)))</f>
        <v>0</v>
      </c>
      <c r="BT4" s="44">
        <f>IF(BQ$2&gt;E4,G4,0)</f>
        <v>7</v>
      </c>
      <c r="BU4" s="74" t="str">
        <f>IF(F4="","",IF(F4&lt;BQ$2,REF!$B$16,""))</f>
        <v/>
      </c>
      <c r="BV4" s="11"/>
      <c r="BW4" s="9"/>
      <c r="BX4" s="12">
        <f t="shared" ref="BX4:BX43" si="11">(HOUR(BW4)*60)+MINUTE(BW4)</f>
        <v>0</v>
      </c>
      <c r="BY4" s="12">
        <f>IF(D4="ASS",0,IF(D4="CIR",0,(HOUR(BW4)*60)+MINUTE(BW4)))</f>
        <v>0</v>
      </c>
      <c r="BZ4" s="44">
        <f>IF(BW$2&gt;E4,G4,0)</f>
        <v>7</v>
      </c>
      <c r="CA4" s="74" t="str">
        <f>IF(F4="","",IF(F4&lt;BW$2,REF!$B$16,""))</f>
        <v/>
      </c>
      <c r="CB4" s="13"/>
      <c r="CC4" s="78">
        <f t="shared" ref="CC4:CC45" si="12">SUM(H4,O4,U4,AA4,AG4,AM4,AS4,AY4,BE4,BK4,BQ4,BW4)</f>
        <v>0.97569444444444453</v>
      </c>
    </row>
    <row r="5" spans="1:82" x14ac:dyDescent="0.2">
      <c r="A5" s="14" t="s">
        <v>53</v>
      </c>
      <c r="B5" s="7"/>
      <c r="C5" s="7"/>
      <c r="D5" s="7" t="s">
        <v>5</v>
      </c>
      <c r="E5" s="40"/>
      <c r="F5" s="40"/>
      <c r="G5" s="8">
        <f>IF(A5="","",IF(D5="ASS",REF!B$11+REF!B$9,IF(D5="CC",REF!B$10+REF!B$9,IF(D5="CIR",REF!B$12+REF!B$9,IF(D5="CD",REF!B$10+REF!B$9,"erreur")))))</f>
        <v>7</v>
      </c>
      <c r="H5" s="9"/>
      <c r="I5" s="10">
        <f t="shared" si="1"/>
        <v>0</v>
      </c>
      <c r="J5" s="10">
        <f>IF(D5="ASS",0,IF(D5="CIR",0,(HOUR(H5)*60)+MINUTE(H5)))</f>
        <v>0</v>
      </c>
      <c r="K5" s="41">
        <f>IF(H$2&gt;E5,G5,0)</f>
        <v>7</v>
      </c>
      <c r="L5" s="73" t="str">
        <f>IF(F5="","",IF(F5&lt;H$2,REF!$B$16,""))</f>
        <v/>
      </c>
      <c r="M5" s="95" t="e">
        <f>IF(OR(D5="ASS",D5="CIR",D5=""),"",H5-3),IF(OR(D5="CC",D5="CD"),H5-3,"")</f>
        <v>#VALUE!</v>
      </c>
      <c r="N5" s="11"/>
      <c r="O5" s="9"/>
      <c r="P5" s="10">
        <f t="shared" si="2"/>
        <v>0</v>
      </c>
      <c r="Q5" s="10">
        <f>IF(D5="ASS",0,IF(D5="CIR",0,(HOUR(O5)*60)+MINUTE(O5)))</f>
        <v>0</v>
      </c>
      <c r="R5" s="41">
        <f>IF(O$2&gt;E5,G5,0)</f>
        <v>7</v>
      </c>
      <c r="S5" s="73" t="str">
        <f>IF(F5="","",IF(F5&lt;O$2,REF!$B$16,""))</f>
        <v/>
      </c>
      <c r="T5" s="11"/>
      <c r="U5" s="9"/>
      <c r="V5" s="12">
        <f t="shared" si="3"/>
        <v>0</v>
      </c>
      <c r="W5" s="12">
        <f>IF(D5="ASS",0,IF(D5="CIR",0,(HOUR(U5)*60)+MINUTE(U5)))</f>
        <v>0</v>
      </c>
      <c r="X5" s="44">
        <f>IF(U$2&gt;E5,G5,0)</f>
        <v>7</v>
      </c>
      <c r="Y5" s="74" t="str">
        <f>IF(F5="","",IF(F5&lt;U$2,REF!$B$16,""))</f>
        <v/>
      </c>
      <c r="Z5" s="11"/>
      <c r="AA5" s="9"/>
      <c r="AB5" s="12">
        <f t="shared" si="4"/>
        <v>0</v>
      </c>
      <c r="AC5" s="12">
        <f>IF(D5="ASS",0,IF(D5="CIR",0,(HOUR(AA5)*60)+MINUTE(AA5)))</f>
        <v>0</v>
      </c>
      <c r="AD5" s="44">
        <f>IF(AA$2&gt;E5,G5,0)</f>
        <v>7</v>
      </c>
      <c r="AE5" s="74" t="str">
        <f>IF(F5="","",IF(F5&lt;AA$2,REF!$B$16,""))</f>
        <v/>
      </c>
      <c r="AF5" s="11"/>
      <c r="AG5" s="9"/>
      <c r="AH5" s="12">
        <f t="shared" si="0"/>
        <v>0</v>
      </c>
      <c r="AI5" s="12">
        <f>IF(D5="ASS",0,IF(D5="CIR",0,(HOUR(AG5)*60)+MINUTE(AG5)))</f>
        <v>0</v>
      </c>
      <c r="AJ5" s="44">
        <f>IF(AG$2&gt;E5,G5,0)</f>
        <v>7</v>
      </c>
      <c r="AK5" s="74" t="str">
        <f>IF(F5="","",IF(F5&lt;AG$2,REF!$B$16,""))</f>
        <v/>
      </c>
      <c r="AL5" s="11"/>
      <c r="AM5" s="9"/>
      <c r="AN5" s="12">
        <f t="shared" si="5"/>
        <v>0</v>
      </c>
      <c r="AO5" s="12">
        <f>IF(D5="ASS",0,IF(D5="CIR",0,(HOUR(AM5)*60)+MINUTE(AM5)))</f>
        <v>0</v>
      </c>
      <c r="AP5" s="44">
        <f>IF(AM$2&gt;E5,G5,0)</f>
        <v>7</v>
      </c>
      <c r="AQ5" s="74" t="str">
        <f>IF(F5="","",IF(F5&lt;AM$2,REF!$B$16,""))</f>
        <v/>
      </c>
      <c r="AR5" s="11"/>
      <c r="AS5" s="9"/>
      <c r="AT5" s="12">
        <f t="shared" si="6"/>
        <v>0</v>
      </c>
      <c r="AU5" s="12">
        <f>IF(D5="ASS",0,IF(D5="CIR",0,(HOUR(AS5)*60)+MINUTE(AS5)))</f>
        <v>0</v>
      </c>
      <c r="AV5" s="44">
        <f>IF(AS$2&gt;E5,G5,0)</f>
        <v>7</v>
      </c>
      <c r="AW5" s="74" t="str">
        <f>IF(F5="","",IF(F5&lt;AS$2,REF!$B$16,""))</f>
        <v/>
      </c>
      <c r="AX5" s="11"/>
      <c r="AY5" s="12"/>
      <c r="AZ5" s="12">
        <f t="shared" si="7"/>
        <v>0</v>
      </c>
      <c r="BA5" s="12">
        <f>IF(D5="ASS",0,IF(D5="CIR",0,(HOUR(AY5)*60)+MINUTE(AY5)))</f>
        <v>0</v>
      </c>
      <c r="BB5" s="44">
        <f>IF(AY$2&gt;E5,G5,0)</f>
        <v>7</v>
      </c>
      <c r="BC5" s="74" t="str">
        <f>IF(F5="","",IF(F5&lt;AY$2,REF!$B$16,""))</f>
        <v/>
      </c>
      <c r="BD5" s="11"/>
      <c r="BE5" s="12"/>
      <c r="BF5" s="12">
        <f t="shared" si="8"/>
        <v>0</v>
      </c>
      <c r="BG5" s="12">
        <f>IF(D5="ASS",0,IF(D5="CIR",0,(HOUR(BE5)*60)+MINUTE(BE5)))</f>
        <v>0</v>
      </c>
      <c r="BH5" s="44">
        <f>IF(BE$2&gt;E5,G5,0)</f>
        <v>7</v>
      </c>
      <c r="BI5" s="74" t="str">
        <f>IF(F5="","",IF(F5&lt;BE$2,REF!$B$16,""))</f>
        <v/>
      </c>
      <c r="BJ5" s="11"/>
      <c r="BK5" s="12"/>
      <c r="BL5" s="12">
        <f t="shared" si="9"/>
        <v>0</v>
      </c>
      <c r="BM5" s="12">
        <f>IF(D5="ASS",0,IF(D5="CIR",0,(HOUR(BK5)*60)+MINUTE(BK5)))</f>
        <v>0</v>
      </c>
      <c r="BN5" s="44">
        <f>IF(BK$2&gt;E5,G5,0)</f>
        <v>7</v>
      </c>
      <c r="BO5" s="74" t="str">
        <f>IF(F5="","",IF(F5&lt;BK$2,REF!$B$16,""))</f>
        <v/>
      </c>
      <c r="BP5" s="11"/>
      <c r="BQ5" s="12"/>
      <c r="BR5" s="12">
        <f t="shared" si="10"/>
        <v>0</v>
      </c>
      <c r="BS5" s="12">
        <f>IF(D5="ASS",0,IF(D5="CIR",0,(HOUR(BQ5)*60)+MINUTE(BQ5)))</f>
        <v>0</v>
      </c>
      <c r="BT5" s="44">
        <f>IF(BQ$2&gt;E5,G5,0)</f>
        <v>7</v>
      </c>
      <c r="BU5" s="74" t="str">
        <f>IF(F5="","",IF(F5&lt;BQ$2,REF!$B$16,""))</f>
        <v/>
      </c>
      <c r="BV5" s="11"/>
      <c r="BW5" s="12"/>
      <c r="BX5" s="12">
        <f t="shared" si="11"/>
        <v>0</v>
      </c>
      <c r="BY5" s="12">
        <f>IF(D5="ASS",0,IF(D5="CIR",0,(HOUR(BW5)*60)+MINUTE(BW5)))</f>
        <v>0</v>
      </c>
      <c r="BZ5" s="44">
        <f>IF(BW$2&gt;E5,G5,0)</f>
        <v>7</v>
      </c>
      <c r="CA5" s="74" t="str">
        <f>IF(F5="","",IF(F5&lt;BW$2,REF!$B$16,""))</f>
        <v/>
      </c>
      <c r="CB5" s="13"/>
      <c r="CC5" s="78">
        <f t="shared" si="12"/>
        <v>0</v>
      </c>
    </row>
    <row r="6" spans="1:82" x14ac:dyDescent="0.2">
      <c r="A6" s="14" t="s">
        <v>47</v>
      </c>
      <c r="B6" s="7"/>
      <c r="C6" s="7"/>
      <c r="D6" s="7" t="s">
        <v>5</v>
      </c>
      <c r="E6" s="40"/>
      <c r="F6" s="40"/>
      <c r="G6" s="8">
        <f>IF(A6="","",IF(D6="ASS",REF!B$11+REF!B$9,IF(D6="CC",REF!B$10+REF!B$9,IF(D6="CIR",REF!B$12+REF!B$9,IF(D6="CD",REF!B$10+REF!B$9,"erreur")))))</f>
        <v>7</v>
      </c>
      <c r="H6" s="9"/>
      <c r="I6" s="10">
        <f t="shared" si="1"/>
        <v>0</v>
      </c>
      <c r="J6" s="10">
        <f>IF(D6="ASS",0,IF(D6="CIR",0,(HOUR(H6)*60)+MINUTE(H6)))</f>
        <v>0</v>
      </c>
      <c r="K6" s="41">
        <f>IF(H$2&gt;E6,G6,0)</f>
        <v>7</v>
      </c>
      <c r="L6" s="73" t="str">
        <f>IF(F6="","",IF(F6&lt;H$2,REF!$B$16,""))</f>
        <v/>
      </c>
      <c r="M6" s="95" t="e">
        <f>IF(OR(D6="ASS",D6="CIR",D6=""),"",H6-3),IF(OR(D6="CC",D6="CD"),H6-3,"")</f>
        <v>#VALUE!</v>
      </c>
      <c r="N6" s="11"/>
      <c r="O6" s="9"/>
      <c r="P6" s="10">
        <f t="shared" si="2"/>
        <v>0</v>
      </c>
      <c r="Q6" s="10">
        <f>IF(D6="ASS",0,IF(D6="CIR",0,(HOUR(O6)*60)+MINUTE(O6)))</f>
        <v>0</v>
      </c>
      <c r="R6" s="41">
        <f>IF(O$2&gt;E6,G6,0)</f>
        <v>7</v>
      </c>
      <c r="S6" s="73" t="str">
        <f>IF(F6="","",IF(F6&lt;O$2,REF!$B$16,""))</f>
        <v/>
      </c>
      <c r="T6" s="11"/>
      <c r="U6" s="9"/>
      <c r="V6" s="12">
        <f t="shared" si="3"/>
        <v>0</v>
      </c>
      <c r="W6" s="12">
        <f>IF(D6="ASS",0,IF(D6="CIR",0,(HOUR(U6)*60)+MINUTE(U6)))</f>
        <v>0</v>
      </c>
      <c r="X6" s="44">
        <f>IF(U$2&gt;E6,G6,0)</f>
        <v>7</v>
      </c>
      <c r="Y6" s="74" t="str">
        <f>IF(F6="","",IF(F6&lt;U$2,REF!$B$16,""))</f>
        <v/>
      </c>
      <c r="Z6" s="11"/>
      <c r="AA6" s="9"/>
      <c r="AB6" s="12">
        <f t="shared" si="4"/>
        <v>0</v>
      </c>
      <c r="AC6" s="12">
        <f>IF(D6="ASS",0,IF(D6="CIR",0,(HOUR(AA6)*60)+MINUTE(AA6)))</f>
        <v>0</v>
      </c>
      <c r="AD6" s="44">
        <f>IF(AA$2&gt;E6,G6,0)</f>
        <v>7</v>
      </c>
      <c r="AE6" s="74" t="str">
        <f>IF(F6="","",IF(F6&lt;AA$2,REF!$B$16,""))</f>
        <v/>
      </c>
      <c r="AF6" s="11"/>
      <c r="AG6" s="9"/>
      <c r="AH6" s="12">
        <f t="shared" si="0"/>
        <v>0</v>
      </c>
      <c r="AI6" s="12">
        <f>IF(D6="ASS",0,IF(D6="CIR",0,(HOUR(AG6)*60)+MINUTE(AG6)))</f>
        <v>0</v>
      </c>
      <c r="AJ6" s="44">
        <f>IF(AG$2&gt;E6,G6,0)</f>
        <v>7</v>
      </c>
      <c r="AK6" s="74" t="str">
        <f>IF(F6="","",IF(F6&lt;AG$2,REF!$B$16,""))</f>
        <v/>
      </c>
      <c r="AL6" s="11"/>
      <c r="AM6" s="9"/>
      <c r="AN6" s="12">
        <f t="shared" si="5"/>
        <v>0</v>
      </c>
      <c r="AO6" s="12">
        <f>IF(D6="ASS",0,IF(D6="CIR",0,(HOUR(AM6)*60)+MINUTE(AM6)))</f>
        <v>0</v>
      </c>
      <c r="AP6" s="44">
        <f>IF(AM$2&gt;E6,G6,0)</f>
        <v>7</v>
      </c>
      <c r="AQ6" s="74" t="str">
        <f>IF(F6="","",IF(F6&lt;AM$2,REF!$B$16,""))</f>
        <v/>
      </c>
      <c r="AR6" s="11"/>
      <c r="AS6" s="9"/>
      <c r="AT6" s="12">
        <f t="shared" si="6"/>
        <v>0</v>
      </c>
      <c r="AU6" s="12">
        <f>IF(D6="ASS",0,IF(D6="CIR",0,(HOUR(AS6)*60)+MINUTE(AS6)))</f>
        <v>0</v>
      </c>
      <c r="AV6" s="44">
        <f>IF(AS$2&gt;E6,G6,0)</f>
        <v>7</v>
      </c>
      <c r="AW6" s="74" t="str">
        <f>IF(F6="","",IF(F6&lt;AS$2,REF!$B$16,""))</f>
        <v/>
      </c>
      <c r="AX6" s="11"/>
      <c r="AY6" s="12"/>
      <c r="AZ6" s="12">
        <f t="shared" si="7"/>
        <v>0</v>
      </c>
      <c r="BA6" s="12">
        <f>IF(D6="ASS",0,IF(D6="CIR",0,(HOUR(AY6)*60)+MINUTE(AY6)))</f>
        <v>0</v>
      </c>
      <c r="BB6" s="44">
        <f>IF(AY$2&gt;E6,G6,0)</f>
        <v>7</v>
      </c>
      <c r="BC6" s="74" t="str">
        <f>IF(F6="","",IF(F6&lt;AY$2,REF!$B$16,""))</f>
        <v/>
      </c>
      <c r="BD6" s="11"/>
      <c r="BE6" s="12"/>
      <c r="BF6" s="12">
        <f t="shared" si="8"/>
        <v>0</v>
      </c>
      <c r="BG6" s="12">
        <f>IF(D6="ASS",0,IF(D6="CIR",0,(HOUR(BE6)*60)+MINUTE(BE6)))</f>
        <v>0</v>
      </c>
      <c r="BH6" s="44">
        <f>IF(BE$2&gt;E6,G6,0)</f>
        <v>7</v>
      </c>
      <c r="BI6" s="74" t="str">
        <f>IF(F6="","",IF(F6&lt;BE$2,REF!$B$16,""))</f>
        <v/>
      </c>
      <c r="BJ6" s="11"/>
      <c r="BK6" s="12"/>
      <c r="BL6" s="12">
        <f t="shared" si="9"/>
        <v>0</v>
      </c>
      <c r="BM6" s="12">
        <f>IF(D6="ASS",0,IF(D6="CIR",0,(HOUR(BK6)*60)+MINUTE(BK6)))</f>
        <v>0</v>
      </c>
      <c r="BN6" s="44">
        <f>IF(BK$2&gt;E6,G6,0)</f>
        <v>7</v>
      </c>
      <c r="BO6" s="74" t="str">
        <f>IF(F6="","",IF(F6&lt;BK$2,REF!$B$16,""))</f>
        <v/>
      </c>
      <c r="BP6" s="11"/>
      <c r="BQ6" s="12"/>
      <c r="BR6" s="12">
        <f t="shared" si="10"/>
        <v>0</v>
      </c>
      <c r="BS6" s="12">
        <f>IF(D6="ASS",0,IF(D6="CIR",0,(HOUR(BQ6)*60)+MINUTE(BQ6)))</f>
        <v>0</v>
      </c>
      <c r="BT6" s="44">
        <f>IF(BQ$2&gt;E6,G6,0)</f>
        <v>7</v>
      </c>
      <c r="BU6" s="74" t="str">
        <f>IF(F6="","",IF(F6&lt;BQ$2,REF!$B$16,""))</f>
        <v/>
      </c>
      <c r="BV6" s="11"/>
      <c r="BW6" s="12"/>
      <c r="BX6" s="12">
        <f t="shared" si="11"/>
        <v>0</v>
      </c>
      <c r="BY6" s="12">
        <f>IF(D6="ASS",0,IF(D6="CIR",0,(HOUR(BW6)*60)+MINUTE(BW6)))</f>
        <v>0</v>
      </c>
      <c r="BZ6" s="44">
        <f>IF(BW$2&gt;E6,G6,0)</f>
        <v>7</v>
      </c>
      <c r="CA6" s="74" t="str">
        <f>IF(F6="","",IF(F6&lt;BW$2,REF!$B$16,""))</f>
        <v/>
      </c>
      <c r="CB6" s="13"/>
      <c r="CC6" s="78">
        <f t="shared" si="12"/>
        <v>0</v>
      </c>
    </row>
    <row r="7" spans="1:82" x14ac:dyDescent="0.2">
      <c r="A7" s="14" t="s">
        <v>44</v>
      </c>
      <c r="B7" s="7"/>
      <c r="C7" s="7"/>
      <c r="D7" s="7" t="s">
        <v>5</v>
      </c>
      <c r="E7" s="40"/>
      <c r="F7" s="40"/>
      <c r="G7" s="8">
        <f>IF(A7="","",IF(D7="ASS",REF!B$11+REF!B$9,IF(D7="CC",REF!B$10+REF!B$9,IF(D7="CIR",REF!B$12+REF!B$9,IF(D7="CD",REF!B$10+REF!B$9,"erreur")))))</f>
        <v>7</v>
      </c>
      <c r="H7" s="9"/>
      <c r="I7" s="10">
        <f t="shared" si="1"/>
        <v>0</v>
      </c>
      <c r="J7" s="10">
        <f>IF(D7="ASS",0,IF(D7="CIR",0,(HOUR(H7)*60)+MINUTE(H7)))</f>
        <v>0</v>
      </c>
      <c r="K7" s="41">
        <f>IF(H$2&gt;E7,G7,0)</f>
        <v>7</v>
      </c>
      <c r="L7" s="73" t="str">
        <f>IF(F7="","",IF(F7&lt;H$2,REF!$B$16,""))</f>
        <v/>
      </c>
      <c r="M7" s="95" t="e">
        <f>IF(OR(D7="ASS",D7="CIR",D7=""),"",H7-3),IF(OR(D7="CC",D7="CD"),H7-3,"")</f>
        <v>#VALUE!</v>
      </c>
      <c r="N7" s="11"/>
      <c r="O7" s="9"/>
      <c r="P7" s="10">
        <f t="shared" si="2"/>
        <v>0</v>
      </c>
      <c r="Q7" s="10">
        <f>IF(D7="ASS",0,IF(D7="CIR",0,(HOUR(O7)*60)+MINUTE(O7)))</f>
        <v>0</v>
      </c>
      <c r="R7" s="41">
        <f>IF(O$2&gt;E7,G7,0)</f>
        <v>7</v>
      </c>
      <c r="S7" s="73" t="str">
        <f>IF(F7="","",IF(F7&lt;O$2,REF!$B$16,""))</f>
        <v/>
      </c>
      <c r="T7" s="11"/>
      <c r="U7" s="9"/>
      <c r="V7" s="12">
        <f t="shared" si="3"/>
        <v>0</v>
      </c>
      <c r="W7" s="12">
        <f>IF(D7="ASS",0,IF(D7="CIR",0,(HOUR(U7)*60)+MINUTE(U7)))</f>
        <v>0</v>
      </c>
      <c r="X7" s="44">
        <f>IF(U$2&gt;E7,G7,0)</f>
        <v>7</v>
      </c>
      <c r="Y7" s="74" t="str">
        <f>IF(F7="","",IF(F7&lt;U$2,REF!$B$16,""))</f>
        <v/>
      </c>
      <c r="Z7" s="11"/>
      <c r="AA7" s="9"/>
      <c r="AB7" s="12">
        <f t="shared" si="4"/>
        <v>0</v>
      </c>
      <c r="AC7" s="12">
        <f>IF(D7="ASS",0,IF(D7="CIR",0,(HOUR(AA7)*60)+MINUTE(AA7)))</f>
        <v>0</v>
      </c>
      <c r="AD7" s="44">
        <f>IF(AA$2&gt;E7,G7,0)</f>
        <v>7</v>
      </c>
      <c r="AE7" s="74" t="str">
        <f>IF(F7="","",IF(F7&lt;AA$2,REF!$B$16,""))</f>
        <v/>
      </c>
      <c r="AF7" s="11"/>
      <c r="AG7" s="9"/>
      <c r="AH7" s="12">
        <f t="shared" si="0"/>
        <v>0</v>
      </c>
      <c r="AI7" s="12">
        <f>IF(D7="ASS",0,IF(D7="CIR",0,(HOUR(AG7)*60)+MINUTE(AG7)))</f>
        <v>0</v>
      </c>
      <c r="AJ7" s="44">
        <f>IF(AG$2&gt;E7,G7,0)</f>
        <v>7</v>
      </c>
      <c r="AK7" s="74" t="str">
        <f>IF(F7="","",IF(F7&lt;AG$2,REF!$B$16,""))</f>
        <v/>
      </c>
      <c r="AL7" s="11"/>
      <c r="AM7" s="9"/>
      <c r="AN7" s="12">
        <f t="shared" si="5"/>
        <v>0</v>
      </c>
      <c r="AO7" s="12">
        <f>IF(D7="ASS",0,IF(D7="CIR",0,(HOUR(AM7)*60)+MINUTE(AM7)))</f>
        <v>0</v>
      </c>
      <c r="AP7" s="44">
        <f>IF(AM$2&gt;E7,G7,0)</f>
        <v>7</v>
      </c>
      <c r="AQ7" s="74" t="str">
        <f>IF(F7="","",IF(F7&lt;AM$2,REF!$B$16,""))</f>
        <v/>
      </c>
      <c r="AR7" s="11"/>
      <c r="AS7" s="9"/>
      <c r="AT7" s="12">
        <f t="shared" si="6"/>
        <v>0</v>
      </c>
      <c r="AU7" s="12">
        <f>IF(D7="ASS",0,IF(D7="CIR",0,(HOUR(AS7)*60)+MINUTE(AS7)))</f>
        <v>0</v>
      </c>
      <c r="AV7" s="44">
        <f>IF(AS$2&gt;E7,G7,0)</f>
        <v>7</v>
      </c>
      <c r="AW7" s="74" t="str">
        <f>IF(F7="","",IF(F7&lt;AS$2,REF!$B$16,""))</f>
        <v/>
      </c>
      <c r="AX7" s="11"/>
      <c r="AY7" s="12"/>
      <c r="AZ7" s="12">
        <f t="shared" si="7"/>
        <v>0</v>
      </c>
      <c r="BA7" s="12">
        <f>IF(D7="ASS",0,IF(D7="CIR",0,(HOUR(AY7)*60)+MINUTE(AY7)))</f>
        <v>0</v>
      </c>
      <c r="BB7" s="44">
        <f>IF(AY$2&gt;E7,G7,0)</f>
        <v>7</v>
      </c>
      <c r="BC7" s="74" t="str">
        <f>IF(F7="","",IF(F7&lt;AY$2,REF!$B$16,""))</f>
        <v/>
      </c>
      <c r="BD7" s="11"/>
      <c r="BE7" s="12"/>
      <c r="BF7" s="12">
        <f t="shared" si="8"/>
        <v>0</v>
      </c>
      <c r="BG7" s="12">
        <f>IF(D7="ASS",0,IF(D7="CIR",0,(HOUR(BE7)*60)+MINUTE(BE7)))</f>
        <v>0</v>
      </c>
      <c r="BH7" s="44">
        <f>IF(BE$2&gt;E7,G7,0)</f>
        <v>7</v>
      </c>
      <c r="BI7" s="74" t="str">
        <f>IF(F7="","",IF(F7&lt;BE$2,REF!$B$16,""))</f>
        <v/>
      </c>
      <c r="BJ7" s="11"/>
      <c r="BK7" s="12"/>
      <c r="BL7" s="12">
        <f t="shared" si="9"/>
        <v>0</v>
      </c>
      <c r="BM7" s="12">
        <f>IF(D7="ASS",0,IF(D7="CIR",0,(HOUR(BK7)*60)+MINUTE(BK7)))</f>
        <v>0</v>
      </c>
      <c r="BN7" s="44">
        <f>IF(BK$2&gt;E7,G7,0)</f>
        <v>7</v>
      </c>
      <c r="BO7" s="74" t="str">
        <f>IF(F7="","",IF(F7&lt;BK$2,REF!$B$16,""))</f>
        <v/>
      </c>
      <c r="BP7" s="11"/>
      <c r="BQ7" s="12"/>
      <c r="BR7" s="12">
        <f t="shared" si="10"/>
        <v>0</v>
      </c>
      <c r="BS7" s="12">
        <f>IF(D7="ASS",0,IF(D7="CIR",0,(HOUR(BQ7)*60)+MINUTE(BQ7)))</f>
        <v>0</v>
      </c>
      <c r="BT7" s="44">
        <f>IF(BQ$2&gt;E7,G7,0)</f>
        <v>7</v>
      </c>
      <c r="BU7" s="74" t="str">
        <f>IF(F7="","",IF(F7&lt;BQ$2,REF!$B$16,""))</f>
        <v/>
      </c>
      <c r="BV7" s="11"/>
      <c r="BW7" s="12"/>
      <c r="BX7" s="12">
        <f t="shared" si="11"/>
        <v>0</v>
      </c>
      <c r="BY7" s="12">
        <f>IF(D7="ASS",0,IF(D7="CIR",0,(HOUR(BW7)*60)+MINUTE(BW7)))</f>
        <v>0</v>
      </c>
      <c r="BZ7" s="44">
        <f>IF(BW$2&gt;E7,G7,0)</f>
        <v>7</v>
      </c>
      <c r="CA7" s="74" t="str">
        <f>IF(F7="","",IF(F7&lt;BW$2,REF!$B$16,""))</f>
        <v/>
      </c>
      <c r="CB7" s="13"/>
      <c r="CC7" s="78">
        <f t="shared" si="12"/>
        <v>0</v>
      </c>
    </row>
    <row r="8" spans="1:82" x14ac:dyDescent="0.2">
      <c r="A8" s="14" t="s">
        <v>44</v>
      </c>
      <c r="B8" s="7"/>
      <c r="C8" s="7"/>
      <c r="D8" s="7" t="s">
        <v>4</v>
      </c>
      <c r="E8" s="7"/>
      <c r="F8" s="40"/>
      <c r="G8" s="8">
        <f>IF(A8="","",IF(D8="ASS",REF!B$11+REF!B$9,IF(D8="CC",REF!B$10+REF!B$9,IF(D8="CIR",REF!B$12+REF!B$9,IF(D8="CD",REF!B$10+REF!B$9,"erreur")))))</f>
        <v>16</v>
      </c>
      <c r="H8" s="9"/>
      <c r="I8" s="10">
        <f t="shared" si="1"/>
        <v>0</v>
      </c>
      <c r="J8" s="10">
        <f>IF(D8="ASS",0,IF(D8="CIR",0,(HOUR(H8)*60)+MINUTE(H8)))</f>
        <v>0</v>
      </c>
      <c r="K8" s="41">
        <f>IF(H$2&gt;E8,G8,0)</f>
        <v>16</v>
      </c>
      <c r="L8" s="73" t="str">
        <f>IF(F8="","",IF(F8&lt;H$2,REF!$B$16,""))</f>
        <v/>
      </c>
      <c r="M8" s="95" t="e">
        <f>IF(OR(D8="ASS",D8="CIR",D8=""),"",H8-3),IF(OR(D8="CC",D8="CD"),H8-3,"")</f>
        <v>#VALUE!</v>
      </c>
      <c r="N8" s="11"/>
      <c r="O8" s="9"/>
      <c r="P8" s="10">
        <f t="shared" si="2"/>
        <v>0</v>
      </c>
      <c r="Q8" s="10">
        <f>IF(D8="ASS",0,IF(D8="CIR",0,(HOUR(O8)*60)+MINUTE(O8)))</f>
        <v>0</v>
      </c>
      <c r="R8" s="41">
        <f>IF(O$2&gt;E8,G8,0)</f>
        <v>16</v>
      </c>
      <c r="S8" s="73" t="str">
        <f>IF(F8="","",IF(F8&lt;O$2,REF!$B$16,""))</f>
        <v/>
      </c>
      <c r="T8" s="11"/>
      <c r="U8" s="9"/>
      <c r="V8" s="12">
        <f t="shared" si="3"/>
        <v>0</v>
      </c>
      <c r="W8" s="12">
        <f>IF(D8="ASS",0,IF(D8="CIR",0,(HOUR(U8)*60)+MINUTE(U8)))</f>
        <v>0</v>
      </c>
      <c r="X8" s="44">
        <f>IF(U$2&gt;E8,G8,0)</f>
        <v>16</v>
      </c>
      <c r="Y8" s="74" t="str">
        <f>IF(F8="","",IF(F8&lt;U$2,REF!$B$16,""))</f>
        <v/>
      </c>
      <c r="Z8" s="11"/>
      <c r="AA8" s="9"/>
      <c r="AB8" s="12">
        <f t="shared" si="4"/>
        <v>0</v>
      </c>
      <c r="AC8" s="12">
        <f>IF(D8="ASS",0,IF(D8="CIR",0,(HOUR(AA8)*60)+MINUTE(AA8)))</f>
        <v>0</v>
      </c>
      <c r="AD8" s="44">
        <f>IF(AA$2&gt;E8,G8,0)</f>
        <v>16</v>
      </c>
      <c r="AE8" s="74" t="str">
        <f>IF(F8="","",IF(F8&lt;AA$2,REF!$B$16,""))</f>
        <v/>
      </c>
      <c r="AF8" s="11"/>
      <c r="AG8" s="9"/>
      <c r="AH8" s="12">
        <f t="shared" si="0"/>
        <v>0</v>
      </c>
      <c r="AI8" s="12">
        <f>IF(D8="ASS",0,IF(D8="CIR",0,(HOUR(AG8)*60)+MINUTE(AG8)))</f>
        <v>0</v>
      </c>
      <c r="AJ8" s="44">
        <f>IF(AG$2&gt;E8,G8,0)</f>
        <v>16</v>
      </c>
      <c r="AK8" s="74" t="str">
        <f>IF(F8="","",IF(F8&lt;AG$2,REF!$B$16,""))</f>
        <v/>
      </c>
      <c r="AL8" s="11"/>
      <c r="AM8" s="9"/>
      <c r="AN8" s="12">
        <f t="shared" si="5"/>
        <v>0</v>
      </c>
      <c r="AO8" s="12">
        <f>IF(D8="ASS",0,IF(D8="CIR",0,(HOUR(AM8)*60)+MINUTE(AM8)))</f>
        <v>0</v>
      </c>
      <c r="AP8" s="44">
        <f>IF(AM$2&gt;E8,G8,0)</f>
        <v>16</v>
      </c>
      <c r="AQ8" s="74" t="str">
        <f>IF(F8="","",IF(F8&lt;AM$2,REF!$B$16,""))</f>
        <v/>
      </c>
      <c r="AR8" s="11"/>
      <c r="AS8" s="9"/>
      <c r="AT8" s="12">
        <f t="shared" si="6"/>
        <v>0</v>
      </c>
      <c r="AU8" s="12">
        <f>IF(D8="ASS",0,IF(D8="CIR",0,(HOUR(AS8)*60)+MINUTE(AS8)))</f>
        <v>0</v>
      </c>
      <c r="AV8" s="44">
        <f>IF(AS$2&gt;E8,G8,0)</f>
        <v>16</v>
      </c>
      <c r="AW8" s="74" t="str">
        <f>IF(F8="","",IF(F8&lt;AS$2,REF!$B$16,""))</f>
        <v/>
      </c>
      <c r="AX8" s="11"/>
      <c r="AY8" s="12"/>
      <c r="AZ8" s="12">
        <f t="shared" si="7"/>
        <v>0</v>
      </c>
      <c r="BA8" s="12">
        <f>IF(D8="ASS",0,IF(D8="CIR",0,(HOUR(AY8)*60)+MINUTE(AY8)))</f>
        <v>0</v>
      </c>
      <c r="BB8" s="44">
        <f>IF(AY$2&gt;E8,G8,0)</f>
        <v>16</v>
      </c>
      <c r="BC8" s="74" t="str">
        <f>IF(F8="","",IF(F8&lt;AY$2,REF!$B$16,""))</f>
        <v/>
      </c>
      <c r="BD8" s="11"/>
      <c r="BE8" s="12"/>
      <c r="BF8" s="12">
        <f t="shared" si="8"/>
        <v>0</v>
      </c>
      <c r="BG8" s="12">
        <f>IF(D8="ASS",0,IF(D8="CIR",0,(HOUR(BE8)*60)+MINUTE(BE8)))</f>
        <v>0</v>
      </c>
      <c r="BH8" s="44">
        <f>IF(BE$2&gt;E8,G8,0)</f>
        <v>16</v>
      </c>
      <c r="BI8" s="74" t="str">
        <f>IF(F8="","",IF(F8&lt;BE$2,REF!$B$16,""))</f>
        <v/>
      </c>
      <c r="BJ8" s="11"/>
      <c r="BK8" s="12"/>
      <c r="BL8" s="12">
        <f t="shared" si="9"/>
        <v>0</v>
      </c>
      <c r="BM8" s="12">
        <f>IF(D8="ASS",0,IF(D8="CIR",0,(HOUR(BK8)*60)+MINUTE(BK8)))</f>
        <v>0</v>
      </c>
      <c r="BN8" s="44">
        <f>IF(BK$2&gt;E8,G8,0)</f>
        <v>16</v>
      </c>
      <c r="BO8" s="74" t="str">
        <f>IF(F8="","",IF(F8&lt;BK$2,REF!$B$16,""))</f>
        <v/>
      </c>
      <c r="BP8" s="11"/>
      <c r="BQ8" s="12"/>
      <c r="BR8" s="12">
        <f t="shared" si="10"/>
        <v>0</v>
      </c>
      <c r="BS8" s="12">
        <f>IF(D8="ASS",0,IF(D8="CIR",0,(HOUR(BQ8)*60)+MINUTE(BQ8)))</f>
        <v>0</v>
      </c>
      <c r="BT8" s="44">
        <f>IF(BQ$2&gt;E8,G8,0)</f>
        <v>16</v>
      </c>
      <c r="BU8" s="74" t="str">
        <f>IF(F8="","",IF(F8&lt;BQ$2,REF!$B$16,""))</f>
        <v/>
      </c>
      <c r="BV8" s="11"/>
      <c r="BW8" s="12"/>
      <c r="BX8" s="12">
        <f t="shared" si="11"/>
        <v>0</v>
      </c>
      <c r="BY8" s="12">
        <f>IF(D8="ASS",0,IF(D8="CIR",0,(HOUR(BW8)*60)+MINUTE(BW8)))</f>
        <v>0</v>
      </c>
      <c r="BZ8" s="44">
        <f>IF(BW$2&gt;E8,G8,0)</f>
        <v>16</v>
      </c>
      <c r="CA8" s="74" t="str">
        <f>IF(F8="","",IF(F8&lt;BW$2,REF!$B$16,""))</f>
        <v/>
      </c>
      <c r="CB8" s="13"/>
      <c r="CC8" s="78">
        <f t="shared" si="12"/>
        <v>0</v>
      </c>
    </row>
    <row r="9" spans="1:82" x14ac:dyDescent="0.2">
      <c r="A9" s="14" t="s">
        <v>45</v>
      </c>
      <c r="B9" s="7"/>
      <c r="C9" s="7"/>
      <c r="D9" s="7" t="s">
        <v>4</v>
      </c>
      <c r="E9" s="40"/>
      <c r="F9" s="40"/>
      <c r="G9" s="8">
        <f>IF(A9="","",IF(D9="ASS",REF!B$11+REF!B$9,IF(D9="CC",REF!B$10+REF!B$9,IF(D9="CIR",REF!B$12+REF!B$9,IF(D9="CD",REF!B$10+REF!B$9,"erreur")))))</f>
        <v>16</v>
      </c>
      <c r="H9" s="9"/>
      <c r="I9" s="10">
        <f t="shared" si="1"/>
        <v>0</v>
      </c>
      <c r="J9" s="10">
        <f>IF(D9="ASS",0,IF(D9="CIR",0,(HOUR(H9)*60)+MINUTE(H9)))</f>
        <v>0</v>
      </c>
      <c r="K9" s="41">
        <f>IF(H$2&gt;E9,G9,0)</f>
        <v>16</v>
      </c>
      <c r="L9" s="73" t="str">
        <f>IF(F9="","",IF(F9&lt;H$2,REF!$B$16,""))</f>
        <v/>
      </c>
      <c r="M9" s="95" t="e">
        <f>IF(OR(D9="ASS",D9="CIR",D9=""),"",H9-3),IF(OR(D9="CC",D9="CD"),H9-3,"")</f>
        <v>#VALUE!</v>
      </c>
      <c r="N9" s="11"/>
      <c r="O9" s="9"/>
      <c r="P9" s="10">
        <f t="shared" si="2"/>
        <v>0</v>
      </c>
      <c r="Q9" s="10">
        <f>IF(D9="ASS",0,IF(D9="CIR",0,(HOUR(O9)*60)+MINUTE(O9)))</f>
        <v>0</v>
      </c>
      <c r="R9" s="41">
        <f>IF(O$2&gt;E9,G9,0)</f>
        <v>16</v>
      </c>
      <c r="S9" s="73" t="str">
        <f>IF(F9="","",IF(F9&lt;O$2,REF!$B$16,""))</f>
        <v/>
      </c>
      <c r="T9" s="11"/>
      <c r="U9" s="9"/>
      <c r="V9" s="12">
        <f t="shared" si="3"/>
        <v>0</v>
      </c>
      <c r="W9" s="12">
        <f>IF(D9="ASS",0,IF(D9="CIR",0,(HOUR(U9)*60)+MINUTE(U9)))</f>
        <v>0</v>
      </c>
      <c r="X9" s="44">
        <f>IF(U$2&gt;E9,G9,0)</f>
        <v>16</v>
      </c>
      <c r="Y9" s="74" t="str">
        <f>IF(F9="","",IF(F9&lt;U$2,REF!$B$16,""))</f>
        <v/>
      </c>
      <c r="Z9" s="11"/>
      <c r="AA9" s="9"/>
      <c r="AB9" s="12">
        <f t="shared" si="4"/>
        <v>0</v>
      </c>
      <c r="AC9" s="12">
        <f>IF(D9="ASS",0,IF(D9="CIR",0,(HOUR(AA9)*60)+MINUTE(AA9)))</f>
        <v>0</v>
      </c>
      <c r="AD9" s="44">
        <f>IF(AA$2&gt;E9,G9,0)</f>
        <v>16</v>
      </c>
      <c r="AE9" s="74" t="str">
        <f>IF(F9="","",IF(F9&lt;AA$2,REF!$B$16,""))</f>
        <v/>
      </c>
      <c r="AF9" s="11"/>
      <c r="AG9" s="9"/>
      <c r="AH9" s="12">
        <f t="shared" si="0"/>
        <v>0</v>
      </c>
      <c r="AI9" s="12">
        <f>IF(D9="ASS",0,IF(D9="CIR",0,(HOUR(AG9)*60)+MINUTE(AG9)))</f>
        <v>0</v>
      </c>
      <c r="AJ9" s="44">
        <f>IF(AG$2&gt;E9,G9,0)</f>
        <v>16</v>
      </c>
      <c r="AK9" s="74" t="str">
        <f>IF(F9="","",IF(F9&lt;AG$2,REF!$B$16,""))</f>
        <v/>
      </c>
      <c r="AL9" s="11"/>
      <c r="AM9" s="9"/>
      <c r="AN9" s="12">
        <f t="shared" si="5"/>
        <v>0</v>
      </c>
      <c r="AO9" s="12">
        <f>IF(D9="ASS",0,IF(D9="CIR",0,(HOUR(AM9)*60)+MINUTE(AM9)))</f>
        <v>0</v>
      </c>
      <c r="AP9" s="44">
        <f>IF(AM$2&gt;E9,G9,0)</f>
        <v>16</v>
      </c>
      <c r="AQ9" s="74" t="str">
        <f>IF(F9="","",IF(F9&lt;AM$2,REF!$B$16,""))</f>
        <v/>
      </c>
      <c r="AR9" s="11"/>
      <c r="AS9" s="9"/>
      <c r="AT9" s="12">
        <f t="shared" si="6"/>
        <v>0</v>
      </c>
      <c r="AU9" s="12">
        <f>IF(D9="ASS",0,IF(D9="CIR",0,(HOUR(AS9)*60)+MINUTE(AS9)))</f>
        <v>0</v>
      </c>
      <c r="AV9" s="44">
        <f>IF(AS$2&gt;E9,G9,0)</f>
        <v>16</v>
      </c>
      <c r="AW9" s="74" t="str">
        <f>IF(F9="","",IF(F9&lt;AS$2,REF!$B$16,""))</f>
        <v/>
      </c>
      <c r="AX9" s="11"/>
      <c r="AY9" s="9"/>
      <c r="AZ9" s="12">
        <f t="shared" si="7"/>
        <v>0</v>
      </c>
      <c r="BA9" s="12">
        <f>IF(D9="ASS",0,IF(D9="CIR",0,(HOUR(AY9)*60)+MINUTE(AY9)))</f>
        <v>0</v>
      </c>
      <c r="BB9" s="44">
        <f>IF(AY$2&gt;E9,G9,0)</f>
        <v>16</v>
      </c>
      <c r="BC9" s="74" t="str">
        <f>IF(F9="","",IF(F9&lt;AY$2,REF!$B$16,""))</f>
        <v/>
      </c>
      <c r="BD9" s="11"/>
      <c r="BE9" s="9"/>
      <c r="BF9" s="12">
        <f t="shared" si="8"/>
        <v>0</v>
      </c>
      <c r="BG9" s="12">
        <f>IF(D9="ASS",0,IF(D9="CIR",0,(HOUR(BE9)*60)+MINUTE(BE9)))</f>
        <v>0</v>
      </c>
      <c r="BH9" s="44">
        <f>IF(BE$2&gt;E9,G9,0)</f>
        <v>16</v>
      </c>
      <c r="BI9" s="74" t="str">
        <f>IF(F9="","",IF(F9&lt;BE$2,REF!$B$16,""))</f>
        <v/>
      </c>
      <c r="BJ9" s="11"/>
      <c r="BK9" s="9"/>
      <c r="BL9" s="12">
        <f t="shared" si="9"/>
        <v>0</v>
      </c>
      <c r="BM9" s="12">
        <f>IF(D9="ASS",0,IF(D9="CIR",0,(HOUR(BK9)*60)+MINUTE(BK9)))</f>
        <v>0</v>
      </c>
      <c r="BN9" s="44">
        <f>IF(BK$2&gt;E9,G9,0)</f>
        <v>16</v>
      </c>
      <c r="BO9" s="74" t="str">
        <f>IF(F9="","",IF(F9&lt;BK$2,REF!$B$16,""))</f>
        <v/>
      </c>
      <c r="BP9" s="11"/>
      <c r="BQ9" s="9"/>
      <c r="BR9" s="12">
        <f t="shared" si="10"/>
        <v>0</v>
      </c>
      <c r="BS9" s="12">
        <f>IF(D9="ASS",0,IF(D9="CIR",0,(HOUR(BQ9)*60)+MINUTE(BQ9)))</f>
        <v>0</v>
      </c>
      <c r="BT9" s="44">
        <f>IF(BQ$2&gt;E9,G9,0)</f>
        <v>16</v>
      </c>
      <c r="BU9" s="74" t="str">
        <f>IF(F9="","",IF(F9&lt;BQ$2,REF!$B$16,""))</f>
        <v/>
      </c>
      <c r="BV9" s="11"/>
      <c r="BW9" s="9"/>
      <c r="BX9" s="12">
        <f t="shared" si="11"/>
        <v>0</v>
      </c>
      <c r="BY9" s="12">
        <f>IF(D9="ASS",0,IF(D9="CIR",0,(HOUR(BW9)*60)+MINUTE(BW9)))</f>
        <v>0</v>
      </c>
      <c r="BZ9" s="44">
        <f>IF(BW$2&gt;E9,G9,0)</f>
        <v>16</v>
      </c>
      <c r="CA9" s="74" t="str">
        <f>IF(F9="","",IF(F9&lt;BW$2,REF!$B$16,""))</f>
        <v/>
      </c>
      <c r="CB9" s="13"/>
      <c r="CC9" s="83">
        <f t="shared" si="12"/>
        <v>0</v>
      </c>
      <c r="CD9" s="84"/>
    </row>
    <row r="10" spans="1:82" x14ac:dyDescent="0.2">
      <c r="A10" s="14" t="s">
        <v>46</v>
      </c>
      <c r="B10" s="7"/>
      <c r="C10" s="7"/>
      <c r="D10" s="7" t="s">
        <v>15</v>
      </c>
      <c r="E10" s="7"/>
      <c r="F10" s="40"/>
      <c r="G10" s="8">
        <f>IF(A10="","",IF(D10="ASS",REF!B$11+REF!B$9,IF(D10="CC",REF!B$10+REF!B$9,IF(D10="CIR",REF!B$12+REF!B$9,IF(D10="CD",REF!B$10+REF!B$9,"erreur")))))</f>
        <v>16</v>
      </c>
      <c r="H10" s="9"/>
      <c r="I10" s="10">
        <f t="shared" si="1"/>
        <v>0</v>
      </c>
      <c r="J10" s="10">
        <f>IF(D10="ASS",0,IF(D10="CIR",0,(HOUR(H10)*60)+MINUTE(H10)))</f>
        <v>0</v>
      </c>
      <c r="K10" s="41">
        <f>IF(H$2&gt;E10,G10,0)</f>
        <v>16</v>
      </c>
      <c r="L10" s="73" t="str">
        <f>IF(F10="","",IF(F10&lt;H$2,REF!$B$16,""))</f>
        <v/>
      </c>
      <c r="M10" s="95" t="e">
        <f>IF(OR(D10="ASS",D10="CIR",D10=""),"",H10-3),IF(OR(D10="CC",D10="CD"),H10-3,"")</f>
        <v>#VALUE!</v>
      </c>
      <c r="N10" s="11"/>
      <c r="O10" s="9"/>
      <c r="P10" s="10">
        <f t="shared" si="2"/>
        <v>0</v>
      </c>
      <c r="Q10" s="10">
        <f>IF(D10="ASS",0,IF(D10="CIR",0,(HOUR(O10)*60)+MINUTE(O10)))</f>
        <v>0</v>
      </c>
      <c r="R10" s="41">
        <f>IF(O$2&gt;E10,G10,0)</f>
        <v>16</v>
      </c>
      <c r="S10" s="73" t="str">
        <f>IF(F10="","",IF(F10&lt;O$2,REF!$B$16,""))</f>
        <v/>
      </c>
      <c r="T10" s="11"/>
      <c r="U10" s="9"/>
      <c r="V10" s="12">
        <f t="shared" si="3"/>
        <v>0</v>
      </c>
      <c r="W10" s="12">
        <f>IF(D10="ASS",0,IF(D10="CIR",0,(HOUR(U10)*60)+MINUTE(U10)))</f>
        <v>0</v>
      </c>
      <c r="X10" s="44">
        <f>IF(U$2&gt;E10,G10,0)</f>
        <v>16</v>
      </c>
      <c r="Y10" s="74" t="str">
        <f>IF(F10="","",IF(F10&lt;U$2,REF!$B$16,""))</f>
        <v/>
      </c>
      <c r="Z10" s="11"/>
      <c r="AA10" s="9"/>
      <c r="AB10" s="12">
        <f t="shared" si="4"/>
        <v>0</v>
      </c>
      <c r="AC10" s="12">
        <f>IF(D10="ASS",0,IF(D10="CIR",0,(HOUR(AA10)*60)+MINUTE(AA10)))</f>
        <v>0</v>
      </c>
      <c r="AD10" s="44">
        <f>IF(AA$2&gt;E10,G10,0)</f>
        <v>16</v>
      </c>
      <c r="AE10" s="74" t="str">
        <f>IF(F10="","",IF(F10&lt;AA$2,REF!$B$16,""))</f>
        <v/>
      </c>
      <c r="AF10" s="11"/>
      <c r="AG10" s="9"/>
      <c r="AH10" s="12">
        <f t="shared" si="0"/>
        <v>0</v>
      </c>
      <c r="AI10" s="12">
        <f>IF(D10="ASS",0,IF(D10="CIR",0,(HOUR(AG10)*60)+MINUTE(AG10)))</f>
        <v>0</v>
      </c>
      <c r="AJ10" s="44">
        <f>IF(AG$2&gt;E10,G10,0)</f>
        <v>16</v>
      </c>
      <c r="AK10" s="74" t="str">
        <f>IF(F10="","",IF(F10&lt;AG$2,REF!$B$16,""))</f>
        <v/>
      </c>
      <c r="AL10" s="11"/>
      <c r="AM10" s="9"/>
      <c r="AN10" s="12">
        <f t="shared" si="5"/>
        <v>0</v>
      </c>
      <c r="AO10" s="12">
        <f>IF(D10="ASS",0,IF(D10="CIR",0,(HOUR(AM10)*60)+MINUTE(AM10)))</f>
        <v>0</v>
      </c>
      <c r="AP10" s="44">
        <f>IF(AM$2&gt;E10,G10,0)</f>
        <v>16</v>
      </c>
      <c r="AQ10" s="74" t="str">
        <f>IF(F10="","",IF(F10&lt;AM$2,REF!$B$16,""))</f>
        <v/>
      </c>
      <c r="AR10" s="11"/>
      <c r="AS10" s="9"/>
      <c r="AT10" s="12">
        <f t="shared" si="6"/>
        <v>0</v>
      </c>
      <c r="AU10" s="12">
        <f>IF(D10="ASS",0,IF(D10="CIR",0,(HOUR(AS10)*60)+MINUTE(AS10)))</f>
        <v>0</v>
      </c>
      <c r="AV10" s="44">
        <f>IF(AS$2&gt;E10,G10,0)</f>
        <v>16</v>
      </c>
      <c r="AW10" s="74" t="str">
        <f>IF(F10="","",IF(F10&lt;AS$2,REF!$B$16,""))</f>
        <v/>
      </c>
      <c r="AX10" s="11"/>
      <c r="AY10" s="9"/>
      <c r="AZ10" s="12">
        <f t="shared" si="7"/>
        <v>0</v>
      </c>
      <c r="BA10" s="12">
        <f>IF(D10="ASS",0,IF(D10="CIR",0,(HOUR(AY10)*60)+MINUTE(AY10)))</f>
        <v>0</v>
      </c>
      <c r="BB10" s="44">
        <f>IF(AY$2&gt;E10,G10,0)</f>
        <v>16</v>
      </c>
      <c r="BC10" s="74" t="str">
        <f>IF(F10="","",IF(F10&lt;AY$2,REF!$B$16,""))</f>
        <v/>
      </c>
      <c r="BD10" s="11"/>
      <c r="BE10" s="9"/>
      <c r="BF10" s="12">
        <f t="shared" si="8"/>
        <v>0</v>
      </c>
      <c r="BG10" s="12">
        <f>IF(D10="ASS",0,IF(D10="CIR",0,(HOUR(BE10)*60)+MINUTE(BE10)))</f>
        <v>0</v>
      </c>
      <c r="BH10" s="44">
        <f>IF(BE$2&gt;E10,G10,0)</f>
        <v>16</v>
      </c>
      <c r="BI10" s="74" t="str">
        <f>IF(F10="","",IF(F10&lt;BE$2,REF!$B$16,""))</f>
        <v/>
      </c>
      <c r="BJ10" s="11"/>
      <c r="BK10" s="9"/>
      <c r="BL10" s="12">
        <f t="shared" si="9"/>
        <v>0</v>
      </c>
      <c r="BM10" s="12">
        <f>IF(D10="ASS",0,IF(D10="CIR",0,(HOUR(BK10)*60)+MINUTE(BK10)))</f>
        <v>0</v>
      </c>
      <c r="BN10" s="44">
        <f>IF(BK$2&gt;E10,G10,0)</f>
        <v>16</v>
      </c>
      <c r="BO10" s="74" t="str">
        <f>IF(F10="","",IF(F10&lt;BK$2,REF!$B$16,""))</f>
        <v/>
      </c>
      <c r="BP10" s="11"/>
      <c r="BQ10" s="9"/>
      <c r="BR10" s="12">
        <f t="shared" si="10"/>
        <v>0</v>
      </c>
      <c r="BS10" s="12">
        <f>IF(D10="ASS",0,IF(D10="CIR",0,(HOUR(BQ10)*60)+MINUTE(BQ10)))</f>
        <v>0</v>
      </c>
      <c r="BT10" s="44">
        <f>IF(BQ$2&gt;E10,G10,0)</f>
        <v>16</v>
      </c>
      <c r="BU10" s="74" t="str">
        <f>IF(F10="","",IF(F10&lt;BQ$2,REF!$B$16,""))</f>
        <v/>
      </c>
      <c r="BV10" s="11"/>
      <c r="BW10" s="9"/>
      <c r="BX10" s="12">
        <f t="shared" si="11"/>
        <v>0</v>
      </c>
      <c r="BY10" s="12">
        <f>IF(D10="ASS",0,IF(D10="CIR",0,(HOUR(BW10)*60)+MINUTE(BW10)))</f>
        <v>0</v>
      </c>
      <c r="BZ10" s="44">
        <f>IF(BW$2&gt;E10,G10,0)</f>
        <v>16</v>
      </c>
      <c r="CA10" s="74" t="str">
        <f>IF(F10="","",IF(F10&lt;BW$2,REF!$B$16,""))</f>
        <v/>
      </c>
      <c r="CB10" s="13"/>
      <c r="CC10" s="85">
        <f t="shared" si="12"/>
        <v>0</v>
      </c>
      <c r="CD10" s="86"/>
    </row>
    <row r="11" spans="1:82" x14ac:dyDescent="0.2">
      <c r="A11" s="14" t="s">
        <v>47</v>
      </c>
      <c r="B11" s="7"/>
      <c r="C11" s="7"/>
      <c r="D11" s="7" t="s">
        <v>4</v>
      </c>
      <c r="E11" s="7"/>
      <c r="F11" s="40"/>
      <c r="G11" s="8">
        <f>IF(A11="","",IF(D11="ASS",REF!B$11+REF!B$9,IF(D11="CC",REF!B$10+REF!B$9,IF(D11="CIR",REF!B$12+REF!B$9,IF(D11="CD",REF!B$10+REF!B$9,"erreur")))))</f>
        <v>16</v>
      </c>
      <c r="H11" s="9"/>
      <c r="I11" s="10">
        <f t="shared" si="1"/>
        <v>0</v>
      </c>
      <c r="J11" s="10">
        <f>IF(D11="ASS",0,IF(D11="CIR",0,(HOUR(H11)*60)+MINUTE(H11)))</f>
        <v>0</v>
      </c>
      <c r="K11" s="41">
        <f>IF(H$2&gt;E11,G11,0)</f>
        <v>16</v>
      </c>
      <c r="L11" s="73" t="str">
        <f>IF(F11="","",IF(F11&lt;H$2,REF!$B$16,""))</f>
        <v/>
      </c>
      <c r="M11" s="95" t="e">
        <f>IF(OR(D11="ASS",D11="CIR",D11=""),"",H11-3),IF(OR(D11="CC",D11="CD"),H11-3,"")</f>
        <v>#VALUE!</v>
      </c>
      <c r="N11" s="11"/>
      <c r="O11" s="9"/>
      <c r="P11" s="10">
        <f t="shared" si="2"/>
        <v>0</v>
      </c>
      <c r="Q11" s="10">
        <f>IF(D11="ASS",0,IF(D11="CIR",0,(HOUR(O11)*60)+MINUTE(O11)))</f>
        <v>0</v>
      </c>
      <c r="R11" s="41">
        <f>IF(O$2&gt;E11,G11,0)</f>
        <v>16</v>
      </c>
      <c r="S11" s="73" t="str">
        <f>IF(F11="","",IF(F11&lt;O$2,REF!$B$16,""))</f>
        <v/>
      </c>
      <c r="T11" s="11"/>
      <c r="U11" s="9"/>
      <c r="V11" s="12">
        <f t="shared" si="3"/>
        <v>0</v>
      </c>
      <c r="W11" s="12">
        <f>IF(D11="ASS",0,IF(D11="CIR",0,(HOUR(U11)*60)+MINUTE(U11)))</f>
        <v>0</v>
      </c>
      <c r="X11" s="44">
        <f>IF(U$2&gt;E11,G11,0)</f>
        <v>16</v>
      </c>
      <c r="Y11" s="74" t="str">
        <f>IF(F11="","",IF(F11&lt;U$2,REF!$B$16,""))</f>
        <v/>
      </c>
      <c r="Z11" s="11"/>
      <c r="AA11" s="9"/>
      <c r="AB11" s="12">
        <f t="shared" si="4"/>
        <v>0</v>
      </c>
      <c r="AC11" s="12">
        <f>IF(D11="ASS",0,IF(D11="CIR",0,(HOUR(AA11)*60)+MINUTE(AA11)))</f>
        <v>0</v>
      </c>
      <c r="AD11" s="44">
        <f>IF(AA$2&gt;E11,G11,0)</f>
        <v>16</v>
      </c>
      <c r="AE11" s="74" t="str">
        <f>IF(F11="","",IF(F11&lt;AA$2,REF!$B$16,""))</f>
        <v/>
      </c>
      <c r="AF11" s="11"/>
      <c r="AG11" s="9"/>
      <c r="AH11" s="12">
        <f t="shared" si="0"/>
        <v>0</v>
      </c>
      <c r="AI11" s="12">
        <f>IF(D11="ASS",0,IF(D11="CIR",0,(HOUR(AG11)*60)+MINUTE(AG11)))</f>
        <v>0</v>
      </c>
      <c r="AJ11" s="44">
        <f>IF(AG$2&gt;E11,G11,0)</f>
        <v>16</v>
      </c>
      <c r="AK11" s="74" t="str">
        <f>IF(F11="","",IF(F11&lt;AG$2,REF!$B$16,""))</f>
        <v/>
      </c>
      <c r="AL11" s="11"/>
      <c r="AM11" s="9"/>
      <c r="AN11" s="12">
        <f t="shared" si="5"/>
        <v>0</v>
      </c>
      <c r="AO11" s="12">
        <f>IF(D11="ASS",0,IF(D11="CIR",0,(HOUR(AM11)*60)+MINUTE(AM11)))</f>
        <v>0</v>
      </c>
      <c r="AP11" s="44">
        <f>IF(AM$2&gt;E11,G11,0)</f>
        <v>16</v>
      </c>
      <c r="AQ11" s="74" t="str">
        <f>IF(F11="","",IF(F11&lt;AM$2,REF!$B$16,""))</f>
        <v/>
      </c>
      <c r="AR11" s="11"/>
      <c r="AS11" s="9"/>
      <c r="AT11" s="12">
        <f t="shared" si="6"/>
        <v>0</v>
      </c>
      <c r="AU11" s="12">
        <f>IF(D11="ASS",0,IF(D11="CIR",0,(HOUR(AS11)*60)+MINUTE(AS11)))</f>
        <v>0</v>
      </c>
      <c r="AV11" s="44">
        <f>IF(AS$2&gt;E11,G11,0)</f>
        <v>16</v>
      </c>
      <c r="AW11" s="74" t="str">
        <f>IF(F11="","",IF(F11&lt;AS$2,REF!$B$16,""))</f>
        <v/>
      </c>
      <c r="AX11" s="11"/>
      <c r="AY11" s="9"/>
      <c r="AZ11" s="12">
        <f t="shared" si="7"/>
        <v>0</v>
      </c>
      <c r="BA11" s="12">
        <f>IF(D11="ASS",0,IF(D11="CIR",0,(HOUR(AY11)*60)+MINUTE(AY11)))</f>
        <v>0</v>
      </c>
      <c r="BB11" s="44">
        <f>IF(AY$2&gt;E11,G11,0)</f>
        <v>16</v>
      </c>
      <c r="BC11" s="74" t="str">
        <f>IF(F11="","",IF(F11&lt;AY$2,REF!$B$16,""))</f>
        <v/>
      </c>
      <c r="BD11" s="11"/>
      <c r="BE11" s="9"/>
      <c r="BF11" s="12">
        <f t="shared" si="8"/>
        <v>0</v>
      </c>
      <c r="BG11" s="12">
        <f>IF(D11="ASS",0,IF(D11="CIR",0,(HOUR(BE11)*60)+MINUTE(BE11)))</f>
        <v>0</v>
      </c>
      <c r="BH11" s="44">
        <f>IF(BE$2&gt;E11,G11,0)</f>
        <v>16</v>
      </c>
      <c r="BI11" s="74" t="str">
        <f>IF(F11="","",IF(F11&lt;BE$2,REF!$B$16,""))</f>
        <v/>
      </c>
      <c r="BJ11" s="11"/>
      <c r="BK11" s="9"/>
      <c r="BL11" s="12">
        <f t="shared" si="9"/>
        <v>0</v>
      </c>
      <c r="BM11" s="12">
        <f>IF(D11="ASS",0,IF(D11="CIR",0,(HOUR(BK11)*60)+MINUTE(BK11)))</f>
        <v>0</v>
      </c>
      <c r="BN11" s="44">
        <f>IF(BK$2&gt;E11,G11,0)</f>
        <v>16</v>
      </c>
      <c r="BO11" s="74" t="str">
        <f>IF(F11="","",IF(F11&lt;BK$2,REF!$B$16,""))</f>
        <v/>
      </c>
      <c r="BP11" s="11"/>
      <c r="BQ11" s="9"/>
      <c r="BR11" s="12">
        <f t="shared" si="10"/>
        <v>0</v>
      </c>
      <c r="BS11" s="12">
        <f>IF(D11="ASS",0,IF(D11="CIR",0,(HOUR(BQ11)*60)+MINUTE(BQ11)))</f>
        <v>0</v>
      </c>
      <c r="BT11" s="44">
        <f>IF(BQ$2&gt;E11,G11,0)</f>
        <v>16</v>
      </c>
      <c r="BU11" s="74" t="str">
        <f>IF(F11="","",IF(F11&lt;BQ$2,REF!$B$16,""))</f>
        <v/>
      </c>
      <c r="BV11" s="11"/>
      <c r="BW11" s="9"/>
      <c r="BX11" s="12">
        <f t="shared" si="11"/>
        <v>0</v>
      </c>
      <c r="BY11" s="12">
        <f>IF(D11="ASS",0,IF(D11="CIR",0,(HOUR(BW11)*60)+MINUTE(BW11)))</f>
        <v>0</v>
      </c>
      <c r="BZ11" s="44">
        <f>IF(BW$2&gt;E11,G11,0)</f>
        <v>16</v>
      </c>
      <c r="CA11" s="74" t="str">
        <f>IF(F11="","",IF(F11&lt;BW$2,REF!$B$16,""))</f>
        <v/>
      </c>
      <c r="CB11" s="13"/>
      <c r="CC11" s="85">
        <f t="shared" si="12"/>
        <v>0</v>
      </c>
      <c r="CD11" s="86"/>
    </row>
    <row r="12" spans="1:82" x14ac:dyDescent="0.2">
      <c r="A12" s="14" t="s">
        <v>48</v>
      </c>
      <c r="B12" s="7"/>
      <c r="C12" s="7"/>
      <c r="D12" s="7" t="s">
        <v>6</v>
      </c>
      <c r="E12" s="40"/>
      <c r="F12" s="40"/>
      <c r="G12" s="8">
        <f>IF(A12="","",IF(D12="ASS",REF!B$11+REF!B$9,IF(D12="CC",REF!B$10+REF!B$9,IF(D12="CIR",REF!B$12+REF!B$9,IF(D12="CD",REF!B$10+REF!B$9,"erreur")))))</f>
        <v>7</v>
      </c>
      <c r="H12" s="9"/>
      <c r="I12" s="10">
        <f t="shared" si="1"/>
        <v>0</v>
      </c>
      <c r="J12" s="10">
        <f>IF(D12="ASS",0,IF(D12="CIR",0,(HOUR(H12)*60)+MINUTE(H12)))</f>
        <v>0</v>
      </c>
      <c r="K12" s="41">
        <f>IF(H$2&gt;E12,G12,0)</f>
        <v>7</v>
      </c>
      <c r="L12" s="73" t="str">
        <f>IF(F12="","",IF(F12&lt;H$2,REF!$B$16,""))</f>
        <v/>
      </c>
      <c r="M12" s="95" t="e">
        <f>IF(OR(D12="ASS",D12="CIR",D12=""),"",H12-3),IF(OR(D12="CC",D12="CD"),H12-3,"")</f>
        <v>#VALUE!</v>
      </c>
      <c r="N12" s="11"/>
      <c r="O12" s="9"/>
      <c r="P12" s="10">
        <f t="shared" si="2"/>
        <v>0</v>
      </c>
      <c r="Q12" s="10">
        <f>IF(D12="ASS",0,IF(D12="CIR",0,(HOUR(O12)*60)+MINUTE(O12)))</f>
        <v>0</v>
      </c>
      <c r="R12" s="41">
        <f>IF(O$2&gt;E12,G12,0)</f>
        <v>7</v>
      </c>
      <c r="S12" s="73" t="str">
        <f>IF(F12="","",IF(F12&lt;O$2,REF!$B$16,""))</f>
        <v/>
      </c>
      <c r="T12" s="11"/>
      <c r="U12" s="9"/>
      <c r="V12" s="12">
        <f t="shared" si="3"/>
        <v>0</v>
      </c>
      <c r="W12" s="12">
        <f>IF(D12="ASS",0,IF(D12="CIR",0,(HOUR(U12)*60)+MINUTE(U12)))</f>
        <v>0</v>
      </c>
      <c r="X12" s="44">
        <f>IF(U$2&gt;E12,G12,0)</f>
        <v>7</v>
      </c>
      <c r="Y12" s="74" t="str">
        <f>IF(F12="","",IF(F12&lt;U$2,REF!$B$16,""))</f>
        <v/>
      </c>
      <c r="Z12" s="11"/>
      <c r="AA12" s="9"/>
      <c r="AB12" s="12">
        <f t="shared" si="4"/>
        <v>0</v>
      </c>
      <c r="AC12" s="12">
        <f>IF(D12="ASS",0,IF(D12="CIR",0,(HOUR(AA12)*60)+MINUTE(AA12)))</f>
        <v>0</v>
      </c>
      <c r="AD12" s="44">
        <f>IF(AA$2&gt;E12,G12,0)</f>
        <v>7</v>
      </c>
      <c r="AE12" s="74" t="str">
        <f>IF(F12="","",IF(F12&lt;AA$2,REF!$B$16,""))</f>
        <v/>
      </c>
      <c r="AF12" s="11"/>
      <c r="AG12" s="9"/>
      <c r="AH12" s="12">
        <f t="shared" si="0"/>
        <v>0</v>
      </c>
      <c r="AI12" s="12">
        <f>IF(D12="ASS",0,IF(D12="CIR",0,(HOUR(AG12)*60)+MINUTE(AG12)))</f>
        <v>0</v>
      </c>
      <c r="AJ12" s="44">
        <f>IF(AG$2&gt;E12,G12,0)</f>
        <v>7</v>
      </c>
      <c r="AK12" s="74" t="str">
        <f>IF(F12="","",IF(F12&lt;AG$2,REF!$B$16,""))</f>
        <v/>
      </c>
      <c r="AL12" s="11"/>
      <c r="AM12" s="9"/>
      <c r="AN12" s="12">
        <f t="shared" si="5"/>
        <v>0</v>
      </c>
      <c r="AO12" s="12">
        <f>IF(D12="ASS",0,IF(D12="CIR",0,(HOUR(AM12)*60)+MINUTE(AM12)))</f>
        <v>0</v>
      </c>
      <c r="AP12" s="44">
        <f>IF(AM$2&gt;E12,G12,0)</f>
        <v>7</v>
      </c>
      <c r="AQ12" s="74" t="str">
        <f>IF(F12="","",IF(F12&lt;AM$2,REF!$B$16,""))</f>
        <v/>
      </c>
      <c r="AR12" s="11"/>
      <c r="AS12" s="9"/>
      <c r="AT12" s="12">
        <f t="shared" si="6"/>
        <v>0</v>
      </c>
      <c r="AU12" s="12">
        <f>IF(D12="ASS",0,IF(D12="CIR",0,(HOUR(AS12)*60)+MINUTE(AS12)))</f>
        <v>0</v>
      </c>
      <c r="AV12" s="44">
        <f>IF(AS$2&gt;E12,G12,0)</f>
        <v>7</v>
      </c>
      <c r="AW12" s="74" t="str">
        <f>IF(F12="","",IF(F12&lt;AS$2,REF!$B$16,""))</f>
        <v/>
      </c>
      <c r="AX12" s="11"/>
      <c r="AY12" s="9"/>
      <c r="AZ12" s="12">
        <f t="shared" si="7"/>
        <v>0</v>
      </c>
      <c r="BA12" s="12">
        <f>IF(D12="ASS",0,IF(D12="CIR",0,(HOUR(AY12)*60)+MINUTE(AY12)))</f>
        <v>0</v>
      </c>
      <c r="BB12" s="44">
        <f>IF(AY$2&gt;E12,G12,0)</f>
        <v>7</v>
      </c>
      <c r="BC12" s="74" t="str">
        <f>IF(F12="","",IF(F12&lt;AY$2,REF!$B$16,""))</f>
        <v/>
      </c>
      <c r="BD12" s="11"/>
      <c r="BE12" s="9"/>
      <c r="BF12" s="12">
        <f t="shared" si="8"/>
        <v>0</v>
      </c>
      <c r="BG12" s="12">
        <f>IF(D12="ASS",0,IF(D12="CIR",0,(HOUR(BE12)*60)+MINUTE(BE12)))</f>
        <v>0</v>
      </c>
      <c r="BH12" s="44">
        <f>IF(BE$2&gt;E12,G12,0)</f>
        <v>7</v>
      </c>
      <c r="BI12" s="74" t="str">
        <f>IF(F12="","",IF(F12&lt;BE$2,REF!$B$16,""))</f>
        <v/>
      </c>
      <c r="BJ12" s="11"/>
      <c r="BK12" s="9"/>
      <c r="BL12" s="12">
        <f t="shared" si="9"/>
        <v>0</v>
      </c>
      <c r="BM12" s="12">
        <f>IF(D12="ASS",0,IF(D12="CIR",0,(HOUR(BK12)*60)+MINUTE(BK12)))</f>
        <v>0</v>
      </c>
      <c r="BN12" s="44">
        <f>IF(BK$2&gt;E12,G12,0)</f>
        <v>7</v>
      </c>
      <c r="BO12" s="74" t="str">
        <f>IF(F12="","",IF(F12&lt;BK$2,REF!$B$16,""))</f>
        <v/>
      </c>
      <c r="BP12" s="11"/>
      <c r="BQ12" s="9"/>
      <c r="BR12" s="12">
        <f t="shared" si="10"/>
        <v>0</v>
      </c>
      <c r="BS12" s="12">
        <f>IF(D12="ASS",0,IF(D12="CIR",0,(HOUR(BQ12)*60)+MINUTE(BQ12)))</f>
        <v>0</v>
      </c>
      <c r="BT12" s="44">
        <f>IF(BQ$2&gt;E12,G12,0)</f>
        <v>7</v>
      </c>
      <c r="BU12" s="74" t="str">
        <f>IF(F12="","",IF(F12&lt;BQ$2,REF!$B$16,""))</f>
        <v/>
      </c>
      <c r="BV12" s="11"/>
      <c r="BW12" s="9"/>
      <c r="BX12" s="12">
        <f t="shared" si="11"/>
        <v>0</v>
      </c>
      <c r="BY12" s="12">
        <f>IF(D12="ASS",0,IF(D12="CIR",0,(HOUR(BW12)*60)+MINUTE(BW12)))</f>
        <v>0</v>
      </c>
      <c r="BZ12" s="44">
        <f>IF(BW$2&gt;E12,G12,0)</f>
        <v>7</v>
      </c>
      <c r="CA12" s="74" t="str">
        <f>IF(F12="","",IF(F12&lt;BW$2,REF!$B$16,""))</f>
        <v/>
      </c>
      <c r="CB12" s="13"/>
      <c r="CC12" s="85">
        <f t="shared" si="12"/>
        <v>0</v>
      </c>
      <c r="CD12" s="86"/>
    </row>
    <row r="13" spans="1:82" x14ac:dyDescent="0.2">
      <c r="A13" s="14" t="s">
        <v>49</v>
      </c>
      <c r="B13" s="7"/>
      <c r="C13" s="7"/>
      <c r="D13" s="7" t="s">
        <v>4</v>
      </c>
      <c r="E13" s="7"/>
      <c r="F13" s="40"/>
      <c r="G13" s="8">
        <f>IF(A13="","",IF(D13="ASS",REF!B$11+REF!B$9,IF(D13="CC",REF!B$10+REF!B$9,IF(D13="CIR",REF!B$12+REF!B$9,IF(D13="CD",REF!B$10+REF!B$9,"erreur")))))</f>
        <v>16</v>
      </c>
      <c r="H13" s="9"/>
      <c r="I13" s="10">
        <f t="shared" si="1"/>
        <v>0</v>
      </c>
      <c r="J13" s="10">
        <f>IF(D13="ASS",0,IF(D13="CIR",0,(HOUR(H13)*60)+MINUTE(H13)))</f>
        <v>0</v>
      </c>
      <c r="K13" s="41">
        <f>IF(H$2&gt;E13,G13,0)</f>
        <v>16</v>
      </c>
      <c r="L13" s="73" t="str">
        <f>IF(F13="","",IF(F13&lt;H$2,REF!$B$16,""))</f>
        <v/>
      </c>
      <c r="M13" s="95" t="e">
        <f>IF(OR(D13="ASS",D13="CIR",D13=""),"",H13-3),IF(OR(D13="CC",D13="CD"),H13-3,"")</f>
        <v>#VALUE!</v>
      </c>
      <c r="N13" s="11"/>
      <c r="O13" s="9"/>
      <c r="P13" s="10">
        <f t="shared" si="2"/>
        <v>0</v>
      </c>
      <c r="Q13" s="10">
        <f>IF(D13="ASS",0,IF(D13="CIR",0,(HOUR(O13)*60)+MINUTE(O13)))</f>
        <v>0</v>
      </c>
      <c r="R13" s="41">
        <f>IF(O$2&gt;E13,G13,0)</f>
        <v>16</v>
      </c>
      <c r="S13" s="73" t="str">
        <f>IF(F13="","",IF(F13&lt;O$2,REF!$B$16,""))</f>
        <v/>
      </c>
      <c r="T13" s="11"/>
      <c r="U13" s="9"/>
      <c r="V13" s="12">
        <f t="shared" si="3"/>
        <v>0</v>
      </c>
      <c r="W13" s="12">
        <f>IF(D13="ASS",0,IF(D13="CIR",0,(HOUR(U13)*60)+MINUTE(U13)))</f>
        <v>0</v>
      </c>
      <c r="X13" s="44">
        <f>IF(U$2&gt;E13,G13,0)</f>
        <v>16</v>
      </c>
      <c r="Y13" s="74" t="str">
        <f>IF(F13="","",IF(F13&lt;U$2,REF!$B$16,""))</f>
        <v/>
      </c>
      <c r="Z13" s="11"/>
      <c r="AA13" s="9"/>
      <c r="AB13" s="12">
        <f t="shared" si="4"/>
        <v>0</v>
      </c>
      <c r="AC13" s="12">
        <f>IF(D13="ASS",0,IF(D13="CIR",0,(HOUR(AA13)*60)+MINUTE(AA13)))</f>
        <v>0</v>
      </c>
      <c r="AD13" s="44">
        <f>IF(AA$2&gt;E13,G13,0)</f>
        <v>16</v>
      </c>
      <c r="AE13" s="74" t="str">
        <f>IF(F13="","",IF(F13&lt;AA$2,REF!$B$16,""))</f>
        <v/>
      </c>
      <c r="AF13" s="11"/>
      <c r="AG13" s="9"/>
      <c r="AH13" s="12">
        <f t="shared" si="0"/>
        <v>0</v>
      </c>
      <c r="AI13" s="12">
        <f>IF(D13="ASS",0,IF(D13="CIR",0,(HOUR(AG13)*60)+MINUTE(AG13)))</f>
        <v>0</v>
      </c>
      <c r="AJ13" s="44">
        <f>IF(AG$2&gt;E13,G13,0)</f>
        <v>16</v>
      </c>
      <c r="AK13" s="74" t="str">
        <f>IF(F13="","",IF(F13&lt;AG$2,REF!$B$16,""))</f>
        <v/>
      </c>
      <c r="AL13" s="11"/>
      <c r="AM13" s="9"/>
      <c r="AN13" s="12">
        <f t="shared" si="5"/>
        <v>0</v>
      </c>
      <c r="AO13" s="12">
        <f>IF(D13="ASS",0,IF(D13="CIR",0,(HOUR(AM13)*60)+MINUTE(AM13)))</f>
        <v>0</v>
      </c>
      <c r="AP13" s="44">
        <f>IF(AM$2&gt;E13,G13,0)</f>
        <v>16</v>
      </c>
      <c r="AQ13" s="74" t="str">
        <f>IF(F13="","",IF(F13&lt;AM$2,REF!$B$16,""))</f>
        <v/>
      </c>
      <c r="AR13" s="11"/>
      <c r="AS13" s="9"/>
      <c r="AT13" s="12">
        <f t="shared" si="6"/>
        <v>0</v>
      </c>
      <c r="AU13" s="12">
        <f>IF(D13="ASS",0,IF(D13="CIR",0,(HOUR(AS13)*60)+MINUTE(AS13)))</f>
        <v>0</v>
      </c>
      <c r="AV13" s="44">
        <f>IF(AS$2&gt;E13,G13,0)</f>
        <v>16</v>
      </c>
      <c r="AW13" s="74" t="str">
        <f>IF(F13="","",IF(F13&lt;AS$2,REF!$B$16,""))</f>
        <v/>
      </c>
      <c r="AX13" s="11"/>
      <c r="AY13" s="9"/>
      <c r="AZ13" s="12">
        <f t="shared" si="7"/>
        <v>0</v>
      </c>
      <c r="BA13" s="12">
        <f>IF(D13="ASS",0,IF(D13="CIR",0,(HOUR(AY13)*60)+MINUTE(AY13)))</f>
        <v>0</v>
      </c>
      <c r="BB13" s="44">
        <f>IF(AY$2&gt;E13,G13,0)</f>
        <v>16</v>
      </c>
      <c r="BC13" s="74" t="str">
        <f>IF(F13="","",IF(F13&lt;AY$2,REF!$B$16,""))</f>
        <v/>
      </c>
      <c r="BD13" s="11"/>
      <c r="BE13" s="9"/>
      <c r="BF13" s="12">
        <f t="shared" si="8"/>
        <v>0</v>
      </c>
      <c r="BG13" s="12">
        <f>IF(D13="ASS",0,IF(D13="CIR",0,(HOUR(BE13)*60)+MINUTE(BE13)))</f>
        <v>0</v>
      </c>
      <c r="BH13" s="44">
        <f>IF(BE$2&gt;E13,G13,0)</f>
        <v>16</v>
      </c>
      <c r="BI13" s="74" t="str">
        <f>IF(F13="","",IF(F13&lt;BE$2,REF!$B$16,""))</f>
        <v/>
      </c>
      <c r="BJ13" s="11"/>
      <c r="BK13" s="9"/>
      <c r="BL13" s="12">
        <f t="shared" si="9"/>
        <v>0</v>
      </c>
      <c r="BM13" s="12">
        <f>IF(D13="ASS",0,IF(D13="CIR",0,(HOUR(BK13)*60)+MINUTE(BK13)))</f>
        <v>0</v>
      </c>
      <c r="BN13" s="44">
        <f>IF(BK$2&gt;E13,G13,0)</f>
        <v>16</v>
      </c>
      <c r="BO13" s="74" t="str">
        <f>IF(F13="","",IF(F13&lt;BK$2,REF!$B$16,""))</f>
        <v/>
      </c>
      <c r="BP13" s="11"/>
      <c r="BQ13" s="9"/>
      <c r="BR13" s="12">
        <f t="shared" si="10"/>
        <v>0</v>
      </c>
      <c r="BS13" s="12">
        <f>IF(D13="ASS",0,IF(D13="CIR",0,(HOUR(BQ13)*60)+MINUTE(BQ13)))</f>
        <v>0</v>
      </c>
      <c r="BT13" s="44">
        <f>IF(BQ$2&gt;E13,G13,0)</f>
        <v>16</v>
      </c>
      <c r="BU13" s="74" t="str">
        <f>IF(F13="","",IF(F13&lt;BQ$2,REF!$B$16,""))</f>
        <v/>
      </c>
      <c r="BV13" s="11"/>
      <c r="BW13" s="9"/>
      <c r="BX13" s="12">
        <f t="shared" si="11"/>
        <v>0</v>
      </c>
      <c r="BY13" s="12">
        <f>IF(D13="ASS",0,IF(D13="CIR",0,(HOUR(BW13)*60)+MINUTE(BW13)))</f>
        <v>0</v>
      </c>
      <c r="BZ13" s="44">
        <f>IF(BW$2&gt;E13,G13,0)</f>
        <v>16</v>
      </c>
      <c r="CA13" s="74" t="str">
        <f>IF(F13="","",IF(F13&lt;BW$2,REF!$B$16,""))</f>
        <v/>
      </c>
      <c r="CB13" s="13"/>
      <c r="CC13" s="85">
        <f t="shared" si="12"/>
        <v>0</v>
      </c>
      <c r="CD13" s="86"/>
    </row>
    <row r="14" spans="1:82" x14ac:dyDescent="0.2">
      <c r="A14" s="14" t="s">
        <v>52</v>
      </c>
      <c r="B14" s="7"/>
      <c r="C14" s="7"/>
      <c r="D14" s="7" t="s">
        <v>5</v>
      </c>
      <c r="E14" s="7"/>
      <c r="F14" s="40"/>
      <c r="G14" s="8">
        <f>IF(A14="","",IF(D14="ASS",REF!B$11+REF!B$9,IF(D14="CC",REF!B$10+REF!B$9,IF(D14="CIR",REF!B$12+REF!B$9,IF(D14="CD",REF!B$10+REF!B$9,"erreur")))))</f>
        <v>7</v>
      </c>
      <c r="H14" s="9"/>
      <c r="I14" s="10">
        <f t="shared" si="1"/>
        <v>0</v>
      </c>
      <c r="J14" s="10">
        <f>IF(D14="ASS",0,IF(D14="CIR",0,(HOUR(H14)*60)+MINUTE(H14)))</f>
        <v>0</v>
      </c>
      <c r="K14" s="41">
        <f>IF(H$2&gt;E14,G14,0)</f>
        <v>7</v>
      </c>
      <c r="L14" s="73" t="str">
        <f>IF(F14="","",IF(F14&lt;H$2,REF!$B$16,""))</f>
        <v/>
      </c>
      <c r="M14" s="95" t="e">
        <f>IF(OR(D14="ASS",D14="CIR",D14=""),"",H14-3),IF(OR(D14="CC",D14="CD"),H14-3,"")</f>
        <v>#VALUE!</v>
      </c>
      <c r="N14" s="11"/>
      <c r="O14" s="9"/>
      <c r="P14" s="10">
        <f t="shared" si="2"/>
        <v>0</v>
      </c>
      <c r="Q14" s="10">
        <f>IF(D14="ASS",0,IF(D14="CIR",0,(HOUR(O14)*60)+MINUTE(O14)))</f>
        <v>0</v>
      </c>
      <c r="R14" s="41">
        <f>IF(O$2&gt;E14,G14,0)</f>
        <v>7</v>
      </c>
      <c r="S14" s="73" t="str">
        <f>IF(F14="","",IF(F14&lt;O$2,REF!$B$16,""))</f>
        <v/>
      </c>
      <c r="T14" s="11"/>
      <c r="U14" s="9"/>
      <c r="V14" s="12">
        <f t="shared" si="3"/>
        <v>0</v>
      </c>
      <c r="W14" s="12">
        <f>IF(D14="ASS",0,IF(D14="CIR",0,(HOUR(U14)*60)+MINUTE(U14)))</f>
        <v>0</v>
      </c>
      <c r="X14" s="44">
        <f>IF(U$2&gt;E14,G14,0)</f>
        <v>7</v>
      </c>
      <c r="Y14" s="74" t="str">
        <f>IF(F14="","",IF(F14&lt;U$2,REF!$B$16,""))</f>
        <v/>
      </c>
      <c r="Z14" s="11"/>
      <c r="AA14" s="9"/>
      <c r="AB14" s="12">
        <f t="shared" si="4"/>
        <v>0</v>
      </c>
      <c r="AC14" s="12">
        <f>IF(D14="ASS",0,IF(D14="CIR",0,(HOUR(AA14)*60)+MINUTE(AA14)))</f>
        <v>0</v>
      </c>
      <c r="AD14" s="44">
        <f>IF(AA$2&gt;E14,G14,0)</f>
        <v>7</v>
      </c>
      <c r="AE14" s="74" t="str">
        <f>IF(F14="","",IF(F14&lt;AA$2,REF!$B$16,""))</f>
        <v/>
      </c>
      <c r="AF14" s="11"/>
      <c r="AG14" s="9"/>
      <c r="AH14" s="12">
        <f t="shared" si="0"/>
        <v>0</v>
      </c>
      <c r="AI14" s="12">
        <f>IF(D14="ASS",0,IF(D14="CIR",0,(HOUR(AG14)*60)+MINUTE(AG14)))</f>
        <v>0</v>
      </c>
      <c r="AJ14" s="44">
        <f>IF(AG$2&gt;E14,G14,0)</f>
        <v>7</v>
      </c>
      <c r="AK14" s="74" t="str">
        <f>IF(F14="","",IF(F14&lt;AG$2,REF!$B$16,""))</f>
        <v/>
      </c>
      <c r="AL14" s="11"/>
      <c r="AM14" s="9"/>
      <c r="AN14" s="12">
        <f t="shared" si="5"/>
        <v>0</v>
      </c>
      <c r="AO14" s="12">
        <f>IF(D14="ASS",0,IF(D14="CIR",0,(HOUR(AM14)*60)+MINUTE(AM14)))</f>
        <v>0</v>
      </c>
      <c r="AP14" s="44">
        <f>IF(AM$2&gt;E14,G14,0)</f>
        <v>7</v>
      </c>
      <c r="AQ14" s="74" t="str">
        <f>IF(F14="","",IF(F14&lt;AM$2,REF!$B$16,""))</f>
        <v/>
      </c>
      <c r="AR14" s="11"/>
      <c r="AS14" s="9"/>
      <c r="AT14" s="12">
        <f t="shared" si="6"/>
        <v>0</v>
      </c>
      <c r="AU14" s="12">
        <f>IF(D14="ASS",0,IF(D14="CIR",0,(HOUR(AS14)*60)+MINUTE(AS14)))</f>
        <v>0</v>
      </c>
      <c r="AV14" s="44">
        <f>IF(AS$2&gt;E14,G14,0)</f>
        <v>7</v>
      </c>
      <c r="AW14" s="74" t="str">
        <f>IF(F14="","",IF(F14&lt;AS$2,REF!$B$16,""))</f>
        <v/>
      </c>
      <c r="AX14" s="11"/>
      <c r="AY14" s="9"/>
      <c r="AZ14" s="12">
        <f t="shared" si="7"/>
        <v>0</v>
      </c>
      <c r="BA14" s="12">
        <f>IF(D14="ASS",0,IF(D14="CIR",0,(HOUR(AY14)*60)+MINUTE(AY14)))</f>
        <v>0</v>
      </c>
      <c r="BB14" s="44">
        <f>IF(AY$2&gt;E14,G14,0)</f>
        <v>7</v>
      </c>
      <c r="BC14" s="74" t="str">
        <f>IF(F14="","",IF(F14&lt;AY$2,REF!$B$16,""))</f>
        <v/>
      </c>
      <c r="BD14" s="11"/>
      <c r="BE14" s="9"/>
      <c r="BF14" s="12">
        <f t="shared" si="8"/>
        <v>0</v>
      </c>
      <c r="BG14" s="12">
        <f>IF(D14="ASS",0,IF(D14="CIR",0,(HOUR(BE14)*60)+MINUTE(BE14)))</f>
        <v>0</v>
      </c>
      <c r="BH14" s="44">
        <f>IF(BE$2&gt;E14,G14,0)</f>
        <v>7</v>
      </c>
      <c r="BI14" s="74" t="str">
        <f>IF(F14="","",IF(F14&lt;BE$2,REF!$B$16,""))</f>
        <v/>
      </c>
      <c r="BJ14" s="11"/>
      <c r="BK14" s="9"/>
      <c r="BL14" s="12">
        <f t="shared" si="9"/>
        <v>0</v>
      </c>
      <c r="BM14" s="12">
        <f>IF(D14="ASS",0,IF(D14="CIR",0,(HOUR(BK14)*60)+MINUTE(BK14)))</f>
        <v>0</v>
      </c>
      <c r="BN14" s="44">
        <f>IF(BK$2&gt;E14,G14,0)</f>
        <v>7</v>
      </c>
      <c r="BO14" s="74" t="str">
        <f>IF(F14="","",IF(F14&lt;BK$2,REF!$B$16,""))</f>
        <v/>
      </c>
      <c r="BP14" s="11"/>
      <c r="BQ14" s="9"/>
      <c r="BR14" s="12">
        <f t="shared" si="10"/>
        <v>0</v>
      </c>
      <c r="BS14" s="12">
        <f>IF(D14="ASS",0,IF(D14="CIR",0,(HOUR(BQ14)*60)+MINUTE(BQ14)))</f>
        <v>0</v>
      </c>
      <c r="BT14" s="44">
        <f>IF(BQ$2&gt;E14,G14,0)</f>
        <v>7</v>
      </c>
      <c r="BU14" s="74" t="str">
        <f>IF(F14="","",IF(F14&lt;BQ$2,REF!$B$16,""))</f>
        <v/>
      </c>
      <c r="BV14" s="11"/>
      <c r="BW14" s="9"/>
      <c r="BX14" s="12">
        <f t="shared" si="11"/>
        <v>0</v>
      </c>
      <c r="BY14" s="12">
        <f>IF(D14="ASS",0,IF(D14="CIR",0,(HOUR(BW14)*60)+MINUTE(BW14)))</f>
        <v>0</v>
      </c>
      <c r="BZ14" s="44">
        <f>IF(BW$2&gt;E14,G14,0)</f>
        <v>7</v>
      </c>
      <c r="CA14" s="74" t="str">
        <f>IF(F14="","",IF(F14&lt;BW$2,REF!$B$16,""))</f>
        <v/>
      </c>
      <c r="CB14" s="13"/>
      <c r="CC14" s="85">
        <f t="shared" si="12"/>
        <v>0</v>
      </c>
      <c r="CD14" s="86"/>
    </row>
    <row r="15" spans="1:82" x14ac:dyDescent="0.2">
      <c r="A15" s="14" t="s">
        <v>50</v>
      </c>
      <c r="B15" s="7"/>
      <c r="C15" s="7"/>
      <c r="D15" s="7" t="s">
        <v>6</v>
      </c>
      <c r="E15" s="7"/>
      <c r="F15" s="40"/>
      <c r="G15" s="8">
        <f>IF(A15="","",IF(D15="ASS",REF!B$11+REF!B$9,IF(D15="CC",REF!B$10+REF!B$9,IF(D15="CIR",REF!B$12+REF!B$9,IF(D15="CD",REF!B$10+REF!B$9,"erreur")))))</f>
        <v>7</v>
      </c>
      <c r="H15" s="9"/>
      <c r="I15" s="10">
        <f t="shared" si="1"/>
        <v>0</v>
      </c>
      <c r="J15" s="10">
        <f>IF(D15="ASS",0,IF(D15="CIR",0,(HOUR(H15)*60)+MINUTE(H15)))</f>
        <v>0</v>
      </c>
      <c r="K15" s="41">
        <f>IF(H$2&gt;E15,G15,0)</f>
        <v>7</v>
      </c>
      <c r="L15" s="73" t="str">
        <f>IF(F15="","",IF(F15&lt;H$2,REF!$B$16,""))</f>
        <v/>
      </c>
      <c r="M15" s="95" t="e">
        <f>IF(OR(D15="ASS",D15="CIR",D15=""),"",H15-3),IF(OR(D15="CC",D15="CD"),H15-3,"")</f>
        <v>#VALUE!</v>
      </c>
      <c r="N15" s="11"/>
      <c r="O15" s="9"/>
      <c r="P15" s="10">
        <f t="shared" si="2"/>
        <v>0</v>
      </c>
      <c r="Q15" s="10">
        <f>IF(D15="ASS",0,IF(D15="CIR",0,(HOUR(O15)*60)+MINUTE(O15)))</f>
        <v>0</v>
      </c>
      <c r="R15" s="41">
        <f>IF(O$2&gt;E15,G15,0)</f>
        <v>7</v>
      </c>
      <c r="S15" s="73" t="str">
        <f>IF(F15="","",IF(F15&lt;O$2,REF!$B$16,""))</f>
        <v/>
      </c>
      <c r="T15" s="11"/>
      <c r="U15" s="9"/>
      <c r="V15" s="12">
        <f t="shared" si="3"/>
        <v>0</v>
      </c>
      <c r="W15" s="12">
        <f>IF(D15="ASS",0,IF(D15="CIR",0,(HOUR(U15)*60)+MINUTE(U15)))</f>
        <v>0</v>
      </c>
      <c r="X15" s="44">
        <f>IF(U$2&gt;E15,G15,0)</f>
        <v>7</v>
      </c>
      <c r="Y15" s="74" t="str">
        <f>IF(F15="","",IF(F15&lt;U$2,REF!$B$16,""))</f>
        <v/>
      </c>
      <c r="Z15" s="11"/>
      <c r="AA15" s="9"/>
      <c r="AB15" s="12">
        <f t="shared" si="4"/>
        <v>0</v>
      </c>
      <c r="AC15" s="12">
        <f>IF(D15="ASS",0,IF(D15="CIR",0,(HOUR(AA15)*60)+MINUTE(AA15)))</f>
        <v>0</v>
      </c>
      <c r="AD15" s="44">
        <f>IF(AA$2&gt;E15,G15,0)</f>
        <v>7</v>
      </c>
      <c r="AE15" s="74" t="str">
        <f>IF(F15="","",IF(F15&lt;AA$2,REF!$B$16,""))</f>
        <v/>
      </c>
      <c r="AF15" s="11"/>
      <c r="AG15" s="9"/>
      <c r="AH15" s="12">
        <f t="shared" si="0"/>
        <v>0</v>
      </c>
      <c r="AI15" s="12">
        <f>IF(D15="ASS",0,IF(D15="CIR",0,(HOUR(AG15)*60)+MINUTE(AG15)))</f>
        <v>0</v>
      </c>
      <c r="AJ15" s="44">
        <f>IF(AG$2&gt;E15,G15,0)</f>
        <v>7</v>
      </c>
      <c r="AK15" s="74" t="str">
        <f>IF(F15="","",IF(F15&lt;AG$2,REF!$B$16,""))</f>
        <v/>
      </c>
      <c r="AL15" s="11"/>
      <c r="AM15" s="9"/>
      <c r="AN15" s="12">
        <f t="shared" si="5"/>
        <v>0</v>
      </c>
      <c r="AO15" s="12">
        <f>IF(D15="ASS",0,IF(D15="CIR",0,(HOUR(AM15)*60)+MINUTE(AM15)))</f>
        <v>0</v>
      </c>
      <c r="AP15" s="44">
        <f>IF(AM$2&gt;E15,G15,0)</f>
        <v>7</v>
      </c>
      <c r="AQ15" s="74" t="str">
        <f>IF(F15="","",IF(F15&lt;AM$2,REF!$B$16,""))</f>
        <v/>
      </c>
      <c r="AR15" s="11"/>
      <c r="AS15" s="9"/>
      <c r="AT15" s="12">
        <f t="shared" si="6"/>
        <v>0</v>
      </c>
      <c r="AU15" s="12">
        <f>IF(D15="ASS",0,IF(D15="CIR",0,(HOUR(AS15)*60)+MINUTE(AS15)))</f>
        <v>0</v>
      </c>
      <c r="AV15" s="44">
        <f>IF(AS$2&gt;E15,G15,0)</f>
        <v>7</v>
      </c>
      <c r="AW15" s="74" t="str">
        <f>IF(F15="","",IF(F15&lt;AS$2,REF!$B$16,""))</f>
        <v/>
      </c>
      <c r="AX15" s="11"/>
      <c r="AY15" s="9"/>
      <c r="AZ15" s="12">
        <f t="shared" si="7"/>
        <v>0</v>
      </c>
      <c r="BA15" s="12">
        <f>IF(D15="ASS",0,IF(D15="CIR",0,(HOUR(AY15)*60)+MINUTE(AY15)))</f>
        <v>0</v>
      </c>
      <c r="BB15" s="44">
        <f>IF(AY$2&gt;E15,G15,0)</f>
        <v>7</v>
      </c>
      <c r="BC15" s="74" t="str">
        <f>IF(F15="","",IF(F15&lt;AY$2,REF!$B$16,""))</f>
        <v/>
      </c>
      <c r="BD15" s="11"/>
      <c r="BE15" s="9"/>
      <c r="BF15" s="12">
        <f t="shared" si="8"/>
        <v>0</v>
      </c>
      <c r="BG15" s="12">
        <f>IF(D15="ASS",0,IF(D15="CIR",0,(HOUR(BE15)*60)+MINUTE(BE15)))</f>
        <v>0</v>
      </c>
      <c r="BH15" s="44">
        <f>IF(BE$2&gt;E15,G15,0)</f>
        <v>7</v>
      </c>
      <c r="BI15" s="74" t="str">
        <f>IF(F15="","",IF(F15&lt;BE$2,REF!$B$16,""))</f>
        <v/>
      </c>
      <c r="BJ15" s="11"/>
      <c r="BK15" s="9"/>
      <c r="BL15" s="12">
        <f t="shared" si="9"/>
        <v>0</v>
      </c>
      <c r="BM15" s="12">
        <f>IF(D15="ASS",0,IF(D15="CIR",0,(HOUR(BK15)*60)+MINUTE(BK15)))</f>
        <v>0</v>
      </c>
      <c r="BN15" s="44">
        <f>IF(BK$2&gt;E15,G15,0)</f>
        <v>7</v>
      </c>
      <c r="BO15" s="74" t="str">
        <f>IF(F15="","",IF(F15&lt;BK$2,REF!$B$16,""))</f>
        <v/>
      </c>
      <c r="BP15" s="11"/>
      <c r="BQ15" s="9"/>
      <c r="BR15" s="12">
        <f t="shared" si="10"/>
        <v>0</v>
      </c>
      <c r="BS15" s="12">
        <f>IF(D15="ASS",0,IF(D15="CIR",0,(HOUR(BQ15)*60)+MINUTE(BQ15)))</f>
        <v>0</v>
      </c>
      <c r="BT15" s="44">
        <f>IF(BQ$2&gt;E15,G15,0)</f>
        <v>7</v>
      </c>
      <c r="BU15" s="74" t="str">
        <f>IF(F15="","",IF(F15&lt;BQ$2,REF!$B$16,""))</f>
        <v/>
      </c>
      <c r="BV15" s="11"/>
      <c r="BW15" s="9"/>
      <c r="BX15" s="12">
        <f t="shared" si="11"/>
        <v>0</v>
      </c>
      <c r="BY15" s="12">
        <f>IF(D15="ASS",0,IF(D15="CIR",0,(HOUR(BW15)*60)+MINUTE(BW15)))</f>
        <v>0</v>
      </c>
      <c r="BZ15" s="44">
        <f>IF(BW$2&gt;E15,G15,0)</f>
        <v>7</v>
      </c>
      <c r="CA15" s="74" t="str">
        <f>IF(F15="","",IF(F15&lt;BW$2,REF!$B$16,""))</f>
        <v/>
      </c>
      <c r="CB15" s="13"/>
      <c r="CC15" s="85">
        <f t="shared" si="12"/>
        <v>0</v>
      </c>
      <c r="CD15" s="86"/>
    </row>
    <row r="16" spans="1:82" x14ac:dyDescent="0.2">
      <c r="A16" s="16" t="s">
        <v>46</v>
      </c>
      <c r="B16" s="7"/>
      <c r="C16" s="7"/>
      <c r="D16" s="7" t="s">
        <v>6</v>
      </c>
      <c r="E16" s="7"/>
      <c r="F16" s="40"/>
      <c r="G16" s="8">
        <f>IF(A16="","",IF(D16="ASS",REF!B$11+REF!B$9,IF(D16="CC",REF!B$10+REF!B$9,IF(D16="CIR",REF!B$12+REF!B$9,IF(D16="CD",REF!B$10+REF!B$9,"erreur")))))</f>
        <v>7</v>
      </c>
      <c r="H16" s="9"/>
      <c r="I16" s="10">
        <f t="shared" si="1"/>
        <v>0</v>
      </c>
      <c r="J16" s="10">
        <f>IF(D16="ASS",0,IF(D16="CIR",0,(HOUR(H16)*60)+MINUTE(H16)))</f>
        <v>0</v>
      </c>
      <c r="K16" s="41">
        <f>IF(H$2&gt;E16,G16,0)</f>
        <v>7</v>
      </c>
      <c r="L16" s="73" t="str">
        <f>IF(F16="","",IF(F16&lt;H$2,REF!$B$16,""))</f>
        <v/>
      </c>
      <c r="M16" s="95" t="e">
        <f>IF(OR(D16="ASS",D16="CIR",D16=""),"",H16-3),IF(OR(D16="CC",D16="CD"),H16-3,"")</f>
        <v>#VALUE!</v>
      </c>
      <c r="N16" s="11"/>
      <c r="O16" s="9"/>
      <c r="P16" s="10">
        <f t="shared" si="2"/>
        <v>0</v>
      </c>
      <c r="Q16" s="10">
        <f>IF(D16="ASS",0,IF(D16="CIR",0,(HOUR(O16)*60)+MINUTE(O16)))</f>
        <v>0</v>
      </c>
      <c r="R16" s="41">
        <f>IF(O$2&gt;E16,G16,0)</f>
        <v>7</v>
      </c>
      <c r="S16" s="73" t="str">
        <f>IF(F16="","",IF(F16&lt;O$2,REF!$B$16,""))</f>
        <v/>
      </c>
      <c r="T16" s="11"/>
      <c r="U16" s="9"/>
      <c r="V16" s="12">
        <f t="shared" si="3"/>
        <v>0</v>
      </c>
      <c r="W16" s="12">
        <f>IF(D16="ASS",0,IF(D16="CIR",0,(HOUR(U16)*60)+MINUTE(U16)))</f>
        <v>0</v>
      </c>
      <c r="X16" s="44">
        <f>IF(U$2&gt;E16,G16,0)</f>
        <v>7</v>
      </c>
      <c r="Y16" s="74" t="str">
        <f>IF(F16="","",IF(F16&lt;U$2,REF!$B$16,""))</f>
        <v/>
      </c>
      <c r="Z16" s="11"/>
      <c r="AA16" s="9"/>
      <c r="AB16" s="12">
        <f t="shared" si="4"/>
        <v>0</v>
      </c>
      <c r="AC16" s="12">
        <f>IF(D16="ASS",0,IF(D16="CIR",0,(HOUR(AA16)*60)+MINUTE(AA16)))</f>
        <v>0</v>
      </c>
      <c r="AD16" s="44">
        <f>IF(AA$2&gt;E16,G16,0)</f>
        <v>7</v>
      </c>
      <c r="AE16" s="74" t="str">
        <f>IF(F16="","",IF(F16&lt;AA$2,REF!$B$16,""))</f>
        <v/>
      </c>
      <c r="AF16" s="11"/>
      <c r="AG16" s="9"/>
      <c r="AH16" s="12">
        <f t="shared" si="0"/>
        <v>0</v>
      </c>
      <c r="AI16" s="12">
        <f>IF(D16="ASS",0,IF(D16="CIR",0,(HOUR(AG16)*60)+MINUTE(AG16)))</f>
        <v>0</v>
      </c>
      <c r="AJ16" s="44">
        <f>IF(AG$2&gt;E16,G16,0)</f>
        <v>7</v>
      </c>
      <c r="AK16" s="74" t="str">
        <f>IF(F16="","",IF(F16&lt;AG$2,REF!$B$16,""))</f>
        <v/>
      </c>
      <c r="AL16" s="11"/>
      <c r="AM16" s="9"/>
      <c r="AN16" s="12">
        <f t="shared" si="5"/>
        <v>0</v>
      </c>
      <c r="AO16" s="12">
        <f>IF(D16="ASS",0,IF(D16="CIR",0,(HOUR(AM16)*60)+MINUTE(AM16)))</f>
        <v>0</v>
      </c>
      <c r="AP16" s="44">
        <f>IF(AM$2&gt;E16,G16,0)</f>
        <v>7</v>
      </c>
      <c r="AQ16" s="74" t="str">
        <f>IF(F16="","",IF(F16&lt;AM$2,REF!$B$16,""))</f>
        <v/>
      </c>
      <c r="AR16" s="11"/>
      <c r="AS16" s="9"/>
      <c r="AT16" s="12">
        <f t="shared" si="6"/>
        <v>0</v>
      </c>
      <c r="AU16" s="12">
        <f>IF(D16="ASS",0,IF(D16="CIR",0,(HOUR(AS16)*60)+MINUTE(AS16)))</f>
        <v>0</v>
      </c>
      <c r="AV16" s="44">
        <f>IF(AS$2&gt;E16,G16,0)</f>
        <v>7</v>
      </c>
      <c r="AW16" s="74" t="str">
        <f>IF(F16="","",IF(F16&lt;AS$2,REF!$B$16,""))</f>
        <v/>
      </c>
      <c r="AX16" s="11"/>
      <c r="AY16" s="9"/>
      <c r="AZ16" s="12">
        <f t="shared" si="7"/>
        <v>0</v>
      </c>
      <c r="BA16" s="12">
        <f>IF(D16="ASS",0,IF(D16="CIR",0,(HOUR(AY16)*60)+MINUTE(AY16)))</f>
        <v>0</v>
      </c>
      <c r="BB16" s="44">
        <f>IF(AY$2&gt;E16,G16,0)</f>
        <v>7</v>
      </c>
      <c r="BC16" s="74" t="str">
        <f>IF(F16="","",IF(F16&lt;AY$2,REF!$B$16,""))</f>
        <v/>
      </c>
      <c r="BD16" s="11"/>
      <c r="BE16" s="9"/>
      <c r="BF16" s="12">
        <f t="shared" si="8"/>
        <v>0</v>
      </c>
      <c r="BG16" s="12">
        <f>IF(D16="ASS",0,IF(D16="CIR",0,(HOUR(BE16)*60)+MINUTE(BE16)))</f>
        <v>0</v>
      </c>
      <c r="BH16" s="44">
        <f>IF(BE$2&gt;E16,G16,0)</f>
        <v>7</v>
      </c>
      <c r="BI16" s="74" t="str">
        <f>IF(F16="","",IF(F16&lt;BE$2,REF!$B$16,""))</f>
        <v/>
      </c>
      <c r="BJ16" s="11"/>
      <c r="BK16" s="9"/>
      <c r="BL16" s="12">
        <f t="shared" si="9"/>
        <v>0</v>
      </c>
      <c r="BM16" s="12">
        <f>IF(D16="ASS",0,IF(D16="CIR",0,(HOUR(BK16)*60)+MINUTE(BK16)))</f>
        <v>0</v>
      </c>
      <c r="BN16" s="44">
        <f>IF(BK$2&gt;E16,G16,0)</f>
        <v>7</v>
      </c>
      <c r="BO16" s="74" t="str">
        <f>IF(F16="","",IF(F16&lt;BK$2,REF!$B$16,""))</f>
        <v/>
      </c>
      <c r="BP16" s="11"/>
      <c r="BQ16" s="9"/>
      <c r="BR16" s="12">
        <f t="shared" si="10"/>
        <v>0</v>
      </c>
      <c r="BS16" s="12">
        <f>IF(D16="ASS",0,IF(D16="CIR",0,(HOUR(BQ16)*60)+MINUTE(BQ16)))</f>
        <v>0</v>
      </c>
      <c r="BT16" s="44">
        <f>IF(BQ$2&gt;E16,G16,0)</f>
        <v>7</v>
      </c>
      <c r="BU16" s="74" t="str">
        <f>IF(F16="","",IF(F16&lt;BQ$2,REF!$B$16,""))</f>
        <v/>
      </c>
      <c r="BV16" s="11"/>
      <c r="BW16" s="9"/>
      <c r="BX16" s="12">
        <f t="shared" si="11"/>
        <v>0</v>
      </c>
      <c r="BY16" s="12">
        <f>IF(D16="ASS",0,IF(D16="CIR",0,(HOUR(BW16)*60)+MINUTE(BW16)))</f>
        <v>0</v>
      </c>
      <c r="BZ16" s="44">
        <f>IF(BW$2&gt;E16,G16,0)</f>
        <v>7</v>
      </c>
      <c r="CA16" s="74" t="str">
        <f>IF(F16="","",IF(F16&lt;BW$2,REF!$B$16,""))</f>
        <v/>
      </c>
      <c r="CB16" s="13"/>
      <c r="CC16" s="85">
        <f t="shared" si="12"/>
        <v>0</v>
      </c>
      <c r="CD16" s="86"/>
    </row>
    <row r="17" spans="1:82" x14ac:dyDescent="0.2">
      <c r="A17" s="16" t="s">
        <v>51</v>
      </c>
      <c r="B17" s="7"/>
      <c r="C17" s="17"/>
      <c r="D17" s="7" t="s">
        <v>5</v>
      </c>
      <c r="E17" s="7"/>
      <c r="F17" s="40"/>
      <c r="G17" s="8">
        <f>IF(A17="","",IF(D17="ASS",REF!B$11+REF!B$9,IF(D17="CC",REF!B$10+REF!B$9,IF(D17="CIR",REF!B$12+REF!B$9,IF(D17="CD",REF!B$10+REF!B$9,"erreur")))))</f>
        <v>7</v>
      </c>
      <c r="H17" s="9"/>
      <c r="I17" s="10">
        <f t="shared" si="1"/>
        <v>0</v>
      </c>
      <c r="J17" s="10">
        <f>IF(D17="ASS",0,IF(D17="CIR",0,(HOUR(H17)*60)+MINUTE(H17)))</f>
        <v>0</v>
      </c>
      <c r="K17" s="41">
        <f>IF(H$2&gt;E17,G17,0)</f>
        <v>7</v>
      </c>
      <c r="L17" s="73" t="str">
        <f>IF(F17="","",IF(F17&lt;H$2,REF!$B$16,""))</f>
        <v/>
      </c>
      <c r="M17" s="95" t="e">
        <f>IF(OR(D17="ASS",D17="CIR",D17=""),"",H17-3),IF(OR(D17="CC",D17="CD"),H17-3,"")</f>
        <v>#VALUE!</v>
      </c>
      <c r="N17" s="18"/>
      <c r="O17" s="9"/>
      <c r="P17" s="10">
        <f t="shared" si="2"/>
        <v>0</v>
      </c>
      <c r="Q17" s="10">
        <f>IF(D17="ASS",0,IF(D17="CIR",0,(HOUR(O17)*60)+MINUTE(O17)))</f>
        <v>0</v>
      </c>
      <c r="R17" s="41">
        <f>IF(O$2&gt;E17,G17,0)</f>
        <v>7</v>
      </c>
      <c r="S17" s="73" t="str">
        <f>IF(F17="","",IF(F17&lt;O$2,REF!$B$16,""))</f>
        <v/>
      </c>
      <c r="T17" s="18"/>
      <c r="U17" s="9"/>
      <c r="V17" s="12">
        <f t="shared" si="3"/>
        <v>0</v>
      </c>
      <c r="W17" s="12">
        <f>IF(D17="ASS",0,IF(D17="CIR",0,(HOUR(U17)*60)+MINUTE(U17)))</f>
        <v>0</v>
      </c>
      <c r="X17" s="44">
        <f>IF(U$2&gt;E17,G17,0)</f>
        <v>7</v>
      </c>
      <c r="Y17" s="74" t="str">
        <f>IF(F17="","",IF(F17&lt;U$2,REF!$B$16,""))</f>
        <v/>
      </c>
      <c r="Z17" s="18"/>
      <c r="AA17" s="9"/>
      <c r="AB17" s="12">
        <f t="shared" si="4"/>
        <v>0</v>
      </c>
      <c r="AC17" s="12">
        <f>IF(D17="ASS",0,IF(D17="CIR",0,(HOUR(AA17)*60)+MINUTE(AA17)))</f>
        <v>0</v>
      </c>
      <c r="AD17" s="44">
        <f>IF(AA$2&gt;E17,G17,0)</f>
        <v>7</v>
      </c>
      <c r="AE17" s="74" t="str">
        <f>IF(F17="","",IF(F17&lt;AA$2,REF!$B$16,""))</f>
        <v/>
      </c>
      <c r="AF17" s="18"/>
      <c r="AG17" s="9"/>
      <c r="AH17" s="12">
        <f t="shared" si="0"/>
        <v>0</v>
      </c>
      <c r="AI17" s="12">
        <f>IF(D17="ASS",0,IF(D17="CIR",0,(HOUR(AG17)*60)+MINUTE(AG17)))</f>
        <v>0</v>
      </c>
      <c r="AJ17" s="44">
        <f>IF(AG$2&gt;E17,G17,0)</f>
        <v>7</v>
      </c>
      <c r="AK17" s="74" t="str">
        <f>IF(F17="","",IF(F17&lt;AG$2,REF!$B$16,""))</f>
        <v/>
      </c>
      <c r="AL17" s="18"/>
      <c r="AM17" s="9"/>
      <c r="AN17" s="12">
        <f t="shared" si="5"/>
        <v>0</v>
      </c>
      <c r="AO17" s="12">
        <f>IF(D17="ASS",0,IF(D17="CIR",0,(HOUR(AM17)*60)+MINUTE(AM17)))</f>
        <v>0</v>
      </c>
      <c r="AP17" s="44">
        <f>IF(AM$2&gt;E17,G17,0)</f>
        <v>7</v>
      </c>
      <c r="AQ17" s="74" t="str">
        <f>IF(F17="","",IF(F17&lt;AM$2,REF!$B$16,""))</f>
        <v/>
      </c>
      <c r="AR17" s="18"/>
      <c r="AS17" s="9"/>
      <c r="AT17" s="12">
        <f t="shared" si="6"/>
        <v>0</v>
      </c>
      <c r="AU17" s="12">
        <f>IF(D17="ASS",0,IF(D17="CIR",0,(HOUR(AS17)*60)+MINUTE(AS17)))</f>
        <v>0</v>
      </c>
      <c r="AV17" s="44">
        <f>IF(AS$2&gt;E17,G17,0)</f>
        <v>7</v>
      </c>
      <c r="AW17" s="74" t="str">
        <f>IF(F17="","",IF(F17&lt;AS$2,REF!$B$16,""))</f>
        <v/>
      </c>
      <c r="AX17" s="18"/>
      <c r="AY17" s="9"/>
      <c r="AZ17" s="12">
        <f t="shared" si="7"/>
        <v>0</v>
      </c>
      <c r="BA17" s="12">
        <f>IF(D17="ASS",0,IF(D17="CIR",0,(HOUR(AY17)*60)+MINUTE(AY17)))</f>
        <v>0</v>
      </c>
      <c r="BB17" s="44">
        <f>IF(AY$2&gt;E17,G17,0)</f>
        <v>7</v>
      </c>
      <c r="BC17" s="74" t="str">
        <f>IF(F17="","",IF(F17&lt;AY$2,REF!$B$16,""))</f>
        <v/>
      </c>
      <c r="BD17" s="18"/>
      <c r="BE17" s="9"/>
      <c r="BF17" s="12">
        <f t="shared" si="8"/>
        <v>0</v>
      </c>
      <c r="BG17" s="12">
        <f>IF(D17="ASS",0,IF(D17="CIR",0,(HOUR(BE17)*60)+MINUTE(BE17)))</f>
        <v>0</v>
      </c>
      <c r="BH17" s="44">
        <f>IF(BE$2&gt;E17,G17,0)</f>
        <v>7</v>
      </c>
      <c r="BI17" s="74" t="str">
        <f>IF(F17="","",IF(F17&lt;BE$2,REF!$B$16,""))</f>
        <v/>
      </c>
      <c r="BJ17" s="18"/>
      <c r="BK17" s="9"/>
      <c r="BL17" s="12">
        <f t="shared" si="9"/>
        <v>0</v>
      </c>
      <c r="BM17" s="12">
        <f>IF(D17="ASS",0,IF(D17="CIR",0,(HOUR(BK17)*60)+MINUTE(BK17)))</f>
        <v>0</v>
      </c>
      <c r="BN17" s="44">
        <f>IF(BK$2&gt;E17,G17,0)</f>
        <v>7</v>
      </c>
      <c r="BO17" s="74" t="str">
        <f>IF(F17="","",IF(F17&lt;BK$2,REF!$B$16,""))</f>
        <v/>
      </c>
      <c r="BP17" s="18"/>
      <c r="BQ17" s="9"/>
      <c r="BR17" s="12">
        <f t="shared" si="10"/>
        <v>0</v>
      </c>
      <c r="BS17" s="12">
        <f>IF(D17="ASS",0,IF(D17="CIR",0,(HOUR(BQ17)*60)+MINUTE(BQ17)))</f>
        <v>0</v>
      </c>
      <c r="BT17" s="44">
        <f>IF(BQ$2&gt;E17,G17,0)</f>
        <v>7</v>
      </c>
      <c r="BU17" s="74" t="str">
        <f>IF(F17="","",IF(F17&lt;BQ$2,REF!$B$16,""))</f>
        <v/>
      </c>
      <c r="BV17" s="18"/>
      <c r="BW17" s="9"/>
      <c r="BX17" s="12">
        <f t="shared" si="11"/>
        <v>0</v>
      </c>
      <c r="BY17" s="12">
        <f>IF(D17="ASS",0,IF(D17="CIR",0,(HOUR(BW17)*60)+MINUTE(BW17)))</f>
        <v>0</v>
      </c>
      <c r="BZ17" s="44">
        <f>IF(BW$2&gt;E17,G17,0)</f>
        <v>7</v>
      </c>
      <c r="CA17" s="74" t="str">
        <f>IF(F17="","",IF(F17&lt;BW$2,REF!$B$16,""))</f>
        <v/>
      </c>
      <c r="CB17" s="19"/>
      <c r="CC17" s="85">
        <f t="shared" si="12"/>
        <v>0</v>
      </c>
      <c r="CD17" s="86"/>
    </row>
    <row r="18" spans="1:82" x14ac:dyDescent="0.2">
      <c r="A18" s="17"/>
      <c r="B18" s="17"/>
      <c r="C18" s="17"/>
      <c r="D18" s="7"/>
      <c r="E18" s="7"/>
      <c r="F18" s="40"/>
      <c r="G18" s="8" t="str">
        <f>IF(A18="","",IF(D18="ASS",REF!B$11+REF!B$9,IF(D18="CC",REF!B$10+REF!B$9,IF(D18="CIR",REF!B$12+REF!B$9,IF(D18="CD",REF!B$10+REF!B$9,"erreur")))))</f>
        <v/>
      </c>
      <c r="H18" s="9"/>
      <c r="I18" s="10">
        <f t="shared" si="1"/>
        <v>0</v>
      </c>
      <c r="J18" s="10">
        <f>IF(D18="ASS",0,IF(D18="CIR",0,(HOUR(H18)*60)+MINUTE(H18)))</f>
        <v>0</v>
      </c>
      <c r="K18" s="41" t="str">
        <f>IF(H$2&gt;E18,G18,0)</f>
        <v/>
      </c>
      <c r="L18" s="73" t="str">
        <f>IF(F18="","",IF(F18&lt;H$2,REF!$B$16,""))</f>
        <v/>
      </c>
      <c r="M18" s="95" t="e">
        <f>IF(OR(D18="ASS",D18="CIR",D18=""),"",H18-3),IF(OR(D18="CC",D18="CD"),H18-3,"")</f>
        <v>#VALUE!</v>
      </c>
      <c r="N18" s="18"/>
      <c r="O18" s="9"/>
      <c r="P18" s="10">
        <f t="shared" si="2"/>
        <v>0</v>
      </c>
      <c r="Q18" s="10">
        <f>IF(D18="ASS",0,IF(D18="CIR",0,(HOUR(O18)*60)+MINUTE(O18)))</f>
        <v>0</v>
      </c>
      <c r="R18" s="41" t="str">
        <f>IF(O$2&gt;E18,G18,0)</f>
        <v/>
      </c>
      <c r="S18" s="73" t="str">
        <f>IF(F18="","",IF(F18&lt;O$2,REF!$B$16,""))</f>
        <v/>
      </c>
      <c r="T18" s="18"/>
      <c r="U18" s="9"/>
      <c r="V18" s="12">
        <f t="shared" si="3"/>
        <v>0</v>
      </c>
      <c r="W18" s="12">
        <f>IF(D18="ASS",0,IF(D18="CIR",0,(HOUR(U18)*60)+MINUTE(U18)))</f>
        <v>0</v>
      </c>
      <c r="X18" s="44" t="str">
        <f>IF(U$2&gt;E18,G18,0)</f>
        <v/>
      </c>
      <c r="Y18" s="74" t="str">
        <f>IF(F18="","",IF(F18&lt;U$2,REF!$B$16,""))</f>
        <v/>
      </c>
      <c r="Z18" s="18"/>
      <c r="AA18" s="9"/>
      <c r="AB18" s="12">
        <f t="shared" si="4"/>
        <v>0</v>
      </c>
      <c r="AC18" s="12">
        <f>IF(D18="ASS",0,IF(D18="CIR",0,(HOUR(AA18)*60)+MINUTE(AA18)))</f>
        <v>0</v>
      </c>
      <c r="AD18" s="44" t="str">
        <f>IF(AA$2&gt;E18,G18,0)</f>
        <v/>
      </c>
      <c r="AE18" s="74" t="str">
        <f>IF(F18="","",IF(F18&lt;AA$2,REF!$B$16,""))</f>
        <v/>
      </c>
      <c r="AF18" s="18"/>
      <c r="AG18" s="9"/>
      <c r="AH18" s="12">
        <f t="shared" si="0"/>
        <v>0</v>
      </c>
      <c r="AI18" s="12">
        <f>IF(D18="ASS",0,IF(D18="CIR",0,(HOUR(AG18)*60)+MINUTE(AG18)))</f>
        <v>0</v>
      </c>
      <c r="AJ18" s="44" t="str">
        <f>IF(AG$2&gt;E18,G18,0)</f>
        <v/>
      </c>
      <c r="AK18" s="74" t="str">
        <f>IF(F18="","",IF(F18&lt;AG$2,REF!$B$16,""))</f>
        <v/>
      </c>
      <c r="AL18" s="18"/>
      <c r="AM18" s="9"/>
      <c r="AN18" s="12">
        <f t="shared" si="5"/>
        <v>0</v>
      </c>
      <c r="AO18" s="12">
        <f>IF(D18="ASS",0,IF(D18="CIR",0,(HOUR(AM18)*60)+MINUTE(AM18)))</f>
        <v>0</v>
      </c>
      <c r="AP18" s="44" t="str">
        <f>IF(AM$2&gt;E18,G18,0)</f>
        <v/>
      </c>
      <c r="AQ18" s="74" t="str">
        <f>IF(F18="","",IF(F18&lt;AM$2,REF!$B$16,""))</f>
        <v/>
      </c>
      <c r="AR18" s="18"/>
      <c r="AS18" s="9"/>
      <c r="AT18" s="12">
        <f t="shared" si="6"/>
        <v>0</v>
      </c>
      <c r="AU18" s="12">
        <f>IF(D18="ASS",0,IF(D18="CIR",0,(HOUR(AS18)*60)+MINUTE(AS18)))</f>
        <v>0</v>
      </c>
      <c r="AV18" s="44" t="str">
        <f>IF(AS$2&gt;E18,G18,0)</f>
        <v/>
      </c>
      <c r="AW18" s="74" t="str">
        <f>IF(F18="","",IF(F18&lt;AS$2,REF!$B$16,""))</f>
        <v/>
      </c>
      <c r="AX18" s="18"/>
      <c r="AY18" s="9"/>
      <c r="AZ18" s="12">
        <f t="shared" si="7"/>
        <v>0</v>
      </c>
      <c r="BA18" s="12">
        <f>IF(D18="ASS",0,IF(D18="CIR",0,(HOUR(AY18)*60)+MINUTE(AY18)))</f>
        <v>0</v>
      </c>
      <c r="BB18" s="44" t="str">
        <f>IF(AY$2&gt;E18,G18,0)</f>
        <v/>
      </c>
      <c r="BC18" s="74" t="str">
        <f>IF(F18="","",IF(F18&lt;AY$2,REF!$B$16,""))</f>
        <v/>
      </c>
      <c r="BD18" s="18"/>
      <c r="BE18" s="9"/>
      <c r="BF18" s="12">
        <f t="shared" si="8"/>
        <v>0</v>
      </c>
      <c r="BG18" s="12">
        <f>IF(D18="ASS",0,IF(D18="CIR",0,(HOUR(BE18)*60)+MINUTE(BE18)))</f>
        <v>0</v>
      </c>
      <c r="BH18" s="44" t="str">
        <f>IF(BE$2&gt;E18,G18,0)</f>
        <v/>
      </c>
      <c r="BI18" s="74" t="str">
        <f>IF(F18="","",IF(F18&lt;BE$2,REF!$B$16,""))</f>
        <v/>
      </c>
      <c r="BJ18" s="18"/>
      <c r="BK18" s="9"/>
      <c r="BL18" s="12">
        <f t="shared" si="9"/>
        <v>0</v>
      </c>
      <c r="BM18" s="12">
        <f>IF(D18="ASS",0,IF(D18="CIR",0,(HOUR(BK18)*60)+MINUTE(BK18)))</f>
        <v>0</v>
      </c>
      <c r="BN18" s="44" t="str">
        <f>IF(BK$2&gt;E18,G18,0)</f>
        <v/>
      </c>
      <c r="BO18" s="74" t="str">
        <f>IF(F18="","",IF(F18&lt;BK$2,REF!$B$16,""))</f>
        <v/>
      </c>
      <c r="BP18" s="18"/>
      <c r="BQ18" s="9"/>
      <c r="BR18" s="12">
        <f t="shared" si="10"/>
        <v>0</v>
      </c>
      <c r="BS18" s="12">
        <f>IF(D18="ASS",0,IF(D18="CIR",0,(HOUR(BQ18)*60)+MINUTE(BQ18)))</f>
        <v>0</v>
      </c>
      <c r="BT18" s="44" t="str">
        <f>IF(BQ$2&gt;E18,G18,0)</f>
        <v/>
      </c>
      <c r="BU18" s="74" t="str">
        <f>IF(F18="","",IF(F18&lt;BQ$2,REF!$B$16,""))</f>
        <v/>
      </c>
      <c r="BV18" s="18"/>
      <c r="BW18" s="9"/>
      <c r="BX18" s="12">
        <f t="shared" si="11"/>
        <v>0</v>
      </c>
      <c r="BY18" s="12">
        <f>IF(D18="ASS",0,IF(D18="CIR",0,(HOUR(BW18)*60)+MINUTE(BW18)))</f>
        <v>0</v>
      </c>
      <c r="BZ18" s="44" t="str">
        <f>IF(BW$2&gt;E18,G18,0)</f>
        <v/>
      </c>
      <c r="CA18" s="74" t="str">
        <f>IF(F18="","",IF(F18&lt;BW$2,REF!$B$16,""))</f>
        <v/>
      </c>
      <c r="CB18" s="19"/>
      <c r="CC18" s="85">
        <f t="shared" si="12"/>
        <v>0</v>
      </c>
      <c r="CD18" s="86"/>
    </row>
    <row r="19" spans="1:82" x14ac:dyDescent="0.2">
      <c r="A19" s="17"/>
      <c r="B19" s="17"/>
      <c r="C19" s="17"/>
      <c r="D19" s="7"/>
      <c r="E19" s="7"/>
      <c r="F19" s="40"/>
      <c r="G19" s="8" t="str">
        <f>IF(A19="","",IF(D19="ASS",REF!B$11+REF!B$9,IF(D19="CC",REF!B$10+REF!B$9,IF(D19="CIR",REF!B$12+REF!B$9,IF(D19="CD",REF!B$10+REF!B$9,"erreur")))))</f>
        <v/>
      </c>
      <c r="H19" s="9"/>
      <c r="I19" s="10">
        <f t="shared" si="1"/>
        <v>0</v>
      </c>
      <c r="J19" s="10">
        <f>IF(D19="ASS",0,IF(D19="CIR",0,(HOUR(H19)*60)+MINUTE(H19)))</f>
        <v>0</v>
      </c>
      <c r="K19" s="41" t="str">
        <f>IF(H$2&gt;E19,G19,0)</f>
        <v/>
      </c>
      <c r="L19" s="73" t="str">
        <f>IF(F19="","",IF(F19&lt;H$2,REF!$B$16,""))</f>
        <v/>
      </c>
      <c r="M19" s="95" t="e">
        <f>IF(OR(D19="ASS",D19="CIR",D19=""),"",H19-3),IF(OR(D19="CC",D19="CD"),H19-3,"")</f>
        <v>#VALUE!</v>
      </c>
      <c r="N19" s="18"/>
      <c r="O19" s="9"/>
      <c r="P19" s="10">
        <f t="shared" si="2"/>
        <v>0</v>
      </c>
      <c r="Q19" s="10">
        <f>IF(D19="ASS",0,IF(D19="CIR",0,(HOUR(O19)*60)+MINUTE(O19)))</f>
        <v>0</v>
      </c>
      <c r="R19" s="41" t="str">
        <f>IF(O$2&gt;E19,G19,0)</f>
        <v/>
      </c>
      <c r="S19" s="73" t="str">
        <f>IF(F19="","",IF(F19&lt;O$2,REF!$B$16,""))</f>
        <v/>
      </c>
      <c r="T19" s="18"/>
      <c r="U19" s="9"/>
      <c r="V19" s="12">
        <f t="shared" si="3"/>
        <v>0</v>
      </c>
      <c r="W19" s="12">
        <f>IF(D19="ASS",0,IF(D19="CIR",0,(HOUR(U19)*60)+MINUTE(U19)))</f>
        <v>0</v>
      </c>
      <c r="X19" s="44" t="str">
        <f>IF(U$2&gt;E19,G19,0)</f>
        <v/>
      </c>
      <c r="Y19" s="74" t="str">
        <f>IF(F19="","",IF(F19&lt;U$2,REF!$B$16,""))</f>
        <v/>
      </c>
      <c r="Z19" s="18"/>
      <c r="AA19" s="9"/>
      <c r="AB19" s="12">
        <f t="shared" si="4"/>
        <v>0</v>
      </c>
      <c r="AC19" s="12">
        <f>IF(D19="ASS",0,IF(D19="CIR",0,(HOUR(AA19)*60)+MINUTE(AA19)))</f>
        <v>0</v>
      </c>
      <c r="AD19" s="44" t="str">
        <f>IF(AA$2&gt;E19,G19,0)</f>
        <v/>
      </c>
      <c r="AE19" s="74" t="str">
        <f>IF(F19="","",IF(F19&lt;AA$2,REF!$B$16,""))</f>
        <v/>
      </c>
      <c r="AF19" s="18"/>
      <c r="AG19" s="9"/>
      <c r="AH19" s="12">
        <f t="shared" si="0"/>
        <v>0</v>
      </c>
      <c r="AI19" s="12">
        <f>IF(D19="ASS",0,IF(D19="CIR",0,(HOUR(AG19)*60)+MINUTE(AG19)))</f>
        <v>0</v>
      </c>
      <c r="AJ19" s="44" t="str">
        <f>IF(AG$2&gt;E19,G19,0)</f>
        <v/>
      </c>
      <c r="AK19" s="74" t="str">
        <f>IF(F19="","",IF(F19&lt;AG$2,REF!$B$16,""))</f>
        <v/>
      </c>
      <c r="AL19" s="18"/>
      <c r="AM19" s="9"/>
      <c r="AN19" s="12">
        <f t="shared" si="5"/>
        <v>0</v>
      </c>
      <c r="AO19" s="12">
        <f>IF(D19="ASS",0,IF(D19="CIR",0,(HOUR(AM19)*60)+MINUTE(AM19)))</f>
        <v>0</v>
      </c>
      <c r="AP19" s="44" t="str">
        <f>IF(AM$2&gt;E19,G19,0)</f>
        <v/>
      </c>
      <c r="AQ19" s="74" t="str">
        <f>IF(F19="","",IF(F19&lt;AM$2,REF!$B$16,""))</f>
        <v/>
      </c>
      <c r="AR19" s="18"/>
      <c r="AS19" s="9"/>
      <c r="AT19" s="12">
        <f t="shared" si="6"/>
        <v>0</v>
      </c>
      <c r="AU19" s="12">
        <f>IF(D19="ASS",0,IF(D19="CIR",0,(HOUR(AS19)*60)+MINUTE(AS19)))</f>
        <v>0</v>
      </c>
      <c r="AV19" s="44" t="str">
        <f>IF(AS$2&gt;E19,G19,0)</f>
        <v/>
      </c>
      <c r="AW19" s="74" t="str">
        <f>IF(F19="","",IF(F19&lt;AS$2,REF!$B$16,""))</f>
        <v/>
      </c>
      <c r="AX19" s="18"/>
      <c r="AY19" s="9"/>
      <c r="AZ19" s="12">
        <f t="shared" si="7"/>
        <v>0</v>
      </c>
      <c r="BA19" s="12">
        <f>IF(D19="ASS",0,IF(D19="CIR",0,(HOUR(AY19)*60)+MINUTE(AY19)))</f>
        <v>0</v>
      </c>
      <c r="BB19" s="44" t="str">
        <f>IF(AY$2&gt;E19,G19,0)</f>
        <v/>
      </c>
      <c r="BC19" s="74" t="str">
        <f>IF(F19="","",IF(F19&lt;AY$2,REF!$B$16,""))</f>
        <v/>
      </c>
      <c r="BD19" s="18"/>
      <c r="BE19" s="9"/>
      <c r="BF19" s="12">
        <f t="shared" si="8"/>
        <v>0</v>
      </c>
      <c r="BG19" s="12">
        <f>IF(D19="ASS",0,IF(D19="CIR",0,(HOUR(BE19)*60)+MINUTE(BE19)))</f>
        <v>0</v>
      </c>
      <c r="BH19" s="44" t="str">
        <f>IF(BE$2&gt;E19,G19,0)</f>
        <v/>
      </c>
      <c r="BI19" s="74" t="str">
        <f>IF(F19="","",IF(F19&lt;BE$2,REF!$B$16,""))</f>
        <v/>
      </c>
      <c r="BJ19" s="18"/>
      <c r="BK19" s="9"/>
      <c r="BL19" s="12">
        <f t="shared" si="9"/>
        <v>0</v>
      </c>
      <c r="BM19" s="12">
        <f>IF(D19="ASS",0,IF(D19="CIR",0,(HOUR(BK19)*60)+MINUTE(BK19)))</f>
        <v>0</v>
      </c>
      <c r="BN19" s="44" t="str">
        <f>IF(BK$2&gt;E19,G19,0)</f>
        <v/>
      </c>
      <c r="BO19" s="74" t="str">
        <f>IF(F19="","",IF(F19&lt;BK$2,REF!$B$16,""))</f>
        <v/>
      </c>
      <c r="BP19" s="18"/>
      <c r="BQ19" s="9"/>
      <c r="BR19" s="12">
        <f t="shared" si="10"/>
        <v>0</v>
      </c>
      <c r="BS19" s="12">
        <f>IF(D19="ASS",0,IF(D19="CIR",0,(HOUR(BQ19)*60)+MINUTE(BQ19)))</f>
        <v>0</v>
      </c>
      <c r="BT19" s="44" t="str">
        <f>IF(BQ$2&gt;E19,G19,0)</f>
        <v/>
      </c>
      <c r="BU19" s="74" t="str">
        <f>IF(F19="","",IF(F19&lt;BQ$2,REF!$B$16,""))</f>
        <v/>
      </c>
      <c r="BV19" s="18"/>
      <c r="BW19" s="9"/>
      <c r="BX19" s="12">
        <f t="shared" si="11"/>
        <v>0</v>
      </c>
      <c r="BY19" s="12">
        <f>IF(D19="ASS",0,IF(D19="CIR",0,(HOUR(BW19)*60)+MINUTE(BW19)))</f>
        <v>0</v>
      </c>
      <c r="BZ19" s="44" t="str">
        <f>IF(BW$2&gt;E19,G19,0)</f>
        <v/>
      </c>
      <c r="CA19" s="74" t="str">
        <f>IF(F19="","",IF(F19&lt;BW$2,REF!$B$16,""))</f>
        <v/>
      </c>
      <c r="CB19" s="19"/>
      <c r="CC19" s="85">
        <f t="shared" si="12"/>
        <v>0</v>
      </c>
      <c r="CD19" s="86"/>
    </row>
    <row r="20" spans="1:82" x14ac:dyDescent="0.2">
      <c r="A20" s="17"/>
      <c r="B20" s="17"/>
      <c r="C20" s="17"/>
      <c r="D20" s="7"/>
      <c r="E20" s="7"/>
      <c r="F20" s="40"/>
      <c r="G20" s="8" t="str">
        <f>IF(A20="","",IF(D20="ASS",REF!B$11+REF!B$9,IF(D20="CC",REF!B$10+REF!B$9,IF(D20="CIR",REF!B$12+REF!B$9,IF(D20="CD",REF!B$10+REF!B$9,"erreur")))))</f>
        <v/>
      </c>
      <c r="H20" s="9"/>
      <c r="I20" s="10">
        <f t="shared" si="1"/>
        <v>0</v>
      </c>
      <c r="J20" s="10">
        <f>IF(D20="ASS",0,IF(D20="CIR",0,(HOUR(H20)*60)+MINUTE(H20)))</f>
        <v>0</v>
      </c>
      <c r="K20" s="41" t="str">
        <f>IF(H$2&gt;E20,G20,0)</f>
        <v/>
      </c>
      <c r="L20" s="73" t="str">
        <f>IF(F20="","",IF(F20&lt;H$2,REF!$B$16,""))</f>
        <v/>
      </c>
      <c r="M20" s="95" t="e">
        <f>IF(OR(D20="ASS",D20="CIR",D20=""),"",H20-3),IF(OR(D20="CC",D20="CD"),H20-3,"")</f>
        <v>#VALUE!</v>
      </c>
      <c r="N20" s="18"/>
      <c r="O20" s="9"/>
      <c r="P20" s="10">
        <f t="shared" si="2"/>
        <v>0</v>
      </c>
      <c r="Q20" s="10">
        <f>IF(D20="ASS",0,IF(D20="CIR",0,(HOUR(O20)*60)+MINUTE(O20)))</f>
        <v>0</v>
      </c>
      <c r="R20" s="41" t="str">
        <f>IF(O$2&gt;E20,G20,0)</f>
        <v/>
      </c>
      <c r="S20" s="73" t="str">
        <f>IF(F20="","",IF(F20&lt;O$2,REF!$B$16,""))</f>
        <v/>
      </c>
      <c r="T20" s="18"/>
      <c r="U20" s="9"/>
      <c r="V20" s="12">
        <f t="shared" si="3"/>
        <v>0</v>
      </c>
      <c r="W20" s="12">
        <f>IF(D20="ASS",0,IF(D20="CIR",0,(HOUR(U20)*60)+MINUTE(U20)))</f>
        <v>0</v>
      </c>
      <c r="X20" s="44" t="str">
        <f>IF(U$2&gt;E20,G20,0)</f>
        <v/>
      </c>
      <c r="Y20" s="74" t="str">
        <f>IF(F20="","",IF(F20&lt;U$2,REF!$B$16,""))</f>
        <v/>
      </c>
      <c r="Z20" s="18"/>
      <c r="AA20" s="9"/>
      <c r="AB20" s="12">
        <f t="shared" si="4"/>
        <v>0</v>
      </c>
      <c r="AC20" s="12">
        <f>IF(D20="ASS",0,IF(D20="CIR",0,(HOUR(AA20)*60)+MINUTE(AA20)))</f>
        <v>0</v>
      </c>
      <c r="AD20" s="44" t="str">
        <f>IF(AA$2&gt;E20,G20,0)</f>
        <v/>
      </c>
      <c r="AE20" s="74" t="str">
        <f>IF(F20="","",IF(F20&lt;AA$2,REF!$B$16,""))</f>
        <v/>
      </c>
      <c r="AF20" s="18"/>
      <c r="AG20" s="9"/>
      <c r="AH20" s="12">
        <f t="shared" si="0"/>
        <v>0</v>
      </c>
      <c r="AI20" s="12">
        <f>IF(D20="ASS",0,IF(D20="CIR",0,(HOUR(AG20)*60)+MINUTE(AG20)))</f>
        <v>0</v>
      </c>
      <c r="AJ20" s="44" t="str">
        <f>IF(AG$2&gt;E20,G20,0)</f>
        <v/>
      </c>
      <c r="AK20" s="74" t="str">
        <f>IF(F20="","",IF(F20&lt;AG$2,REF!$B$16,""))</f>
        <v/>
      </c>
      <c r="AL20" s="18"/>
      <c r="AM20" s="9"/>
      <c r="AN20" s="12">
        <f t="shared" si="5"/>
        <v>0</v>
      </c>
      <c r="AO20" s="12">
        <f>IF(D20="ASS",0,IF(D20="CIR",0,(HOUR(AM20)*60)+MINUTE(AM20)))</f>
        <v>0</v>
      </c>
      <c r="AP20" s="44" t="str">
        <f>IF(AM$2&gt;E20,G20,0)</f>
        <v/>
      </c>
      <c r="AQ20" s="74" t="str">
        <f>IF(F20="","",IF(F20&lt;AM$2,REF!$B$16,""))</f>
        <v/>
      </c>
      <c r="AR20" s="18"/>
      <c r="AS20" s="9"/>
      <c r="AT20" s="12">
        <f t="shared" si="6"/>
        <v>0</v>
      </c>
      <c r="AU20" s="12">
        <f>IF(D20="ASS",0,IF(D20="CIR",0,(HOUR(AS20)*60)+MINUTE(AS20)))</f>
        <v>0</v>
      </c>
      <c r="AV20" s="44" t="str">
        <f>IF(AS$2&gt;E20,G20,0)</f>
        <v/>
      </c>
      <c r="AW20" s="74" t="str">
        <f>IF(F20="","",IF(F20&lt;AS$2,REF!$B$16,""))</f>
        <v/>
      </c>
      <c r="AX20" s="18"/>
      <c r="AY20" s="9"/>
      <c r="AZ20" s="12">
        <f t="shared" si="7"/>
        <v>0</v>
      </c>
      <c r="BA20" s="12">
        <f>IF(D20="ASS",0,IF(D20="CIR",0,(HOUR(AY20)*60)+MINUTE(AY20)))</f>
        <v>0</v>
      </c>
      <c r="BB20" s="44" t="str">
        <f>IF(AY$2&gt;E20,G20,0)</f>
        <v/>
      </c>
      <c r="BC20" s="74" t="str">
        <f>IF(F20="","",IF(F20&lt;AY$2,REF!$B$16,""))</f>
        <v/>
      </c>
      <c r="BD20" s="18"/>
      <c r="BE20" s="9"/>
      <c r="BF20" s="12">
        <f t="shared" si="8"/>
        <v>0</v>
      </c>
      <c r="BG20" s="12">
        <f>IF(D20="ASS",0,IF(D20="CIR",0,(HOUR(BE20)*60)+MINUTE(BE20)))</f>
        <v>0</v>
      </c>
      <c r="BH20" s="44" t="str">
        <f>IF(BE$2&gt;E20,G20,0)</f>
        <v/>
      </c>
      <c r="BI20" s="74" t="str">
        <f>IF(F20="","",IF(F20&lt;BE$2,REF!$B$16,""))</f>
        <v/>
      </c>
      <c r="BJ20" s="18"/>
      <c r="BK20" s="9"/>
      <c r="BL20" s="12">
        <f t="shared" si="9"/>
        <v>0</v>
      </c>
      <c r="BM20" s="12">
        <f>IF(D20="ASS",0,IF(D20="CIR",0,(HOUR(BK20)*60)+MINUTE(BK20)))</f>
        <v>0</v>
      </c>
      <c r="BN20" s="44" t="str">
        <f>IF(BK$2&gt;E20,G20,0)</f>
        <v/>
      </c>
      <c r="BO20" s="74" t="str">
        <f>IF(F20="","",IF(F20&lt;BK$2,REF!$B$16,""))</f>
        <v/>
      </c>
      <c r="BP20" s="18"/>
      <c r="BQ20" s="9"/>
      <c r="BR20" s="12">
        <f t="shared" si="10"/>
        <v>0</v>
      </c>
      <c r="BS20" s="12">
        <f>IF(D20="ASS",0,IF(D20="CIR",0,(HOUR(BQ20)*60)+MINUTE(BQ20)))</f>
        <v>0</v>
      </c>
      <c r="BT20" s="44" t="str">
        <f>IF(BQ$2&gt;E20,G20,0)</f>
        <v/>
      </c>
      <c r="BU20" s="74" t="str">
        <f>IF(F20="","",IF(F20&lt;BQ$2,REF!$B$16,""))</f>
        <v/>
      </c>
      <c r="BV20" s="18"/>
      <c r="BW20" s="9"/>
      <c r="BX20" s="12">
        <f t="shared" si="11"/>
        <v>0</v>
      </c>
      <c r="BY20" s="12">
        <f>IF(D20="ASS",0,IF(D20="CIR",0,(HOUR(BW20)*60)+MINUTE(BW20)))</f>
        <v>0</v>
      </c>
      <c r="BZ20" s="44" t="str">
        <f>IF(BW$2&gt;E20,G20,0)</f>
        <v/>
      </c>
      <c r="CA20" s="74" t="str">
        <f>IF(F20="","",IF(F20&lt;BW$2,REF!$B$16,""))</f>
        <v/>
      </c>
      <c r="CB20" s="19"/>
      <c r="CC20" s="85">
        <f t="shared" si="12"/>
        <v>0</v>
      </c>
      <c r="CD20" s="86"/>
    </row>
    <row r="21" spans="1:82" x14ac:dyDescent="0.2">
      <c r="A21" s="17"/>
      <c r="B21" s="17"/>
      <c r="C21" s="17"/>
      <c r="D21" s="7"/>
      <c r="E21" s="7"/>
      <c r="F21" s="40"/>
      <c r="G21" s="8" t="str">
        <f>IF(A21="","",IF(D21="ASS",REF!B$11+REF!B$9,IF(D21="CC",REF!B$10+REF!B$9,IF(D21="CIR",REF!B$12+REF!B$9,IF(D21="CD",REF!B$10+REF!B$9,"erreur")))))</f>
        <v/>
      </c>
      <c r="H21" s="9"/>
      <c r="I21" s="10">
        <f t="shared" si="1"/>
        <v>0</v>
      </c>
      <c r="J21" s="10">
        <f>IF(D21="ASS",0,IF(D21="CIR",0,(HOUR(H21)*60)+MINUTE(H21)))</f>
        <v>0</v>
      </c>
      <c r="K21" s="41" t="str">
        <f>IF(H$2&gt;E21,G21,0)</f>
        <v/>
      </c>
      <c r="L21" s="73" t="str">
        <f>IF(F21="","",IF(F21&lt;H$2,REF!$B$16,""))</f>
        <v/>
      </c>
      <c r="M21" s="95" t="e">
        <f>IF(OR(D21="ASS",D21="CIR",D21=""),"",H21-3),IF(OR(D21="CC",D21="CD"),H21-3,"")</f>
        <v>#VALUE!</v>
      </c>
      <c r="N21" s="18"/>
      <c r="O21" s="9"/>
      <c r="P21" s="10">
        <f t="shared" si="2"/>
        <v>0</v>
      </c>
      <c r="Q21" s="10">
        <f>IF(D21="ASS",0,IF(D21="CIR",0,(HOUR(O21)*60)+MINUTE(O21)))</f>
        <v>0</v>
      </c>
      <c r="R21" s="41" t="str">
        <f>IF(O$2&gt;E21,G21,0)</f>
        <v/>
      </c>
      <c r="S21" s="73" t="str">
        <f>IF(F21="","",IF(F21&lt;O$2,REF!$B$16,""))</f>
        <v/>
      </c>
      <c r="T21" s="18"/>
      <c r="U21" s="9"/>
      <c r="V21" s="12">
        <f t="shared" si="3"/>
        <v>0</v>
      </c>
      <c r="W21" s="12">
        <f>IF(D21="ASS",0,IF(D21="CIR",0,(HOUR(U21)*60)+MINUTE(U21)))</f>
        <v>0</v>
      </c>
      <c r="X21" s="44" t="str">
        <f>IF(U$2&gt;E21,G21,0)</f>
        <v/>
      </c>
      <c r="Y21" s="74" t="str">
        <f>IF(F21="","",IF(F21&lt;U$2,REF!$B$16,""))</f>
        <v/>
      </c>
      <c r="Z21" s="18"/>
      <c r="AA21" s="9"/>
      <c r="AB21" s="12">
        <f t="shared" si="4"/>
        <v>0</v>
      </c>
      <c r="AC21" s="12">
        <f>IF(D21="ASS",0,IF(D21="CIR",0,(HOUR(AA21)*60)+MINUTE(AA21)))</f>
        <v>0</v>
      </c>
      <c r="AD21" s="44" t="str">
        <f>IF(AA$2&gt;E21,G21,0)</f>
        <v/>
      </c>
      <c r="AE21" s="74" t="str">
        <f>IF(F21="","",IF(F21&lt;AA$2,REF!$B$16,""))</f>
        <v/>
      </c>
      <c r="AF21" s="18"/>
      <c r="AG21" s="9"/>
      <c r="AH21" s="12">
        <f t="shared" si="0"/>
        <v>0</v>
      </c>
      <c r="AI21" s="12">
        <f>IF(D21="ASS",0,IF(D21="CIR",0,(HOUR(AG21)*60)+MINUTE(AG21)))</f>
        <v>0</v>
      </c>
      <c r="AJ21" s="44" t="str">
        <f>IF(AG$2&gt;E21,G21,0)</f>
        <v/>
      </c>
      <c r="AK21" s="74" t="str">
        <f>IF(F21="","",IF(F21&lt;AG$2,REF!$B$16,""))</f>
        <v/>
      </c>
      <c r="AL21" s="18"/>
      <c r="AM21" s="9"/>
      <c r="AN21" s="12">
        <f t="shared" si="5"/>
        <v>0</v>
      </c>
      <c r="AO21" s="12">
        <f>IF(D21="ASS",0,IF(D21="CIR",0,(HOUR(AM21)*60)+MINUTE(AM21)))</f>
        <v>0</v>
      </c>
      <c r="AP21" s="44" t="str">
        <f>IF(AM$2&gt;E21,G21,0)</f>
        <v/>
      </c>
      <c r="AQ21" s="74" t="str">
        <f>IF(F21="","",IF(F21&lt;AM$2,REF!$B$16,""))</f>
        <v/>
      </c>
      <c r="AR21" s="18"/>
      <c r="AS21" s="9"/>
      <c r="AT21" s="12">
        <f t="shared" si="6"/>
        <v>0</v>
      </c>
      <c r="AU21" s="12">
        <f>IF(D21="ASS",0,IF(D21="CIR",0,(HOUR(AS21)*60)+MINUTE(AS21)))</f>
        <v>0</v>
      </c>
      <c r="AV21" s="44" t="str">
        <f>IF(AS$2&gt;E21,G21,0)</f>
        <v/>
      </c>
      <c r="AW21" s="74" t="str">
        <f>IF(F21="","",IF(F21&lt;AS$2,REF!$B$16,""))</f>
        <v/>
      </c>
      <c r="AX21" s="18"/>
      <c r="AY21" s="9"/>
      <c r="AZ21" s="12">
        <f t="shared" si="7"/>
        <v>0</v>
      </c>
      <c r="BA21" s="12">
        <f>IF(D21="ASS",0,IF(D21="CIR",0,(HOUR(AY21)*60)+MINUTE(AY21)))</f>
        <v>0</v>
      </c>
      <c r="BB21" s="44" t="str">
        <f>IF(AY$2&gt;E21,G21,0)</f>
        <v/>
      </c>
      <c r="BC21" s="74" t="str">
        <f>IF(F21="","",IF(F21&lt;AY$2,REF!$B$16,""))</f>
        <v/>
      </c>
      <c r="BD21" s="18"/>
      <c r="BE21" s="9"/>
      <c r="BF21" s="12">
        <f t="shared" si="8"/>
        <v>0</v>
      </c>
      <c r="BG21" s="12">
        <f>IF(D21="ASS",0,IF(D21="CIR",0,(HOUR(BE21)*60)+MINUTE(BE21)))</f>
        <v>0</v>
      </c>
      <c r="BH21" s="44" t="str">
        <f>IF(BE$2&gt;E21,G21,0)</f>
        <v/>
      </c>
      <c r="BI21" s="74" t="str">
        <f>IF(F21="","",IF(F21&lt;BE$2,REF!$B$16,""))</f>
        <v/>
      </c>
      <c r="BJ21" s="18"/>
      <c r="BK21" s="9"/>
      <c r="BL21" s="12">
        <f t="shared" si="9"/>
        <v>0</v>
      </c>
      <c r="BM21" s="12">
        <f>IF(D21="ASS",0,IF(D21="CIR",0,(HOUR(BK21)*60)+MINUTE(BK21)))</f>
        <v>0</v>
      </c>
      <c r="BN21" s="44" t="str">
        <f>IF(BK$2&gt;E21,G21,0)</f>
        <v/>
      </c>
      <c r="BO21" s="74" t="str">
        <f>IF(F21="","",IF(F21&lt;BK$2,REF!$B$16,""))</f>
        <v/>
      </c>
      <c r="BP21" s="18"/>
      <c r="BQ21" s="9"/>
      <c r="BR21" s="12">
        <f t="shared" si="10"/>
        <v>0</v>
      </c>
      <c r="BS21" s="12">
        <f>IF(D21="ASS",0,IF(D21="CIR",0,(HOUR(BQ21)*60)+MINUTE(BQ21)))</f>
        <v>0</v>
      </c>
      <c r="BT21" s="44" t="str">
        <f>IF(BQ$2&gt;E21,G21,0)</f>
        <v/>
      </c>
      <c r="BU21" s="74" t="str">
        <f>IF(F21="","",IF(F21&lt;BQ$2,REF!$B$16,""))</f>
        <v/>
      </c>
      <c r="BV21" s="18"/>
      <c r="BW21" s="9"/>
      <c r="BX21" s="12">
        <f t="shared" si="11"/>
        <v>0</v>
      </c>
      <c r="BY21" s="12">
        <f>IF(D21="ASS",0,IF(D21="CIR",0,(HOUR(BW21)*60)+MINUTE(BW21)))</f>
        <v>0</v>
      </c>
      <c r="BZ21" s="44" t="str">
        <f>IF(BW$2&gt;E21,G21,0)</f>
        <v/>
      </c>
      <c r="CA21" s="74" t="str">
        <f>IF(F21="","",IF(F21&lt;BW$2,REF!$B$16,""))</f>
        <v/>
      </c>
      <c r="CB21" s="19"/>
      <c r="CC21" s="85">
        <f t="shared" si="12"/>
        <v>0</v>
      </c>
      <c r="CD21" s="86"/>
    </row>
    <row r="22" spans="1:82" x14ac:dyDescent="0.2">
      <c r="A22" s="17"/>
      <c r="B22" s="17"/>
      <c r="C22" s="17"/>
      <c r="D22" s="7"/>
      <c r="E22" s="7"/>
      <c r="F22" s="40"/>
      <c r="G22" s="8" t="str">
        <f>IF(A22="","",IF(D22="ASS",REF!B$11+REF!B$9,IF(D22="CC",REF!B$10+REF!B$9,IF(D22="CIR",REF!B$12+REF!B$9,IF(D22="CD",REF!B$10+REF!B$9,"erreur")))))</f>
        <v/>
      </c>
      <c r="H22" s="9"/>
      <c r="I22" s="10">
        <f t="shared" si="1"/>
        <v>0</v>
      </c>
      <c r="J22" s="10">
        <f>IF(D22="ASS",0,IF(D22="CIR",0,(HOUR(H22)*60)+MINUTE(H22)))</f>
        <v>0</v>
      </c>
      <c r="K22" s="41" t="str">
        <f>IF(H$2&gt;E22,G22,0)</f>
        <v/>
      </c>
      <c r="L22" s="73" t="str">
        <f>IF(F22="","",IF(F22&lt;H$2,REF!$B$16,""))</f>
        <v/>
      </c>
      <c r="M22" s="95" t="e">
        <f>IF(OR(D22="ASS",D22="CIR",D22=""),"",H22-3),IF(OR(D22="CC",D22="CD"),H22-3,"")</f>
        <v>#VALUE!</v>
      </c>
      <c r="N22" s="18"/>
      <c r="O22" s="9"/>
      <c r="P22" s="10">
        <f t="shared" si="2"/>
        <v>0</v>
      </c>
      <c r="Q22" s="10">
        <f>IF(D22="ASS",0,IF(D22="CIR",0,(HOUR(O22)*60)+MINUTE(O22)))</f>
        <v>0</v>
      </c>
      <c r="R22" s="41" t="str">
        <f>IF(O$2&gt;E22,G22,0)</f>
        <v/>
      </c>
      <c r="S22" s="73" t="str">
        <f>IF(F22="","",IF(F22&lt;O$2,REF!$B$16,""))</f>
        <v/>
      </c>
      <c r="T22" s="18"/>
      <c r="U22" s="9"/>
      <c r="V22" s="12">
        <f t="shared" si="3"/>
        <v>0</v>
      </c>
      <c r="W22" s="12">
        <f>IF(D22="ASS",0,IF(D22="CIR",0,(HOUR(U22)*60)+MINUTE(U22)))</f>
        <v>0</v>
      </c>
      <c r="X22" s="44" t="str">
        <f>IF(U$2&gt;E22,G22,0)</f>
        <v/>
      </c>
      <c r="Y22" s="74" t="str">
        <f>IF(F22="","",IF(F22&lt;U$2,REF!$B$16,""))</f>
        <v/>
      </c>
      <c r="Z22" s="18"/>
      <c r="AA22" s="9"/>
      <c r="AB22" s="12">
        <f t="shared" si="4"/>
        <v>0</v>
      </c>
      <c r="AC22" s="12">
        <f>IF(D22="ASS",0,IF(D22="CIR",0,(HOUR(AA22)*60)+MINUTE(AA22)))</f>
        <v>0</v>
      </c>
      <c r="AD22" s="44" t="str">
        <f>IF(AA$2&gt;E22,G22,0)</f>
        <v/>
      </c>
      <c r="AE22" s="74" t="str">
        <f>IF(F22="","",IF(F22&lt;AA$2,REF!$B$16,""))</f>
        <v/>
      </c>
      <c r="AF22" s="18"/>
      <c r="AG22" s="9"/>
      <c r="AH22" s="12">
        <f t="shared" si="0"/>
        <v>0</v>
      </c>
      <c r="AI22" s="12">
        <f>IF(D22="ASS",0,IF(D22="CIR",0,(HOUR(AG22)*60)+MINUTE(AG22)))</f>
        <v>0</v>
      </c>
      <c r="AJ22" s="44" t="str">
        <f>IF(AG$2&gt;E22,G22,0)</f>
        <v/>
      </c>
      <c r="AK22" s="74" t="str">
        <f>IF(F22="","",IF(F22&lt;AG$2,REF!$B$16,""))</f>
        <v/>
      </c>
      <c r="AL22" s="18"/>
      <c r="AM22" s="9"/>
      <c r="AN22" s="12">
        <f t="shared" si="5"/>
        <v>0</v>
      </c>
      <c r="AO22" s="12">
        <f>IF(D22="ASS",0,IF(D22="CIR",0,(HOUR(AM22)*60)+MINUTE(AM22)))</f>
        <v>0</v>
      </c>
      <c r="AP22" s="44" t="str">
        <f>IF(AM$2&gt;E22,G22,0)</f>
        <v/>
      </c>
      <c r="AQ22" s="74" t="str">
        <f>IF(F22="","",IF(F22&lt;AM$2,REF!$B$16,""))</f>
        <v/>
      </c>
      <c r="AR22" s="18"/>
      <c r="AS22" s="9"/>
      <c r="AT22" s="12">
        <f t="shared" si="6"/>
        <v>0</v>
      </c>
      <c r="AU22" s="12">
        <f>IF(D22="ASS",0,IF(D22="CIR",0,(HOUR(AS22)*60)+MINUTE(AS22)))</f>
        <v>0</v>
      </c>
      <c r="AV22" s="44" t="str">
        <f>IF(AS$2&gt;E22,G22,0)</f>
        <v/>
      </c>
      <c r="AW22" s="74" t="str">
        <f>IF(F22="","",IF(F22&lt;AS$2,REF!$B$16,""))</f>
        <v/>
      </c>
      <c r="AX22" s="18"/>
      <c r="AY22" s="9"/>
      <c r="AZ22" s="12">
        <f t="shared" si="7"/>
        <v>0</v>
      </c>
      <c r="BA22" s="12">
        <f>IF(D22="ASS",0,IF(D22="CIR",0,(HOUR(AY22)*60)+MINUTE(AY22)))</f>
        <v>0</v>
      </c>
      <c r="BB22" s="44" t="str">
        <f>IF(AY$2&gt;E22,G22,0)</f>
        <v/>
      </c>
      <c r="BC22" s="74" t="str">
        <f>IF(F22="","",IF(F22&lt;AY$2,REF!$B$16,""))</f>
        <v/>
      </c>
      <c r="BD22" s="18"/>
      <c r="BE22" s="9"/>
      <c r="BF22" s="12">
        <f t="shared" si="8"/>
        <v>0</v>
      </c>
      <c r="BG22" s="12">
        <f>IF(D22="ASS",0,IF(D22="CIR",0,(HOUR(BE22)*60)+MINUTE(BE22)))</f>
        <v>0</v>
      </c>
      <c r="BH22" s="44" t="str">
        <f>IF(BE$2&gt;E22,G22,0)</f>
        <v/>
      </c>
      <c r="BI22" s="74" t="str">
        <f>IF(F22="","",IF(F22&lt;BE$2,REF!$B$16,""))</f>
        <v/>
      </c>
      <c r="BJ22" s="18"/>
      <c r="BK22" s="9"/>
      <c r="BL22" s="12">
        <f t="shared" si="9"/>
        <v>0</v>
      </c>
      <c r="BM22" s="12">
        <f>IF(D22="ASS",0,IF(D22="CIR",0,(HOUR(BK22)*60)+MINUTE(BK22)))</f>
        <v>0</v>
      </c>
      <c r="BN22" s="44" t="str">
        <f>IF(BK$2&gt;E22,G22,0)</f>
        <v/>
      </c>
      <c r="BO22" s="74" t="str">
        <f>IF(F22="","",IF(F22&lt;BK$2,REF!$B$16,""))</f>
        <v/>
      </c>
      <c r="BP22" s="18"/>
      <c r="BQ22" s="9"/>
      <c r="BR22" s="12">
        <f t="shared" si="10"/>
        <v>0</v>
      </c>
      <c r="BS22" s="12">
        <f>IF(D22="ASS",0,IF(D22="CIR",0,(HOUR(BQ22)*60)+MINUTE(BQ22)))</f>
        <v>0</v>
      </c>
      <c r="BT22" s="44" t="str">
        <f>IF(BQ$2&gt;E22,G22,0)</f>
        <v/>
      </c>
      <c r="BU22" s="74" t="str">
        <f>IF(F22="","",IF(F22&lt;BQ$2,REF!$B$16,""))</f>
        <v/>
      </c>
      <c r="BV22" s="18"/>
      <c r="BW22" s="9"/>
      <c r="BX22" s="12">
        <f t="shared" si="11"/>
        <v>0</v>
      </c>
      <c r="BY22" s="12">
        <f>IF(D22="ASS",0,IF(D22="CIR",0,(HOUR(BW22)*60)+MINUTE(BW22)))</f>
        <v>0</v>
      </c>
      <c r="BZ22" s="44" t="str">
        <f>IF(BW$2&gt;E22,G22,0)</f>
        <v/>
      </c>
      <c r="CA22" s="74" t="str">
        <f>IF(F22="","",IF(F22&lt;BW$2,REF!$B$16,""))</f>
        <v/>
      </c>
      <c r="CB22" s="19"/>
      <c r="CC22" s="85">
        <f t="shared" si="12"/>
        <v>0</v>
      </c>
      <c r="CD22" s="86"/>
    </row>
    <row r="23" spans="1:82" hidden="1" outlineLevel="1" x14ac:dyDescent="0.2">
      <c r="A23" s="17"/>
      <c r="B23" s="17"/>
      <c r="C23" s="20"/>
      <c r="D23" s="7"/>
      <c r="E23" s="7"/>
      <c r="F23" s="40"/>
      <c r="G23" s="8" t="str">
        <f>IF(A23="","",IF(D23="ASS",REF!B$11+REF!B$9,IF(D23="CC",REF!B$10+REF!B$9,IF(D23="CIR",REF!B$12+REF!B$9,IF(D23="CD",REF!B$10+REF!B$9,"erreur")))))</f>
        <v/>
      </c>
      <c r="H23" s="9"/>
      <c r="I23" s="10">
        <f t="shared" si="1"/>
        <v>0</v>
      </c>
      <c r="J23" s="10">
        <f>IF(D23="ASS",0,IF(D23="CIR",0,(HOUR(H23)*60)+MINUTE(H23)))</f>
        <v>0</v>
      </c>
      <c r="K23" s="41" t="str">
        <f>IF(H$2&gt;E23,G23,0)</f>
        <v/>
      </c>
      <c r="L23" s="73" t="str">
        <f>IF(F23="","",IF(F23&lt;H$2,REF!$B$16,""))</f>
        <v/>
      </c>
      <c r="M23" s="95" t="e">
        <f>IF(OR(D23="ASS",D23="CIR",D23=""),"",H23-3),IF(OR(D23="CC",D23="CD"),H23-3,"")</f>
        <v>#VALUE!</v>
      </c>
      <c r="N23" s="18"/>
      <c r="O23" s="9"/>
      <c r="P23" s="10">
        <f t="shared" si="2"/>
        <v>0</v>
      </c>
      <c r="Q23" s="10">
        <f>IF(D23="ASS",0,IF(D23="CIR",0,(HOUR(O23)*60)+MINUTE(O23)))</f>
        <v>0</v>
      </c>
      <c r="R23" s="41" t="str">
        <f>IF(O$2&gt;E23,G23,0)</f>
        <v/>
      </c>
      <c r="S23" s="73" t="str">
        <f>IF(F23="","",IF(F23&lt;O$2,REF!$B$16,""))</f>
        <v/>
      </c>
      <c r="T23" s="18"/>
      <c r="U23" s="9"/>
      <c r="V23" s="12">
        <f t="shared" si="3"/>
        <v>0</v>
      </c>
      <c r="W23" s="12">
        <f>IF(D23="ASS",0,IF(D23="CIR",0,(HOUR(U23)*60)+MINUTE(U23)))</f>
        <v>0</v>
      </c>
      <c r="X23" s="44" t="str">
        <f>IF(U$2&gt;E23,G23,0)</f>
        <v/>
      </c>
      <c r="Y23" s="74" t="str">
        <f>IF(F23="","",IF(F23&lt;U$2,REF!$B$16,""))</f>
        <v/>
      </c>
      <c r="Z23" s="18"/>
      <c r="AA23" s="9"/>
      <c r="AB23" s="12">
        <f t="shared" si="4"/>
        <v>0</v>
      </c>
      <c r="AC23" s="12">
        <f>IF(D23="ASS",0,IF(D23="CIR",0,(HOUR(AA23)*60)+MINUTE(AA23)))</f>
        <v>0</v>
      </c>
      <c r="AD23" s="44" t="str">
        <f>IF(AA$2&gt;E23,G23,0)</f>
        <v/>
      </c>
      <c r="AE23" s="74" t="str">
        <f>IF(F23="","",IF(F23&lt;AA$2,REF!$B$16,""))</f>
        <v/>
      </c>
      <c r="AF23" s="18"/>
      <c r="AG23" s="9"/>
      <c r="AH23" s="12">
        <f t="shared" si="0"/>
        <v>0</v>
      </c>
      <c r="AI23" s="12">
        <f>IF(D23="ASS",0,IF(D23="CIR",0,(HOUR(AG23)*60)+MINUTE(AG23)))</f>
        <v>0</v>
      </c>
      <c r="AJ23" s="44" t="str">
        <f>IF(AG$2&gt;E23,G23,0)</f>
        <v/>
      </c>
      <c r="AK23" s="74" t="str">
        <f>IF(F23="","",IF(F23&lt;AG$2,REF!$B$16,""))</f>
        <v/>
      </c>
      <c r="AL23" s="18"/>
      <c r="AM23" s="9"/>
      <c r="AN23" s="12">
        <f t="shared" si="5"/>
        <v>0</v>
      </c>
      <c r="AO23" s="12">
        <f>IF(D23="ASS",0,IF(D23="CIR",0,(HOUR(AM23)*60)+MINUTE(AM23)))</f>
        <v>0</v>
      </c>
      <c r="AP23" s="44" t="str">
        <f>IF(AM$2&gt;E23,G23,0)</f>
        <v/>
      </c>
      <c r="AQ23" s="74" t="str">
        <f>IF(F23="","",IF(F23&lt;AM$2,REF!$B$16,""))</f>
        <v/>
      </c>
      <c r="AR23" s="18"/>
      <c r="AS23" s="9"/>
      <c r="AT23" s="12">
        <f t="shared" si="6"/>
        <v>0</v>
      </c>
      <c r="AU23" s="12">
        <f>IF(D23="ASS",0,IF(D23="CIR",0,(HOUR(AS23)*60)+MINUTE(AS23)))</f>
        <v>0</v>
      </c>
      <c r="AV23" s="44" t="str">
        <f>IF(AS$2&gt;E23,G23,0)</f>
        <v/>
      </c>
      <c r="AW23" s="74" t="str">
        <f>IF(F23="","",IF(F23&lt;AS$2,REF!$B$16,""))</f>
        <v/>
      </c>
      <c r="AX23" s="18"/>
      <c r="AY23" s="9"/>
      <c r="AZ23" s="12">
        <f t="shared" si="7"/>
        <v>0</v>
      </c>
      <c r="BA23" s="12">
        <f>IF(D23="ASS",0,IF(D23="CIR",0,(HOUR(AY23)*60)+MINUTE(AY23)))</f>
        <v>0</v>
      </c>
      <c r="BB23" s="44" t="str">
        <f>IF(AY$2&gt;E23,G23,0)</f>
        <v/>
      </c>
      <c r="BC23" s="74" t="str">
        <f>IF(F23="","",IF(F23&lt;AY$2,REF!$B$16,""))</f>
        <v/>
      </c>
      <c r="BD23" s="18"/>
      <c r="BE23" s="9"/>
      <c r="BF23" s="12">
        <f t="shared" si="8"/>
        <v>0</v>
      </c>
      <c r="BG23" s="12">
        <f>IF(D23="ASS",0,IF(D23="CIR",0,(HOUR(BE23)*60)+MINUTE(BE23)))</f>
        <v>0</v>
      </c>
      <c r="BH23" s="44" t="str">
        <f>IF(BE$2&gt;E23,G23,0)</f>
        <v/>
      </c>
      <c r="BI23" s="74" t="str">
        <f>IF(F23="","",IF(F23&lt;BE$2,REF!$B$16,""))</f>
        <v/>
      </c>
      <c r="BJ23" s="18"/>
      <c r="BK23" s="9"/>
      <c r="BL23" s="12">
        <f t="shared" si="9"/>
        <v>0</v>
      </c>
      <c r="BM23" s="12">
        <f>IF(D23="ASS",0,IF(D23="CIR",0,(HOUR(BK23)*60)+MINUTE(BK23)))</f>
        <v>0</v>
      </c>
      <c r="BN23" s="44" t="str">
        <f>IF(BK$2&gt;E23,G23,0)</f>
        <v/>
      </c>
      <c r="BO23" s="74" t="str">
        <f>IF(F23="","",IF(F23&lt;BK$2,REF!$B$16,""))</f>
        <v/>
      </c>
      <c r="BP23" s="18"/>
      <c r="BQ23" s="9"/>
      <c r="BR23" s="12">
        <f t="shared" si="10"/>
        <v>0</v>
      </c>
      <c r="BS23" s="12">
        <f>IF(D23="ASS",0,IF(D23="CIR",0,(HOUR(BQ23)*60)+MINUTE(BQ23)))</f>
        <v>0</v>
      </c>
      <c r="BT23" s="44" t="str">
        <f>IF(BQ$2&gt;E23,G23,0)</f>
        <v/>
      </c>
      <c r="BU23" s="74" t="str">
        <f>IF(F23="","",IF(F23&lt;BQ$2,REF!$B$16,""))</f>
        <v/>
      </c>
      <c r="BV23" s="18"/>
      <c r="BW23" s="9"/>
      <c r="BX23" s="12">
        <f t="shared" si="11"/>
        <v>0</v>
      </c>
      <c r="BY23" s="12">
        <f>IF(D23="ASS",0,IF(D23="CIR",0,(HOUR(BW23)*60)+MINUTE(BW23)))</f>
        <v>0</v>
      </c>
      <c r="BZ23" s="44" t="str">
        <f>IF(BW$2&gt;E23,G23,0)</f>
        <v/>
      </c>
      <c r="CA23" s="74" t="str">
        <f>IF(F23="","",IF(F23&lt;BW$2,REF!$B$16,""))</f>
        <v/>
      </c>
      <c r="CB23" s="19"/>
      <c r="CC23" s="85">
        <f t="shared" si="12"/>
        <v>0</v>
      </c>
      <c r="CD23" s="86"/>
    </row>
    <row r="24" spans="1:82" hidden="1" outlineLevel="1" x14ac:dyDescent="0.2">
      <c r="A24" s="17"/>
      <c r="B24" s="17"/>
      <c r="C24" s="20"/>
      <c r="D24" s="7"/>
      <c r="E24" s="7"/>
      <c r="F24" s="40"/>
      <c r="G24" s="8" t="str">
        <f>IF(A24="","",IF(D24="ASS",REF!B$11+REF!B$9,IF(D24="CC",REF!B$10+REF!B$9,IF(D24="CIR",REF!B$12+REF!B$9,IF(D24="CD",REF!B$10+REF!B$9,"erreur")))))</f>
        <v/>
      </c>
      <c r="H24" s="9"/>
      <c r="I24" s="10">
        <f t="shared" si="1"/>
        <v>0</v>
      </c>
      <c r="J24" s="10">
        <f>IF(D24="ASS",0,IF(D24="CIR",0,(HOUR(H24)*60)+MINUTE(H24)))</f>
        <v>0</v>
      </c>
      <c r="K24" s="41" t="str">
        <f>IF(H$2&gt;E24,G24,0)</f>
        <v/>
      </c>
      <c r="L24" s="73" t="str">
        <f>IF(F24="","",IF(F24&lt;H$2,REF!$B$16,""))</f>
        <v/>
      </c>
      <c r="M24" s="95" t="e">
        <f>IF(OR(D24="ASS",D24="CIR",D24=""),"",H24-3),IF(OR(D24="CC",D24="CD"),H24-3,"")</f>
        <v>#VALUE!</v>
      </c>
      <c r="N24" s="18"/>
      <c r="O24" s="9"/>
      <c r="P24" s="10">
        <f t="shared" si="2"/>
        <v>0</v>
      </c>
      <c r="Q24" s="10">
        <f>IF(D24="ASS",0,IF(D24="CIR",0,(HOUR(O24)*60)+MINUTE(O24)))</f>
        <v>0</v>
      </c>
      <c r="R24" s="41" t="str">
        <f>IF(O$2&gt;E24,G24,0)</f>
        <v/>
      </c>
      <c r="S24" s="73" t="str">
        <f>IF(F24="","",IF(F24&lt;O$2,REF!$B$16,""))</f>
        <v/>
      </c>
      <c r="T24" s="18"/>
      <c r="U24" s="9"/>
      <c r="V24" s="12">
        <f t="shared" si="3"/>
        <v>0</v>
      </c>
      <c r="W24" s="12">
        <f>IF(D24="ASS",0,IF(D24="CIR",0,(HOUR(U24)*60)+MINUTE(U24)))</f>
        <v>0</v>
      </c>
      <c r="X24" s="44" t="str">
        <f>IF(U$2&gt;E24,G24,0)</f>
        <v/>
      </c>
      <c r="Y24" s="74" t="str">
        <f>IF(F24="","",IF(F24&lt;U$2,REF!$B$16,""))</f>
        <v/>
      </c>
      <c r="Z24" s="18"/>
      <c r="AA24" s="9"/>
      <c r="AB24" s="12">
        <f t="shared" si="4"/>
        <v>0</v>
      </c>
      <c r="AC24" s="12">
        <f>IF(D24="ASS",0,IF(D24="CIR",0,(HOUR(AA24)*60)+MINUTE(AA24)))</f>
        <v>0</v>
      </c>
      <c r="AD24" s="44" t="str">
        <f>IF(AA$2&gt;E24,G24,0)</f>
        <v/>
      </c>
      <c r="AE24" s="74" t="str">
        <f>IF(F24="","",IF(F24&lt;AA$2,REF!$B$16,""))</f>
        <v/>
      </c>
      <c r="AF24" s="18"/>
      <c r="AG24" s="9"/>
      <c r="AH24" s="12">
        <f t="shared" si="0"/>
        <v>0</v>
      </c>
      <c r="AI24" s="12">
        <f>IF(D24="ASS",0,IF(D24="CIR",0,(HOUR(AG24)*60)+MINUTE(AG24)))</f>
        <v>0</v>
      </c>
      <c r="AJ24" s="44" t="str">
        <f>IF(AG$2&gt;E24,G24,0)</f>
        <v/>
      </c>
      <c r="AK24" s="74" t="str">
        <f>IF(F24="","",IF(F24&lt;AG$2,REF!$B$16,""))</f>
        <v/>
      </c>
      <c r="AL24" s="18"/>
      <c r="AM24" s="9"/>
      <c r="AN24" s="12">
        <f t="shared" si="5"/>
        <v>0</v>
      </c>
      <c r="AO24" s="12">
        <f>IF(D24="ASS",0,IF(D24="CIR",0,(HOUR(AM24)*60)+MINUTE(AM24)))</f>
        <v>0</v>
      </c>
      <c r="AP24" s="44" t="str">
        <f>IF(AM$2&gt;E24,G24,0)</f>
        <v/>
      </c>
      <c r="AQ24" s="74" t="str">
        <f>IF(F24="","",IF(F24&lt;AM$2,REF!$B$16,""))</f>
        <v/>
      </c>
      <c r="AR24" s="18"/>
      <c r="AS24" s="9"/>
      <c r="AT24" s="12">
        <f t="shared" si="6"/>
        <v>0</v>
      </c>
      <c r="AU24" s="12">
        <f>IF(D24="ASS",0,IF(D24="CIR",0,(HOUR(AS24)*60)+MINUTE(AS24)))</f>
        <v>0</v>
      </c>
      <c r="AV24" s="44" t="str">
        <f>IF(AS$2&gt;E24,G24,0)</f>
        <v/>
      </c>
      <c r="AW24" s="74" t="str">
        <f>IF(F24="","",IF(F24&lt;AS$2,REF!$B$16,""))</f>
        <v/>
      </c>
      <c r="AX24" s="18"/>
      <c r="AY24" s="9"/>
      <c r="AZ24" s="12">
        <f t="shared" si="7"/>
        <v>0</v>
      </c>
      <c r="BA24" s="12">
        <f>IF(D24="ASS",0,IF(D24="CIR",0,(HOUR(AY24)*60)+MINUTE(AY24)))</f>
        <v>0</v>
      </c>
      <c r="BB24" s="44" t="str">
        <f>IF(AY$2&gt;E24,G24,0)</f>
        <v/>
      </c>
      <c r="BC24" s="74" t="str">
        <f>IF(F24="","",IF(F24&lt;AY$2,REF!$B$16,""))</f>
        <v/>
      </c>
      <c r="BD24" s="18"/>
      <c r="BE24" s="9"/>
      <c r="BF24" s="12">
        <f t="shared" si="8"/>
        <v>0</v>
      </c>
      <c r="BG24" s="12">
        <f>IF(D24="ASS",0,IF(D24="CIR",0,(HOUR(BE24)*60)+MINUTE(BE24)))</f>
        <v>0</v>
      </c>
      <c r="BH24" s="44" t="str">
        <f>IF(BE$2&gt;E24,G24,0)</f>
        <v/>
      </c>
      <c r="BI24" s="74" t="str">
        <f>IF(F24="","",IF(F24&lt;BE$2,REF!$B$16,""))</f>
        <v/>
      </c>
      <c r="BJ24" s="18"/>
      <c r="BK24" s="9"/>
      <c r="BL24" s="12">
        <f t="shared" si="9"/>
        <v>0</v>
      </c>
      <c r="BM24" s="12">
        <f>IF(D24="ASS",0,IF(D24="CIR",0,(HOUR(BK24)*60)+MINUTE(BK24)))</f>
        <v>0</v>
      </c>
      <c r="BN24" s="44" t="str">
        <f>IF(BK$2&gt;E24,G24,0)</f>
        <v/>
      </c>
      <c r="BO24" s="74" t="str">
        <f>IF(F24="","",IF(F24&lt;BK$2,REF!$B$16,""))</f>
        <v/>
      </c>
      <c r="BP24" s="18"/>
      <c r="BQ24" s="9"/>
      <c r="BR24" s="12">
        <f t="shared" si="10"/>
        <v>0</v>
      </c>
      <c r="BS24" s="12">
        <f>IF(D24="ASS",0,IF(D24="CIR",0,(HOUR(BQ24)*60)+MINUTE(BQ24)))</f>
        <v>0</v>
      </c>
      <c r="BT24" s="44" t="str">
        <f>IF(BQ$2&gt;E24,G24,0)</f>
        <v/>
      </c>
      <c r="BU24" s="74" t="str">
        <f>IF(F24="","",IF(F24&lt;BQ$2,REF!$B$16,""))</f>
        <v/>
      </c>
      <c r="BV24" s="18"/>
      <c r="BW24" s="9"/>
      <c r="BX24" s="12">
        <f t="shared" si="11"/>
        <v>0</v>
      </c>
      <c r="BY24" s="12">
        <f>IF(D24="ASS",0,IF(D24="CIR",0,(HOUR(BW24)*60)+MINUTE(BW24)))</f>
        <v>0</v>
      </c>
      <c r="BZ24" s="44" t="str">
        <f>IF(BW$2&gt;E24,G24,0)</f>
        <v/>
      </c>
      <c r="CA24" s="74" t="str">
        <f>IF(F24="","",IF(F24&lt;BW$2,REF!$B$16,""))</f>
        <v/>
      </c>
      <c r="CB24" s="19"/>
      <c r="CC24" s="85">
        <f t="shared" si="12"/>
        <v>0</v>
      </c>
      <c r="CD24" s="86"/>
    </row>
    <row r="25" spans="1:82" hidden="1" outlineLevel="1" x14ac:dyDescent="0.2">
      <c r="A25" s="17"/>
      <c r="B25" s="17"/>
      <c r="C25" s="20"/>
      <c r="D25" s="7"/>
      <c r="E25" s="7"/>
      <c r="F25" s="40"/>
      <c r="G25" s="8" t="str">
        <f>IF(A25="","",IF(D25="ASS",REF!B$11+REF!B$9,IF(D25="CC",REF!B$10+REF!B$9,IF(D25="CIR",REF!B$12+REF!B$9,IF(D25="CD",REF!B$10+REF!B$9,"erreur")))))</f>
        <v/>
      </c>
      <c r="H25" s="9"/>
      <c r="I25" s="10">
        <f t="shared" si="1"/>
        <v>0</v>
      </c>
      <c r="J25" s="10">
        <f>IF(D25="ASS",0,IF(D25="CIR",0,(HOUR(H25)*60)+MINUTE(H25)))</f>
        <v>0</v>
      </c>
      <c r="K25" s="41" t="str">
        <f>IF(H$2&gt;E25,G25,0)</f>
        <v/>
      </c>
      <c r="L25" s="73" t="str">
        <f>IF(F25="","",IF(F25&lt;H$2,REF!$B$16,""))</f>
        <v/>
      </c>
      <c r="M25" s="95" t="e">
        <f>IF(OR(D25="ASS",D25="CIR",D25=""),"",H25-3),IF(OR(D25="CC",D25="CD"),H25-3,"")</f>
        <v>#VALUE!</v>
      </c>
      <c r="N25" s="18"/>
      <c r="O25" s="9"/>
      <c r="P25" s="10">
        <f t="shared" si="2"/>
        <v>0</v>
      </c>
      <c r="Q25" s="10">
        <f>IF(D25="ASS",0,IF(D25="CIR",0,(HOUR(O25)*60)+MINUTE(O25)))</f>
        <v>0</v>
      </c>
      <c r="R25" s="41" t="str">
        <f>IF(O$2&gt;E25,G25,0)</f>
        <v/>
      </c>
      <c r="S25" s="73" t="str">
        <f>IF(F25="","",IF(F25&lt;O$2,REF!$B$16,""))</f>
        <v/>
      </c>
      <c r="T25" s="18"/>
      <c r="U25" s="9"/>
      <c r="V25" s="12">
        <f t="shared" si="3"/>
        <v>0</v>
      </c>
      <c r="W25" s="12">
        <f>IF(D25="ASS",0,IF(D25="CIR",0,(HOUR(U25)*60)+MINUTE(U25)))</f>
        <v>0</v>
      </c>
      <c r="X25" s="44" t="str">
        <f>IF(U$2&gt;E25,G25,0)</f>
        <v/>
      </c>
      <c r="Y25" s="74" t="str">
        <f>IF(F25="","",IF(F25&lt;U$2,REF!$B$16,""))</f>
        <v/>
      </c>
      <c r="Z25" s="18"/>
      <c r="AA25" s="9"/>
      <c r="AB25" s="12">
        <f t="shared" si="4"/>
        <v>0</v>
      </c>
      <c r="AC25" s="12">
        <f>IF(D25="ASS",0,IF(D25="CIR",0,(HOUR(AA25)*60)+MINUTE(AA25)))</f>
        <v>0</v>
      </c>
      <c r="AD25" s="44" t="str">
        <f>IF(AA$2&gt;E25,G25,0)</f>
        <v/>
      </c>
      <c r="AE25" s="74" t="str">
        <f>IF(F25="","",IF(F25&lt;AA$2,REF!$B$16,""))</f>
        <v/>
      </c>
      <c r="AF25" s="18"/>
      <c r="AG25" s="9"/>
      <c r="AH25" s="12">
        <f t="shared" si="0"/>
        <v>0</v>
      </c>
      <c r="AI25" s="12">
        <f>IF(D25="ASS",0,IF(D25="CIR",0,(HOUR(AG25)*60)+MINUTE(AG25)))</f>
        <v>0</v>
      </c>
      <c r="AJ25" s="44" t="str">
        <f>IF(AG$2&gt;E25,G25,0)</f>
        <v/>
      </c>
      <c r="AK25" s="74" t="str">
        <f>IF(F25="","",IF(F25&lt;AG$2,REF!$B$16,""))</f>
        <v/>
      </c>
      <c r="AL25" s="18"/>
      <c r="AM25" s="9"/>
      <c r="AN25" s="12">
        <f t="shared" si="5"/>
        <v>0</v>
      </c>
      <c r="AO25" s="12">
        <f>IF(D25="ASS",0,IF(D25="CIR",0,(HOUR(AM25)*60)+MINUTE(AM25)))</f>
        <v>0</v>
      </c>
      <c r="AP25" s="44" t="str">
        <f>IF(AM$2&gt;E25,G25,0)</f>
        <v/>
      </c>
      <c r="AQ25" s="74" t="str">
        <f>IF(F25="","",IF(F25&lt;AM$2,REF!$B$16,""))</f>
        <v/>
      </c>
      <c r="AR25" s="18"/>
      <c r="AS25" s="9"/>
      <c r="AT25" s="12">
        <f t="shared" si="6"/>
        <v>0</v>
      </c>
      <c r="AU25" s="12">
        <f>IF(D25="ASS",0,IF(D25="CIR",0,(HOUR(AS25)*60)+MINUTE(AS25)))</f>
        <v>0</v>
      </c>
      <c r="AV25" s="44" t="str">
        <f>IF(AS$2&gt;E25,G25,0)</f>
        <v/>
      </c>
      <c r="AW25" s="74" t="str">
        <f>IF(F25="","",IF(F25&lt;AS$2,REF!$B$16,""))</f>
        <v/>
      </c>
      <c r="AX25" s="18"/>
      <c r="AY25" s="9"/>
      <c r="AZ25" s="12">
        <f t="shared" si="7"/>
        <v>0</v>
      </c>
      <c r="BA25" s="12">
        <f>IF(D25="ASS",0,IF(D25="CIR",0,(HOUR(AY25)*60)+MINUTE(AY25)))</f>
        <v>0</v>
      </c>
      <c r="BB25" s="44" t="str">
        <f>IF(AY$2&gt;E25,G25,0)</f>
        <v/>
      </c>
      <c r="BC25" s="74" t="str">
        <f>IF(F25="","",IF(F25&lt;AY$2,REF!$B$16,""))</f>
        <v/>
      </c>
      <c r="BD25" s="18"/>
      <c r="BE25" s="9"/>
      <c r="BF25" s="12">
        <f t="shared" si="8"/>
        <v>0</v>
      </c>
      <c r="BG25" s="12">
        <f>IF(D25="ASS",0,IF(D25="CIR",0,(HOUR(BE25)*60)+MINUTE(BE25)))</f>
        <v>0</v>
      </c>
      <c r="BH25" s="44" t="str">
        <f>IF(BE$2&gt;E25,G25,0)</f>
        <v/>
      </c>
      <c r="BI25" s="74" t="str">
        <f>IF(F25="","",IF(F25&lt;BE$2,REF!$B$16,""))</f>
        <v/>
      </c>
      <c r="BJ25" s="18"/>
      <c r="BK25" s="9"/>
      <c r="BL25" s="12">
        <f t="shared" si="9"/>
        <v>0</v>
      </c>
      <c r="BM25" s="12">
        <f>IF(D25="ASS",0,IF(D25="CIR",0,(HOUR(BK25)*60)+MINUTE(BK25)))</f>
        <v>0</v>
      </c>
      <c r="BN25" s="44" t="str">
        <f>IF(BK$2&gt;E25,G25,0)</f>
        <v/>
      </c>
      <c r="BO25" s="74" t="str">
        <f>IF(F25="","",IF(F25&lt;BK$2,REF!$B$16,""))</f>
        <v/>
      </c>
      <c r="BP25" s="18"/>
      <c r="BQ25" s="9"/>
      <c r="BR25" s="12">
        <f t="shared" si="10"/>
        <v>0</v>
      </c>
      <c r="BS25" s="12">
        <f>IF(D25="ASS",0,IF(D25="CIR",0,(HOUR(BQ25)*60)+MINUTE(BQ25)))</f>
        <v>0</v>
      </c>
      <c r="BT25" s="44" t="str">
        <f>IF(BQ$2&gt;E25,G25,0)</f>
        <v/>
      </c>
      <c r="BU25" s="74" t="str">
        <f>IF(F25="","",IF(F25&lt;BQ$2,REF!$B$16,""))</f>
        <v/>
      </c>
      <c r="BV25" s="18"/>
      <c r="BW25" s="9"/>
      <c r="BX25" s="12">
        <f t="shared" si="11"/>
        <v>0</v>
      </c>
      <c r="BY25" s="12">
        <f>IF(D25="ASS",0,IF(D25="CIR",0,(HOUR(BW25)*60)+MINUTE(BW25)))</f>
        <v>0</v>
      </c>
      <c r="BZ25" s="44" t="str">
        <f>IF(BW$2&gt;E25,G25,0)</f>
        <v/>
      </c>
      <c r="CA25" s="74" t="str">
        <f>IF(F25="","",IF(F25&lt;BW$2,REF!$B$16,""))</f>
        <v/>
      </c>
      <c r="CB25" s="19"/>
      <c r="CC25" s="85">
        <f t="shared" si="12"/>
        <v>0</v>
      </c>
      <c r="CD25" s="86"/>
    </row>
    <row r="26" spans="1:82" hidden="1" outlineLevel="1" x14ac:dyDescent="0.2">
      <c r="A26" s="17"/>
      <c r="B26" s="17"/>
      <c r="C26" s="20"/>
      <c r="D26" s="7"/>
      <c r="E26" s="7"/>
      <c r="F26" s="40"/>
      <c r="G26" s="8" t="str">
        <f>IF(A26="","",IF(D26="ASS",REF!B$11+REF!B$9,IF(D26="CC",REF!B$10+REF!B$9,IF(D26="CIR",REF!B$12+REF!B$9,IF(D26="CD",REF!B$10+REF!B$9,"erreur")))))</f>
        <v/>
      </c>
      <c r="H26" s="9"/>
      <c r="I26" s="10">
        <f t="shared" si="1"/>
        <v>0</v>
      </c>
      <c r="J26" s="10">
        <f>IF(D26="ASS",0,IF(D26="CIR",0,(HOUR(H26)*60)+MINUTE(H26)))</f>
        <v>0</v>
      </c>
      <c r="K26" s="41" t="str">
        <f>IF(H$2&gt;E26,G26,0)</f>
        <v/>
      </c>
      <c r="L26" s="73" t="str">
        <f>IF(F26="","",IF(F26&lt;H$2,REF!$B$16,""))</f>
        <v/>
      </c>
      <c r="M26" s="95" t="e">
        <f>IF(OR(D26="ASS",D26="CIR",D26=""),"",H26-3),IF(OR(D26="CC",D26="CD"),H26-3,"")</f>
        <v>#VALUE!</v>
      </c>
      <c r="N26" s="21"/>
      <c r="O26" s="9"/>
      <c r="P26" s="10">
        <f t="shared" si="2"/>
        <v>0</v>
      </c>
      <c r="Q26" s="10">
        <f>IF(D26="ASS",0,IF(D26="CIR",0,(HOUR(O26)*60)+MINUTE(O26)))</f>
        <v>0</v>
      </c>
      <c r="R26" s="41" t="str">
        <f>IF(O$2&gt;E26,G26,0)</f>
        <v/>
      </c>
      <c r="S26" s="73" t="str">
        <f>IF(F26="","",IF(F26&lt;O$2,REF!$B$16,""))</f>
        <v/>
      </c>
      <c r="T26" s="18"/>
      <c r="U26" s="9"/>
      <c r="V26" s="12">
        <f t="shared" si="3"/>
        <v>0</v>
      </c>
      <c r="W26" s="12">
        <f>IF(D26="ASS",0,IF(D26="CIR",0,(HOUR(U26)*60)+MINUTE(U26)))</f>
        <v>0</v>
      </c>
      <c r="X26" s="44" t="str">
        <f>IF(U$2&gt;E26,G26,0)</f>
        <v/>
      </c>
      <c r="Y26" s="74" t="str">
        <f>IF(F26="","",IF(F26&lt;U$2,REF!$B$16,""))</f>
        <v/>
      </c>
      <c r="Z26" s="18"/>
      <c r="AA26" s="9"/>
      <c r="AB26" s="12">
        <f t="shared" si="4"/>
        <v>0</v>
      </c>
      <c r="AC26" s="12">
        <f>IF(D26="ASS",0,IF(D26="CIR",0,(HOUR(AA26)*60)+MINUTE(AA26)))</f>
        <v>0</v>
      </c>
      <c r="AD26" s="44" t="str">
        <f>IF(AA$2&gt;E26,G26,0)</f>
        <v/>
      </c>
      <c r="AE26" s="74" t="str">
        <f>IF(F26="","",IF(F26&lt;AA$2,REF!$B$16,""))</f>
        <v/>
      </c>
      <c r="AF26" s="18"/>
      <c r="AG26" s="9"/>
      <c r="AH26" s="12">
        <f t="shared" si="0"/>
        <v>0</v>
      </c>
      <c r="AI26" s="12">
        <f>IF(D26="ASS",0,IF(D26="CIR",0,(HOUR(AG26)*60)+MINUTE(AG26)))</f>
        <v>0</v>
      </c>
      <c r="AJ26" s="44" t="str">
        <f>IF(AG$2&gt;E26,G26,0)</f>
        <v/>
      </c>
      <c r="AK26" s="74" t="str">
        <f>IF(F26="","",IF(F26&lt;AG$2,REF!$B$16,""))</f>
        <v/>
      </c>
      <c r="AL26" s="18"/>
      <c r="AM26" s="9"/>
      <c r="AN26" s="12">
        <f t="shared" si="5"/>
        <v>0</v>
      </c>
      <c r="AO26" s="12">
        <f>IF(D26="ASS",0,IF(D26="CIR",0,(HOUR(AM26)*60)+MINUTE(AM26)))</f>
        <v>0</v>
      </c>
      <c r="AP26" s="44" t="str">
        <f>IF(AM$2&gt;E26,G26,0)</f>
        <v/>
      </c>
      <c r="AQ26" s="74" t="str">
        <f>IF(F26="","",IF(F26&lt;AM$2,REF!$B$16,""))</f>
        <v/>
      </c>
      <c r="AR26" s="18"/>
      <c r="AS26" s="9"/>
      <c r="AT26" s="12">
        <f t="shared" si="6"/>
        <v>0</v>
      </c>
      <c r="AU26" s="12">
        <f>IF(D26="ASS",0,IF(D26="CIR",0,(HOUR(AS26)*60)+MINUTE(AS26)))</f>
        <v>0</v>
      </c>
      <c r="AV26" s="44" t="str">
        <f>IF(AS$2&gt;E26,G26,0)</f>
        <v/>
      </c>
      <c r="AW26" s="74" t="str">
        <f>IF(F26="","",IF(F26&lt;AS$2,REF!$B$16,""))</f>
        <v/>
      </c>
      <c r="AX26" s="18"/>
      <c r="AY26" s="9"/>
      <c r="AZ26" s="12">
        <f t="shared" si="7"/>
        <v>0</v>
      </c>
      <c r="BA26" s="12">
        <f>IF(D26="ASS",0,IF(D26="CIR",0,(HOUR(AY26)*60)+MINUTE(AY26)))</f>
        <v>0</v>
      </c>
      <c r="BB26" s="44" t="str">
        <f>IF(AY$2&gt;E26,G26,0)</f>
        <v/>
      </c>
      <c r="BC26" s="74" t="str">
        <f>IF(F26="","",IF(F26&lt;AY$2,REF!$B$16,""))</f>
        <v/>
      </c>
      <c r="BD26" s="18"/>
      <c r="BE26" s="9"/>
      <c r="BF26" s="12">
        <f t="shared" si="8"/>
        <v>0</v>
      </c>
      <c r="BG26" s="12">
        <f>IF(D26="ASS",0,IF(D26="CIR",0,(HOUR(BE26)*60)+MINUTE(BE26)))</f>
        <v>0</v>
      </c>
      <c r="BH26" s="44" t="str">
        <f>IF(BE$2&gt;E26,G26,0)</f>
        <v/>
      </c>
      <c r="BI26" s="74" t="str">
        <f>IF(F26="","",IF(F26&lt;BE$2,REF!$B$16,""))</f>
        <v/>
      </c>
      <c r="BJ26" s="18"/>
      <c r="BK26" s="9"/>
      <c r="BL26" s="12">
        <f t="shared" si="9"/>
        <v>0</v>
      </c>
      <c r="BM26" s="12">
        <f>IF(D26="ASS",0,IF(D26="CIR",0,(HOUR(BK26)*60)+MINUTE(BK26)))</f>
        <v>0</v>
      </c>
      <c r="BN26" s="44" t="str">
        <f>IF(BK$2&gt;E26,G26,0)</f>
        <v/>
      </c>
      <c r="BO26" s="74" t="str">
        <f>IF(F26="","",IF(F26&lt;BK$2,REF!$B$16,""))</f>
        <v/>
      </c>
      <c r="BP26" s="18"/>
      <c r="BQ26" s="9"/>
      <c r="BR26" s="12">
        <f t="shared" si="10"/>
        <v>0</v>
      </c>
      <c r="BS26" s="12">
        <f>IF(D26="ASS",0,IF(D26="CIR",0,(HOUR(BQ26)*60)+MINUTE(BQ26)))</f>
        <v>0</v>
      </c>
      <c r="BT26" s="44" t="str">
        <f>IF(BQ$2&gt;E26,G26,0)</f>
        <v/>
      </c>
      <c r="BU26" s="74" t="str">
        <f>IF(F26="","",IF(F26&lt;BQ$2,REF!$B$16,""))</f>
        <v/>
      </c>
      <c r="BV26" s="18"/>
      <c r="BW26" s="9"/>
      <c r="BX26" s="12">
        <f t="shared" si="11"/>
        <v>0</v>
      </c>
      <c r="BY26" s="12">
        <f>IF(D26="ASS",0,IF(D26="CIR",0,(HOUR(BW26)*60)+MINUTE(BW26)))</f>
        <v>0</v>
      </c>
      <c r="BZ26" s="44" t="str">
        <f>IF(BW$2&gt;E26,G26,0)</f>
        <v/>
      </c>
      <c r="CA26" s="74" t="str">
        <f>IF(F26="","",IF(F26&lt;BW$2,REF!$B$16,""))</f>
        <v/>
      </c>
      <c r="CB26" s="19"/>
      <c r="CC26" s="85">
        <f t="shared" si="12"/>
        <v>0</v>
      </c>
      <c r="CD26" s="86"/>
    </row>
    <row r="27" spans="1:82" hidden="1" outlineLevel="1" x14ac:dyDescent="0.2">
      <c r="A27" s="17"/>
      <c r="B27" s="17"/>
      <c r="C27" s="20"/>
      <c r="D27" s="7"/>
      <c r="E27" s="7"/>
      <c r="F27" s="40"/>
      <c r="G27" s="8" t="str">
        <f>IF(A27="","",IF(D27="ASS",REF!B$11+REF!B$9,IF(D27="CC",REF!B$10+REF!B$9,IF(D27="CIR",REF!B$12+REF!B$9,IF(D27="CD",REF!B$10+REF!B$9,"erreur")))))</f>
        <v/>
      </c>
      <c r="H27" s="9"/>
      <c r="I27" s="10">
        <f t="shared" si="1"/>
        <v>0</v>
      </c>
      <c r="J27" s="10">
        <f>IF(D27="ASS",0,IF(D27="CIR",0,(HOUR(H27)*60)+MINUTE(H27)))</f>
        <v>0</v>
      </c>
      <c r="K27" s="41" t="str">
        <f>IF(H$2&gt;E27,G27,0)</f>
        <v/>
      </c>
      <c r="L27" s="73" t="str">
        <f>IF(F27="","",IF(F27&lt;H$2,REF!$B$16,""))</f>
        <v/>
      </c>
      <c r="M27" s="95" t="e">
        <f>IF(OR(D27="ASS",D27="CIR",D27=""),"",H27-3),IF(OR(D27="CC",D27="CD"),H27-3,"")</f>
        <v>#VALUE!</v>
      </c>
      <c r="N27" s="22"/>
      <c r="O27" s="9"/>
      <c r="P27" s="10">
        <f t="shared" si="2"/>
        <v>0</v>
      </c>
      <c r="Q27" s="10">
        <f>IF(D27="ASS",0,IF(D27="CIR",0,(HOUR(O27)*60)+MINUTE(O27)))</f>
        <v>0</v>
      </c>
      <c r="R27" s="41" t="str">
        <f>IF(O$2&gt;E27,G27,0)</f>
        <v/>
      </c>
      <c r="S27" s="73" t="str">
        <f>IF(F27="","",IF(F27&lt;O$2,REF!$B$16,""))</f>
        <v/>
      </c>
      <c r="T27" s="18"/>
      <c r="U27" s="9"/>
      <c r="V27" s="12">
        <f t="shared" si="3"/>
        <v>0</v>
      </c>
      <c r="W27" s="12">
        <f>IF(D27="ASS",0,IF(D27="CIR",0,(HOUR(U27)*60)+MINUTE(U27)))</f>
        <v>0</v>
      </c>
      <c r="X27" s="44" t="str">
        <f>IF(U$2&gt;E27,G27,0)</f>
        <v/>
      </c>
      <c r="Y27" s="74" t="str">
        <f>IF(F27="","",IF(F27&lt;U$2,REF!$B$16,""))</f>
        <v/>
      </c>
      <c r="Z27" s="18"/>
      <c r="AA27" s="9"/>
      <c r="AB27" s="12">
        <f t="shared" si="4"/>
        <v>0</v>
      </c>
      <c r="AC27" s="12">
        <f>IF(D27="ASS",0,IF(D27="CIR",0,(HOUR(AA27)*60)+MINUTE(AA27)))</f>
        <v>0</v>
      </c>
      <c r="AD27" s="44" t="str">
        <f>IF(AA$2&gt;E27,G27,0)</f>
        <v/>
      </c>
      <c r="AE27" s="74" t="str">
        <f>IF(F27="","",IF(F27&lt;AA$2,REF!$B$16,""))</f>
        <v/>
      </c>
      <c r="AF27" s="18"/>
      <c r="AG27" s="9"/>
      <c r="AH27" s="12">
        <f t="shared" si="0"/>
        <v>0</v>
      </c>
      <c r="AI27" s="12">
        <f>IF(D27="ASS",0,IF(D27="CIR",0,(HOUR(AG27)*60)+MINUTE(AG27)))</f>
        <v>0</v>
      </c>
      <c r="AJ27" s="44" t="str">
        <f>IF(AG$2&gt;E27,G27,0)</f>
        <v/>
      </c>
      <c r="AK27" s="74" t="str">
        <f>IF(F27="","",IF(F27&lt;AG$2,REF!$B$16,""))</f>
        <v/>
      </c>
      <c r="AL27" s="18"/>
      <c r="AM27" s="9"/>
      <c r="AN27" s="12">
        <f t="shared" si="5"/>
        <v>0</v>
      </c>
      <c r="AO27" s="12">
        <f>IF(D27="ASS",0,IF(D27="CIR",0,(HOUR(AM27)*60)+MINUTE(AM27)))</f>
        <v>0</v>
      </c>
      <c r="AP27" s="44" t="str">
        <f>IF(AM$2&gt;E27,G27,0)</f>
        <v/>
      </c>
      <c r="AQ27" s="74" t="str">
        <f>IF(F27="","",IF(F27&lt;AM$2,REF!$B$16,""))</f>
        <v/>
      </c>
      <c r="AR27" s="18"/>
      <c r="AS27" s="9"/>
      <c r="AT27" s="12">
        <f t="shared" si="6"/>
        <v>0</v>
      </c>
      <c r="AU27" s="12">
        <f>IF(D27="ASS",0,IF(D27="CIR",0,(HOUR(AS27)*60)+MINUTE(AS27)))</f>
        <v>0</v>
      </c>
      <c r="AV27" s="44" t="str">
        <f>IF(AS$2&gt;E27,G27,0)</f>
        <v/>
      </c>
      <c r="AW27" s="74" t="str">
        <f>IF(F27="","",IF(F27&lt;AS$2,REF!$B$16,""))</f>
        <v/>
      </c>
      <c r="AX27" s="18"/>
      <c r="AY27" s="9"/>
      <c r="AZ27" s="12">
        <f t="shared" si="7"/>
        <v>0</v>
      </c>
      <c r="BA27" s="12">
        <f>IF(D27="ASS",0,IF(D27="CIR",0,(HOUR(AY27)*60)+MINUTE(AY27)))</f>
        <v>0</v>
      </c>
      <c r="BB27" s="44" t="str">
        <f>IF(AY$2&gt;E27,G27,0)</f>
        <v/>
      </c>
      <c r="BC27" s="74" t="str">
        <f>IF(F27="","",IF(F27&lt;AY$2,REF!$B$16,""))</f>
        <v/>
      </c>
      <c r="BD27" s="18"/>
      <c r="BE27" s="9"/>
      <c r="BF27" s="12">
        <f t="shared" si="8"/>
        <v>0</v>
      </c>
      <c r="BG27" s="12">
        <f>IF(D27="ASS",0,IF(D27="CIR",0,(HOUR(BE27)*60)+MINUTE(BE27)))</f>
        <v>0</v>
      </c>
      <c r="BH27" s="44" t="str">
        <f>IF(BE$2&gt;E27,G27,0)</f>
        <v/>
      </c>
      <c r="BI27" s="74" t="str">
        <f>IF(F27="","",IF(F27&lt;BE$2,REF!$B$16,""))</f>
        <v/>
      </c>
      <c r="BJ27" s="18"/>
      <c r="BK27" s="9"/>
      <c r="BL27" s="12">
        <f t="shared" si="9"/>
        <v>0</v>
      </c>
      <c r="BM27" s="12">
        <f>IF(D27="ASS",0,IF(D27="CIR",0,(HOUR(BK27)*60)+MINUTE(BK27)))</f>
        <v>0</v>
      </c>
      <c r="BN27" s="44" t="str">
        <f>IF(BK$2&gt;E27,G27,0)</f>
        <v/>
      </c>
      <c r="BO27" s="74" t="str">
        <f>IF(F27="","",IF(F27&lt;BK$2,REF!$B$16,""))</f>
        <v/>
      </c>
      <c r="BP27" s="18"/>
      <c r="BQ27" s="9"/>
      <c r="BR27" s="12">
        <f t="shared" si="10"/>
        <v>0</v>
      </c>
      <c r="BS27" s="12">
        <f>IF(D27="ASS",0,IF(D27="CIR",0,(HOUR(BQ27)*60)+MINUTE(BQ27)))</f>
        <v>0</v>
      </c>
      <c r="BT27" s="44" t="str">
        <f>IF(BQ$2&gt;E27,G27,0)</f>
        <v/>
      </c>
      <c r="BU27" s="74" t="str">
        <f>IF(F27="","",IF(F27&lt;BQ$2,REF!$B$16,""))</f>
        <v/>
      </c>
      <c r="BV27" s="18"/>
      <c r="BW27" s="9"/>
      <c r="BX27" s="12">
        <f t="shared" si="11"/>
        <v>0</v>
      </c>
      <c r="BY27" s="12">
        <f>IF(D27="ASS",0,IF(D27="CIR",0,(HOUR(BW27)*60)+MINUTE(BW27)))</f>
        <v>0</v>
      </c>
      <c r="BZ27" s="44" t="str">
        <f>IF(BW$2&gt;E27,G27,0)</f>
        <v/>
      </c>
      <c r="CA27" s="74" t="str">
        <f>IF(F27="","",IF(F27&lt;BW$2,REF!$B$16,""))</f>
        <v/>
      </c>
      <c r="CB27" s="19"/>
      <c r="CC27" s="85">
        <f t="shared" si="12"/>
        <v>0</v>
      </c>
      <c r="CD27" s="86"/>
    </row>
    <row r="28" spans="1:82" hidden="1" outlineLevel="1" x14ac:dyDescent="0.2">
      <c r="A28" s="17"/>
      <c r="B28" s="23"/>
      <c r="C28" s="20"/>
      <c r="D28" s="7"/>
      <c r="E28" s="7"/>
      <c r="F28" s="40"/>
      <c r="G28" s="8" t="str">
        <f>IF(A28="","",IF(D28="ASS",REF!B$11+REF!B$9,IF(D28="CC",REF!B$10+REF!B$9,IF(D28="CIR",REF!B$12+REF!B$9,IF(D28="CD",REF!B$10+REF!B$9,"erreur")))))</f>
        <v/>
      </c>
      <c r="H28" s="9"/>
      <c r="I28" s="10">
        <f t="shared" si="1"/>
        <v>0</v>
      </c>
      <c r="J28" s="10">
        <f>IF(D28="ASS",0,IF(D28="CIR",0,(HOUR(H28)*60)+MINUTE(H28)))</f>
        <v>0</v>
      </c>
      <c r="K28" s="41" t="str">
        <f>IF(H$2&gt;E28,G28,0)</f>
        <v/>
      </c>
      <c r="L28" s="73" t="str">
        <f>IF(F28="","",IF(F28&lt;H$2,REF!$B$16,""))</f>
        <v/>
      </c>
      <c r="M28" s="95" t="e">
        <f>IF(OR(D28="ASS",D28="CIR",D28=""),"",H28-3),IF(OR(D28="CC",D28="CD"),H28-3,"")</f>
        <v>#VALUE!</v>
      </c>
      <c r="N28" s="18"/>
      <c r="O28" s="9"/>
      <c r="P28" s="10">
        <f t="shared" si="2"/>
        <v>0</v>
      </c>
      <c r="Q28" s="10">
        <f>IF(D28="ASS",0,IF(D28="CIR",0,(HOUR(O28)*60)+MINUTE(O28)))</f>
        <v>0</v>
      </c>
      <c r="R28" s="41" t="str">
        <f>IF(O$2&gt;E28,G28,0)</f>
        <v/>
      </c>
      <c r="S28" s="73" t="str">
        <f>IF(F28="","",IF(F28&lt;O$2,REF!$B$16,""))</f>
        <v/>
      </c>
      <c r="T28" s="18"/>
      <c r="U28" s="9"/>
      <c r="V28" s="12">
        <f t="shared" si="3"/>
        <v>0</v>
      </c>
      <c r="W28" s="12">
        <f>IF(D28="ASS",0,IF(D28="CIR",0,(HOUR(U28)*60)+MINUTE(U28)))</f>
        <v>0</v>
      </c>
      <c r="X28" s="44" t="str">
        <f>IF(U$2&gt;E28,G28,0)</f>
        <v/>
      </c>
      <c r="Y28" s="74" t="str">
        <f>IF(F28="","",IF(F28&lt;U$2,REF!$B$16,""))</f>
        <v/>
      </c>
      <c r="Z28" s="18"/>
      <c r="AA28" s="9"/>
      <c r="AB28" s="12">
        <f t="shared" si="4"/>
        <v>0</v>
      </c>
      <c r="AC28" s="12">
        <f>IF(D28="ASS",0,IF(D28="CIR",0,(HOUR(AA28)*60)+MINUTE(AA28)))</f>
        <v>0</v>
      </c>
      <c r="AD28" s="44" t="str">
        <f>IF(AA$2&gt;E28,G28,0)</f>
        <v/>
      </c>
      <c r="AE28" s="74" t="str">
        <f>IF(F28="","",IF(F28&lt;AA$2,REF!$B$16,""))</f>
        <v/>
      </c>
      <c r="AF28" s="18"/>
      <c r="AG28" s="9"/>
      <c r="AH28" s="12">
        <f t="shared" si="0"/>
        <v>0</v>
      </c>
      <c r="AI28" s="12">
        <f>IF(D28="ASS",0,IF(D28="CIR",0,(HOUR(AG28)*60)+MINUTE(AG28)))</f>
        <v>0</v>
      </c>
      <c r="AJ28" s="44" t="str">
        <f>IF(AG$2&gt;E28,G28,0)</f>
        <v/>
      </c>
      <c r="AK28" s="74" t="str">
        <f>IF(F28="","",IF(F28&lt;AG$2,REF!$B$16,""))</f>
        <v/>
      </c>
      <c r="AL28" s="18"/>
      <c r="AM28" s="9"/>
      <c r="AN28" s="12">
        <f t="shared" si="5"/>
        <v>0</v>
      </c>
      <c r="AO28" s="12">
        <f>IF(D28="ASS",0,IF(D28="CIR",0,(HOUR(AM28)*60)+MINUTE(AM28)))</f>
        <v>0</v>
      </c>
      <c r="AP28" s="44" t="str">
        <f>IF(AM$2&gt;E28,G28,0)</f>
        <v/>
      </c>
      <c r="AQ28" s="74" t="str">
        <f>IF(F28="","",IF(F28&lt;AM$2,REF!$B$16,""))</f>
        <v/>
      </c>
      <c r="AR28" s="18"/>
      <c r="AS28" s="9"/>
      <c r="AT28" s="12">
        <f t="shared" si="6"/>
        <v>0</v>
      </c>
      <c r="AU28" s="12">
        <f>IF(D28="ASS",0,IF(D28="CIR",0,(HOUR(AS28)*60)+MINUTE(AS28)))</f>
        <v>0</v>
      </c>
      <c r="AV28" s="44" t="str">
        <f>IF(AS$2&gt;E28,G28,0)</f>
        <v/>
      </c>
      <c r="AW28" s="74" t="str">
        <f>IF(F28="","",IF(F28&lt;AS$2,REF!$B$16,""))</f>
        <v/>
      </c>
      <c r="AX28" s="18"/>
      <c r="AY28" s="9"/>
      <c r="AZ28" s="12">
        <f t="shared" si="7"/>
        <v>0</v>
      </c>
      <c r="BA28" s="12">
        <f>IF(D28="ASS",0,IF(D28="CIR",0,(HOUR(AY28)*60)+MINUTE(AY28)))</f>
        <v>0</v>
      </c>
      <c r="BB28" s="44" t="str">
        <f>IF(AY$2&gt;E28,G28,0)</f>
        <v/>
      </c>
      <c r="BC28" s="74" t="str">
        <f>IF(F28="","",IF(F28&lt;AY$2,REF!$B$16,""))</f>
        <v/>
      </c>
      <c r="BD28" s="18"/>
      <c r="BE28" s="9"/>
      <c r="BF28" s="12">
        <f t="shared" si="8"/>
        <v>0</v>
      </c>
      <c r="BG28" s="12">
        <f>IF(D28="ASS",0,IF(D28="CIR",0,(HOUR(BE28)*60)+MINUTE(BE28)))</f>
        <v>0</v>
      </c>
      <c r="BH28" s="44" t="str">
        <f>IF(BE$2&gt;E28,G28,0)</f>
        <v/>
      </c>
      <c r="BI28" s="74" t="str">
        <f>IF(F28="","",IF(F28&lt;BE$2,REF!$B$16,""))</f>
        <v/>
      </c>
      <c r="BJ28" s="18"/>
      <c r="BK28" s="9"/>
      <c r="BL28" s="12">
        <f t="shared" si="9"/>
        <v>0</v>
      </c>
      <c r="BM28" s="12">
        <f>IF(D28="ASS",0,IF(D28="CIR",0,(HOUR(BK28)*60)+MINUTE(BK28)))</f>
        <v>0</v>
      </c>
      <c r="BN28" s="44" t="str">
        <f>IF(BK$2&gt;E28,G28,0)</f>
        <v/>
      </c>
      <c r="BO28" s="74" t="str">
        <f>IF(F28="","",IF(F28&lt;BK$2,REF!$B$16,""))</f>
        <v/>
      </c>
      <c r="BP28" s="18"/>
      <c r="BQ28" s="9"/>
      <c r="BR28" s="12">
        <f t="shared" si="10"/>
        <v>0</v>
      </c>
      <c r="BS28" s="12">
        <f>IF(D28="ASS",0,IF(D28="CIR",0,(HOUR(BQ28)*60)+MINUTE(BQ28)))</f>
        <v>0</v>
      </c>
      <c r="BT28" s="44" t="str">
        <f>IF(BQ$2&gt;E28,G28,0)</f>
        <v/>
      </c>
      <c r="BU28" s="74" t="str">
        <f>IF(F28="","",IF(F28&lt;BQ$2,REF!$B$16,""))</f>
        <v/>
      </c>
      <c r="BV28" s="18"/>
      <c r="BW28" s="9"/>
      <c r="BX28" s="12">
        <f t="shared" si="11"/>
        <v>0</v>
      </c>
      <c r="BY28" s="12">
        <f>IF(D28="ASS",0,IF(D28="CIR",0,(HOUR(BW28)*60)+MINUTE(BW28)))</f>
        <v>0</v>
      </c>
      <c r="BZ28" s="44" t="str">
        <f>IF(BW$2&gt;E28,G28,0)</f>
        <v/>
      </c>
      <c r="CA28" s="74" t="str">
        <f>IF(F28="","",IF(F28&lt;BW$2,REF!$B$16,""))</f>
        <v/>
      </c>
      <c r="CB28" s="19"/>
      <c r="CC28" s="85">
        <f t="shared" si="12"/>
        <v>0</v>
      </c>
      <c r="CD28" s="86"/>
    </row>
    <row r="29" spans="1:82" hidden="1" outlineLevel="1" x14ac:dyDescent="0.2">
      <c r="A29" s="17"/>
      <c r="B29" s="23"/>
      <c r="C29" s="20"/>
      <c r="D29" s="7"/>
      <c r="E29" s="7"/>
      <c r="F29" s="40"/>
      <c r="G29" s="8" t="str">
        <f>IF(A29="","",IF(D29="ASS",REF!B$11+REF!B$9,IF(D29="CC",REF!B$10+REF!B$9,IF(D29="CIR",REF!B$12+REF!B$9,IF(D29="CD",REF!B$10+REF!B$9,"erreur")))))</f>
        <v/>
      </c>
      <c r="H29" s="9"/>
      <c r="I29" s="10">
        <f t="shared" si="1"/>
        <v>0</v>
      </c>
      <c r="J29" s="10">
        <f>IF(D29="ASS",0,IF(D29="CIR",0,(HOUR(H29)*60)+MINUTE(H29)))</f>
        <v>0</v>
      </c>
      <c r="K29" s="41" t="str">
        <f>IF(H$2&gt;E29,G29,0)</f>
        <v/>
      </c>
      <c r="L29" s="73" t="str">
        <f>IF(F29="","",IF(F29&lt;H$2,REF!$B$16,""))</f>
        <v/>
      </c>
      <c r="M29" s="95" t="e">
        <f>IF(OR(D29="ASS",D29="CIR",D29=""),"",H29-3),IF(OR(D29="CC",D29="CD"),H29-3,"")</f>
        <v>#VALUE!</v>
      </c>
      <c r="N29" s="18"/>
      <c r="O29" s="9"/>
      <c r="P29" s="10">
        <f t="shared" si="2"/>
        <v>0</v>
      </c>
      <c r="Q29" s="10">
        <f>IF(D29="ASS",0,IF(D29="CIR",0,(HOUR(O29)*60)+MINUTE(O29)))</f>
        <v>0</v>
      </c>
      <c r="R29" s="41" t="str">
        <f>IF(O$2&gt;E29,G29,0)</f>
        <v/>
      </c>
      <c r="S29" s="73" t="str">
        <f>IF(F29="","",IF(F29&lt;O$2,REF!$B$16,""))</f>
        <v/>
      </c>
      <c r="T29" s="18"/>
      <c r="U29" s="9"/>
      <c r="V29" s="12">
        <f t="shared" si="3"/>
        <v>0</v>
      </c>
      <c r="W29" s="12">
        <f>IF(D29="ASS",0,IF(D29="CIR",0,(HOUR(U29)*60)+MINUTE(U29)))</f>
        <v>0</v>
      </c>
      <c r="X29" s="44" t="str">
        <f>IF(U$2&gt;E29,G29,0)</f>
        <v/>
      </c>
      <c r="Y29" s="74" t="str">
        <f>IF(F29="","",IF(F29&lt;U$2,REF!$B$16,""))</f>
        <v/>
      </c>
      <c r="Z29" s="18"/>
      <c r="AA29" s="9"/>
      <c r="AB29" s="12">
        <f t="shared" si="4"/>
        <v>0</v>
      </c>
      <c r="AC29" s="12">
        <f>IF(D29="ASS",0,IF(D29="CIR",0,(HOUR(AA29)*60)+MINUTE(AA29)))</f>
        <v>0</v>
      </c>
      <c r="AD29" s="44" t="str">
        <f>IF(AA$2&gt;E29,G29,0)</f>
        <v/>
      </c>
      <c r="AE29" s="74" t="str">
        <f>IF(F29="","",IF(F29&lt;AA$2,REF!$B$16,""))</f>
        <v/>
      </c>
      <c r="AF29" s="18"/>
      <c r="AG29" s="9"/>
      <c r="AH29" s="12">
        <f t="shared" si="0"/>
        <v>0</v>
      </c>
      <c r="AI29" s="12">
        <f>IF(D29="ASS",0,IF(D29="CIR",0,(HOUR(AG29)*60)+MINUTE(AG29)))</f>
        <v>0</v>
      </c>
      <c r="AJ29" s="44" t="str">
        <f>IF(AG$2&gt;E29,G29,0)</f>
        <v/>
      </c>
      <c r="AK29" s="74" t="str">
        <f>IF(F29="","",IF(F29&lt;AG$2,REF!$B$16,""))</f>
        <v/>
      </c>
      <c r="AL29" s="18"/>
      <c r="AM29" s="9"/>
      <c r="AN29" s="12">
        <f t="shared" si="5"/>
        <v>0</v>
      </c>
      <c r="AO29" s="12">
        <f>IF(D29="ASS",0,IF(D29="CIR",0,(HOUR(AM29)*60)+MINUTE(AM29)))</f>
        <v>0</v>
      </c>
      <c r="AP29" s="44" t="str">
        <f>IF(AM$2&gt;E29,G29,0)</f>
        <v/>
      </c>
      <c r="AQ29" s="74" t="str">
        <f>IF(F29="","",IF(F29&lt;AM$2,REF!$B$16,""))</f>
        <v/>
      </c>
      <c r="AR29" s="18"/>
      <c r="AS29" s="9"/>
      <c r="AT29" s="12">
        <f t="shared" si="6"/>
        <v>0</v>
      </c>
      <c r="AU29" s="12">
        <f>IF(D29="ASS",0,IF(D29="CIR",0,(HOUR(AS29)*60)+MINUTE(AS29)))</f>
        <v>0</v>
      </c>
      <c r="AV29" s="44" t="str">
        <f>IF(AS$2&gt;E29,G29,0)</f>
        <v/>
      </c>
      <c r="AW29" s="74" t="str">
        <f>IF(F29="","",IF(F29&lt;AS$2,REF!$B$16,""))</f>
        <v/>
      </c>
      <c r="AX29" s="18"/>
      <c r="AY29" s="9"/>
      <c r="AZ29" s="12">
        <f t="shared" si="7"/>
        <v>0</v>
      </c>
      <c r="BA29" s="12">
        <f>IF(D29="ASS",0,IF(D29="CIR",0,(HOUR(AY29)*60)+MINUTE(AY29)))</f>
        <v>0</v>
      </c>
      <c r="BB29" s="44" t="str">
        <f>IF(AY$2&gt;E29,G29,0)</f>
        <v/>
      </c>
      <c r="BC29" s="74" t="str">
        <f>IF(F29="","",IF(F29&lt;AY$2,REF!$B$16,""))</f>
        <v/>
      </c>
      <c r="BD29" s="18"/>
      <c r="BE29" s="9"/>
      <c r="BF29" s="12">
        <f t="shared" si="8"/>
        <v>0</v>
      </c>
      <c r="BG29" s="12">
        <f>IF(D29="ASS",0,IF(D29="CIR",0,(HOUR(BE29)*60)+MINUTE(BE29)))</f>
        <v>0</v>
      </c>
      <c r="BH29" s="44" t="str">
        <f>IF(BE$2&gt;E29,G29,0)</f>
        <v/>
      </c>
      <c r="BI29" s="74" t="str">
        <f>IF(F29="","",IF(F29&lt;BE$2,REF!$B$16,""))</f>
        <v/>
      </c>
      <c r="BJ29" s="18"/>
      <c r="BK29" s="9"/>
      <c r="BL29" s="12">
        <f t="shared" si="9"/>
        <v>0</v>
      </c>
      <c r="BM29" s="12">
        <f>IF(D29="ASS",0,IF(D29="CIR",0,(HOUR(BK29)*60)+MINUTE(BK29)))</f>
        <v>0</v>
      </c>
      <c r="BN29" s="44" t="str">
        <f>IF(BK$2&gt;E29,G29,0)</f>
        <v/>
      </c>
      <c r="BO29" s="74" t="str">
        <f>IF(F29="","",IF(F29&lt;BK$2,REF!$B$16,""))</f>
        <v/>
      </c>
      <c r="BP29" s="18"/>
      <c r="BQ29" s="9"/>
      <c r="BR29" s="12">
        <f t="shared" si="10"/>
        <v>0</v>
      </c>
      <c r="BS29" s="12">
        <f>IF(D29="ASS",0,IF(D29="CIR",0,(HOUR(BQ29)*60)+MINUTE(BQ29)))</f>
        <v>0</v>
      </c>
      <c r="BT29" s="44" t="str">
        <f>IF(BQ$2&gt;E29,G29,0)</f>
        <v/>
      </c>
      <c r="BU29" s="74" t="str">
        <f>IF(F29="","",IF(F29&lt;BQ$2,REF!$B$16,""))</f>
        <v/>
      </c>
      <c r="BV29" s="18"/>
      <c r="BW29" s="9"/>
      <c r="BX29" s="12">
        <f t="shared" si="11"/>
        <v>0</v>
      </c>
      <c r="BY29" s="12">
        <f>IF(D29="ASS",0,IF(D29="CIR",0,(HOUR(BW29)*60)+MINUTE(BW29)))</f>
        <v>0</v>
      </c>
      <c r="BZ29" s="44" t="str">
        <f>IF(BW$2&gt;E29,G29,0)</f>
        <v/>
      </c>
      <c r="CA29" s="74" t="str">
        <f>IF(F29="","",IF(F29&lt;BW$2,REF!$B$16,""))</f>
        <v/>
      </c>
      <c r="CB29" s="19"/>
      <c r="CC29" s="85">
        <f t="shared" si="12"/>
        <v>0</v>
      </c>
      <c r="CD29" s="86"/>
    </row>
    <row r="30" spans="1:82" hidden="1" outlineLevel="1" x14ac:dyDescent="0.2">
      <c r="A30" s="17"/>
      <c r="B30" s="17"/>
      <c r="C30" s="20"/>
      <c r="D30" s="7"/>
      <c r="E30" s="7"/>
      <c r="F30" s="40"/>
      <c r="G30" s="8" t="str">
        <f>IF(A30="","",IF(D30="ASS",REF!B$11+REF!B$9,IF(D30="CC",REF!B$10+REF!B$9,IF(D30="CIR",REF!B$12+REF!B$9,IF(D30="CD",REF!B$10+REF!B$9,"erreur")))))</f>
        <v/>
      </c>
      <c r="H30" s="9"/>
      <c r="I30" s="10">
        <f t="shared" si="1"/>
        <v>0</v>
      </c>
      <c r="J30" s="10">
        <f>IF(D30="ASS",0,IF(D30="CIR",0,(HOUR(H30)*60)+MINUTE(H30)))</f>
        <v>0</v>
      </c>
      <c r="K30" s="41" t="str">
        <f>IF(H$2&gt;E30,G30,0)</f>
        <v/>
      </c>
      <c r="L30" s="73" t="str">
        <f>IF(F30="","",IF(F30&lt;H$2,REF!$B$16,""))</f>
        <v/>
      </c>
      <c r="M30" s="95" t="e">
        <f>IF(OR(D30="ASS",D30="CIR",D30=""),"",H30-3),IF(OR(D30="CC",D30="CD"),H30-3,"")</f>
        <v>#VALUE!</v>
      </c>
      <c r="N30" s="18"/>
      <c r="O30" s="9"/>
      <c r="P30" s="10">
        <f t="shared" si="2"/>
        <v>0</v>
      </c>
      <c r="Q30" s="10">
        <f>IF(D30="ASS",0,IF(D30="CIR",0,(HOUR(O30)*60)+MINUTE(O30)))</f>
        <v>0</v>
      </c>
      <c r="R30" s="41" t="str">
        <f>IF(O$2&gt;E30,G30,0)</f>
        <v/>
      </c>
      <c r="S30" s="73" t="str">
        <f>IF(F30="","",IF(F30&lt;O$2,REF!$B$16,""))</f>
        <v/>
      </c>
      <c r="T30" s="18"/>
      <c r="U30" s="9"/>
      <c r="V30" s="12">
        <f t="shared" si="3"/>
        <v>0</v>
      </c>
      <c r="W30" s="12">
        <f>IF(D30="ASS",0,IF(D30="CIR",0,(HOUR(U30)*60)+MINUTE(U30)))</f>
        <v>0</v>
      </c>
      <c r="X30" s="44" t="str">
        <f>IF(U$2&gt;E30,G30,0)</f>
        <v/>
      </c>
      <c r="Y30" s="74" t="str">
        <f>IF(F30="","",IF(F30&lt;U$2,REF!$B$16,""))</f>
        <v/>
      </c>
      <c r="Z30" s="18"/>
      <c r="AA30" s="9"/>
      <c r="AB30" s="12">
        <f t="shared" si="4"/>
        <v>0</v>
      </c>
      <c r="AC30" s="12">
        <f>IF(D30="ASS",0,IF(D30="CIR",0,(HOUR(AA30)*60)+MINUTE(AA30)))</f>
        <v>0</v>
      </c>
      <c r="AD30" s="44" t="str">
        <f>IF(AA$2&gt;E30,G30,0)</f>
        <v/>
      </c>
      <c r="AE30" s="74" t="str">
        <f>IF(F30="","",IF(F30&lt;AA$2,REF!$B$16,""))</f>
        <v/>
      </c>
      <c r="AF30" s="18"/>
      <c r="AG30" s="9"/>
      <c r="AH30" s="12">
        <f t="shared" si="0"/>
        <v>0</v>
      </c>
      <c r="AI30" s="12">
        <f>IF(D30="ASS",0,IF(D30="CIR",0,(HOUR(AG30)*60)+MINUTE(AG30)))</f>
        <v>0</v>
      </c>
      <c r="AJ30" s="44" t="str">
        <f>IF(AG$2&gt;E30,G30,0)</f>
        <v/>
      </c>
      <c r="AK30" s="74" t="str">
        <f>IF(F30="","",IF(F30&lt;AG$2,REF!$B$16,""))</f>
        <v/>
      </c>
      <c r="AL30" s="18"/>
      <c r="AM30" s="9"/>
      <c r="AN30" s="12">
        <f t="shared" si="5"/>
        <v>0</v>
      </c>
      <c r="AO30" s="12">
        <f>IF(D30="ASS",0,IF(D30="CIR",0,(HOUR(AM30)*60)+MINUTE(AM30)))</f>
        <v>0</v>
      </c>
      <c r="AP30" s="44" t="str">
        <f>IF(AM$2&gt;E30,G30,0)</f>
        <v/>
      </c>
      <c r="AQ30" s="74" t="str">
        <f>IF(F30="","",IF(F30&lt;AM$2,REF!$B$16,""))</f>
        <v/>
      </c>
      <c r="AR30" s="18"/>
      <c r="AS30" s="9"/>
      <c r="AT30" s="12">
        <f t="shared" si="6"/>
        <v>0</v>
      </c>
      <c r="AU30" s="12">
        <f>IF(D30="ASS",0,IF(D30="CIR",0,(HOUR(AS30)*60)+MINUTE(AS30)))</f>
        <v>0</v>
      </c>
      <c r="AV30" s="44" t="str">
        <f>IF(AS$2&gt;E30,G30,0)</f>
        <v/>
      </c>
      <c r="AW30" s="74" t="str">
        <f>IF(F30="","",IF(F30&lt;AS$2,REF!$B$16,""))</f>
        <v/>
      </c>
      <c r="AX30" s="18"/>
      <c r="AY30" s="9"/>
      <c r="AZ30" s="12">
        <f t="shared" si="7"/>
        <v>0</v>
      </c>
      <c r="BA30" s="12">
        <f>IF(D30="ASS",0,IF(D30="CIR",0,(HOUR(AY30)*60)+MINUTE(AY30)))</f>
        <v>0</v>
      </c>
      <c r="BB30" s="44" t="str">
        <f>IF(AY$2&gt;E30,G30,0)</f>
        <v/>
      </c>
      <c r="BC30" s="74" t="str">
        <f>IF(F30="","",IF(F30&lt;AY$2,REF!$B$16,""))</f>
        <v/>
      </c>
      <c r="BD30" s="18"/>
      <c r="BE30" s="9"/>
      <c r="BF30" s="12">
        <f t="shared" si="8"/>
        <v>0</v>
      </c>
      <c r="BG30" s="12">
        <f>IF(D30="ASS",0,IF(D30="CIR",0,(HOUR(BE30)*60)+MINUTE(BE30)))</f>
        <v>0</v>
      </c>
      <c r="BH30" s="44" t="str">
        <f>IF(BE$2&gt;E30,G30,0)</f>
        <v/>
      </c>
      <c r="BI30" s="74" t="str">
        <f>IF(F30="","",IF(F30&lt;BE$2,REF!$B$16,""))</f>
        <v/>
      </c>
      <c r="BJ30" s="18"/>
      <c r="BK30" s="9"/>
      <c r="BL30" s="12">
        <f t="shared" si="9"/>
        <v>0</v>
      </c>
      <c r="BM30" s="12">
        <f>IF(D30="ASS",0,IF(D30="CIR",0,(HOUR(BK30)*60)+MINUTE(BK30)))</f>
        <v>0</v>
      </c>
      <c r="BN30" s="44" t="str">
        <f>IF(BK$2&gt;E30,G30,0)</f>
        <v/>
      </c>
      <c r="BO30" s="74" t="str">
        <f>IF(F30="","",IF(F30&lt;BK$2,REF!$B$16,""))</f>
        <v/>
      </c>
      <c r="BP30" s="18"/>
      <c r="BQ30" s="9"/>
      <c r="BR30" s="12">
        <f t="shared" si="10"/>
        <v>0</v>
      </c>
      <c r="BS30" s="12">
        <f>IF(D30="ASS",0,IF(D30="CIR",0,(HOUR(BQ30)*60)+MINUTE(BQ30)))</f>
        <v>0</v>
      </c>
      <c r="BT30" s="44" t="str">
        <f>IF(BQ$2&gt;E30,G30,0)</f>
        <v/>
      </c>
      <c r="BU30" s="74" t="str">
        <f>IF(F30="","",IF(F30&lt;BQ$2,REF!$B$16,""))</f>
        <v/>
      </c>
      <c r="BV30" s="18"/>
      <c r="BW30" s="9"/>
      <c r="BX30" s="12">
        <f t="shared" si="11"/>
        <v>0</v>
      </c>
      <c r="BY30" s="12">
        <f>IF(D30="ASS",0,IF(D30="CIR",0,(HOUR(BW30)*60)+MINUTE(BW30)))</f>
        <v>0</v>
      </c>
      <c r="BZ30" s="44" t="str">
        <f>IF(BW$2&gt;E30,G30,0)</f>
        <v/>
      </c>
      <c r="CA30" s="74" t="str">
        <f>IF(F30="","",IF(F30&lt;BW$2,REF!$B$16,""))</f>
        <v/>
      </c>
      <c r="CB30" s="19"/>
      <c r="CC30" s="85">
        <f t="shared" si="12"/>
        <v>0</v>
      </c>
      <c r="CD30" s="86"/>
    </row>
    <row r="31" spans="1:82" hidden="1" outlineLevel="1" x14ac:dyDescent="0.2">
      <c r="A31" s="17"/>
      <c r="B31" s="17"/>
      <c r="C31" s="20"/>
      <c r="D31" s="7"/>
      <c r="E31" s="7"/>
      <c r="F31" s="40"/>
      <c r="G31" s="8" t="str">
        <f>IF(A31="","",IF(D31="ASS",REF!B$11+REF!B$9,IF(D31="CC",REF!B$10+REF!B$9,IF(D31="CIR",REF!B$12+REF!B$9,IF(D31="CD",REF!B$10+REF!B$9,"erreur")))))</f>
        <v/>
      </c>
      <c r="H31" s="9"/>
      <c r="I31" s="10">
        <f t="shared" si="1"/>
        <v>0</v>
      </c>
      <c r="J31" s="10">
        <f>IF(D31="ASS",0,IF(D31="CIR",0,(HOUR(H31)*60)+MINUTE(H31)))</f>
        <v>0</v>
      </c>
      <c r="K31" s="41" t="str">
        <f>IF(H$2&gt;E31,G31,0)</f>
        <v/>
      </c>
      <c r="L31" s="73" t="str">
        <f>IF(F31="","",IF(F31&lt;H$2,REF!$B$16,""))</f>
        <v/>
      </c>
      <c r="M31" s="95" t="e">
        <f>IF(OR(D31="ASS",D31="CIR",D31=""),"",H31-3),IF(OR(D31="CC",D31="CD"),H31-3,"")</f>
        <v>#VALUE!</v>
      </c>
      <c r="N31" s="18"/>
      <c r="O31" s="9"/>
      <c r="P31" s="10">
        <f t="shared" si="2"/>
        <v>0</v>
      </c>
      <c r="Q31" s="10">
        <f>IF(D31="ASS",0,IF(D31="CIR",0,(HOUR(O31)*60)+MINUTE(O31)))</f>
        <v>0</v>
      </c>
      <c r="R31" s="41" t="str">
        <f>IF(O$2&gt;E31,G31,0)</f>
        <v/>
      </c>
      <c r="S31" s="73" t="str">
        <f>IF(F31="","",IF(F31&lt;O$2,REF!$B$16,""))</f>
        <v/>
      </c>
      <c r="T31" s="18"/>
      <c r="U31" s="9"/>
      <c r="V31" s="12">
        <f t="shared" si="3"/>
        <v>0</v>
      </c>
      <c r="W31" s="12">
        <f>IF(D31="ASS",0,IF(D31="CIR",0,(HOUR(U31)*60)+MINUTE(U31)))</f>
        <v>0</v>
      </c>
      <c r="X31" s="44" t="str">
        <f>IF(U$2&gt;E31,G31,0)</f>
        <v/>
      </c>
      <c r="Y31" s="74" t="str">
        <f>IF(F31="","",IF(F31&lt;U$2,REF!$B$16,""))</f>
        <v/>
      </c>
      <c r="Z31" s="18"/>
      <c r="AA31" s="9"/>
      <c r="AB31" s="12">
        <f t="shared" si="4"/>
        <v>0</v>
      </c>
      <c r="AC31" s="12">
        <f>IF(D31="ASS",0,IF(D31="CIR",0,(HOUR(AA31)*60)+MINUTE(AA31)))</f>
        <v>0</v>
      </c>
      <c r="AD31" s="44" t="str">
        <f>IF(AA$2&gt;E31,G31,0)</f>
        <v/>
      </c>
      <c r="AE31" s="74" t="str">
        <f>IF(F31="","",IF(F31&lt;AA$2,REF!$B$16,""))</f>
        <v/>
      </c>
      <c r="AF31" s="18"/>
      <c r="AG31" s="9"/>
      <c r="AH31" s="12">
        <f t="shared" si="0"/>
        <v>0</v>
      </c>
      <c r="AI31" s="12">
        <f>IF(D31="ASS",0,IF(D31="CIR",0,(HOUR(AG31)*60)+MINUTE(AG31)))</f>
        <v>0</v>
      </c>
      <c r="AJ31" s="44" t="str">
        <f>IF(AG$2&gt;E31,G31,0)</f>
        <v/>
      </c>
      <c r="AK31" s="74" t="str">
        <f>IF(F31="","",IF(F31&lt;AG$2,REF!$B$16,""))</f>
        <v/>
      </c>
      <c r="AL31" s="18"/>
      <c r="AM31" s="9"/>
      <c r="AN31" s="12">
        <f t="shared" si="5"/>
        <v>0</v>
      </c>
      <c r="AO31" s="12">
        <f>IF(D31="ASS",0,IF(D31="CIR",0,(HOUR(AM31)*60)+MINUTE(AM31)))</f>
        <v>0</v>
      </c>
      <c r="AP31" s="44" t="str">
        <f>IF(AM$2&gt;E31,G31,0)</f>
        <v/>
      </c>
      <c r="AQ31" s="74" t="str">
        <f>IF(F31="","",IF(F31&lt;AM$2,REF!$B$16,""))</f>
        <v/>
      </c>
      <c r="AR31" s="18"/>
      <c r="AS31" s="9"/>
      <c r="AT31" s="12">
        <f t="shared" si="6"/>
        <v>0</v>
      </c>
      <c r="AU31" s="12">
        <f>IF(D31="ASS",0,IF(D31="CIR",0,(HOUR(AS31)*60)+MINUTE(AS31)))</f>
        <v>0</v>
      </c>
      <c r="AV31" s="44" t="str">
        <f>IF(AS$2&gt;E31,G31,0)</f>
        <v/>
      </c>
      <c r="AW31" s="74" t="str">
        <f>IF(F31="","",IF(F31&lt;AS$2,REF!$B$16,""))</f>
        <v/>
      </c>
      <c r="AX31" s="18"/>
      <c r="AY31" s="9"/>
      <c r="AZ31" s="12">
        <f t="shared" si="7"/>
        <v>0</v>
      </c>
      <c r="BA31" s="12">
        <f>IF(D31="ASS",0,IF(D31="CIR",0,(HOUR(AY31)*60)+MINUTE(AY31)))</f>
        <v>0</v>
      </c>
      <c r="BB31" s="44" t="str">
        <f>IF(AY$2&gt;E31,G31,0)</f>
        <v/>
      </c>
      <c r="BC31" s="74" t="str">
        <f>IF(F31="","",IF(F31&lt;AY$2,REF!$B$16,""))</f>
        <v/>
      </c>
      <c r="BD31" s="18"/>
      <c r="BE31" s="9"/>
      <c r="BF31" s="12">
        <f t="shared" si="8"/>
        <v>0</v>
      </c>
      <c r="BG31" s="12">
        <f>IF(D31="ASS",0,IF(D31="CIR",0,(HOUR(BE31)*60)+MINUTE(BE31)))</f>
        <v>0</v>
      </c>
      <c r="BH31" s="44" t="str">
        <f>IF(BE$2&gt;E31,G31,0)</f>
        <v/>
      </c>
      <c r="BI31" s="74" t="str">
        <f>IF(F31="","",IF(F31&lt;BE$2,REF!$B$16,""))</f>
        <v/>
      </c>
      <c r="BJ31" s="18"/>
      <c r="BK31" s="9"/>
      <c r="BL31" s="12">
        <f t="shared" si="9"/>
        <v>0</v>
      </c>
      <c r="BM31" s="12">
        <f>IF(D31="ASS",0,IF(D31="CIR",0,(HOUR(BK31)*60)+MINUTE(BK31)))</f>
        <v>0</v>
      </c>
      <c r="BN31" s="44" t="str">
        <f>IF(BK$2&gt;E31,G31,0)</f>
        <v/>
      </c>
      <c r="BO31" s="74" t="str">
        <f>IF(F31="","",IF(F31&lt;BK$2,REF!$B$16,""))</f>
        <v/>
      </c>
      <c r="BP31" s="18"/>
      <c r="BQ31" s="9"/>
      <c r="BR31" s="12">
        <f t="shared" si="10"/>
        <v>0</v>
      </c>
      <c r="BS31" s="12">
        <f>IF(D31="ASS",0,IF(D31="CIR",0,(HOUR(BQ31)*60)+MINUTE(BQ31)))</f>
        <v>0</v>
      </c>
      <c r="BT31" s="44" t="str">
        <f>IF(BQ$2&gt;E31,G31,0)</f>
        <v/>
      </c>
      <c r="BU31" s="74" t="str">
        <f>IF(F31="","",IF(F31&lt;BQ$2,REF!$B$16,""))</f>
        <v/>
      </c>
      <c r="BV31" s="18"/>
      <c r="BW31" s="9"/>
      <c r="BX31" s="12">
        <f t="shared" si="11"/>
        <v>0</v>
      </c>
      <c r="BY31" s="12">
        <f>IF(D31="ASS",0,IF(D31="CIR",0,(HOUR(BW31)*60)+MINUTE(BW31)))</f>
        <v>0</v>
      </c>
      <c r="BZ31" s="44" t="str">
        <f>IF(BW$2&gt;E31,G31,0)</f>
        <v/>
      </c>
      <c r="CA31" s="74" t="str">
        <f>IF(F31="","",IF(F31&lt;BW$2,REF!$B$16,""))</f>
        <v/>
      </c>
      <c r="CB31" s="19"/>
      <c r="CC31" s="85">
        <f t="shared" si="12"/>
        <v>0</v>
      </c>
      <c r="CD31" s="86"/>
    </row>
    <row r="32" spans="1:82" hidden="1" outlineLevel="1" x14ac:dyDescent="0.2">
      <c r="A32" s="17"/>
      <c r="B32" s="17"/>
      <c r="C32" s="17"/>
      <c r="D32" s="7"/>
      <c r="E32" s="7"/>
      <c r="F32" s="40"/>
      <c r="G32" s="8" t="str">
        <f>IF(A32="","",IF(D32="ASS",REF!B$11+REF!B$9,IF(D32="CC",REF!B$10+REF!B$9,IF(D32="CIR",REF!B$12+REF!B$9,IF(D32="CD",REF!B$10+REF!B$9,"erreur")))))</f>
        <v/>
      </c>
      <c r="H32" s="9"/>
      <c r="I32" s="10">
        <f t="shared" si="1"/>
        <v>0</v>
      </c>
      <c r="J32" s="10">
        <f>IF(D32="ASS",0,IF(D32="CIR",0,(HOUR(H32)*60)+MINUTE(H32)))</f>
        <v>0</v>
      </c>
      <c r="K32" s="41" t="str">
        <f>IF(H$2&gt;E32,G32,0)</f>
        <v/>
      </c>
      <c r="L32" s="73" t="str">
        <f>IF(F32="","",IF(F32&lt;H$2,REF!$B$16,""))</f>
        <v/>
      </c>
      <c r="M32" s="95" t="e">
        <f>IF(OR(D32="ASS",D32="CIR",D32=""),"",H32-3),IF(OR(D32="CC",D32="CD"),H32-3,"")</f>
        <v>#VALUE!</v>
      </c>
      <c r="N32" s="18"/>
      <c r="O32" s="9"/>
      <c r="P32" s="10">
        <f t="shared" si="2"/>
        <v>0</v>
      </c>
      <c r="Q32" s="10">
        <f>IF(D32="ASS",0,IF(D32="CIR",0,(HOUR(O32)*60)+MINUTE(O32)))</f>
        <v>0</v>
      </c>
      <c r="R32" s="41" t="str">
        <f>IF(O$2&gt;E32,G32,0)</f>
        <v/>
      </c>
      <c r="S32" s="73" t="str">
        <f>IF(F32="","",IF(F32&lt;O$2,REF!$B$16,""))</f>
        <v/>
      </c>
      <c r="T32" s="18"/>
      <c r="U32" s="9"/>
      <c r="V32" s="12">
        <f t="shared" si="3"/>
        <v>0</v>
      </c>
      <c r="W32" s="12">
        <f>IF(D32="ASS",0,IF(D32="CIR",0,(HOUR(U32)*60)+MINUTE(U32)))</f>
        <v>0</v>
      </c>
      <c r="X32" s="44" t="str">
        <f>IF(U$2&gt;E32,G32,0)</f>
        <v/>
      </c>
      <c r="Y32" s="74" t="str">
        <f>IF(F32="","",IF(F32&lt;U$2,REF!$B$16,""))</f>
        <v/>
      </c>
      <c r="Z32" s="18"/>
      <c r="AA32" s="9"/>
      <c r="AB32" s="12">
        <f t="shared" si="4"/>
        <v>0</v>
      </c>
      <c r="AC32" s="12">
        <f>IF(D32="ASS",0,IF(D32="CIR",0,(HOUR(AA32)*60)+MINUTE(AA32)))</f>
        <v>0</v>
      </c>
      <c r="AD32" s="44" t="str">
        <f>IF(AA$2&gt;E32,G32,0)</f>
        <v/>
      </c>
      <c r="AE32" s="74" t="str">
        <f>IF(F32="","",IF(F32&lt;AA$2,REF!$B$16,""))</f>
        <v/>
      </c>
      <c r="AF32" s="18"/>
      <c r="AG32" s="9"/>
      <c r="AH32" s="12">
        <f t="shared" si="0"/>
        <v>0</v>
      </c>
      <c r="AI32" s="12">
        <f>IF(D32="ASS",0,IF(D32="CIR",0,(HOUR(AG32)*60)+MINUTE(AG32)))</f>
        <v>0</v>
      </c>
      <c r="AJ32" s="44" t="str">
        <f>IF(AG$2&gt;E32,G32,0)</f>
        <v/>
      </c>
      <c r="AK32" s="74" t="str">
        <f>IF(F32="","",IF(F32&lt;AG$2,REF!$B$16,""))</f>
        <v/>
      </c>
      <c r="AL32" s="18"/>
      <c r="AM32" s="9"/>
      <c r="AN32" s="12">
        <f t="shared" si="5"/>
        <v>0</v>
      </c>
      <c r="AO32" s="12">
        <f>IF(D32="ASS",0,IF(D32="CIR",0,(HOUR(AM32)*60)+MINUTE(AM32)))</f>
        <v>0</v>
      </c>
      <c r="AP32" s="44" t="str">
        <f>IF(AM$2&gt;E32,G32,0)</f>
        <v/>
      </c>
      <c r="AQ32" s="74" t="str">
        <f>IF(F32="","",IF(F32&lt;AM$2,REF!$B$16,""))</f>
        <v/>
      </c>
      <c r="AR32" s="18"/>
      <c r="AS32" s="9"/>
      <c r="AT32" s="12">
        <f t="shared" si="6"/>
        <v>0</v>
      </c>
      <c r="AU32" s="12">
        <f>IF(D32="ASS",0,IF(D32="CIR",0,(HOUR(AS32)*60)+MINUTE(AS32)))</f>
        <v>0</v>
      </c>
      <c r="AV32" s="44" t="str">
        <f>IF(AS$2&gt;E32,G32,0)</f>
        <v/>
      </c>
      <c r="AW32" s="74" t="str">
        <f>IF(F32="","",IF(F32&lt;AS$2,REF!$B$16,""))</f>
        <v/>
      </c>
      <c r="AX32" s="18"/>
      <c r="AY32" s="9"/>
      <c r="AZ32" s="12">
        <f t="shared" si="7"/>
        <v>0</v>
      </c>
      <c r="BA32" s="12">
        <f>IF(D32="ASS",0,IF(D32="CIR",0,(HOUR(AY32)*60)+MINUTE(AY32)))</f>
        <v>0</v>
      </c>
      <c r="BB32" s="44" t="str">
        <f>IF(AY$2&gt;E32,G32,0)</f>
        <v/>
      </c>
      <c r="BC32" s="74" t="str">
        <f>IF(F32="","",IF(F32&lt;AY$2,REF!$B$16,""))</f>
        <v/>
      </c>
      <c r="BD32" s="18"/>
      <c r="BE32" s="9"/>
      <c r="BF32" s="12">
        <f t="shared" si="8"/>
        <v>0</v>
      </c>
      <c r="BG32" s="12">
        <f>IF(D32="ASS",0,IF(D32="CIR",0,(HOUR(BE32)*60)+MINUTE(BE32)))</f>
        <v>0</v>
      </c>
      <c r="BH32" s="44" t="str">
        <f>IF(BE$2&gt;E32,G32,0)</f>
        <v/>
      </c>
      <c r="BI32" s="74" t="str">
        <f>IF(F32="","",IF(F32&lt;BE$2,REF!$B$16,""))</f>
        <v/>
      </c>
      <c r="BJ32" s="18"/>
      <c r="BK32" s="9"/>
      <c r="BL32" s="12">
        <f t="shared" si="9"/>
        <v>0</v>
      </c>
      <c r="BM32" s="12">
        <f>IF(D32="ASS",0,IF(D32="CIR",0,(HOUR(BK32)*60)+MINUTE(BK32)))</f>
        <v>0</v>
      </c>
      <c r="BN32" s="44" t="str">
        <f>IF(BK$2&gt;E32,G32,0)</f>
        <v/>
      </c>
      <c r="BO32" s="74" t="str">
        <f>IF(F32="","",IF(F32&lt;BK$2,REF!$B$16,""))</f>
        <v/>
      </c>
      <c r="BP32" s="18"/>
      <c r="BQ32" s="9"/>
      <c r="BR32" s="12">
        <f t="shared" si="10"/>
        <v>0</v>
      </c>
      <c r="BS32" s="12">
        <f>IF(D32="ASS",0,IF(D32="CIR",0,(HOUR(BQ32)*60)+MINUTE(BQ32)))</f>
        <v>0</v>
      </c>
      <c r="BT32" s="44" t="str">
        <f>IF(BQ$2&gt;E32,G32,0)</f>
        <v/>
      </c>
      <c r="BU32" s="74" t="str">
        <f>IF(F32="","",IF(F32&lt;BQ$2,REF!$B$16,""))</f>
        <v/>
      </c>
      <c r="BV32" s="18"/>
      <c r="BW32" s="9"/>
      <c r="BX32" s="12">
        <f t="shared" si="11"/>
        <v>0</v>
      </c>
      <c r="BY32" s="12">
        <f>IF(D32="ASS",0,IF(D32="CIR",0,(HOUR(BW32)*60)+MINUTE(BW32)))</f>
        <v>0</v>
      </c>
      <c r="BZ32" s="44" t="str">
        <f>IF(BW$2&gt;E32,G32,0)</f>
        <v/>
      </c>
      <c r="CA32" s="74" t="str">
        <f>IF(F32="","",IF(F32&lt;BW$2,REF!$B$16,""))</f>
        <v/>
      </c>
      <c r="CB32" s="19"/>
      <c r="CC32" s="85">
        <f t="shared" si="12"/>
        <v>0</v>
      </c>
      <c r="CD32" s="86"/>
    </row>
    <row r="33" spans="1:82" hidden="1" outlineLevel="1" x14ac:dyDescent="0.2">
      <c r="A33" s="17"/>
      <c r="B33" s="17"/>
      <c r="C33" s="17"/>
      <c r="D33" s="7"/>
      <c r="E33" s="7"/>
      <c r="F33" s="40"/>
      <c r="G33" s="8" t="str">
        <f>IF(A33="","",IF(D33="ASS",REF!B$11+REF!B$9,IF(D33="CC",REF!B$10+REF!B$9,IF(D33="CIR",REF!B$12+REF!B$9,IF(D33="CD",REF!B$10+REF!B$9,"erreur")))))</f>
        <v/>
      </c>
      <c r="H33" s="9"/>
      <c r="I33" s="10">
        <f t="shared" si="1"/>
        <v>0</v>
      </c>
      <c r="J33" s="10">
        <f>IF(D33="ASS",0,IF(D33="CIR",0,(HOUR(H33)*60)+MINUTE(H33)))</f>
        <v>0</v>
      </c>
      <c r="K33" s="41" t="str">
        <f>IF(H$2&gt;E33,G33,0)</f>
        <v/>
      </c>
      <c r="L33" s="73" t="str">
        <f>IF(F33="","",IF(F33&lt;H$2,REF!$B$16,""))</f>
        <v/>
      </c>
      <c r="M33" s="95" t="e">
        <f>IF(OR(D33="ASS",D33="CIR",D33=""),"",H33-3),IF(OR(D33="CC",D33="CD"),H33-3,"")</f>
        <v>#VALUE!</v>
      </c>
      <c r="N33" s="19"/>
      <c r="O33" s="9"/>
      <c r="P33" s="10">
        <f t="shared" si="2"/>
        <v>0</v>
      </c>
      <c r="Q33" s="10">
        <f>IF(D33="ASS",0,IF(D33="CIR",0,(HOUR(O33)*60)+MINUTE(O33)))</f>
        <v>0</v>
      </c>
      <c r="R33" s="41" t="str">
        <f>IF(O$2&gt;E33,G33,0)</f>
        <v/>
      </c>
      <c r="S33" s="73" t="str">
        <f>IF(F33="","",IF(F33&lt;O$2,REF!$B$16,""))</f>
        <v/>
      </c>
      <c r="T33" s="19"/>
      <c r="U33" s="9"/>
      <c r="V33" s="12">
        <f t="shared" si="3"/>
        <v>0</v>
      </c>
      <c r="W33" s="12">
        <f>IF(D33="ASS",0,IF(D33="CIR",0,(HOUR(U33)*60)+MINUTE(U33)))</f>
        <v>0</v>
      </c>
      <c r="X33" s="44" t="str">
        <f>IF(U$2&gt;E33,G33,0)</f>
        <v/>
      </c>
      <c r="Y33" s="74" t="str">
        <f>IF(F33="","",IF(F33&lt;U$2,REF!$B$16,""))</f>
        <v/>
      </c>
      <c r="Z33" s="19"/>
      <c r="AA33" s="9"/>
      <c r="AB33" s="12">
        <f t="shared" si="4"/>
        <v>0</v>
      </c>
      <c r="AC33" s="12">
        <f>IF(D33="ASS",0,IF(D33="CIR",0,(HOUR(AA33)*60)+MINUTE(AA33)))</f>
        <v>0</v>
      </c>
      <c r="AD33" s="44" t="str">
        <f>IF(AA$2&gt;E33,G33,0)</f>
        <v/>
      </c>
      <c r="AE33" s="74" t="str">
        <f>IF(F33="","",IF(F33&lt;AA$2,REF!$B$16,""))</f>
        <v/>
      </c>
      <c r="AF33" s="19"/>
      <c r="AG33" s="9"/>
      <c r="AH33" s="12">
        <f t="shared" si="0"/>
        <v>0</v>
      </c>
      <c r="AI33" s="12">
        <f>IF(D33="ASS",0,IF(D33="CIR",0,(HOUR(AG33)*60)+MINUTE(AG33)))</f>
        <v>0</v>
      </c>
      <c r="AJ33" s="44" t="str">
        <f>IF(AG$2&gt;E33,G33,0)</f>
        <v/>
      </c>
      <c r="AK33" s="74" t="str">
        <f>IF(F33="","",IF(F33&lt;AG$2,REF!$B$16,""))</f>
        <v/>
      </c>
      <c r="AL33" s="19"/>
      <c r="AM33" s="9"/>
      <c r="AN33" s="12">
        <f t="shared" si="5"/>
        <v>0</v>
      </c>
      <c r="AO33" s="12">
        <f>IF(D33="ASS",0,IF(D33="CIR",0,(HOUR(AM33)*60)+MINUTE(AM33)))</f>
        <v>0</v>
      </c>
      <c r="AP33" s="44" t="str">
        <f>IF(AM$2&gt;E33,G33,0)</f>
        <v/>
      </c>
      <c r="AQ33" s="74" t="str">
        <f>IF(F33="","",IF(F33&lt;AM$2,REF!$B$16,""))</f>
        <v/>
      </c>
      <c r="AR33" s="19"/>
      <c r="AS33" s="9"/>
      <c r="AT33" s="12">
        <f t="shared" si="6"/>
        <v>0</v>
      </c>
      <c r="AU33" s="12">
        <f>IF(D33="ASS",0,IF(D33="CIR",0,(HOUR(AS33)*60)+MINUTE(AS33)))</f>
        <v>0</v>
      </c>
      <c r="AV33" s="44" t="str">
        <f>IF(AS$2&gt;E33,G33,0)</f>
        <v/>
      </c>
      <c r="AW33" s="74" t="str">
        <f>IF(F33="","",IF(F33&lt;AS$2,REF!$B$16,""))</f>
        <v/>
      </c>
      <c r="AX33" s="19"/>
      <c r="AY33" s="9"/>
      <c r="AZ33" s="12">
        <f t="shared" si="7"/>
        <v>0</v>
      </c>
      <c r="BA33" s="12">
        <f>IF(D33="ASS",0,IF(D33="CIR",0,(HOUR(AY33)*60)+MINUTE(AY33)))</f>
        <v>0</v>
      </c>
      <c r="BB33" s="44" t="str">
        <f>IF(AY$2&gt;E33,G33,0)</f>
        <v/>
      </c>
      <c r="BC33" s="74" t="str">
        <f>IF(F33="","",IF(F33&lt;AY$2,REF!$B$16,""))</f>
        <v/>
      </c>
      <c r="BD33" s="19"/>
      <c r="BE33" s="9"/>
      <c r="BF33" s="12">
        <f t="shared" si="8"/>
        <v>0</v>
      </c>
      <c r="BG33" s="12">
        <f>IF(D33="ASS",0,IF(D33="CIR",0,(HOUR(BE33)*60)+MINUTE(BE33)))</f>
        <v>0</v>
      </c>
      <c r="BH33" s="44" t="str">
        <f>IF(BE$2&gt;E33,G33,0)</f>
        <v/>
      </c>
      <c r="BI33" s="74" t="str">
        <f>IF(F33="","",IF(F33&lt;BE$2,REF!$B$16,""))</f>
        <v/>
      </c>
      <c r="BJ33" s="19"/>
      <c r="BK33" s="9"/>
      <c r="BL33" s="12">
        <f t="shared" si="9"/>
        <v>0</v>
      </c>
      <c r="BM33" s="12">
        <f>IF(D33="ASS",0,IF(D33="CIR",0,(HOUR(BK33)*60)+MINUTE(BK33)))</f>
        <v>0</v>
      </c>
      <c r="BN33" s="44" t="str">
        <f>IF(BK$2&gt;E33,G33,0)</f>
        <v/>
      </c>
      <c r="BO33" s="74" t="str">
        <f>IF(F33="","",IF(F33&lt;BK$2,REF!$B$16,""))</f>
        <v/>
      </c>
      <c r="BP33" s="19"/>
      <c r="BQ33" s="9"/>
      <c r="BR33" s="12">
        <f t="shared" si="10"/>
        <v>0</v>
      </c>
      <c r="BS33" s="12">
        <f>IF(D33="ASS",0,IF(D33="CIR",0,(HOUR(BQ33)*60)+MINUTE(BQ33)))</f>
        <v>0</v>
      </c>
      <c r="BT33" s="44" t="str">
        <f>IF(BQ$2&gt;E33,G33,0)</f>
        <v/>
      </c>
      <c r="BU33" s="74" t="str">
        <f>IF(F33="","",IF(F33&lt;BQ$2,REF!$B$16,""))</f>
        <v/>
      </c>
      <c r="BV33" s="19"/>
      <c r="BW33" s="9"/>
      <c r="BX33" s="12">
        <f t="shared" si="11"/>
        <v>0</v>
      </c>
      <c r="BY33" s="12">
        <f>IF(D33="ASS",0,IF(D33="CIR",0,(HOUR(BW33)*60)+MINUTE(BW33)))</f>
        <v>0</v>
      </c>
      <c r="BZ33" s="44" t="str">
        <f>IF(BW$2&gt;E33,G33,0)</f>
        <v/>
      </c>
      <c r="CA33" s="74" t="str">
        <f>IF(F33="","",IF(F33&lt;BW$2,REF!$B$16,""))</f>
        <v/>
      </c>
      <c r="CB33" s="19"/>
      <c r="CC33" s="85">
        <f t="shared" si="12"/>
        <v>0</v>
      </c>
      <c r="CD33" s="86"/>
    </row>
    <row r="34" spans="1:82" hidden="1" outlineLevel="1" x14ac:dyDescent="0.2">
      <c r="A34" s="17"/>
      <c r="B34" s="17"/>
      <c r="C34" s="17"/>
      <c r="D34" s="7"/>
      <c r="E34" s="7"/>
      <c r="F34" s="40"/>
      <c r="G34" s="8" t="str">
        <f>IF(A34="","",IF(D34="ASS",REF!B$11+REF!B$9,IF(D34="CC",REF!B$10+REF!B$9,IF(D34="CIR",REF!B$12+REF!B$9,IF(D34="CD",REF!B$10+REF!B$9,"erreur")))))</f>
        <v/>
      </c>
      <c r="H34" s="9"/>
      <c r="I34" s="10">
        <f t="shared" si="1"/>
        <v>0</v>
      </c>
      <c r="J34" s="10">
        <f>IF(D34="ASS",0,IF(D34="CIR",0,(HOUR(H34)*60)+MINUTE(H34)))</f>
        <v>0</v>
      </c>
      <c r="K34" s="41" t="str">
        <f>IF(H$2&gt;E34,G34,0)</f>
        <v/>
      </c>
      <c r="L34" s="73" t="str">
        <f>IF(F34="","",IF(F34&lt;H$2,REF!$B$16,""))</f>
        <v/>
      </c>
      <c r="M34" s="95" t="e">
        <f>IF(OR(D34="ASS",D34="CIR",D34=""),"",H34-3),IF(OR(D34="CC",D34="CD"),H34-3,"")</f>
        <v>#VALUE!</v>
      </c>
      <c r="N34" s="19"/>
      <c r="O34" s="9"/>
      <c r="P34" s="10">
        <f t="shared" si="2"/>
        <v>0</v>
      </c>
      <c r="Q34" s="10">
        <f>IF(D34="ASS",0,IF(D34="CIR",0,(HOUR(O34)*60)+MINUTE(O34)))</f>
        <v>0</v>
      </c>
      <c r="R34" s="41" t="str">
        <f>IF(O$2&gt;E34,G34,0)</f>
        <v/>
      </c>
      <c r="S34" s="73" t="str">
        <f>IF(F34="","",IF(F34&lt;O$2,REF!$B$16,""))</f>
        <v/>
      </c>
      <c r="T34" s="19"/>
      <c r="U34" s="9"/>
      <c r="V34" s="12">
        <f t="shared" si="3"/>
        <v>0</v>
      </c>
      <c r="W34" s="12">
        <f>IF(D34="ASS",0,IF(D34="CIR",0,(HOUR(U34)*60)+MINUTE(U34)))</f>
        <v>0</v>
      </c>
      <c r="X34" s="44" t="str">
        <f>IF(U$2&gt;E34,G34,0)</f>
        <v/>
      </c>
      <c r="Y34" s="74" t="str">
        <f>IF(F34="","",IF(F34&lt;U$2,REF!$B$16,""))</f>
        <v/>
      </c>
      <c r="Z34" s="19"/>
      <c r="AA34" s="9"/>
      <c r="AB34" s="12">
        <f t="shared" si="4"/>
        <v>0</v>
      </c>
      <c r="AC34" s="12">
        <f>IF(D34="ASS",0,IF(D34="CIR",0,(HOUR(AA34)*60)+MINUTE(AA34)))</f>
        <v>0</v>
      </c>
      <c r="AD34" s="44" t="str">
        <f>IF(AA$2&gt;E34,G34,0)</f>
        <v/>
      </c>
      <c r="AE34" s="74" t="str">
        <f>IF(F34="","",IF(F34&lt;AA$2,REF!$B$16,""))</f>
        <v/>
      </c>
      <c r="AF34" s="19"/>
      <c r="AG34" s="9"/>
      <c r="AH34" s="12">
        <f t="shared" si="0"/>
        <v>0</v>
      </c>
      <c r="AI34" s="12">
        <f>IF(D34="ASS",0,IF(D34="CIR",0,(HOUR(AG34)*60)+MINUTE(AG34)))</f>
        <v>0</v>
      </c>
      <c r="AJ34" s="44" t="str">
        <f>IF(AG$2&gt;E34,G34,0)</f>
        <v/>
      </c>
      <c r="AK34" s="74" t="str">
        <f>IF(F34="","",IF(F34&lt;AG$2,REF!$B$16,""))</f>
        <v/>
      </c>
      <c r="AL34" s="19"/>
      <c r="AM34" s="9"/>
      <c r="AN34" s="12">
        <f t="shared" si="5"/>
        <v>0</v>
      </c>
      <c r="AO34" s="12">
        <f>IF(D34="ASS",0,IF(D34="CIR",0,(HOUR(AM34)*60)+MINUTE(AM34)))</f>
        <v>0</v>
      </c>
      <c r="AP34" s="44" t="str">
        <f>IF(AM$2&gt;E34,G34,0)</f>
        <v/>
      </c>
      <c r="AQ34" s="74" t="str">
        <f>IF(F34="","",IF(F34&lt;AM$2,REF!$B$16,""))</f>
        <v/>
      </c>
      <c r="AR34" s="19"/>
      <c r="AS34" s="9"/>
      <c r="AT34" s="12">
        <f t="shared" si="6"/>
        <v>0</v>
      </c>
      <c r="AU34" s="12">
        <f>IF(D34="ASS",0,IF(D34="CIR",0,(HOUR(AS34)*60)+MINUTE(AS34)))</f>
        <v>0</v>
      </c>
      <c r="AV34" s="44" t="str">
        <f>IF(AS$2&gt;E34,G34,0)</f>
        <v/>
      </c>
      <c r="AW34" s="74" t="str">
        <f>IF(F34="","",IF(F34&lt;AS$2,REF!$B$16,""))</f>
        <v/>
      </c>
      <c r="AX34" s="19"/>
      <c r="AY34" s="9"/>
      <c r="AZ34" s="12">
        <f t="shared" si="7"/>
        <v>0</v>
      </c>
      <c r="BA34" s="12">
        <f>IF(D34="ASS",0,IF(D34="CIR",0,(HOUR(AY34)*60)+MINUTE(AY34)))</f>
        <v>0</v>
      </c>
      <c r="BB34" s="44" t="str">
        <f>IF(AY$2&gt;E34,G34,0)</f>
        <v/>
      </c>
      <c r="BC34" s="74" t="str">
        <f>IF(F34="","",IF(F34&lt;AY$2,REF!$B$16,""))</f>
        <v/>
      </c>
      <c r="BD34" s="19"/>
      <c r="BE34" s="9"/>
      <c r="BF34" s="12">
        <f t="shared" si="8"/>
        <v>0</v>
      </c>
      <c r="BG34" s="12">
        <f>IF(D34="ASS",0,IF(D34="CIR",0,(HOUR(BE34)*60)+MINUTE(BE34)))</f>
        <v>0</v>
      </c>
      <c r="BH34" s="44" t="str">
        <f>IF(BE$2&gt;E34,G34,0)</f>
        <v/>
      </c>
      <c r="BI34" s="74" t="str">
        <f>IF(F34="","",IF(F34&lt;BE$2,REF!$B$16,""))</f>
        <v/>
      </c>
      <c r="BJ34" s="19"/>
      <c r="BK34" s="9"/>
      <c r="BL34" s="12">
        <f t="shared" si="9"/>
        <v>0</v>
      </c>
      <c r="BM34" s="12">
        <f>IF(D34="ASS",0,IF(D34="CIR",0,(HOUR(BK34)*60)+MINUTE(BK34)))</f>
        <v>0</v>
      </c>
      <c r="BN34" s="44" t="str">
        <f>IF(BK$2&gt;E34,G34,0)</f>
        <v/>
      </c>
      <c r="BO34" s="74" t="str">
        <f>IF(F34="","",IF(F34&lt;BK$2,REF!$B$16,""))</f>
        <v/>
      </c>
      <c r="BP34" s="19"/>
      <c r="BQ34" s="9"/>
      <c r="BR34" s="12">
        <f t="shared" si="10"/>
        <v>0</v>
      </c>
      <c r="BS34" s="12">
        <f>IF(D34="ASS",0,IF(D34="CIR",0,(HOUR(BQ34)*60)+MINUTE(BQ34)))</f>
        <v>0</v>
      </c>
      <c r="BT34" s="44" t="str">
        <f>IF(BQ$2&gt;E34,G34,0)</f>
        <v/>
      </c>
      <c r="BU34" s="74" t="str">
        <f>IF(F34="","",IF(F34&lt;BQ$2,REF!$B$16,""))</f>
        <v/>
      </c>
      <c r="BV34" s="19"/>
      <c r="BW34" s="9"/>
      <c r="BX34" s="12">
        <f t="shared" si="11"/>
        <v>0</v>
      </c>
      <c r="BY34" s="12">
        <f>IF(D34="ASS",0,IF(D34="CIR",0,(HOUR(BW34)*60)+MINUTE(BW34)))</f>
        <v>0</v>
      </c>
      <c r="BZ34" s="44" t="str">
        <f>IF(BW$2&gt;E34,G34,0)</f>
        <v/>
      </c>
      <c r="CA34" s="74" t="str">
        <f>IF(F34="","",IF(F34&lt;BW$2,REF!$B$16,""))</f>
        <v/>
      </c>
      <c r="CB34" s="19"/>
      <c r="CC34" s="85">
        <f t="shared" si="12"/>
        <v>0</v>
      </c>
      <c r="CD34" s="86"/>
    </row>
    <row r="35" spans="1:82" hidden="1" outlineLevel="1" x14ac:dyDescent="0.2">
      <c r="A35" s="17"/>
      <c r="B35" s="17"/>
      <c r="C35" s="17"/>
      <c r="D35" s="7"/>
      <c r="E35" s="7"/>
      <c r="F35" s="40"/>
      <c r="G35" s="8" t="str">
        <f>IF(A35="","",IF(D35="ASS",REF!B$11+REF!B$9,IF(D35="CC",REF!B$10+REF!B$9,IF(D35="CIR",REF!B$12+REF!B$9,IF(D35="CD",REF!B$10+REF!B$9,"erreur")))))</f>
        <v/>
      </c>
      <c r="H35" s="9"/>
      <c r="I35" s="10">
        <f t="shared" si="1"/>
        <v>0</v>
      </c>
      <c r="J35" s="10">
        <f>IF(D35="ASS",0,IF(D35="CIR",0,(HOUR(H35)*60)+MINUTE(H35)))</f>
        <v>0</v>
      </c>
      <c r="K35" s="41" t="str">
        <f>IF(H$2&gt;E35,G35,0)</f>
        <v/>
      </c>
      <c r="L35" s="73" t="str">
        <f>IF(F35="","",IF(F35&lt;H$2,REF!$B$16,""))</f>
        <v/>
      </c>
      <c r="M35" s="95" t="e">
        <f>IF(OR(D35="ASS",D35="CIR",D35=""),"",H35-3),IF(OR(D35="CC",D35="CD"),H35-3,"")</f>
        <v>#VALUE!</v>
      </c>
      <c r="N35" s="19"/>
      <c r="O35" s="9"/>
      <c r="P35" s="10">
        <f t="shared" si="2"/>
        <v>0</v>
      </c>
      <c r="Q35" s="10">
        <f>IF(D35="ASS",0,IF(D35="CIR",0,(HOUR(O35)*60)+MINUTE(O35)))</f>
        <v>0</v>
      </c>
      <c r="R35" s="41" t="str">
        <f>IF(O$2&gt;E35,G35,0)</f>
        <v/>
      </c>
      <c r="S35" s="73" t="str">
        <f>IF(F35="","",IF(F35&lt;O$2,REF!$B$16,""))</f>
        <v/>
      </c>
      <c r="T35" s="19"/>
      <c r="U35" s="9"/>
      <c r="V35" s="12">
        <f t="shared" si="3"/>
        <v>0</v>
      </c>
      <c r="W35" s="12">
        <f>IF(D35="ASS",0,IF(D35="CIR",0,(HOUR(U35)*60)+MINUTE(U35)))</f>
        <v>0</v>
      </c>
      <c r="X35" s="44" t="str">
        <f>IF(U$2&gt;E35,G35,0)</f>
        <v/>
      </c>
      <c r="Y35" s="74" t="str">
        <f>IF(F35="","",IF(F35&lt;U$2,REF!$B$16,""))</f>
        <v/>
      </c>
      <c r="Z35" s="19"/>
      <c r="AA35" s="9"/>
      <c r="AB35" s="12">
        <f t="shared" si="4"/>
        <v>0</v>
      </c>
      <c r="AC35" s="12">
        <f>IF(D35="ASS",0,IF(D35="CIR",0,(HOUR(AA35)*60)+MINUTE(AA35)))</f>
        <v>0</v>
      </c>
      <c r="AD35" s="44" t="str">
        <f>IF(AA$2&gt;E35,G35,0)</f>
        <v/>
      </c>
      <c r="AE35" s="74" t="str">
        <f>IF(F35="","",IF(F35&lt;AA$2,REF!$B$16,""))</f>
        <v/>
      </c>
      <c r="AF35" s="19"/>
      <c r="AG35" s="9"/>
      <c r="AH35" s="12">
        <f t="shared" si="0"/>
        <v>0</v>
      </c>
      <c r="AI35" s="12">
        <f>IF(D35="ASS",0,IF(D35="CIR",0,(HOUR(AG35)*60)+MINUTE(AG35)))</f>
        <v>0</v>
      </c>
      <c r="AJ35" s="44" t="str">
        <f>IF(AG$2&gt;E35,G35,0)</f>
        <v/>
      </c>
      <c r="AK35" s="74" t="str">
        <f>IF(F35="","",IF(F35&lt;AG$2,REF!$B$16,""))</f>
        <v/>
      </c>
      <c r="AL35" s="19"/>
      <c r="AM35" s="9"/>
      <c r="AN35" s="12">
        <f t="shared" si="5"/>
        <v>0</v>
      </c>
      <c r="AO35" s="12">
        <f>IF(D35="ASS",0,IF(D35="CIR",0,(HOUR(AM35)*60)+MINUTE(AM35)))</f>
        <v>0</v>
      </c>
      <c r="AP35" s="44" t="str">
        <f>IF(AM$2&gt;E35,G35,0)</f>
        <v/>
      </c>
      <c r="AQ35" s="74" t="str">
        <f>IF(F35="","",IF(F35&lt;AM$2,REF!$B$16,""))</f>
        <v/>
      </c>
      <c r="AR35" s="19"/>
      <c r="AS35" s="9"/>
      <c r="AT35" s="12">
        <f t="shared" si="6"/>
        <v>0</v>
      </c>
      <c r="AU35" s="12">
        <f>IF(D35="ASS",0,IF(D35="CIR",0,(HOUR(AS35)*60)+MINUTE(AS35)))</f>
        <v>0</v>
      </c>
      <c r="AV35" s="44" t="str">
        <f>IF(AS$2&gt;E35,G35,0)</f>
        <v/>
      </c>
      <c r="AW35" s="74" t="str">
        <f>IF(F35="","",IF(F35&lt;AS$2,REF!$B$16,""))</f>
        <v/>
      </c>
      <c r="AX35" s="19"/>
      <c r="AY35" s="9"/>
      <c r="AZ35" s="12">
        <f t="shared" si="7"/>
        <v>0</v>
      </c>
      <c r="BA35" s="12">
        <f>IF(D35="ASS",0,IF(D35="CIR",0,(HOUR(AY35)*60)+MINUTE(AY35)))</f>
        <v>0</v>
      </c>
      <c r="BB35" s="44" t="str">
        <f>IF(AY$2&gt;E35,G35,0)</f>
        <v/>
      </c>
      <c r="BC35" s="74" t="str">
        <f>IF(F35="","",IF(F35&lt;AY$2,REF!$B$16,""))</f>
        <v/>
      </c>
      <c r="BD35" s="19"/>
      <c r="BE35" s="9"/>
      <c r="BF35" s="12">
        <f t="shared" si="8"/>
        <v>0</v>
      </c>
      <c r="BG35" s="12">
        <f>IF(D35="ASS",0,IF(D35="CIR",0,(HOUR(BE35)*60)+MINUTE(BE35)))</f>
        <v>0</v>
      </c>
      <c r="BH35" s="44" t="str">
        <f>IF(BE$2&gt;E35,G35,0)</f>
        <v/>
      </c>
      <c r="BI35" s="74" t="str">
        <f>IF(F35="","",IF(F35&lt;BE$2,REF!$B$16,""))</f>
        <v/>
      </c>
      <c r="BJ35" s="19"/>
      <c r="BK35" s="9"/>
      <c r="BL35" s="12">
        <f t="shared" si="9"/>
        <v>0</v>
      </c>
      <c r="BM35" s="12">
        <f>IF(D35="ASS",0,IF(D35="CIR",0,(HOUR(BK35)*60)+MINUTE(BK35)))</f>
        <v>0</v>
      </c>
      <c r="BN35" s="44" t="str">
        <f>IF(BK$2&gt;E35,G35,0)</f>
        <v/>
      </c>
      <c r="BO35" s="74" t="str">
        <f>IF(F35="","",IF(F35&lt;BK$2,REF!$B$16,""))</f>
        <v/>
      </c>
      <c r="BP35" s="19"/>
      <c r="BQ35" s="9"/>
      <c r="BR35" s="12">
        <f t="shared" si="10"/>
        <v>0</v>
      </c>
      <c r="BS35" s="12">
        <f>IF(D35="ASS",0,IF(D35="CIR",0,(HOUR(BQ35)*60)+MINUTE(BQ35)))</f>
        <v>0</v>
      </c>
      <c r="BT35" s="44" t="str">
        <f>IF(BQ$2&gt;E35,G35,0)</f>
        <v/>
      </c>
      <c r="BU35" s="74" t="str">
        <f>IF(F35="","",IF(F35&lt;BQ$2,REF!$B$16,""))</f>
        <v/>
      </c>
      <c r="BV35" s="19"/>
      <c r="BW35" s="9"/>
      <c r="BX35" s="12">
        <f t="shared" si="11"/>
        <v>0</v>
      </c>
      <c r="BY35" s="12">
        <f>IF(D35="ASS",0,IF(D35="CIR",0,(HOUR(BW35)*60)+MINUTE(BW35)))</f>
        <v>0</v>
      </c>
      <c r="BZ35" s="44" t="str">
        <f>IF(BW$2&gt;E35,G35,0)</f>
        <v/>
      </c>
      <c r="CA35" s="74" t="str">
        <f>IF(F35="","",IF(F35&lt;BW$2,REF!$B$16,""))</f>
        <v/>
      </c>
      <c r="CB35" s="19"/>
      <c r="CC35" s="85">
        <f t="shared" si="12"/>
        <v>0</v>
      </c>
      <c r="CD35" s="86"/>
    </row>
    <row r="36" spans="1:82" hidden="1" outlineLevel="1" x14ac:dyDescent="0.2">
      <c r="A36" s="17"/>
      <c r="B36" s="17"/>
      <c r="C36" s="17"/>
      <c r="D36" s="7"/>
      <c r="E36" s="7"/>
      <c r="F36" s="40"/>
      <c r="G36" s="8" t="str">
        <f>IF(A36="","",IF(D36="ASS",REF!B$11+REF!B$9,IF(D36="CC",REF!B$10+REF!B$9,IF(D36="CIR",REF!B$12+REF!B$9,IF(D36="CD",REF!B$10+REF!B$9,"erreur")))))</f>
        <v/>
      </c>
      <c r="H36" s="9"/>
      <c r="I36" s="10">
        <f t="shared" si="1"/>
        <v>0</v>
      </c>
      <c r="J36" s="10">
        <f>IF(D36="ASS",0,IF(D36="CIR",0,(HOUR(H36)*60)+MINUTE(H36)))</f>
        <v>0</v>
      </c>
      <c r="K36" s="41" t="str">
        <f>IF(H$2&gt;E36,G36,0)</f>
        <v/>
      </c>
      <c r="L36" s="73" t="str">
        <f>IF(F36="","",IF(F36&lt;H$2,REF!$B$16,""))</f>
        <v/>
      </c>
      <c r="M36" s="95" t="e">
        <f>IF(OR(D36="ASS",D36="CIR",D36=""),"",H36-3),IF(OR(D36="CC",D36="CD"),H36-3,"")</f>
        <v>#VALUE!</v>
      </c>
      <c r="N36" s="19"/>
      <c r="O36" s="9"/>
      <c r="P36" s="10">
        <f t="shared" si="2"/>
        <v>0</v>
      </c>
      <c r="Q36" s="10">
        <f>IF(D36="ASS",0,IF(D36="CIR",0,(HOUR(O36)*60)+MINUTE(O36)))</f>
        <v>0</v>
      </c>
      <c r="R36" s="41" t="str">
        <f>IF(O$2&gt;E36,G36,0)</f>
        <v/>
      </c>
      <c r="S36" s="73" t="str">
        <f>IF(F36="","",IF(F36&lt;O$2,REF!$B$16,""))</f>
        <v/>
      </c>
      <c r="T36" s="19"/>
      <c r="U36" s="9"/>
      <c r="V36" s="12">
        <f t="shared" si="3"/>
        <v>0</v>
      </c>
      <c r="W36" s="12">
        <f>IF(D36="ASS",0,IF(D36="CIR",0,(HOUR(U36)*60)+MINUTE(U36)))</f>
        <v>0</v>
      </c>
      <c r="X36" s="44" t="str">
        <f>IF(U$2&gt;E36,G36,0)</f>
        <v/>
      </c>
      <c r="Y36" s="74" t="str">
        <f>IF(F36="","",IF(F36&lt;U$2,REF!$B$16,""))</f>
        <v/>
      </c>
      <c r="Z36" s="19"/>
      <c r="AA36" s="9"/>
      <c r="AB36" s="12">
        <f t="shared" si="4"/>
        <v>0</v>
      </c>
      <c r="AC36" s="12">
        <f>IF(D36="ASS",0,IF(D36="CIR",0,(HOUR(AA36)*60)+MINUTE(AA36)))</f>
        <v>0</v>
      </c>
      <c r="AD36" s="44" t="str">
        <f>IF(AA$2&gt;E36,G36,0)</f>
        <v/>
      </c>
      <c r="AE36" s="74" t="str">
        <f>IF(F36="","",IF(F36&lt;AA$2,REF!$B$16,""))</f>
        <v/>
      </c>
      <c r="AF36" s="19"/>
      <c r="AG36" s="9"/>
      <c r="AH36" s="12">
        <f t="shared" si="0"/>
        <v>0</v>
      </c>
      <c r="AI36" s="12">
        <f>IF(D36="ASS",0,IF(D36="CIR",0,(HOUR(AG36)*60)+MINUTE(AG36)))</f>
        <v>0</v>
      </c>
      <c r="AJ36" s="44" t="str">
        <f>IF(AG$2&gt;E36,G36,0)</f>
        <v/>
      </c>
      <c r="AK36" s="74" t="str">
        <f>IF(F36="","",IF(F36&lt;AG$2,REF!$B$16,""))</f>
        <v/>
      </c>
      <c r="AL36" s="19"/>
      <c r="AM36" s="9"/>
      <c r="AN36" s="12">
        <f t="shared" si="5"/>
        <v>0</v>
      </c>
      <c r="AO36" s="12">
        <f>IF(D36="ASS",0,IF(D36="CIR",0,(HOUR(AM36)*60)+MINUTE(AM36)))</f>
        <v>0</v>
      </c>
      <c r="AP36" s="44" t="str">
        <f>IF(AM$2&gt;E36,G36,0)</f>
        <v/>
      </c>
      <c r="AQ36" s="74" t="str">
        <f>IF(F36="","",IF(F36&lt;AM$2,REF!$B$16,""))</f>
        <v/>
      </c>
      <c r="AR36" s="19"/>
      <c r="AS36" s="9"/>
      <c r="AT36" s="12">
        <f t="shared" si="6"/>
        <v>0</v>
      </c>
      <c r="AU36" s="12">
        <f>IF(D36="ASS",0,IF(D36="CIR",0,(HOUR(AS36)*60)+MINUTE(AS36)))</f>
        <v>0</v>
      </c>
      <c r="AV36" s="44" t="str">
        <f>IF(AS$2&gt;E36,G36,0)</f>
        <v/>
      </c>
      <c r="AW36" s="74" t="str">
        <f>IF(F36="","",IF(F36&lt;AS$2,REF!$B$16,""))</f>
        <v/>
      </c>
      <c r="AX36" s="19"/>
      <c r="AY36" s="9"/>
      <c r="AZ36" s="12">
        <f t="shared" si="7"/>
        <v>0</v>
      </c>
      <c r="BA36" s="12">
        <f>IF(D36="ASS",0,IF(D36="CIR",0,(HOUR(AY36)*60)+MINUTE(AY36)))</f>
        <v>0</v>
      </c>
      <c r="BB36" s="44" t="str">
        <f>IF(AY$2&gt;E36,G36,0)</f>
        <v/>
      </c>
      <c r="BC36" s="74" t="str">
        <f>IF(F36="","",IF(F36&lt;AY$2,REF!$B$16,""))</f>
        <v/>
      </c>
      <c r="BD36" s="19"/>
      <c r="BE36" s="9"/>
      <c r="BF36" s="12">
        <f t="shared" si="8"/>
        <v>0</v>
      </c>
      <c r="BG36" s="12">
        <f>IF(D36="ASS",0,IF(D36="CIR",0,(HOUR(BE36)*60)+MINUTE(BE36)))</f>
        <v>0</v>
      </c>
      <c r="BH36" s="44" t="str">
        <f>IF(BE$2&gt;E36,G36,0)</f>
        <v/>
      </c>
      <c r="BI36" s="74" t="str">
        <f>IF(F36="","",IF(F36&lt;BE$2,REF!$B$16,""))</f>
        <v/>
      </c>
      <c r="BJ36" s="19"/>
      <c r="BK36" s="9"/>
      <c r="BL36" s="12">
        <f t="shared" si="9"/>
        <v>0</v>
      </c>
      <c r="BM36" s="12">
        <f>IF(D36="ASS",0,IF(D36="CIR",0,(HOUR(BK36)*60)+MINUTE(BK36)))</f>
        <v>0</v>
      </c>
      <c r="BN36" s="44" t="str">
        <f>IF(BK$2&gt;E36,G36,0)</f>
        <v/>
      </c>
      <c r="BO36" s="74" t="str">
        <f>IF(F36="","",IF(F36&lt;BK$2,REF!$B$16,""))</f>
        <v/>
      </c>
      <c r="BP36" s="19"/>
      <c r="BQ36" s="9"/>
      <c r="BR36" s="12">
        <f t="shared" si="10"/>
        <v>0</v>
      </c>
      <c r="BS36" s="12">
        <f>IF(D36="ASS",0,IF(D36="CIR",0,(HOUR(BQ36)*60)+MINUTE(BQ36)))</f>
        <v>0</v>
      </c>
      <c r="BT36" s="44" t="str">
        <f>IF(BQ$2&gt;E36,G36,0)</f>
        <v/>
      </c>
      <c r="BU36" s="74" t="str">
        <f>IF(F36="","",IF(F36&lt;BQ$2,REF!$B$16,""))</f>
        <v/>
      </c>
      <c r="BV36" s="19"/>
      <c r="BW36" s="9"/>
      <c r="BX36" s="12">
        <f t="shared" si="11"/>
        <v>0</v>
      </c>
      <c r="BY36" s="12">
        <f>IF(D36="ASS",0,IF(D36="CIR",0,(HOUR(BW36)*60)+MINUTE(BW36)))</f>
        <v>0</v>
      </c>
      <c r="BZ36" s="44" t="str">
        <f>IF(BW$2&gt;E36,G36,0)</f>
        <v/>
      </c>
      <c r="CA36" s="74" t="str">
        <f>IF(F36="","",IF(F36&lt;BW$2,REF!$B$16,""))</f>
        <v/>
      </c>
      <c r="CB36" s="19"/>
      <c r="CC36" s="85">
        <f t="shared" si="12"/>
        <v>0</v>
      </c>
      <c r="CD36" s="86"/>
    </row>
    <row r="37" spans="1:82" hidden="1" outlineLevel="1" x14ac:dyDescent="0.2">
      <c r="A37" s="17"/>
      <c r="B37" s="17"/>
      <c r="C37" s="17"/>
      <c r="D37" s="7"/>
      <c r="E37" s="7"/>
      <c r="F37" s="40"/>
      <c r="G37" s="8" t="str">
        <f>IF(A37="","",IF(D37="ASS",REF!B$11+REF!B$9,IF(D37="CC",REF!B$10+REF!B$9,IF(D37="CIR",REF!B$12+REF!B$9,IF(D37="CD",REF!B$10+REF!B$9,"erreur")))))</f>
        <v/>
      </c>
      <c r="H37" s="9"/>
      <c r="I37" s="10">
        <f t="shared" si="1"/>
        <v>0</v>
      </c>
      <c r="J37" s="10">
        <f>IF(D37="ASS",0,IF(D37="CIR",0,(HOUR(H37)*60)+MINUTE(H37)))</f>
        <v>0</v>
      </c>
      <c r="K37" s="41" t="str">
        <f>IF(H$2&gt;E37,G37,0)</f>
        <v/>
      </c>
      <c r="L37" s="73" t="str">
        <f>IF(F37="","",IF(F37&lt;H$2,REF!$B$16,""))</f>
        <v/>
      </c>
      <c r="M37" s="95" t="e">
        <f>IF(OR(D37="ASS",D37="CIR",D37=""),"",H37-3),IF(OR(D37="CC",D37="CD"),H37-3,"")</f>
        <v>#VALUE!</v>
      </c>
      <c r="N37" s="19"/>
      <c r="O37" s="9"/>
      <c r="P37" s="10">
        <f t="shared" si="2"/>
        <v>0</v>
      </c>
      <c r="Q37" s="10">
        <f>IF(D37="ASS",0,IF(D37="CIR",0,(HOUR(O37)*60)+MINUTE(O37)))</f>
        <v>0</v>
      </c>
      <c r="R37" s="41" t="str">
        <f>IF(O$2&gt;E37,G37,0)</f>
        <v/>
      </c>
      <c r="S37" s="73" t="str">
        <f>IF(F37="","",IF(F37&lt;O$2,REF!$B$16,""))</f>
        <v/>
      </c>
      <c r="T37" s="19"/>
      <c r="U37" s="9"/>
      <c r="V37" s="12">
        <f t="shared" si="3"/>
        <v>0</v>
      </c>
      <c r="W37" s="12">
        <f>IF(D37="ASS",0,IF(D37="CIR",0,(HOUR(U37)*60)+MINUTE(U37)))</f>
        <v>0</v>
      </c>
      <c r="X37" s="44" t="str">
        <f>IF(U$2&gt;E37,G37,0)</f>
        <v/>
      </c>
      <c r="Y37" s="74" t="str">
        <f>IF(F37="","",IF(F37&lt;U$2,REF!$B$16,""))</f>
        <v/>
      </c>
      <c r="Z37" s="19"/>
      <c r="AA37" s="9"/>
      <c r="AB37" s="12">
        <f t="shared" si="4"/>
        <v>0</v>
      </c>
      <c r="AC37" s="12">
        <f>IF(D37="ASS",0,IF(D37="CIR",0,(HOUR(AA37)*60)+MINUTE(AA37)))</f>
        <v>0</v>
      </c>
      <c r="AD37" s="44" t="str">
        <f>IF(AA$2&gt;E37,G37,0)</f>
        <v/>
      </c>
      <c r="AE37" s="74" t="str">
        <f>IF(F37="","",IF(F37&lt;AA$2,REF!$B$16,""))</f>
        <v/>
      </c>
      <c r="AF37" s="19"/>
      <c r="AG37" s="9"/>
      <c r="AH37" s="12">
        <f t="shared" si="0"/>
        <v>0</v>
      </c>
      <c r="AI37" s="12">
        <f>IF(D37="ASS",0,IF(D37="CIR",0,(HOUR(AG37)*60)+MINUTE(AG37)))</f>
        <v>0</v>
      </c>
      <c r="AJ37" s="44" t="str">
        <f>IF(AG$2&gt;E37,G37,0)</f>
        <v/>
      </c>
      <c r="AK37" s="74" t="str">
        <f>IF(F37="","",IF(F37&lt;AG$2,REF!$B$16,""))</f>
        <v/>
      </c>
      <c r="AL37" s="19"/>
      <c r="AM37" s="9"/>
      <c r="AN37" s="12">
        <f t="shared" si="5"/>
        <v>0</v>
      </c>
      <c r="AO37" s="12">
        <f>IF(D37="ASS",0,IF(D37="CIR",0,(HOUR(AM37)*60)+MINUTE(AM37)))</f>
        <v>0</v>
      </c>
      <c r="AP37" s="44" t="str">
        <f>IF(AM$2&gt;E37,G37,0)</f>
        <v/>
      </c>
      <c r="AQ37" s="74" t="str">
        <f>IF(F37="","",IF(F37&lt;AM$2,REF!$B$16,""))</f>
        <v/>
      </c>
      <c r="AR37" s="19"/>
      <c r="AS37" s="9"/>
      <c r="AT37" s="12">
        <f t="shared" si="6"/>
        <v>0</v>
      </c>
      <c r="AU37" s="12">
        <f>IF(D37="ASS",0,IF(D37="CIR",0,(HOUR(AS37)*60)+MINUTE(AS37)))</f>
        <v>0</v>
      </c>
      <c r="AV37" s="44" t="str">
        <f>IF(AS$2&gt;E37,G37,0)</f>
        <v/>
      </c>
      <c r="AW37" s="74" t="str">
        <f>IF(F37="","",IF(F37&lt;AS$2,REF!$B$16,""))</f>
        <v/>
      </c>
      <c r="AX37" s="19"/>
      <c r="AY37" s="9"/>
      <c r="AZ37" s="12">
        <f t="shared" si="7"/>
        <v>0</v>
      </c>
      <c r="BA37" s="12">
        <f>IF(D37="ASS",0,IF(D37="CIR",0,(HOUR(AY37)*60)+MINUTE(AY37)))</f>
        <v>0</v>
      </c>
      <c r="BB37" s="44" t="str">
        <f>IF(AY$2&gt;E37,G37,0)</f>
        <v/>
      </c>
      <c r="BC37" s="74" t="str">
        <f>IF(F37="","",IF(F37&lt;AY$2,REF!$B$16,""))</f>
        <v/>
      </c>
      <c r="BD37" s="19"/>
      <c r="BE37" s="9"/>
      <c r="BF37" s="12">
        <f t="shared" si="8"/>
        <v>0</v>
      </c>
      <c r="BG37" s="12">
        <f>IF(D37="ASS",0,IF(D37="CIR",0,(HOUR(BE37)*60)+MINUTE(BE37)))</f>
        <v>0</v>
      </c>
      <c r="BH37" s="44" t="str">
        <f>IF(BE$2&gt;E37,G37,0)</f>
        <v/>
      </c>
      <c r="BI37" s="74" t="str">
        <f>IF(F37="","",IF(F37&lt;BE$2,REF!$B$16,""))</f>
        <v/>
      </c>
      <c r="BJ37" s="19"/>
      <c r="BK37" s="9"/>
      <c r="BL37" s="12">
        <f t="shared" si="9"/>
        <v>0</v>
      </c>
      <c r="BM37" s="12">
        <f>IF(D37="ASS",0,IF(D37="CIR",0,(HOUR(BK37)*60)+MINUTE(BK37)))</f>
        <v>0</v>
      </c>
      <c r="BN37" s="44" t="str">
        <f>IF(BK$2&gt;E37,G37,0)</f>
        <v/>
      </c>
      <c r="BO37" s="74" t="str">
        <f>IF(F37="","",IF(F37&lt;BK$2,REF!$B$16,""))</f>
        <v/>
      </c>
      <c r="BP37" s="19"/>
      <c r="BQ37" s="9"/>
      <c r="BR37" s="12">
        <f t="shared" si="10"/>
        <v>0</v>
      </c>
      <c r="BS37" s="12">
        <f>IF(D37="ASS",0,IF(D37="CIR",0,(HOUR(BQ37)*60)+MINUTE(BQ37)))</f>
        <v>0</v>
      </c>
      <c r="BT37" s="44" t="str">
        <f>IF(BQ$2&gt;E37,G37,0)</f>
        <v/>
      </c>
      <c r="BU37" s="74" t="str">
        <f>IF(F37="","",IF(F37&lt;BQ$2,REF!$B$16,""))</f>
        <v/>
      </c>
      <c r="BV37" s="19"/>
      <c r="BW37" s="9"/>
      <c r="BX37" s="12">
        <f t="shared" si="11"/>
        <v>0</v>
      </c>
      <c r="BY37" s="12">
        <f>IF(D37="ASS",0,IF(D37="CIR",0,(HOUR(BW37)*60)+MINUTE(BW37)))</f>
        <v>0</v>
      </c>
      <c r="BZ37" s="44" t="str">
        <f>IF(BW$2&gt;E37,G37,0)</f>
        <v/>
      </c>
      <c r="CA37" s="74" t="str">
        <f>IF(F37="","",IF(F37&lt;BW$2,REF!$B$16,""))</f>
        <v/>
      </c>
      <c r="CB37" s="19"/>
      <c r="CC37" s="85">
        <f t="shared" si="12"/>
        <v>0</v>
      </c>
      <c r="CD37" s="86"/>
    </row>
    <row r="38" spans="1:82" collapsed="1" x14ac:dyDescent="0.2">
      <c r="A38" s="17"/>
      <c r="B38" s="23"/>
      <c r="C38" s="24"/>
      <c r="D38" s="7"/>
      <c r="E38" s="7"/>
      <c r="F38" s="40"/>
      <c r="G38" s="8" t="str">
        <f>IF(A38="","",IF(D38="ASS",REF!B$11+REF!B$9,IF(D38="CC",REF!B$10+REF!B$9,IF(D38="CIR",REF!B$12+REF!B$9,IF(D38="CD",REF!B$10+REF!B$9,"erreur")))))</f>
        <v/>
      </c>
      <c r="H38" s="9"/>
      <c r="I38" s="10">
        <f t="shared" si="1"/>
        <v>0</v>
      </c>
      <c r="J38" s="10">
        <f>IF(D38="ASS",0,IF(D38="CIR",0,(HOUR(H38)*60)+MINUTE(H38)))</f>
        <v>0</v>
      </c>
      <c r="K38" s="41" t="str">
        <f>IF(H$2&gt;E38,G38,0)</f>
        <v/>
      </c>
      <c r="L38" s="73" t="str">
        <f>IF(F38="","",IF(F38&lt;H$2,REF!$B$16,""))</f>
        <v/>
      </c>
      <c r="M38" s="95" t="e">
        <f>IF(OR(D38="ASS",D38="CIR",D38=""),"",H38-3),IF(OR(D38="CC",D38="CD"),H38-3,"")</f>
        <v>#VALUE!</v>
      </c>
      <c r="N38" s="11"/>
      <c r="O38" s="9"/>
      <c r="P38" s="10">
        <f t="shared" si="2"/>
        <v>0</v>
      </c>
      <c r="Q38" s="10">
        <f>IF(D38="ASS",0,IF(D38="CIR",0,(HOUR(O38)*60)+MINUTE(O38)))</f>
        <v>0</v>
      </c>
      <c r="R38" s="41" t="str">
        <f>IF(O$2&gt;E38,G38,0)</f>
        <v/>
      </c>
      <c r="S38" s="73" t="str">
        <f>IF(F38="","",IF(F38&lt;O$2,REF!$B$16,""))</f>
        <v/>
      </c>
      <c r="T38" s="18"/>
      <c r="U38" s="9"/>
      <c r="V38" s="12">
        <f t="shared" si="3"/>
        <v>0</v>
      </c>
      <c r="W38" s="12">
        <f>IF(D38="ASS",0,IF(D38="CIR",0,(HOUR(U38)*60)+MINUTE(U38)))</f>
        <v>0</v>
      </c>
      <c r="X38" s="44" t="str">
        <f>IF(U$2&gt;E38,G38,0)</f>
        <v/>
      </c>
      <c r="Y38" s="74" t="str">
        <f>IF(F38="","",IF(F38&lt;U$2,REF!$B$16,""))</f>
        <v/>
      </c>
      <c r="Z38" s="18"/>
      <c r="AA38" s="9"/>
      <c r="AB38" s="12">
        <f t="shared" si="4"/>
        <v>0</v>
      </c>
      <c r="AC38" s="12">
        <f>IF(D38="ASS",0,IF(D38="CIR",0,(HOUR(AA38)*60)+MINUTE(AA38)))</f>
        <v>0</v>
      </c>
      <c r="AD38" s="44" t="str">
        <f>IF(AA$2&gt;E38,G38,0)</f>
        <v/>
      </c>
      <c r="AE38" s="74" t="str">
        <f>IF(F38="","",IF(F38&lt;AA$2,REF!$B$16,""))</f>
        <v/>
      </c>
      <c r="AF38" s="18"/>
      <c r="AG38" s="9"/>
      <c r="AH38" s="12">
        <f t="shared" si="0"/>
        <v>0</v>
      </c>
      <c r="AI38" s="12">
        <f>IF(D38="ASS",0,IF(D38="CIR",0,(HOUR(AG38)*60)+MINUTE(AG38)))</f>
        <v>0</v>
      </c>
      <c r="AJ38" s="44" t="str">
        <f>IF(AG$2&gt;E38,G38,0)</f>
        <v/>
      </c>
      <c r="AK38" s="74" t="str">
        <f>IF(F38="","",IF(F38&lt;AG$2,REF!$B$16,""))</f>
        <v/>
      </c>
      <c r="AL38" s="18"/>
      <c r="AM38" s="9"/>
      <c r="AN38" s="12">
        <f t="shared" si="5"/>
        <v>0</v>
      </c>
      <c r="AO38" s="12">
        <f>IF(D38="ASS",0,IF(D38="CIR",0,(HOUR(AM38)*60)+MINUTE(AM38)))</f>
        <v>0</v>
      </c>
      <c r="AP38" s="44" t="str">
        <f>IF(AM$2&gt;E38,G38,0)</f>
        <v/>
      </c>
      <c r="AQ38" s="74" t="str">
        <f>IF(F38="","",IF(F38&lt;AM$2,REF!$B$16,""))</f>
        <v/>
      </c>
      <c r="AR38" s="18"/>
      <c r="AS38" s="9"/>
      <c r="AT38" s="12">
        <f t="shared" si="6"/>
        <v>0</v>
      </c>
      <c r="AU38" s="12">
        <f>IF(D38="ASS",0,IF(D38="CIR",0,(HOUR(AS38)*60)+MINUTE(AS38)))</f>
        <v>0</v>
      </c>
      <c r="AV38" s="44" t="str">
        <f>IF(AS$2&gt;E38,G38,0)</f>
        <v/>
      </c>
      <c r="AW38" s="74" t="str">
        <f>IF(F38="","",IF(F38&lt;AS$2,REF!$B$16,""))</f>
        <v/>
      </c>
      <c r="AX38" s="18"/>
      <c r="AY38" s="9"/>
      <c r="AZ38" s="12">
        <f t="shared" si="7"/>
        <v>0</v>
      </c>
      <c r="BA38" s="12">
        <f>IF(D38="ASS",0,IF(D38="CIR",0,(HOUR(AY38)*60)+MINUTE(AY38)))</f>
        <v>0</v>
      </c>
      <c r="BB38" s="44" t="str">
        <f>IF(AY$2&gt;E38,G38,0)</f>
        <v/>
      </c>
      <c r="BC38" s="74" t="str">
        <f>IF(F38="","",IF(F38&lt;AY$2,REF!$B$16,""))</f>
        <v/>
      </c>
      <c r="BD38" s="18"/>
      <c r="BE38" s="9"/>
      <c r="BF38" s="12">
        <f t="shared" si="8"/>
        <v>0</v>
      </c>
      <c r="BG38" s="12">
        <f>IF(D38="ASS",0,IF(D38="CIR",0,(HOUR(BE38)*60)+MINUTE(BE38)))</f>
        <v>0</v>
      </c>
      <c r="BH38" s="44" t="str">
        <f>IF(BE$2&gt;E38,G38,0)</f>
        <v/>
      </c>
      <c r="BI38" s="74" t="str">
        <f>IF(F38="","",IF(F38&lt;BE$2,REF!$B$16,""))</f>
        <v/>
      </c>
      <c r="BJ38" s="18"/>
      <c r="BK38" s="9"/>
      <c r="BL38" s="12">
        <f t="shared" si="9"/>
        <v>0</v>
      </c>
      <c r="BM38" s="12">
        <f>IF(D38="ASS",0,IF(D38="CIR",0,(HOUR(BK38)*60)+MINUTE(BK38)))</f>
        <v>0</v>
      </c>
      <c r="BN38" s="44" t="str">
        <f>IF(BK$2&gt;E38,G38,0)</f>
        <v/>
      </c>
      <c r="BO38" s="74" t="str">
        <f>IF(F38="","",IF(F38&lt;BK$2,REF!$B$16,""))</f>
        <v/>
      </c>
      <c r="BP38" s="18"/>
      <c r="BQ38" s="9"/>
      <c r="BR38" s="12">
        <f t="shared" si="10"/>
        <v>0</v>
      </c>
      <c r="BS38" s="12">
        <f>IF(D38="ASS",0,IF(D38="CIR",0,(HOUR(BQ38)*60)+MINUTE(BQ38)))</f>
        <v>0</v>
      </c>
      <c r="BT38" s="44" t="str">
        <f>IF(BQ$2&gt;E38,G38,0)</f>
        <v/>
      </c>
      <c r="BU38" s="74" t="str">
        <f>IF(F38="","",IF(F38&lt;BQ$2,REF!$B$16,""))</f>
        <v/>
      </c>
      <c r="BV38" s="18"/>
      <c r="BW38" s="9"/>
      <c r="BX38" s="12">
        <f t="shared" si="11"/>
        <v>0</v>
      </c>
      <c r="BY38" s="12">
        <f>IF(D38="ASS",0,IF(D38="CIR",0,(HOUR(BW38)*60)+MINUTE(BW38)))</f>
        <v>0</v>
      </c>
      <c r="BZ38" s="44" t="str">
        <f>IF(BW$2&gt;E38,G38,0)</f>
        <v/>
      </c>
      <c r="CA38" s="74" t="str">
        <f>IF(F38="","",IF(F38&lt;BW$2,REF!$B$16,""))</f>
        <v/>
      </c>
      <c r="CB38" s="19"/>
      <c r="CC38" s="85">
        <f t="shared" si="12"/>
        <v>0</v>
      </c>
      <c r="CD38" s="86"/>
    </row>
    <row r="39" spans="1:82" x14ac:dyDescent="0.2">
      <c r="A39" s="17"/>
      <c r="B39" s="17"/>
      <c r="C39" s="17"/>
      <c r="D39" s="7"/>
      <c r="E39" s="7"/>
      <c r="F39" s="40"/>
      <c r="G39" s="8" t="str">
        <f>IF(A39="","",IF(D39="ASS",REF!B$11+REF!B$9,IF(D39="CC",REF!B$10+REF!B$9,IF(D39="CIR",REF!B$12+REF!B$9,IF(D39="CD",REF!B$10+REF!B$9,"erreur")))))</f>
        <v/>
      </c>
      <c r="H39" s="9"/>
      <c r="I39" s="10">
        <f t="shared" si="1"/>
        <v>0</v>
      </c>
      <c r="J39" s="10">
        <f>IF(D39="ASS",0,IF(D39="CIR",0,(HOUR(H39)*60)+MINUTE(H39)))</f>
        <v>0</v>
      </c>
      <c r="K39" s="41" t="str">
        <f>IF(H$2&gt;E39,G39,0)</f>
        <v/>
      </c>
      <c r="L39" s="73" t="str">
        <f>IF(F39="","",IF(F39&lt;H$2,REF!$B$16,""))</f>
        <v/>
      </c>
      <c r="M39" s="95" t="e">
        <f>IF(OR(D39="ASS",D39="CIR",D39=""),"",H39-3),IF(OR(D39="CC",D39="CD"),H39-3,"")</f>
        <v>#VALUE!</v>
      </c>
      <c r="N39" s="18"/>
      <c r="O39" s="9"/>
      <c r="P39" s="10">
        <f t="shared" si="2"/>
        <v>0</v>
      </c>
      <c r="Q39" s="10">
        <f>IF(D39="ASS",0,IF(D39="CIR",0,(HOUR(O39)*60)+MINUTE(O39)))</f>
        <v>0</v>
      </c>
      <c r="R39" s="41" t="str">
        <f>IF(O$2&gt;E39,G39,0)</f>
        <v/>
      </c>
      <c r="S39" s="73" t="str">
        <f>IF(F39="","",IF(F39&lt;O$2,REF!$B$16,""))</f>
        <v/>
      </c>
      <c r="T39" s="18"/>
      <c r="U39" s="9"/>
      <c r="V39" s="12">
        <f t="shared" si="3"/>
        <v>0</v>
      </c>
      <c r="W39" s="12">
        <f>IF(D39="ASS",0,IF(D39="CIR",0,(HOUR(U39)*60)+MINUTE(U39)))</f>
        <v>0</v>
      </c>
      <c r="X39" s="44" t="str">
        <f>IF(U$2&gt;E39,G39,0)</f>
        <v/>
      </c>
      <c r="Y39" s="74" t="str">
        <f>IF(F39="","",IF(F39&lt;U$2,REF!$B$16,""))</f>
        <v/>
      </c>
      <c r="Z39" s="18"/>
      <c r="AA39" s="9"/>
      <c r="AB39" s="12">
        <f t="shared" si="4"/>
        <v>0</v>
      </c>
      <c r="AC39" s="12">
        <f>IF(D39="ASS",0,IF(D39="CIR",0,(HOUR(AA39)*60)+MINUTE(AA39)))</f>
        <v>0</v>
      </c>
      <c r="AD39" s="44" t="str">
        <f>IF(AA$2&gt;E39,G39,0)</f>
        <v/>
      </c>
      <c r="AE39" s="74" t="str">
        <f>IF(F39="","",IF(F39&lt;AA$2,REF!$B$16,""))</f>
        <v/>
      </c>
      <c r="AF39" s="18"/>
      <c r="AG39" s="9"/>
      <c r="AH39" s="12">
        <f t="shared" si="0"/>
        <v>0</v>
      </c>
      <c r="AI39" s="12">
        <f>IF(D39="ASS",0,IF(D39="CIR",0,(HOUR(AG39)*60)+MINUTE(AG39)))</f>
        <v>0</v>
      </c>
      <c r="AJ39" s="44" t="str">
        <f>IF(AG$2&gt;E39,G39,0)</f>
        <v/>
      </c>
      <c r="AK39" s="74" t="str">
        <f>IF(F39="","",IF(F39&lt;AG$2,REF!$B$16,""))</f>
        <v/>
      </c>
      <c r="AL39" s="18"/>
      <c r="AM39" s="9"/>
      <c r="AN39" s="12">
        <f t="shared" si="5"/>
        <v>0</v>
      </c>
      <c r="AO39" s="12">
        <f>IF(D39="ASS",0,IF(D39="CIR",0,(HOUR(AM39)*60)+MINUTE(AM39)))</f>
        <v>0</v>
      </c>
      <c r="AP39" s="44" t="str">
        <f>IF(AM$2&gt;E39,G39,0)</f>
        <v/>
      </c>
      <c r="AQ39" s="74" t="str">
        <f>IF(F39="","",IF(F39&lt;AM$2,REF!$B$16,""))</f>
        <v/>
      </c>
      <c r="AR39" s="18"/>
      <c r="AS39" s="9"/>
      <c r="AT39" s="12">
        <f t="shared" si="6"/>
        <v>0</v>
      </c>
      <c r="AU39" s="12">
        <f>IF(D39="ASS",0,IF(D39="CIR",0,(HOUR(AS39)*60)+MINUTE(AS39)))</f>
        <v>0</v>
      </c>
      <c r="AV39" s="44" t="str">
        <f>IF(AS$2&gt;E39,G39,0)</f>
        <v/>
      </c>
      <c r="AW39" s="74" t="str">
        <f>IF(F39="","",IF(F39&lt;AS$2,REF!$B$16,""))</f>
        <v/>
      </c>
      <c r="AX39" s="18"/>
      <c r="AY39" s="9"/>
      <c r="AZ39" s="12">
        <f t="shared" si="7"/>
        <v>0</v>
      </c>
      <c r="BA39" s="12">
        <f>IF(D39="ASS",0,IF(D39="CIR",0,(HOUR(AY39)*60)+MINUTE(AY39)))</f>
        <v>0</v>
      </c>
      <c r="BB39" s="44" t="str">
        <f>IF(AY$2&gt;E39,G39,0)</f>
        <v/>
      </c>
      <c r="BC39" s="74" t="str">
        <f>IF(F39="","",IF(F39&lt;AY$2,REF!$B$16,""))</f>
        <v/>
      </c>
      <c r="BD39" s="18"/>
      <c r="BE39" s="9"/>
      <c r="BF39" s="12">
        <f t="shared" si="8"/>
        <v>0</v>
      </c>
      <c r="BG39" s="12">
        <f>IF(D39="ASS",0,IF(D39="CIR",0,(HOUR(BE39)*60)+MINUTE(BE39)))</f>
        <v>0</v>
      </c>
      <c r="BH39" s="44" t="str">
        <f>IF(BE$2&gt;E39,G39,0)</f>
        <v/>
      </c>
      <c r="BI39" s="74" t="str">
        <f>IF(F39="","",IF(F39&lt;BE$2,REF!$B$16,""))</f>
        <v/>
      </c>
      <c r="BJ39" s="18"/>
      <c r="BK39" s="9"/>
      <c r="BL39" s="12">
        <f t="shared" si="9"/>
        <v>0</v>
      </c>
      <c r="BM39" s="12">
        <f>IF(D39="ASS",0,IF(D39="CIR",0,(HOUR(BK39)*60)+MINUTE(BK39)))</f>
        <v>0</v>
      </c>
      <c r="BN39" s="44" t="str">
        <f>IF(BK$2&gt;E39,G39,0)</f>
        <v/>
      </c>
      <c r="BO39" s="74" t="str">
        <f>IF(F39="","",IF(F39&lt;BK$2,REF!$B$16,""))</f>
        <v/>
      </c>
      <c r="BP39" s="18"/>
      <c r="BQ39" s="9"/>
      <c r="BR39" s="12">
        <f t="shared" si="10"/>
        <v>0</v>
      </c>
      <c r="BS39" s="12">
        <f>IF(D39="ASS",0,IF(D39="CIR",0,(HOUR(BQ39)*60)+MINUTE(BQ39)))</f>
        <v>0</v>
      </c>
      <c r="BT39" s="44" t="str">
        <f>IF(BQ$2&gt;E39,G39,0)</f>
        <v/>
      </c>
      <c r="BU39" s="74" t="str">
        <f>IF(F39="","",IF(F39&lt;BQ$2,REF!$B$16,""))</f>
        <v/>
      </c>
      <c r="BV39" s="18"/>
      <c r="BW39" s="9"/>
      <c r="BX39" s="12">
        <f t="shared" si="11"/>
        <v>0</v>
      </c>
      <c r="BY39" s="12">
        <f>IF(D39="ASS",0,IF(D39="CIR",0,(HOUR(BW39)*60)+MINUTE(BW39)))</f>
        <v>0</v>
      </c>
      <c r="BZ39" s="44" t="str">
        <f>IF(BW$2&gt;E39,G39,0)</f>
        <v/>
      </c>
      <c r="CA39" s="74" t="str">
        <f>IF(F39="","",IF(F39&lt;BW$2,REF!$B$16,""))</f>
        <v/>
      </c>
      <c r="CB39" s="19"/>
      <c r="CC39" s="85">
        <f t="shared" si="12"/>
        <v>0</v>
      </c>
      <c r="CD39" s="86"/>
    </row>
    <row r="40" spans="1:82" x14ac:dyDescent="0.2">
      <c r="A40" s="17"/>
      <c r="B40" s="17"/>
      <c r="C40" s="17"/>
      <c r="D40" s="7"/>
      <c r="E40" s="7"/>
      <c r="F40" s="40"/>
      <c r="G40" s="8" t="str">
        <f>IF(A40="","",IF(D40="ASS",REF!B$11+REF!B$9,IF(D40="CC",REF!B$10+REF!B$9,IF(D40="CIR",REF!B$12+REF!B$9,IF(D40="CD",REF!B$10+REF!B$9,"erreur")))))</f>
        <v/>
      </c>
      <c r="H40" s="9"/>
      <c r="I40" s="10">
        <f t="shared" si="1"/>
        <v>0</v>
      </c>
      <c r="J40" s="10">
        <f>IF(D40="ASS",0,IF(D40="CIR",0,(HOUR(H40)*60)+MINUTE(H40)))</f>
        <v>0</v>
      </c>
      <c r="K40" s="41" t="str">
        <f>IF(H$2&gt;E40,G40,0)</f>
        <v/>
      </c>
      <c r="L40" s="73" t="str">
        <f>IF(F40="","",IF(F40&lt;H$2,REF!$B$16,""))</f>
        <v/>
      </c>
      <c r="M40" s="95" t="e">
        <f>IF(OR(D40="ASS",D40="CIR",D40=""),"",H40-3),IF(OR(D40="CC",D40="CD"),H40-3,"")</f>
        <v>#VALUE!</v>
      </c>
      <c r="N40" s="18"/>
      <c r="O40" s="9"/>
      <c r="P40" s="10">
        <f t="shared" si="2"/>
        <v>0</v>
      </c>
      <c r="Q40" s="10">
        <f>IF(D40="ASS",0,IF(D40="CIR",0,(HOUR(O40)*60)+MINUTE(O40)))</f>
        <v>0</v>
      </c>
      <c r="R40" s="41" t="str">
        <f>IF(O$2&gt;E40,G40,0)</f>
        <v/>
      </c>
      <c r="S40" s="73" t="str">
        <f>IF(F40="","",IF(F40&lt;O$2,REF!$B$16,""))</f>
        <v/>
      </c>
      <c r="T40" s="18"/>
      <c r="U40" s="9"/>
      <c r="V40" s="12">
        <f t="shared" si="3"/>
        <v>0</v>
      </c>
      <c r="W40" s="12">
        <f>IF(D40="ASS",0,IF(D40="CIR",0,(HOUR(U40)*60)+MINUTE(U40)))</f>
        <v>0</v>
      </c>
      <c r="X40" s="44" t="str">
        <f>IF(U$2&gt;E40,G40,0)</f>
        <v/>
      </c>
      <c r="Y40" s="74" t="str">
        <f>IF(F40="","",IF(F40&lt;U$2,REF!$B$16,""))</f>
        <v/>
      </c>
      <c r="Z40" s="18"/>
      <c r="AA40" s="9"/>
      <c r="AB40" s="12">
        <f t="shared" si="4"/>
        <v>0</v>
      </c>
      <c r="AC40" s="12">
        <f>IF(D40="ASS",0,IF(D40="CIR",0,(HOUR(AA40)*60)+MINUTE(AA40)))</f>
        <v>0</v>
      </c>
      <c r="AD40" s="44" t="str">
        <f>IF(AA$2&gt;E40,G40,0)</f>
        <v/>
      </c>
      <c r="AE40" s="74" t="str">
        <f>IF(F40="","",IF(F40&lt;AA$2,REF!$B$16,""))</f>
        <v/>
      </c>
      <c r="AF40" s="18"/>
      <c r="AG40" s="9"/>
      <c r="AH40" s="12">
        <f t="shared" si="0"/>
        <v>0</v>
      </c>
      <c r="AI40" s="12">
        <f>IF(D40="ASS",0,IF(D40="CIR",0,(HOUR(AG40)*60)+MINUTE(AG40)))</f>
        <v>0</v>
      </c>
      <c r="AJ40" s="44" t="str">
        <f>IF(AG$2&gt;E40,G40,0)</f>
        <v/>
      </c>
      <c r="AK40" s="74" t="str">
        <f>IF(F40="","",IF(F40&lt;AG$2,REF!$B$16,""))</f>
        <v/>
      </c>
      <c r="AL40" s="18"/>
      <c r="AM40" s="9"/>
      <c r="AN40" s="12">
        <f t="shared" si="5"/>
        <v>0</v>
      </c>
      <c r="AO40" s="12">
        <f>IF(D40="ASS",0,IF(D40="CIR",0,(HOUR(AM40)*60)+MINUTE(AM40)))</f>
        <v>0</v>
      </c>
      <c r="AP40" s="44" t="str">
        <f>IF(AM$2&gt;E40,G40,0)</f>
        <v/>
      </c>
      <c r="AQ40" s="74" t="str">
        <f>IF(F40="","",IF(F40&lt;AM$2,REF!$B$16,""))</f>
        <v/>
      </c>
      <c r="AR40" s="18"/>
      <c r="AS40" s="9"/>
      <c r="AT40" s="12">
        <f t="shared" si="6"/>
        <v>0</v>
      </c>
      <c r="AU40" s="12">
        <f>IF(D40="ASS",0,IF(D40="CIR",0,(HOUR(AS40)*60)+MINUTE(AS40)))</f>
        <v>0</v>
      </c>
      <c r="AV40" s="44" t="str">
        <f>IF(AS$2&gt;E40,G40,0)</f>
        <v/>
      </c>
      <c r="AW40" s="74" t="str">
        <f>IF(F40="","",IF(F40&lt;AS$2,REF!$B$16,""))</f>
        <v/>
      </c>
      <c r="AX40" s="18"/>
      <c r="AY40" s="9"/>
      <c r="AZ40" s="12">
        <f t="shared" si="7"/>
        <v>0</v>
      </c>
      <c r="BA40" s="12">
        <f>IF(D40="ASS",0,IF(D40="CIR",0,(HOUR(AY40)*60)+MINUTE(AY40)))</f>
        <v>0</v>
      </c>
      <c r="BB40" s="44" t="str">
        <f>IF(AY$2&gt;E40,G40,0)</f>
        <v/>
      </c>
      <c r="BC40" s="74" t="str">
        <f>IF(F40="","",IF(F40&lt;AY$2,REF!$B$16,""))</f>
        <v/>
      </c>
      <c r="BD40" s="18"/>
      <c r="BE40" s="9"/>
      <c r="BF40" s="12">
        <f t="shared" si="8"/>
        <v>0</v>
      </c>
      <c r="BG40" s="12">
        <f>IF(D40="ASS",0,IF(D40="CIR",0,(HOUR(BE40)*60)+MINUTE(BE40)))</f>
        <v>0</v>
      </c>
      <c r="BH40" s="44" t="str">
        <f>IF(BE$2&gt;E40,G40,0)</f>
        <v/>
      </c>
      <c r="BI40" s="74" t="str">
        <f>IF(F40="","",IF(F40&lt;BE$2,REF!$B$16,""))</f>
        <v/>
      </c>
      <c r="BJ40" s="18"/>
      <c r="BK40" s="9"/>
      <c r="BL40" s="12">
        <f t="shared" si="9"/>
        <v>0</v>
      </c>
      <c r="BM40" s="12">
        <f>IF(D40="ASS",0,IF(D40="CIR",0,(HOUR(BK40)*60)+MINUTE(BK40)))</f>
        <v>0</v>
      </c>
      <c r="BN40" s="44" t="str">
        <f>IF(BK$2&gt;E40,G40,0)</f>
        <v/>
      </c>
      <c r="BO40" s="74" t="str">
        <f>IF(F40="","",IF(F40&lt;BK$2,REF!$B$16,""))</f>
        <v/>
      </c>
      <c r="BP40" s="18"/>
      <c r="BQ40" s="9"/>
      <c r="BR40" s="12">
        <f t="shared" si="10"/>
        <v>0</v>
      </c>
      <c r="BS40" s="12">
        <f>IF(D40="ASS",0,IF(D40="CIR",0,(HOUR(BQ40)*60)+MINUTE(BQ40)))</f>
        <v>0</v>
      </c>
      <c r="BT40" s="44" t="str">
        <f>IF(BQ$2&gt;E40,G40,0)</f>
        <v/>
      </c>
      <c r="BU40" s="74" t="str">
        <f>IF(F40="","",IF(F40&lt;BQ$2,REF!$B$16,""))</f>
        <v/>
      </c>
      <c r="BV40" s="18"/>
      <c r="BW40" s="9"/>
      <c r="BX40" s="12">
        <f t="shared" si="11"/>
        <v>0</v>
      </c>
      <c r="BY40" s="12">
        <f>IF(D40="ASS",0,IF(D40="CIR",0,(HOUR(BW40)*60)+MINUTE(BW40)))</f>
        <v>0</v>
      </c>
      <c r="BZ40" s="44" t="str">
        <f>IF(BW$2&gt;E40,G40,0)</f>
        <v/>
      </c>
      <c r="CA40" s="74" t="str">
        <f>IF(F40="","",IF(F40&lt;BW$2,REF!$B$16,""))</f>
        <v/>
      </c>
      <c r="CB40" s="19"/>
      <c r="CC40" s="85">
        <f t="shared" si="12"/>
        <v>0</v>
      </c>
      <c r="CD40" s="86"/>
    </row>
    <row r="41" spans="1:82" x14ac:dyDescent="0.2">
      <c r="A41" s="17"/>
      <c r="B41" s="17"/>
      <c r="C41" s="17"/>
      <c r="D41" s="7"/>
      <c r="E41" s="7"/>
      <c r="F41" s="40"/>
      <c r="G41" s="8" t="str">
        <f>IF(A41="","",IF(D41="ASS",REF!B$11+REF!B$9,IF(D41="CC",REF!B$10+REF!B$9,IF(D41="CIR",REF!B$12+REF!B$9,IF(D41="CD",REF!B$10+REF!B$9,"erreur")))))</f>
        <v/>
      </c>
      <c r="H41" s="9"/>
      <c r="I41" s="10">
        <f t="shared" si="1"/>
        <v>0</v>
      </c>
      <c r="J41" s="10">
        <f>IF(D41="ASS",0,IF(D41="CIR",0,(HOUR(H41)*60)+MINUTE(H41)))</f>
        <v>0</v>
      </c>
      <c r="K41" s="41" t="str">
        <f>IF(H$2&gt;E41,G41,0)</f>
        <v/>
      </c>
      <c r="L41" s="73" t="str">
        <f>IF(F41="","",IF(F41&lt;H$2,REF!$B$16,""))</f>
        <v/>
      </c>
      <c r="M41" s="95" t="e">
        <f>IF(OR(D41="ASS",D41="CIR",D41=""),"",H41-3),IF(OR(D41="CC",D41="CD"),H41-3,"")</f>
        <v>#VALUE!</v>
      </c>
      <c r="N41" s="18"/>
      <c r="O41" s="9"/>
      <c r="P41" s="10">
        <f t="shared" si="2"/>
        <v>0</v>
      </c>
      <c r="Q41" s="10">
        <f>IF(D41="ASS",0,IF(D41="CIR",0,(HOUR(O41)*60)+MINUTE(O41)))</f>
        <v>0</v>
      </c>
      <c r="R41" s="41" t="str">
        <f>IF(O$2&gt;E41,G41,0)</f>
        <v/>
      </c>
      <c r="S41" s="73" t="str">
        <f>IF(F41="","",IF(F41&lt;O$2,REF!$B$16,""))</f>
        <v/>
      </c>
      <c r="T41" s="18"/>
      <c r="U41" s="9"/>
      <c r="V41" s="12">
        <f t="shared" si="3"/>
        <v>0</v>
      </c>
      <c r="W41" s="12">
        <f>IF(D41="ASS",0,IF(D41="CIR",0,(HOUR(U41)*60)+MINUTE(U41)))</f>
        <v>0</v>
      </c>
      <c r="X41" s="44" t="str">
        <f>IF(U$2&gt;E41,G41,0)</f>
        <v/>
      </c>
      <c r="Y41" s="74" t="str">
        <f>IF(F41="","",IF(F41&lt;U$2,REF!$B$16,""))</f>
        <v/>
      </c>
      <c r="Z41" s="18"/>
      <c r="AA41" s="9"/>
      <c r="AB41" s="12">
        <f t="shared" si="4"/>
        <v>0</v>
      </c>
      <c r="AC41" s="12">
        <f>IF(D41="ASS",0,IF(D41="CIR",0,(HOUR(AA41)*60)+MINUTE(AA41)))</f>
        <v>0</v>
      </c>
      <c r="AD41" s="44" t="str">
        <f>IF(AA$2&gt;E41,G41,0)</f>
        <v/>
      </c>
      <c r="AE41" s="74" t="str">
        <f>IF(F41="","",IF(F41&lt;AA$2,REF!$B$16,""))</f>
        <v/>
      </c>
      <c r="AF41" s="18"/>
      <c r="AG41" s="9"/>
      <c r="AH41" s="12">
        <f t="shared" si="0"/>
        <v>0</v>
      </c>
      <c r="AI41" s="12">
        <f>IF(D41="ASS",0,IF(D41="CIR",0,(HOUR(AG41)*60)+MINUTE(AG41)))</f>
        <v>0</v>
      </c>
      <c r="AJ41" s="44" t="str">
        <f>IF(AG$2&gt;E41,G41,0)</f>
        <v/>
      </c>
      <c r="AK41" s="74" t="str">
        <f>IF(F41="","",IF(F41&lt;AG$2,REF!$B$16,""))</f>
        <v/>
      </c>
      <c r="AL41" s="18"/>
      <c r="AM41" s="9"/>
      <c r="AN41" s="12">
        <f t="shared" si="5"/>
        <v>0</v>
      </c>
      <c r="AO41" s="12">
        <f>IF(D41="ASS",0,IF(D41="CIR",0,(HOUR(AM41)*60)+MINUTE(AM41)))</f>
        <v>0</v>
      </c>
      <c r="AP41" s="44" t="str">
        <f>IF(AM$2&gt;E41,G41,0)</f>
        <v/>
      </c>
      <c r="AQ41" s="74" t="str">
        <f>IF(F41="","",IF(F41&lt;AM$2,REF!$B$16,""))</f>
        <v/>
      </c>
      <c r="AR41" s="18"/>
      <c r="AS41" s="9"/>
      <c r="AT41" s="12">
        <f t="shared" si="6"/>
        <v>0</v>
      </c>
      <c r="AU41" s="12">
        <f>IF(D41="ASS",0,IF(D41="CIR",0,(HOUR(AS41)*60)+MINUTE(AS41)))</f>
        <v>0</v>
      </c>
      <c r="AV41" s="44" t="str">
        <f>IF(AS$2&gt;E41,G41,0)</f>
        <v/>
      </c>
      <c r="AW41" s="74" t="str">
        <f>IF(F41="","",IF(F41&lt;AS$2,REF!$B$16,""))</f>
        <v/>
      </c>
      <c r="AX41" s="18"/>
      <c r="AY41" s="9"/>
      <c r="AZ41" s="12">
        <f t="shared" si="7"/>
        <v>0</v>
      </c>
      <c r="BA41" s="12">
        <f>IF(D41="ASS",0,IF(D41="CIR",0,(HOUR(AY41)*60)+MINUTE(AY41)))</f>
        <v>0</v>
      </c>
      <c r="BB41" s="44" t="str">
        <f>IF(AY$2&gt;E41,G41,0)</f>
        <v/>
      </c>
      <c r="BC41" s="74" t="str">
        <f>IF(F41="","",IF(F41&lt;AY$2,REF!$B$16,""))</f>
        <v/>
      </c>
      <c r="BD41" s="18"/>
      <c r="BE41" s="9"/>
      <c r="BF41" s="12">
        <f t="shared" si="8"/>
        <v>0</v>
      </c>
      <c r="BG41" s="12">
        <f>IF(D41="ASS",0,IF(D41="CIR",0,(HOUR(BE41)*60)+MINUTE(BE41)))</f>
        <v>0</v>
      </c>
      <c r="BH41" s="44" t="str">
        <f>IF(BE$2&gt;E41,G41,0)</f>
        <v/>
      </c>
      <c r="BI41" s="74" t="str">
        <f>IF(F41="","",IF(F41&lt;BE$2,REF!$B$16,""))</f>
        <v/>
      </c>
      <c r="BJ41" s="18"/>
      <c r="BK41" s="9"/>
      <c r="BL41" s="12">
        <f t="shared" si="9"/>
        <v>0</v>
      </c>
      <c r="BM41" s="12">
        <f>IF(D41="ASS",0,IF(D41="CIR",0,(HOUR(BK41)*60)+MINUTE(BK41)))</f>
        <v>0</v>
      </c>
      <c r="BN41" s="44" t="str">
        <f>IF(BK$2&gt;E41,G41,0)</f>
        <v/>
      </c>
      <c r="BO41" s="74" t="str">
        <f>IF(F41="","",IF(F41&lt;BK$2,REF!$B$16,""))</f>
        <v/>
      </c>
      <c r="BP41" s="18"/>
      <c r="BQ41" s="9"/>
      <c r="BR41" s="12">
        <f t="shared" si="10"/>
        <v>0</v>
      </c>
      <c r="BS41" s="12">
        <f>IF(D41="ASS",0,IF(D41="CIR",0,(HOUR(BQ41)*60)+MINUTE(BQ41)))</f>
        <v>0</v>
      </c>
      <c r="BT41" s="44" t="str">
        <f>IF(BQ$2&gt;E41,G41,0)</f>
        <v/>
      </c>
      <c r="BU41" s="74" t="str">
        <f>IF(F41="","",IF(F41&lt;BQ$2,REF!$B$16,""))</f>
        <v/>
      </c>
      <c r="BV41" s="18"/>
      <c r="BW41" s="9"/>
      <c r="BX41" s="12">
        <f t="shared" si="11"/>
        <v>0</v>
      </c>
      <c r="BY41" s="12">
        <f>IF(D41="ASS",0,IF(D41="CIR",0,(HOUR(BW41)*60)+MINUTE(BW41)))</f>
        <v>0</v>
      </c>
      <c r="BZ41" s="44" t="str">
        <f>IF(BW$2&gt;E41,G41,0)</f>
        <v/>
      </c>
      <c r="CA41" s="74" t="str">
        <f>IF(F41="","",IF(F41&lt;BW$2,REF!$B$16,""))</f>
        <v/>
      </c>
      <c r="CB41" s="19"/>
      <c r="CC41" s="85">
        <f t="shared" si="12"/>
        <v>0</v>
      </c>
      <c r="CD41" s="86"/>
    </row>
    <row r="42" spans="1:82" x14ac:dyDescent="0.2">
      <c r="A42" s="17"/>
      <c r="B42" s="17"/>
      <c r="C42" s="17"/>
      <c r="D42" s="7"/>
      <c r="E42" s="7"/>
      <c r="F42" s="40"/>
      <c r="G42" s="8" t="str">
        <f>IF(A42="","",IF(D42="ASS",REF!B$11+REF!B$9,IF(D42="CC",REF!B$10+REF!B$9,IF(D42="CIR",REF!B$12+REF!B$9,IF(D42="CD",REF!B$10+REF!B$9,"erreur")))))</f>
        <v/>
      </c>
      <c r="H42" s="9"/>
      <c r="I42" s="10">
        <f t="shared" si="1"/>
        <v>0</v>
      </c>
      <c r="J42" s="10">
        <f>IF(D42="ASS",0,IF(D42="CIR",0,(HOUR(H42)*60)+MINUTE(H42)))</f>
        <v>0</v>
      </c>
      <c r="K42" s="41" t="str">
        <f>IF(H$2&gt;E42,G42,0)</f>
        <v/>
      </c>
      <c r="L42" s="73" t="str">
        <f>IF(F42="","",IF(F42&lt;H$2,REF!$B$16,""))</f>
        <v/>
      </c>
      <c r="M42" s="95" t="e">
        <f>IF(OR(D42="ASS",D42="CIR",D42=""),"",H42-3),IF(OR(D42="CC",D42="CD"),H42-3,"")</f>
        <v>#VALUE!</v>
      </c>
      <c r="N42" s="18"/>
      <c r="O42" s="9"/>
      <c r="P42" s="10">
        <f t="shared" si="2"/>
        <v>0</v>
      </c>
      <c r="Q42" s="10">
        <f>IF(D42="ASS",0,IF(D42="CIR",0,(HOUR(O42)*60)+MINUTE(O42)))</f>
        <v>0</v>
      </c>
      <c r="R42" s="41" t="str">
        <f>IF(O$2&gt;E42,G42,0)</f>
        <v/>
      </c>
      <c r="S42" s="73" t="str">
        <f>IF(F42="","",IF(F42&lt;O$2,REF!$B$16,""))</f>
        <v/>
      </c>
      <c r="T42" s="18"/>
      <c r="U42" s="9"/>
      <c r="V42" s="12">
        <f t="shared" si="3"/>
        <v>0</v>
      </c>
      <c r="W42" s="12">
        <f>IF(D42="ASS",0,IF(D42="CIR",0,(HOUR(U42)*60)+MINUTE(U42)))</f>
        <v>0</v>
      </c>
      <c r="X42" s="44" t="str">
        <f>IF(U$2&gt;E42,G42,0)</f>
        <v/>
      </c>
      <c r="Y42" s="74" t="str">
        <f>IF(F42="","",IF(F42&lt;U$2,REF!$B$16,""))</f>
        <v/>
      </c>
      <c r="Z42" s="18"/>
      <c r="AA42" s="9"/>
      <c r="AB42" s="12">
        <f t="shared" si="4"/>
        <v>0</v>
      </c>
      <c r="AC42" s="12">
        <f>IF(D42="ASS",0,IF(D42="CIR",0,(HOUR(AA42)*60)+MINUTE(AA42)))</f>
        <v>0</v>
      </c>
      <c r="AD42" s="44" t="str">
        <f>IF(AA$2&gt;E42,G42,0)</f>
        <v/>
      </c>
      <c r="AE42" s="74" t="str">
        <f>IF(F42="","",IF(F42&lt;AA$2,REF!$B$16,""))</f>
        <v/>
      </c>
      <c r="AF42" s="18"/>
      <c r="AG42" s="9"/>
      <c r="AH42" s="12">
        <f t="shared" si="0"/>
        <v>0</v>
      </c>
      <c r="AI42" s="12">
        <f>IF(D42="ASS",0,IF(D42="CIR",0,(HOUR(AG42)*60)+MINUTE(AG42)))</f>
        <v>0</v>
      </c>
      <c r="AJ42" s="44" t="str">
        <f>IF(AG$2&gt;E42,G42,0)</f>
        <v/>
      </c>
      <c r="AK42" s="74" t="str">
        <f>IF(F42="","",IF(F42&lt;AG$2,REF!$B$16,""))</f>
        <v/>
      </c>
      <c r="AL42" s="18"/>
      <c r="AM42" s="9"/>
      <c r="AN42" s="12">
        <f t="shared" si="5"/>
        <v>0</v>
      </c>
      <c r="AO42" s="12">
        <f>IF(D42="ASS",0,IF(D42="CIR",0,(HOUR(AM42)*60)+MINUTE(AM42)))</f>
        <v>0</v>
      </c>
      <c r="AP42" s="44" t="str">
        <f>IF(AM$2&gt;E42,G42,0)</f>
        <v/>
      </c>
      <c r="AQ42" s="74" t="str">
        <f>IF(F42="","",IF(F42&lt;AM$2,REF!$B$16,""))</f>
        <v/>
      </c>
      <c r="AR42" s="18"/>
      <c r="AS42" s="9"/>
      <c r="AT42" s="12">
        <f t="shared" si="6"/>
        <v>0</v>
      </c>
      <c r="AU42" s="12">
        <f>IF(D42="ASS",0,IF(D42="CIR",0,(HOUR(AS42)*60)+MINUTE(AS42)))</f>
        <v>0</v>
      </c>
      <c r="AV42" s="44" t="str">
        <f>IF(AS$2&gt;E42,G42,0)</f>
        <v/>
      </c>
      <c r="AW42" s="74" t="str">
        <f>IF(F42="","",IF(F42&lt;AS$2,REF!$B$16,""))</f>
        <v/>
      </c>
      <c r="AX42" s="18"/>
      <c r="AY42" s="9"/>
      <c r="AZ42" s="12">
        <f t="shared" si="7"/>
        <v>0</v>
      </c>
      <c r="BA42" s="12">
        <f>IF(D42="ASS",0,IF(D42="CIR",0,(HOUR(AY42)*60)+MINUTE(AY42)))</f>
        <v>0</v>
      </c>
      <c r="BB42" s="44" t="str">
        <f>IF(AY$2&gt;E42,G42,0)</f>
        <v/>
      </c>
      <c r="BC42" s="74" t="str">
        <f>IF(F42="","",IF(F42&lt;AY$2,REF!$B$16,""))</f>
        <v/>
      </c>
      <c r="BD42" s="18"/>
      <c r="BE42" s="9"/>
      <c r="BF42" s="12">
        <f t="shared" si="8"/>
        <v>0</v>
      </c>
      <c r="BG42" s="12">
        <f>IF(D42="ASS",0,IF(D42="CIR",0,(HOUR(BE42)*60)+MINUTE(BE42)))</f>
        <v>0</v>
      </c>
      <c r="BH42" s="44" t="str">
        <f>IF(BE$2&gt;E42,G42,0)</f>
        <v/>
      </c>
      <c r="BI42" s="74" t="str">
        <f>IF(F42="","",IF(F42&lt;BE$2,REF!$B$16,""))</f>
        <v/>
      </c>
      <c r="BJ42" s="18"/>
      <c r="BK42" s="9"/>
      <c r="BL42" s="12">
        <f t="shared" si="9"/>
        <v>0</v>
      </c>
      <c r="BM42" s="12">
        <f>IF(D42="ASS",0,IF(D42="CIR",0,(HOUR(BK42)*60)+MINUTE(BK42)))</f>
        <v>0</v>
      </c>
      <c r="BN42" s="44" t="str">
        <f>IF(BK$2&gt;E42,G42,0)</f>
        <v/>
      </c>
      <c r="BO42" s="74" t="str">
        <f>IF(F42="","",IF(F42&lt;BK$2,REF!$B$16,""))</f>
        <v/>
      </c>
      <c r="BP42" s="18"/>
      <c r="BQ42" s="9"/>
      <c r="BR42" s="12">
        <f t="shared" si="10"/>
        <v>0</v>
      </c>
      <c r="BS42" s="12">
        <f>IF(D42="ASS",0,IF(D42="CIR",0,(HOUR(BQ42)*60)+MINUTE(BQ42)))</f>
        <v>0</v>
      </c>
      <c r="BT42" s="44" t="str">
        <f>IF(BQ$2&gt;E42,G42,0)</f>
        <v/>
      </c>
      <c r="BU42" s="74" t="str">
        <f>IF(F42="","",IF(F42&lt;BQ$2,REF!$B$16,""))</f>
        <v/>
      </c>
      <c r="BV42" s="18"/>
      <c r="BW42" s="9"/>
      <c r="BX42" s="12">
        <f t="shared" si="11"/>
        <v>0</v>
      </c>
      <c r="BY42" s="12">
        <f>IF(D42="ASS",0,IF(D42="CIR",0,(HOUR(BW42)*60)+MINUTE(BW42)))</f>
        <v>0</v>
      </c>
      <c r="BZ42" s="44" t="str">
        <f>IF(BW$2&gt;E42,G42,0)</f>
        <v/>
      </c>
      <c r="CA42" s="74" t="str">
        <f>IF(F42="","",IF(F42&lt;BW$2,REF!$B$16,""))</f>
        <v/>
      </c>
      <c r="CB42" s="19"/>
      <c r="CC42" s="85">
        <f t="shared" si="12"/>
        <v>0</v>
      </c>
      <c r="CD42" s="86"/>
    </row>
    <row r="43" spans="1:82" x14ac:dyDescent="0.2">
      <c r="A43" s="17"/>
      <c r="B43" s="17"/>
      <c r="C43" s="17"/>
      <c r="D43" s="7"/>
      <c r="E43" s="7"/>
      <c r="F43" s="40"/>
      <c r="G43" s="8" t="str">
        <f>IF(A43="","",IF(D43="ASS",REF!B$11+REF!B$9,IF(D43="CC",REF!B$10+REF!B$9,IF(D43="CIR",REF!B$12+REF!B$9,IF(D43="CD",REF!B$10+REF!B$9,"erreur")))))</f>
        <v/>
      </c>
      <c r="H43" s="9"/>
      <c r="I43" s="10">
        <f t="shared" si="1"/>
        <v>0</v>
      </c>
      <c r="J43" s="10">
        <f>IF(D43="ASS",0,IF(D43="CIR",0,(HOUR(H43)*60)+MINUTE(H43)))</f>
        <v>0</v>
      </c>
      <c r="K43" s="41" t="str">
        <f>IF(H$2&gt;E43,G43,0)</f>
        <v/>
      </c>
      <c r="L43" s="73" t="str">
        <f>IF(F43="","",IF(F43&lt;H$2,REF!$B$16,""))</f>
        <v/>
      </c>
      <c r="M43" s="95" t="e">
        <f>IF(OR(D43="ASS",D43="CIR",D43=""),"",H43-3),IF(OR(D43="CC",D43="CD"),H43-3,"")</f>
        <v>#VALUE!</v>
      </c>
      <c r="N43" s="18"/>
      <c r="O43" s="9"/>
      <c r="P43" s="10">
        <f t="shared" si="2"/>
        <v>0</v>
      </c>
      <c r="Q43" s="10">
        <f>IF(D43="ASS",0,IF(D43="CIR",0,(HOUR(O43)*60)+MINUTE(O43)))</f>
        <v>0</v>
      </c>
      <c r="R43" s="41" t="str">
        <f>IF(O$2&gt;E43,G43,0)</f>
        <v/>
      </c>
      <c r="S43" s="73" t="str">
        <f>IF(F43="","",IF(F43&lt;O$2,REF!$B$16,""))</f>
        <v/>
      </c>
      <c r="T43" s="18"/>
      <c r="U43" s="9"/>
      <c r="V43" s="12">
        <f t="shared" si="3"/>
        <v>0</v>
      </c>
      <c r="W43" s="12">
        <f>IF(D43="ASS",0,IF(D43="CIR",0,(HOUR(U43)*60)+MINUTE(U43)))</f>
        <v>0</v>
      </c>
      <c r="X43" s="44" t="str">
        <f>IF(U$2&gt;E43,G43,0)</f>
        <v/>
      </c>
      <c r="Y43" s="74" t="str">
        <f>IF(F43="","",IF(F43&lt;U$2,REF!$B$16,""))</f>
        <v/>
      </c>
      <c r="Z43" s="18"/>
      <c r="AA43" s="9"/>
      <c r="AB43" s="12">
        <f t="shared" si="4"/>
        <v>0</v>
      </c>
      <c r="AC43" s="12">
        <f>IF(D43="ASS",0,IF(D43="CIR",0,(HOUR(AA43)*60)+MINUTE(AA43)))</f>
        <v>0</v>
      </c>
      <c r="AD43" s="44" t="str">
        <f>IF(AA$2&gt;E43,G43,0)</f>
        <v/>
      </c>
      <c r="AE43" s="74" t="str">
        <f>IF(F43="","",IF(F43&lt;AA$2,REF!$B$16,""))</f>
        <v/>
      </c>
      <c r="AF43" s="18"/>
      <c r="AG43" s="9"/>
      <c r="AH43" s="12">
        <f t="shared" si="0"/>
        <v>0</v>
      </c>
      <c r="AI43" s="12">
        <f>IF(D43="ASS",0,IF(D43="CIR",0,(HOUR(AG43)*60)+MINUTE(AG43)))</f>
        <v>0</v>
      </c>
      <c r="AJ43" s="44" t="str">
        <f>IF(AG$2&gt;E43,G43,0)</f>
        <v/>
      </c>
      <c r="AK43" s="74" t="str">
        <f>IF(F43="","",IF(F43&lt;AG$2,REF!$B$16,""))</f>
        <v/>
      </c>
      <c r="AL43" s="18"/>
      <c r="AM43" s="9"/>
      <c r="AN43" s="12">
        <f t="shared" si="5"/>
        <v>0</v>
      </c>
      <c r="AO43" s="12">
        <f>IF(D43="ASS",0,IF(D43="CIR",0,(HOUR(AM43)*60)+MINUTE(AM43)))</f>
        <v>0</v>
      </c>
      <c r="AP43" s="44" t="str">
        <f>IF(AM$2&gt;E43,G43,0)</f>
        <v/>
      </c>
      <c r="AQ43" s="74" t="str">
        <f>IF(F43="","",IF(F43&lt;AM$2,REF!$B$16,""))</f>
        <v/>
      </c>
      <c r="AR43" s="18"/>
      <c r="AS43" s="9"/>
      <c r="AT43" s="12">
        <f t="shared" si="6"/>
        <v>0</v>
      </c>
      <c r="AU43" s="12">
        <f>IF(D43="ASS",0,IF(D43="CIR",0,(HOUR(AS43)*60)+MINUTE(AS43)))</f>
        <v>0</v>
      </c>
      <c r="AV43" s="44" t="str">
        <f>IF(AS$2&gt;E43,G43,0)</f>
        <v/>
      </c>
      <c r="AW43" s="74" t="str">
        <f>IF(F43="","",IF(F43&lt;AS$2,REF!$B$16,""))</f>
        <v/>
      </c>
      <c r="AX43" s="18"/>
      <c r="AY43" s="9"/>
      <c r="AZ43" s="12">
        <f t="shared" si="7"/>
        <v>0</v>
      </c>
      <c r="BA43" s="12">
        <f>IF(D43="ASS",0,IF(D43="CIR",0,(HOUR(AY43)*60)+MINUTE(AY43)))</f>
        <v>0</v>
      </c>
      <c r="BB43" s="44" t="str">
        <f>IF(AY$2&gt;E43,G43,0)</f>
        <v/>
      </c>
      <c r="BC43" s="74" t="str">
        <f>IF(F43="","",IF(F43&lt;AY$2,REF!$B$16,""))</f>
        <v/>
      </c>
      <c r="BD43" s="18"/>
      <c r="BE43" s="9"/>
      <c r="BF43" s="12">
        <f t="shared" si="8"/>
        <v>0</v>
      </c>
      <c r="BG43" s="12">
        <f>IF(D43="ASS",0,IF(D43="CIR",0,(HOUR(BE43)*60)+MINUTE(BE43)))</f>
        <v>0</v>
      </c>
      <c r="BH43" s="44" t="str">
        <f>IF(BE$2&gt;E43,G43,0)</f>
        <v/>
      </c>
      <c r="BI43" s="74" t="str">
        <f>IF(F43="","",IF(F43&lt;BE$2,REF!$B$16,""))</f>
        <v/>
      </c>
      <c r="BJ43" s="18"/>
      <c r="BK43" s="9"/>
      <c r="BL43" s="12">
        <f t="shared" si="9"/>
        <v>0</v>
      </c>
      <c r="BM43" s="12">
        <f>IF(D43="ASS",0,IF(D43="CIR",0,(HOUR(BK43)*60)+MINUTE(BK43)))</f>
        <v>0</v>
      </c>
      <c r="BN43" s="44" t="str">
        <f>IF(BK$2&gt;E43,G43,0)</f>
        <v/>
      </c>
      <c r="BO43" s="74" t="str">
        <f>IF(F43="","",IF(F43&lt;BK$2,REF!$B$16,""))</f>
        <v/>
      </c>
      <c r="BP43" s="18"/>
      <c r="BQ43" s="9"/>
      <c r="BR43" s="12">
        <f t="shared" si="10"/>
        <v>0</v>
      </c>
      <c r="BS43" s="12">
        <f>IF(D43="ASS",0,IF(D43="CIR",0,(HOUR(BQ43)*60)+MINUTE(BQ43)))</f>
        <v>0</v>
      </c>
      <c r="BT43" s="44" t="str">
        <f>IF(BQ$2&gt;E43,G43,0)</f>
        <v/>
      </c>
      <c r="BU43" s="74" t="str">
        <f>IF(F43="","",IF(F43&lt;BQ$2,REF!$B$16,""))</f>
        <v/>
      </c>
      <c r="BV43" s="18"/>
      <c r="BW43" s="9"/>
      <c r="BX43" s="12">
        <f t="shared" si="11"/>
        <v>0</v>
      </c>
      <c r="BY43" s="12">
        <f>IF(D43="ASS",0,IF(D43="CIR",0,(HOUR(BW43)*60)+MINUTE(BW43)))</f>
        <v>0</v>
      </c>
      <c r="BZ43" s="44" t="str">
        <f>IF(BW$2&gt;E43,G43,0)</f>
        <v/>
      </c>
      <c r="CA43" s="74" t="str">
        <f>IF(F43="","",IF(F43&lt;BW$2,REF!$B$16,""))</f>
        <v/>
      </c>
      <c r="CB43" s="19"/>
      <c r="CC43" s="87">
        <f t="shared" si="12"/>
        <v>0</v>
      </c>
      <c r="CD43" s="88"/>
    </row>
    <row r="44" spans="1:82" x14ac:dyDescent="0.2">
      <c r="A44" s="48" t="s">
        <v>33</v>
      </c>
      <c r="B44" s="49"/>
      <c r="C44" s="49"/>
      <c r="D44" s="50"/>
      <c r="E44" s="25"/>
      <c r="F44" s="25"/>
      <c r="G44" s="25"/>
      <c r="H44" s="47">
        <f>SUM(I3:I43)</f>
        <v>2810</v>
      </c>
      <c r="I44" s="47"/>
      <c r="J44" s="47"/>
      <c r="K44" s="47"/>
      <c r="L44" s="47"/>
      <c r="M44" s="47"/>
      <c r="N44" s="47"/>
      <c r="O44" s="47">
        <f t="shared" ref="O44" si="13">SUM(P3:P43)</f>
        <v>0</v>
      </c>
      <c r="P44" s="47"/>
      <c r="Q44" s="47"/>
      <c r="R44" s="47"/>
      <c r="S44" s="47"/>
      <c r="T44" s="47"/>
      <c r="U44" s="47">
        <f t="shared" ref="U44" si="14">SUM(V3:V43)</f>
        <v>0</v>
      </c>
      <c r="V44" s="47"/>
      <c r="W44" s="47"/>
      <c r="X44" s="47"/>
      <c r="Y44" s="47"/>
      <c r="Z44" s="47"/>
      <c r="AA44" s="47">
        <f t="shared" ref="AA44" si="15">SUM(AB3:AB43)</f>
        <v>0</v>
      </c>
      <c r="AB44" s="47"/>
      <c r="AC44" s="47"/>
      <c r="AD44" s="47"/>
      <c r="AE44" s="47"/>
      <c r="AF44" s="47"/>
      <c r="AG44" s="47">
        <f t="shared" ref="AG44" si="16">SUM(AH3:AH43)</f>
        <v>0</v>
      </c>
      <c r="AH44" s="47"/>
      <c r="AI44" s="47"/>
      <c r="AJ44" s="47"/>
      <c r="AK44" s="47"/>
      <c r="AL44" s="47"/>
      <c r="AM44" s="47">
        <f t="shared" ref="AM44" si="17">SUM(AN3:AN43)</f>
        <v>0</v>
      </c>
      <c r="AN44" s="47"/>
      <c r="AO44" s="47"/>
      <c r="AP44" s="47"/>
      <c r="AQ44" s="47"/>
      <c r="AR44" s="47"/>
      <c r="AS44" s="47">
        <f t="shared" ref="AS44" si="18">SUM(AT3:AT43)</f>
        <v>0</v>
      </c>
      <c r="AT44" s="47"/>
      <c r="AU44" s="47"/>
      <c r="AV44" s="47"/>
      <c r="AW44" s="47"/>
      <c r="AX44" s="47"/>
      <c r="AY44" s="47">
        <f t="shared" ref="AY44" si="19">SUM(AZ3:AZ43)</f>
        <v>0</v>
      </c>
      <c r="AZ44" s="47"/>
      <c r="BA44" s="47"/>
      <c r="BB44" s="47"/>
      <c r="BC44" s="47"/>
      <c r="BD44" s="47"/>
      <c r="BE44" s="47">
        <f t="shared" ref="BE44" si="20">SUM(BF3:BF43)</f>
        <v>0</v>
      </c>
      <c r="BF44" s="47"/>
      <c r="BG44" s="47"/>
      <c r="BH44" s="47"/>
      <c r="BI44" s="47"/>
      <c r="BJ44" s="47"/>
      <c r="BK44" s="47">
        <f t="shared" ref="BK44" si="21">SUM(BL3:BL43)</f>
        <v>0</v>
      </c>
      <c r="BL44" s="47"/>
      <c r="BM44" s="47"/>
      <c r="BN44" s="47"/>
      <c r="BO44" s="47"/>
      <c r="BP44" s="47"/>
      <c r="BQ44" s="47">
        <f t="shared" ref="BQ44" si="22">SUM(BR3:BR43)</f>
        <v>0</v>
      </c>
      <c r="BR44" s="47"/>
      <c r="BS44" s="47"/>
      <c r="BT44" s="47"/>
      <c r="BU44" s="47"/>
      <c r="BV44" s="47"/>
      <c r="BW44" s="47">
        <f t="shared" ref="BW44" si="23">SUM(BX3:BX43)</f>
        <v>0</v>
      </c>
      <c r="BX44" s="47"/>
      <c r="BY44" s="47"/>
      <c r="BZ44" s="47"/>
      <c r="CA44" s="47"/>
      <c r="CB44" s="47"/>
      <c r="CC44" s="78"/>
    </row>
    <row r="45" spans="1:82" x14ac:dyDescent="0.2">
      <c r="A45" s="48" t="s">
        <v>41</v>
      </c>
      <c r="B45" s="49"/>
      <c r="C45" s="49"/>
      <c r="D45" s="50"/>
      <c r="E45" s="25"/>
      <c r="F45" s="25"/>
      <c r="G45" s="25"/>
      <c r="H45" s="46"/>
      <c r="I45" s="47"/>
      <c r="J45" s="47"/>
      <c r="K45" s="47"/>
      <c r="L45" s="47"/>
      <c r="M45" s="47"/>
      <c r="N45" s="47"/>
      <c r="O45" s="46"/>
      <c r="P45" s="47"/>
      <c r="Q45" s="47"/>
      <c r="R45" s="47"/>
      <c r="S45" s="47"/>
      <c r="T45" s="47"/>
      <c r="U45" s="46"/>
      <c r="V45" s="47"/>
      <c r="W45" s="47"/>
      <c r="X45" s="47"/>
      <c r="Y45" s="47"/>
      <c r="Z45" s="47"/>
      <c r="AA45" s="46"/>
      <c r="AB45" s="47"/>
      <c r="AC45" s="47"/>
      <c r="AD45" s="47"/>
      <c r="AE45" s="47"/>
      <c r="AF45" s="47"/>
      <c r="AG45" s="46"/>
      <c r="AH45" s="47"/>
      <c r="AI45" s="47"/>
      <c r="AJ45" s="47"/>
      <c r="AK45" s="47"/>
      <c r="AL45" s="47"/>
      <c r="AM45" s="46"/>
      <c r="AN45" s="47"/>
      <c r="AO45" s="47"/>
      <c r="AP45" s="47"/>
      <c r="AQ45" s="47"/>
      <c r="AR45" s="47"/>
      <c r="AS45" s="46"/>
      <c r="AT45" s="47"/>
      <c r="AU45" s="47"/>
      <c r="AV45" s="47"/>
      <c r="AW45" s="47"/>
      <c r="AX45" s="47"/>
      <c r="AY45" s="46"/>
      <c r="AZ45" s="47"/>
      <c r="BA45" s="47"/>
      <c r="BB45" s="47"/>
      <c r="BC45" s="47"/>
      <c r="BD45" s="47"/>
      <c r="BE45" s="46"/>
      <c r="BF45" s="47"/>
      <c r="BG45" s="47"/>
      <c r="BH45" s="47"/>
      <c r="BI45" s="47"/>
      <c r="BJ45" s="47"/>
      <c r="BK45" s="46"/>
      <c r="BL45" s="47"/>
      <c r="BM45" s="47"/>
      <c r="BN45" s="47"/>
      <c r="BO45" s="47"/>
      <c r="BP45" s="47"/>
      <c r="BQ45" s="46"/>
      <c r="BR45" s="47"/>
      <c r="BS45" s="47"/>
      <c r="BT45" s="47"/>
      <c r="BU45" s="47"/>
      <c r="BV45" s="47"/>
      <c r="BW45" s="46"/>
      <c r="BX45" s="47"/>
      <c r="BY45" s="47"/>
      <c r="BZ45" s="47"/>
      <c r="CA45" s="47"/>
      <c r="CB45" s="47"/>
      <c r="CC45" s="78"/>
    </row>
    <row r="46" spans="1:82" s="15" customFormat="1" ht="5.0999999999999996" customHeight="1" x14ac:dyDescent="0.2">
      <c r="A46" s="26"/>
      <c r="B46" s="27"/>
      <c r="C46" s="27"/>
      <c r="D46" s="27"/>
      <c r="E46" s="28"/>
      <c r="F46" s="28"/>
      <c r="G46" s="28"/>
      <c r="H46" s="29"/>
      <c r="I46" s="30"/>
      <c r="J46" s="30"/>
      <c r="K46" s="30"/>
      <c r="L46" s="30"/>
      <c r="M46" s="30"/>
      <c r="N46" s="30"/>
      <c r="O46" s="29"/>
      <c r="P46" s="30"/>
      <c r="Q46" s="30"/>
      <c r="R46" s="30"/>
      <c r="S46" s="30"/>
      <c r="T46" s="30"/>
      <c r="U46" s="29"/>
      <c r="V46" s="30"/>
      <c r="W46" s="30"/>
      <c r="X46" s="30"/>
      <c r="Y46" s="30"/>
      <c r="Z46" s="30"/>
      <c r="AA46" s="29"/>
      <c r="AB46" s="30"/>
      <c r="AC46" s="30"/>
      <c r="AD46" s="30"/>
      <c r="AE46" s="30"/>
      <c r="AF46" s="30"/>
      <c r="AG46" s="29"/>
      <c r="AH46" s="30"/>
      <c r="AI46" s="30"/>
      <c r="AJ46" s="30"/>
      <c r="AK46" s="30"/>
      <c r="AL46" s="30"/>
      <c r="AM46" s="29"/>
      <c r="AN46" s="30"/>
      <c r="AO46" s="30"/>
      <c r="AP46" s="30"/>
      <c r="AQ46" s="30"/>
      <c r="AR46" s="30"/>
      <c r="AS46" s="29"/>
      <c r="AT46" s="30"/>
      <c r="AU46" s="30"/>
      <c r="AV46" s="30"/>
      <c r="AW46" s="30"/>
      <c r="AX46" s="30"/>
      <c r="AY46" s="29"/>
      <c r="AZ46" s="30"/>
      <c r="BA46" s="30"/>
      <c r="BB46" s="30"/>
      <c r="BC46" s="30"/>
      <c r="BD46" s="30"/>
      <c r="BE46" s="29"/>
      <c r="BF46" s="30"/>
      <c r="BG46" s="30"/>
      <c r="BH46" s="30"/>
      <c r="BI46" s="30"/>
      <c r="BJ46" s="30"/>
      <c r="BK46" s="29"/>
      <c r="BL46" s="30"/>
      <c r="BM46" s="30"/>
      <c r="BN46" s="30"/>
      <c r="BO46" s="30"/>
      <c r="BP46" s="30"/>
      <c r="BQ46" s="29"/>
      <c r="BR46" s="30"/>
      <c r="BS46" s="30"/>
      <c r="BT46" s="30"/>
      <c r="BU46" s="30"/>
      <c r="BV46" s="30"/>
      <c r="BW46" s="29"/>
      <c r="BX46" s="30"/>
      <c r="BY46" s="30"/>
      <c r="BZ46" s="30"/>
      <c r="CA46" s="30"/>
      <c r="CB46" s="30"/>
    </row>
    <row r="47" spans="1:82" ht="18" customHeight="1" x14ac:dyDescent="0.2">
      <c r="A47" s="48" t="s">
        <v>32</v>
      </c>
      <c r="B47" s="49"/>
      <c r="C47" s="49"/>
      <c r="D47" s="50"/>
      <c r="E47" s="31"/>
      <c r="F47" s="31"/>
      <c r="G47" s="31"/>
      <c r="H47" s="45">
        <f>H44*REF!$B$5</f>
        <v>112.4</v>
      </c>
      <c r="I47" s="45"/>
      <c r="J47" s="45"/>
      <c r="K47" s="45"/>
      <c r="L47" s="45"/>
      <c r="M47" s="45"/>
      <c r="N47" s="45"/>
      <c r="O47" s="92">
        <f>O44*REF!$B$5</f>
        <v>0</v>
      </c>
      <c r="P47" s="93"/>
      <c r="Q47" s="93"/>
      <c r="R47" s="93"/>
      <c r="S47" s="93"/>
      <c r="T47" s="94"/>
      <c r="U47" s="92">
        <f>U44*REF!$B$5</f>
        <v>0</v>
      </c>
      <c r="V47" s="93"/>
      <c r="W47" s="93"/>
      <c r="X47" s="93"/>
      <c r="Y47" s="93"/>
      <c r="Z47" s="94"/>
      <c r="AA47" s="92">
        <f>AA44*REF!$B$5</f>
        <v>0</v>
      </c>
      <c r="AB47" s="93"/>
      <c r="AC47" s="93"/>
      <c r="AD47" s="93"/>
      <c r="AE47" s="93"/>
      <c r="AF47" s="94"/>
      <c r="AG47" s="92">
        <f>AG44*REF!$B$5</f>
        <v>0</v>
      </c>
      <c r="AH47" s="93"/>
      <c r="AI47" s="93"/>
      <c r="AJ47" s="93"/>
      <c r="AK47" s="93"/>
      <c r="AL47" s="94"/>
      <c r="AM47" s="92">
        <f>AM44*REF!$B$5</f>
        <v>0</v>
      </c>
      <c r="AN47" s="93"/>
      <c r="AO47" s="93"/>
      <c r="AP47" s="93"/>
      <c r="AQ47" s="93"/>
      <c r="AR47" s="94"/>
      <c r="AS47" s="92">
        <f>AS44*REF!$B$5</f>
        <v>0</v>
      </c>
      <c r="AT47" s="93"/>
      <c r="AU47" s="93"/>
      <c r="AV47" s="93"/>
      <c r="AW47" s="93"/>
      <c r="AX47" s="94"/>
      <c r="AY47" s="92">
        <f>AY44*REF!$B$5</f>
        <v>0</v>
      </c>
      <c r="AZ47" s="93"/>
      <c r="BA47" s="93"/>
      <c r="BB47" s="93"/>
      <c r="BC47" s="93"/>
      <c r="BD47" s="94"/>
      <c r="BE47" s="92">
        <f>BE44*REF!$B$5</f>
        <v>0</v>
      </c>
      <c r="BF47" s="93"/>
      <c r="BG47" s="93"/>
      <c r="BH47" s="93"/>
      <c r="BI47" s="93"/>
      <c r="BJ47" s="94"/>
      <c r="BK47" s="92">
        <f>BK44*REF!$B$5</f>
        <v>0</v>
      </c>
      <c r="BL47" s="93"/>
      <c r="BM47" s="93"/>
      <c r="BN47" s="93"/>
      <c r="BO47" s="93"/>
      <c r="BP47" s="94"/>
      <c r="BQ47" s="92">
        <f>BQ44*REF!$B$5</f>
        <v>0</v>
      </c>
      <c r="BR47" s="93"/>
      <c r="BS47" s="93"/>
      <c r="BT47" s="93"/>
      <c r="BU47" s="93"/>
      <c r="BV47" s="94"/>
      <c r="BW47" s="92">
        <f>BW44*REF!$B$5</f>
        <v>0</v>
      </c>
      <c r="BX47" s="93"/>
      <c r="BY47" s="93"/>
      <c r="BZ47" s="93"/>
      <c r="CA47" s="93"/>
      <c r="CB47" s="94"/>
      <c r="CC47" s="89">
        <f>SUM(H47:CB47)</f>
        <v>112.4</v>
      </c>
    </row>
    <row r="48" spans="1:82" s="15" customFormat="1" ht="5.0999999999999996" customHeight="1" x14ac:dyDescent="0.2">
      <c r="A48" s="28"/>
      <c r="B48" s="28"/>
      <c r="C48" s="28"/>
      <c r="D48" s="28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</row>
    <row r="49" spans="1:81" ht="18" customHeight="1" x14ac:dyDescent="0.2">
      <c r="A49" s="60" t="s">
        <v>34</v>
      </c>
      <c r="B49" s="61"/>
      <c r="C49" s="61"/>
      <c r="D49" s="62"/>
      <c r="E49" s="33"/>
      <c r="F49" s="33"/>
      <c r="G49" s="33"/>
      <c r="H49" s="80">
        <f>SUM(N3:N43)</f>
        <v>0</v>
      </c>
      <c r="I49" s="80"/>
      <c r="J49" s="80"/>
      <c r="K49" s="80"/>
      <c r="L49" s="80"/>
      <c r="M49" s="80"/>
      <c r="N49" s="80"/>
      <c r="O49" s="80">
        <f>SUM(T3:T43)</f>
        <v>0</v>
      </c>
      <c r="P49" s="80"/>
      <c r="Q49" s="80"/>
      <c r="R49" s="80"/>
      <c r="S49" s="80"/>
      <c r="T49" s="80"/>
      <c r="U49" s="80">
        <f>SUM(Z3:Z43)</f>
        <v>0</v>
      </c>
      <c r="V49" s="80"/>
      <c r="W49" s="80"/>
      <c r="X49" s="80"/>
      <c r="Y49" s="80"/>
      <c r="Z49" s="80"/>
      <c r="AA49" s="80">
        <f>SUM(AF3:AF43)</f>
        <v>0</v>
      </c>
      <c r="AB49" s="80"/>
      <c r="AC49" s="80"/>
      <c r="AD49" s="80"/>
      <c r="AE49" s="80"/>
      <c r="AF49" s="80"/>
      <c r="AG49" s="80">
        <f>SUM(AL3:AL43)</f>
        <v>0</v>
      </c>
      <c r="AH49" s="80"/>
      <c r="AI49" s="80"/>
      <c r="AJ49" s="80"/>
      <c r="AK49" s="80"/>
      <c r="AL49" s="80"/>
      <c r="AM49" s="80">
        <f>SUM(AR3:AR43)</f>
        <v>0</v>
      </c>
      <c r="AN49" s="80"/>
      <c r="AO49" s="80"/>
      <c r="AP49" s="80"/>
      <c r="AQ49" s="80"/>
      <c r="AR49" s="80"/>
      <c r="AS49" s="80">
        <f>SUM(AX3:AX43)</f>
        <v>0</v>
      </c>
      <c r="AT49" s="80"/>
      <c r="AU49" s="80"/>
      <c r="AV49" s="80"/>
      <c r="AW49" s="80"/>
      <c r="AX49" s="80"/>
      <c r="AY49" s="80">
        <f>SUM(BD3:BD43)</f>
        <v>0</v>
      </c>
      <c r="AZ49" s="80"/>
      <c r="BA49" s="80"/>
      <c r="BB49" s="80"/>
      <c r="BC49" s="80"/>
      <c r="BD49" s="80"/>
      <c r="BE49" s="80">
        <f>SUM(BJ3:BJ43)</f>
        <v>0</v>
      </c>
      <c r="BF49" s="80"/>
      <c r="BG49" s="80"/>
      <c r="BH49" s="80"/>
      <c r="BI49" s="80"/>
      <c r="BJ49" s="80"/>
      <c r="BK49" s="80">
        <f>SUM(BP3:BP43)</f>
        <v>0</v>
      </c>
      <c r="BL49" s="80"/>
      <c r="BM49" s="80"/>
      <c r="BN49" s="80"/>
      <c r="BO49" s="80"/>
      <c r="BP49" s="80"/>
      <c r="BQ49" s="80">
        <f>SUM(BV3:BV43)</f>
        <v>0</v>
      </c>
      <c r="BR49" s="80"/>
      <c r="BS49" s="80"/>
      <c r="BT49" s="80"/>
      <c r="BU49" s="80"/>
      <c r="BV49" s="80"/>
      <c r="BW49" s="80">
        <f>SUM(CB3:CB43)</f>
        <v>0</v>
      </c>
      <c r="BX49" s="80"/>
      <c r="BY49" s="80"/>
      <c r="BZ49" s="80"/>
      <c r="CA49" s="80"/>
      <c r="CB49" s="80"/>
      <c r="CC49" s="89">
        <f>SUM(H49:CB49)</f>
        <v>0</v>
      </c>
    </row>
    <row r="50" spans="1:81" ht="5.0999999999999996" customHeight="1" x14ac:dyDescent="0.2">
      <c r="D50" s="5"/>
      <c r="E50" s="5"/>
      <c r="F50" s="5"/>
      <c r="G50" s="5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6"/>
      <c r="BX50" s="36"/>
      <c r="BY50" s="36"/>
      <c r="BZ50" s="36"/>
      <c r="CA50" s="36"/>
      <c r="CB50" s="36"/>
    </row>
    <row r="51" spans="1:81" x14ac:dyDescent="0.2">
      <c r="A51" s="51" t="s">
        <v>37</v>
      </c>
      <c r="B51" s="52"/>
      <c r="C51" s="52"/>
      <c r="D51" s="53"/>
      <c r="G51" s="37"/>
      <c r="H51" s="81">
        <f>SUM(L3:L43)</f>
        <v>0</v>
      </c>
      <c r="I51" s="81"/>
      <c r="J51" s="81"/>
      <c r="K51" s="81"/>
      <c r="L51" s="81"/>
      <c r="M51" s="81"/>
      <c r="N51" s="81"/>
      <c r="O51" s="81">
        <f t="shared" ref="O51" si="24">SUM(S3:S43)</f>
        <v>0</v>
      </c>
      <c r="P51" s="81"/>
      <c r="Q51" s="81"/>
      <c r="R51" s="81"/>
      <c r="S51" s="81"/>
      <c r="T51" s="81"/>
      <c r="U51" s="81">
        <f t="shared" ref="U51" si="25">SUM(Y3:Y43)</f>
        <v>0</v>
      </c>
      <c r="V51" s="81"/>
      <c r="W51" s="81"/>
      <c r="X51" s="81"/>
      <c r="Y51" s="81"/>
      <c r="Z51" s="81"/>
      <c r="AA51" s="81">
        <f t="shared" ref="AA51" si="26">SUM(AE3:AE43)</f>
        <v>0</v>
      </c>
      <c r="AB51" s="81"/>
      <c r="AC51" s="81"/>
      <c r="AD51" s="81"/>
      <c r="AE51" s="81"/>
      <c r="AF51" s="81"/>
      <c r="AG51" s="81">
        <f t="shared" ref="AG51" si="27">SUM(AK3:AK43)</f>
        <v>0</v>
      </c>
      <c r="AH51" s="81"/>
      <c r="AI51" s="81"/>
      <c r="AJ51" s="81"/>
      <c r="AK51" s="81"/>
      <c r="AL51" s="81"/>
      <c r="AM51" s="81">
        <f t="shared" ref="AM51" si="28">SUM(AQ3:AQ43)</f>
        <v>0</v>
      </c>
      <c r="AN51" s="81"/>
      <c r="AO51" s="81"/>
      <c r="AP51" s="81"/>
      <c r="AQ51" s="81"/>
      <c r="AR51" s="81"/>
      <c r="AS51" s="81">
        <f t="shared" ref="AS51" si="29">SUM(AW3:AW43)</f>
        <v>0</v>
      </c>
      <c r="AT51" s="81"/>
      <c r="AU51" s="81"/>
      <c r="AV51" s="81"/>
      <c r="AW51" s="81"/>
      <c r="AX51" s="81"/>
      <c r="AY51" s="81">
        <f t="shared" ref="AY51" si="30">SUM(BC3:BC43)</f>
        <v>0</v>
      </c>
      <c r="AZ51" s="81"/>
      <c r="BA51" s="81"/>
      <c r="BB51" s="81"/>
      <c r="BC51" s="81"/>
      <c r="BD51" s="81"/>
      <c r="BE51" s="81">
        <f t="shared" ref="BE51" si="31">SUM(BI3:BI43)</f>
        <v>0</v>
      </c>
      <c r="BF51" s="81"/>
      <c r="BG51" s="81"/>
      <c r="BH51" s="81"/>
      <c r="BI51" s="81"/>
      <c r="BJ51" s="81"/>
      <c r="BK51" s="81">
        <f t="shared" ref="BK51" si="32">SUM(BO3:BO43)</f>
        <v>0</v>
      </c>
      <c r="BL51" s="81"/>
      <c r="BM51" s="81"/>
      <c r="BN51" s="81"/>
      <c r="BO51" s="81"/>
      <c r="BP51" s="81"/>
      <c r="BQ51" s="81">
        <f t="shared" ref="BQ51" si="33">SUM(BU3:BU43)</f>
        <v>0</v>
      </c>
      <c r="BR51" s="81"/>
      <c r="BS51" s="81"/>
      <c r="BT51" s="81"/>
      <c r="BU51" s="81"/>
      <c r="BV51" s="81"/>
      <c r="BW51" s="81">
        <f t="shared" ref="BW51" si="34">SUM(CA3:CA43)</f>
        <v>0</v>
      </c>
      <c r="BX51" s="81"/>
      <c r="BY51" s="81"/>
      <c r="BZ51" s="81"/>
      <c r="CA51" s="81"/>
      <c r="CB51" s="81"/>
      <c r="CC51" s="89">
        <f>SUM(H51:CB51)</f>
        <v>0</v>
      </c>
    </row>
    <row r="52" spans="1:81" ht="5.0999999999999996" customHeight="1" x14ac:dyDescent="0.2"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</row>
    <row r="53" spans="1:81" x14ac:dyDescent="0.2">
      <c r="A53" s="57" t="s">
        <v>21</v>
      </c>
      <c r="B53" s="58"/>
      <c r="C53" s="58"/>
      <c r="D53" s="59"/>
      <c r="E53" s="42"/>
      <c r="F53" s="42"/>
      <c r="G53" s="43"/>
      <c r="H53" s="82">
        <f>SUM(K6:K43)</f>
        <v>129</v>
      </c>
      <c r="I53" s="82"/>
      <c r="J53" s="82"/>
      <c r="K53" s="82"/>
      <c r="L53" s="82"/>
      <c r="M53" s="82"/>
      <c r="N53" s="82"/>
      <c r="O53" s="82">
        <f>SUM(R6:R43)</f>
        <v>129</v>
      </c>
      <c r="P53" s="82"/>
      <c r="Q53" s="82"/>
      <c r="R53" s="82"/>
      <c r="S53" s="82"/>
      <c r="T53" s="82"/>
      <c r="U53" s="82">
        <f>SUM(X6:X43)</f>
        <v>129</v>
      </c>
      <c r="V53" s="82"/>
      <c r="W53" s="82"/>
      <c r="X53" s="82"/>
      <c r="Y53" s="82"/>
      <c r="Z53" s="82"/>
      <c r="AA53" s="82">
        <f t="shared" ref="AA53" si="35">SUM(AD6:AD43)</f>
        <v>129</v>
      </c>
      <c r="AB53" s="82"/>
      <c r="AC53" s="82"/>
      <c r="AD53" s="82"/>
      <c r="AE53" s="82"/>
      <c r="AF53" s="82"/>
      <c r="AG53" s="82">
        <f t="shared" ref="AG53" si="36">SUM(AJ6:AJ43)</f>
        <v>129</v>
      </c>
      <c r="AH53" s="82"/>
      <c r="AI53" s="82"/>
      <c r="AJ53" s="82"/>
      <c r="AK53" s="82"/>
      <c r="AL53" s="82"/>
      <c r="AM53" s="82">
        <f t="shared" ref="AM53" si="37">SUM(AP6:AP43)</f>
        <v>129</v>
      </c>
      <c r="AN53" s="82"/>
      <c r="AO53" s="82"/>
      <c r="AP53" s="82"/>
      <c r="AQ53" s="82"/>
      <c r="AR53" s="82"/>
      <c r="AS53" s="82">
        <f t="shared" ref="AS53" si="38">SUM(AV6:AV43)</f>
        <v>129</v>
      </c>
      <c r="AT53" s="82"/>
      <c r="AU53" s="82"/>
      <c r="AV53" s="82"/>
      <c r="AW53" s="82"/>
      <c r="AX53" s="82"/>
      <c r="AY53" s="82">
        <f t="shared" ref="AY53" si="39">SUM(BB6:BB43)</f>
        <v>129</v>
      </c>
      <c r="AZ53" s="82"/>
      <c r="BA53" s="82"/>
      <c r="BB53" s="82"/>
      <c r="BC53" s="82"/>
      <c r="BD53" s="82"/>
      <c r="BE53" s="82">
        <f t="shared" ref="BE53" si="40">SUM(BH6:BH43)</f>
        <v>129</v>
      </c>
      <c r="BF53" s="82"/>
      <c r="BG53" s="82"/>
      <c r="BH53" s="82"/>
      <c r="BI53" s="82"/>
      <c r="BJ53" s="82"/>
      <c r="BK53" s="82">
        <f t="shared" ref="BK53" si="41">SUM(BN6:BN43)</f>
        <v>129</v>
      </c>
      <c r="BL53" s="82"/>
      <c r="BM53" s="82"/>
      <c r="BN53" s="82"/>
      <c r="BO53" s="82"/>
      <c r="BP53" s="82"/>
      <c r="BQ53" s="82">
        <f t="shared" ref="BQ53" si="42">SUM(BT6:BT43)</f>
        <v>129</v>
      </c>
      <c r="BR53" s="82"/>
      <c r="BS53" s="82"/>
      <c r="BT53" s="82"/>
      <c r="BU53" s="82"/>
      <c r="BV53" s="82"/>
      <c r="BW53" s="82">
        <f t="shared" ref="BW53" si="43">SUM(BZ6:BZ43)</f>
        <v>129</v>
      </c>
      <c r="BX53" s="82"/>
      <c r="BY53" s="82"/>
      <c r="BZ53" s="82"/>
      <c r="CA53" s="82"/>
      <c r="CB53" s="82"/>
      <c r="CC53" s="89">
        <f>SUM(H53:CB53)</f>
        <v>1548</v>
      </c>
    </row>
    <row r="54" spans="1:81" ht="5.0999999999999996" customHeight="1" thickBot="1" x14ac:dyDescent="0.25"/>
    <row r="55" spans="1:81" ht="18" customHeight="1" thickTop="1" thickBot="1" x14ac:dyDescent="0.25">
      <c r="A55" s="54" t="s">
        <v>18</v>
      </c>
      <c r="B55" s="55"/>
      <c r="C55" s="55"/>
      <c r="D55" s="56"/>
      <c r="H55" s="79">
        <f>H47+H49+H51+H53</f>
        <v>241.4</v>
      </c>
      <c r="I55" s="72"/>
      <c r="J55" s="72"/>
      <c r="K55" s="72"/>
      <c r="L55" s="72"/>
      <c r="M55" s="72"/>
      <c r="N55" s="72"/>
      <c r="O55" s="79">
        <f t="shared" ref="O55:AT55" si="44">O47+O49+O51+O53</f>
        <v>129</v>
      </c>
      <c r="P55" s="72"/>
      <c r="Q55" s="72"/>
      <c r="R55" s="72"/>
      <c r="S55" s="72"/>
      <c r="T55" s="72"/>
      <c r="U55" s="79">
        <f t="shared" ref="U55:AZ55" si="45">U47+U49+U51+U53</f>
        <v>129</v>
      </c>
      <c r="V55" s="72"/>
      <c r="W55" s="72"/>
      <c r="X55" s="72"/>
      <c r="Y55" s="72"/>
      <c r="Z55" s="72"/>
      <c r="AA55" s="79">
        <f t="shared" ref="AA55:BF55" si="46">AA47+AA49+AA51+AA53</f>
        <v>129</v>
      </c>
      <c r="AB55" s="72"/>
      <c r="AC55" s="72"/>
      <c r="AD55" s="72"/>
      <c r="AE55" s="72"/>
      <c r="AF55" s="72"/>
      <c r="AG55" s="79">
        <f t="shared" ref="AG55:CB55" si="47">AG47+AG49+AG51+AG53</f>
        <v>129</v>
      </c>
      <c r="AH55" s="72"/>
      <c r="AI55" s="72"/>
      <c r="AJ55" s="72"/>
      <c r="AK55" s="72"/>
      <c r="AL55" s="72"/>
      <c r="AM55" s="79">
        <f t="shared" ref="AM55:CB55" si="48">AM47+AM49+AM51+AM53</f>
        <v>129</v>
      </c>
      <c r="AN55" s="72"/>
      <c r="AO55" s="72"/>
      <c r="AP55" s="72"/>
      <c r="AQ55" s="72"/>
      <c r="AR55" s="72"/>
      <c r="AS55" s="79">
        <f t="shared" ref="AS55:CB55" si="49">AS47+AS49+AS51+AS53</f>
        <v>129</v>
      </c>
      <c r="AT55" s="72"/>
      <c r="AU55" s="72"/>
      <c r="AV55" s="72"/>
      <c r="AW55" s="72"/>
      <c r="AX55" s="72"/>
      <c r="AY55" s="79">
        <f t="shared" ref="AY55:CB55" si="50">AY47+AY49+AY51+AY53</f>
        <v>129</v>
      </c>
      <c r="AZ55" s="72"/>
      <c r="BA55" s="72"/>
      <c r="BB55" s="72"/>
      <c r="BC55" s="72"/>
      <c r="BD55" s="72"/>
      <c r="BE55" s="79">
        <f t="shared" ref="BE55:CB55" si="51">BE47+BE49+BE51+BE53</f>
        <v>129</v>
      </c>
      <c r="BF55" s="72"/>
      <c r="BG55" s="72"/>
      <c r="BH55" s="72"/>
      <c r="BI55" s="72"/>
      <c r="BJ55" s="72"/>
      <c r="BK55" s="79">
        <f t="shared" ref="BK55:CB55" si="52">BK47+BK49+BK51+BK53</f>
        <v>129</v>
      </c>
      <c r="BL55" s="72"/>
      <c r="BM55" s="72"/>
      <c r="BN55" s="72"/>
      <c r="BO55" s="72"/>
      <c r="BP55" s="72"/>
      <c r="BQ55" s="79">
        <f t="shared" ref="BQ55:CB55" si="53">BQ47+BQ49+BQ51+BQ53</f>
        <v>129</v>
      </c>
      <c r="BR55" s="72"/>
      <c r="BS55" s="72"/>
      <c r="BT55" s="72"/>
      <c r="BU55" s="72"/>
      <c r="BV55" s="72"/>
      <c r="BW55" s="79">
        <f t="shared" ref="BW55:CB55" si="54">BW47+BW49+BW51+BW53</f>
        <v>129</v>
      </c>
      <c r="BX55" s="72"/>
      <c r="BY55" s="72"/>
      <c r="BZ55" s="72"/>
      <c r="CA55" s="72"/>
      <c r="CB55" s="90"/>
      <c r="CC55" s="91">
        <f>SUM(H55:CB55)</f>
        <v>1660.4</v>
      </c>
    </row>
    <row r="56" spans="1:81" ht="13.5" thickTop="1" x14ac:dyDescent="0.2"/>
    <row r="62" spans="1:81" x14ac:dyDescent="0.2">
      <c r="H62" s="39"/>
      <c r="I62" s="39"/>
      <c r="J62" s="39"/>
      <c r="K62" s="39"/>
      <c r="L62" s="39"/>
      <c r="M62" s="39"/>
    </row>
  </sheetData>
  <mergeCells count="113">
    <mergeCell ref="AG55:AL55"/>
    <mergeCell ref="AA55:AF55"/>
    <mergeCell ref="U55:Z55"/>
    <mergeCell ref="O55:T55"/>
    <mergeCell ref="H55:N55"/>
    <mergeCell ref="BK55:BP55"/>
    <mergeCell ref="BE55:BJ55"/>
    <mergeCell ref="AY55:BD55"/>
    <mergeCell ref="AS55:AX55"/>
    <mergeCell ref="AM55:AR55"/>
    <mergeCell ref="CC1:CD1"/>
    <mergeCell ref="BW55:CB55"/>
    <mergeCell ref="BQ55:BV55"/>
    <mergeCell ref="BW53:CB53"/>
    <mergeCell ref="BQ53:BV53"/>
    <mergeCell ref="BK53:BP53"/>
    <mergeCell ref="BE53:BJ53"/>
    <mergeCell ref="AY53:BD53"/>
    <mergeCell ref="BW44:CB44"/>
    <mergeCell ref="AM44:AR44"/>
    <mergeCell ref="AS44:AX44"/>
    <mergeCell ref="AY44:BD44"/>
    <mergeCell ref="BE44:BJ44"/>
    <mergeCell ref="BK44:BP44"/>
    <mergeCell ref="BQ44:BV44"/>
    <mergeCell ref="A44:D44"/>
    <mergeCell ref="H44:N44"/>
    <mergeCell ref="O44:T44"/>
    <mergeCell ref="U44:Z44"/>
    <mergeCell ref="AA44:AF44"/>
    <mergeCell ref="AG44:AL44"/>
    <mergeCell ref="BW2:CB2"/>
    <mergeCell ref="BQ2:BV2"/>
    <mergeCell ref="BK2:BP2"/>
    <mergeCell ref="H1:AR1"/>
    <mergeCell ref="AS1:CB1"/>
    <mergeCell ref="AG2:AL2"/>
    <mergeCell ref="AM2:AR2"/>
    <mergeCell ref="AS2:AX2"/>
    <mergeCell ref="AY2:BD2"/>
    <mergeCell ref="BE2:BJ2"/>
    <mergeCell ref="H2:N2"/>
    <mergeCell ref="O2:T2"/>
    <mergeCell ref="U2:Z2"/>
    <mergeCell ref="AA2:AF2"/>
    <mergeCell ref="A1:A2"/>
    <mergeCell ref="B1:B2"/>
    <mergeCell ref="G1:G2"/>
    <mergeCell ref="F1:F2"/>
    <mergeCell ref="D1:D2"/>
    <mergeCell ref="C1:C2"/>
    <mergeCell ref="E1:E2"/>
    <mergeCell ref="AY47:BD47"/>
    <mergeCell ref="A49:D49"/>
    <mergeCell ref="AS49:AX49"/>
    <mergeCell ref="AM49:AR49"/>
    <mergeCell ref="AG49:AL49"/>
    <mergeCell ref="AA49:AF49"/>
    <mergeCell ref="U49:Z49"/>
    <mergeCell ref="A55:D55"/>
    <mergeCell ref="A53:D53"/>
    <mergeCell ref="BK49:BP49"/>
    <mergeCell ref="BE49:BJ49"/>
    <mergeCell ref="AY49:BD49"/>
    <mergeCell ref="AS53:AX53"/>
    <mergeCell ref="AM53:AR53"/>
    <mergeCell ref="AG53:AL53"/>
    <mergeCell ref="AA53:AF53"/>
    <mergeCell ref="U53:Z53"/>
    <mergeCell ref="O53:T53"/>
    <mergeCell ref="H53:N53"/>
    <mergeCell ref="H51:N51"/>
    <mergeCell ref="U51:Z51"/>
    <mergeCell ref="O51:T51"/>
    <mergeCell ref="AY51:BD51"/>
    <mergeCell ref="O49:T49"/>
    <mergeCell ref="H49:N49"/>
    <mergeCell ref="BW49:CB49"/>
    <mergeCell ref="BQ49:BV49"/>
    <mergeCell ref="A51:D51"/>
    <mergeCell ref="AS51:AX51"/>
    <mergeCell ref="AM51:AR51"/>
    <mergeCell ref="AG51:AL51"/>
    <mergeCell ref="AA51:AF51"/>
    <mergeCell ref="BK51:BP51"/>
    <mergeCell ref="BQ51:BV51"/>
    <mergeCell ref="BW51:CB51"/>
    <mergeCell ref="BE51:BJ51"/>
    <mergeCell ref="A47:D47"/>
    <mergeCell ref="A45:D45"/>
    <mergeCell ref="H45:N45"/>
    <mergeCell ref="O45:T45"/>
    <mergeCell ref="U45:Z45"/>
    <mergeCell ref="O47:T47"/>
    <mergeCell ref="H47:N47"/>
    <mergeCell ref="AA45:AF45"/>
    <mergeCell ref="AG45:AL45"/>
    <mergeCell ref="AM45:AR45"/>
    <mergeCell ref="AS45:AX45"/>
    <mergeCell ref="AY45:BD45"/>
    <mergeCell ref="BE45:BJ45"/>
    <mergeCell ref="BK45:BP45"/>
    <mergeCell ref="BQ45:BV45"/>
    <mergeCell ref="BW45:CB45"/>
    <mergeCell ref="BK47:BP47"/>
    <mergeCell ref="BE47:BJ47"/>
    <mergeCell ref="BW47:CB47"/>
    <mergeCell ref="BQ47:BV47"/>
    <mergeCell ref="AS47:AX47"/>
    <mergeCell ref="AM47:AR47"/>
    <mergeCell ref="AG47:AL47"/>
    <mergeCell ref="AA47:AF47"/>
    <mergeCell ref="U47:Z47"/>
  </mergeCells>
  <conditionalFormatting sqref="H3:H43">
    <cfRule type="cellIs" dxfId="1" priority="2" operator="greaterThan">
      <formula>180</formula>
    </cfRule>
  </conditionalFormatting>
  <conditionalFormatting sqref="H3:H43">
    <cfRule type="cellIs" dxfId="0" priority="1" operator="greaterThan">
      <formula>0.125</formula>
    </cfRule>
  </conditionalFormatting>
  <printOptions horizontalCentered="1"/>
  <pageMargins left="0" right="0" top="0.39370078740157483" bottom="0.39370078740157483" header="0.31496062992125984" footer="0.31496062992125984"/>
  <pageSetup paperSize="8" scale="80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REF!$A$23:$A$27</xm:f>
          </x14:formula1>
          <xm:sqref>D3:D43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REF</vt:lpstr>
      <vt:lpstr>Cholet</vt:lpstr>
    </vt:vector>
  </TitlesOfParts>
  <Company>Groupe In Extenso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LANGLAIS Clement</dc:creator>
  <cp:lastModifiedBy>LANGLAIS Clement</cp:lastModifiedBy>
  <cp:lastPrinted>2013-01-25T15:07:57Z</cp:lastPrinted>
  <dcterms:created xsi:type="dcterms:W3CDTF">2013-01-21T15:33:30Z</dcterms:created>
  <dcterms:modified xsi:type="dcterms:W3CDTF">2013-01-28T13:48:19Z</dcterms:modified>
</cp:coreProperties>
</file>