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2.xml" ContentType="application/vnd.openxmlformats-officedocument.spreadsheetml.worksheet+xml"/>
  <Override PartName="/xl/worksheets/sheet1.xml" ContentType="application/vnd.openxmlformats-officedocument.spreadsheetml.worksheet+xml"/>
  <Override PartName="/xl/calcChain.xml" ContentType="application/vnd.openxmlformats-officedocument.spreadsheetml.calcChain+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7"/>
  <workbookPr codeName="ThisWorkbook" showPivotChartFilter="1" defaultThemeVersion="124226"/>
  <bookViews>
    <workbookView xWindow="-15" yWindow="-15" windowWidth="16905" windowHeight="2670" tabRatio="632"/>
  </bookViews>
  <sheets>
    <sheet name="RAW data" sheetId="1" r:id="rId1"/>
    <sheet name="OVERDUE" sheetId="18" r:id="rId2"/>
  </sheets>
  <definedNames>
    <definedName name="_xlnm._FilterDatabase" localSheetId="1" hidden="1">OVERDUE!$B$2:$I$8</definedName>
    <definedName name="_xlnm._FilterDatabase" localSheetId="0" hidden="1">'RAW data'!$A$1:$BS$7</definedName>
    <definedName name="RAuditor">'RAW data'!$F:$F</definedName>
    <definedName name="RCompleteDate">'RAW data'!$AX:$AX</definedName>
    <definedName name="RDeadline">'RAW data'!$AE:$AE</definedName>
    <definedName name="RDepartement">'RAW data'!$AJ:$AJ</definedName>
    <definedName name="ROverdue">'RAW data'!$AU:$AU</definedName>
    <definedName name="RPublicationDate">'RAW data'!$BB:$BB</definedName>
    <definedName name="RRate">'RAW data'!$AA:$AA</definedName>
    <definedName name="RReopenDate">'RAW data'!$BA:$BA</definedName>
    <definedName name="RStatus">'RAW data'!$AV:$AV</definedName>
    <definedName name="RSubBL">'RAW data'!$AM:$AM</definedName>
  </definedNames>
  <calcPr calcId="125725"/>
</workbook>
</file>

<file path=xl/calcChain.xml><?xml version="1.0" encoding="utf-8"?>
<calcChain xmlns="http://schemas.openxmlformats.org/spreadsheetml/2006/main">
  <c r="B4" i="18"/>
  <c r="C4"/>
  <c r="D4"/>
  <c r="E4"/>
  <c r="F4"/>
  <c r="G4"/>
  <c r="H4"/>
  <c r="I4"/>
  <c r="B5"/>
  <c r="C5"/>
  <c r="D5"/>
  <c r="E5"/>
  <c r="F5"/>
  <c r="G5"/>
  <c r="H5"/>
  <c r="I5"/>
  <c r="B6"/>
  <c r="C6"/>
  <c r="D6"/>
  <c r="E6"/>
  <c r="F6"/>
  <c r="G6"/>
  <c r="H6"/>
  <c r="I6"/>
  <c r="B7"/>
  <c r="C7"/>
  <c r="D7"/>
  <c r="E7"/>
  <c r="F7"/>
  <c r="G7"/>
  <c r="H7"/>
  <c r="I7"/>
  <c r="B8"/>
  <c r="C8"/>
  <c r="D8"/>
  <c r="E8"/>
  <c r="F8"/>
  <c r="G8"/>
  <c r="H8"/>
  <c r="I8"/>
  <c r="I3"/>
  <c r="H3"/>
  <c r="G3"/>
  <c r="F3"/>
  <c r="E3"/>
  <c r="D3"/>
  <c r="C3"/>
  <c r="B3"/>
  <c r="A2" i="1"/>
  <c r="A3"/>
  <c r="A5"/>
  <c r="A4"/>
  <c r="A6"/>
  <c r="A7"/>
</calcChain>
</file>

<file path=xl/sharedStrings.xml><?xml version="1.0" encoding="utf-8"?>
<sst xmlns="http://schemas.openxmlformats.org/spreadsheetml/2006/main" count="175" uniqueCount="130">
  <si>
    <t>Report title</t>
  </si>
  <si>
    <t>Mission reference</t>
  </si>
  <si>
    <t>Report date</t>
  </si>
  <si>
    <t>Report rating</t>
  </si>
  <si>
    <t>Report initiator</t>
  </si>
  <si>
    <t>Head of mission</t>
  </si>
  <si>
    <t>Report Branch</t>
  </si>
  <si>
    <t>Report Business line</t>
  </si>
  <si>
    <t>Supervisor(s)</t>
  </si>
  <si>
    <t>Region</t>
  </si>
  <si>
    <t>Country</t>
  </si>
  <si>
    <t>Legal entity</t>
  </si>
  <si>
    <t>Recommendation reference</t>
  </si>
  <si>
    <t>Risk Category</t>
  </si>
  <si>
    <t>Theme</t>
  </si>
  <si>
    <t>Sub Theme</t>
  </si>
  <si>
    <t>Recommendation typology</t>
  </si>
  <si>
    <t>Typology theme</t>
  </si>
  <si>
    <t>Typology sub-theme</t>
  </si>
  <si>
    <t>Other responsible(s)</t>
  </si>
  <si>
    <t>Local Reader(s)</t>
  </si>
  <si>
    <t>Audit correspondent(s)</t>
  </si>
  <si>
    <t>Recommendation title</t>
  </si>
  <si>
    <t>Paragraph title</t>
  </si>
  <si>
    <t>Recommendation number</t>
  </si>
  <si>
    <t>Classification</t>
  </si>
  <si>
    <t>Due date for action plan</t>
  </si>
  <si>
    <t>Initial deadline</t>
  </si>
  <si>
    <t>Revised deadline</t>
  </si>
  <si>
    <t>Effective deadline</t>
  </si>
  <si>
    <t>Estimated completion date</t>
  </si>
  <si>
    <t>Overdue explanation</t>
  </si>
  <si>
    <t>Primary Accountable Party</t>
  </si>
  <si>
    <t>Primary Delegated Party</t>
  </si>
  <si>
    <t>Primary Accountable Department</t>
  </si>
  <si>
    <t>Recommendation Branch</t>
  </si>
  <si>
    <t>Recommendation BL</t>
  </si>
  <si>
    <t>Recommendation Sub BL</t>
  </si>
  <si>
    <t>Other contributor(s)</t>
  </si>
  <si>
    <t>Contributor Party/Department</t>
  </si>
  <si>
    <t>Reader(s)</t>
  </si>
  <si>
    <t>Audit team</t>
  </si>
  <si>
    <t>Validating supervisor</t>
  </si>
  <si>
    <t>Auditor in charge</t>
  </si>
  <si>
    <t>Related project</t>
  </si>
  <si>
    <t>Recommendation type</t>
  </si>
  <si>
    <t>Status</t>
  </si>
  <si>
    <t>Open status</t>
  </si>
  <si>
    <t>Status change date</t>
  </si>
  <si>
    <t>Status modifier</t>
  </si>
  <si>
    <t>Reopener</t>
  </si>
  <si>
    <t>Reopen date</t>
  </si>
  <si>
    <t>Publication date</t>
  </si>
  <si>
    <t>Signed date</t>
  </si>
  <si>
    <t>Background / Context</t>
  </si>
  <si>
    <t>Finding</t>
  </si>
  <si>
    <t>Finding summary</t>
  </si>
  <si>
    <t>Recommendation</t>
  </si>
  <si>
    <t>Recommendation Summary</t>
  </si>
  <si>
    <t>Deliverable(s)</t>
  </si>
  <si>
    <t>Auditee's comment / Action plan</t>
  </si>
  <si>
    <t>DCPE Commentary</t>
  </si>
  <si>
    <t>Attached documents from report</t>
  </si>
  <si>
    <t>Implementation step Title</t>
  </si>
  <si>
    <t>Implementation step Description</t>
  </si>
  <si>
    <t>Implementation step Last commentary</t>
  </si>
  <si>
    <t>Implementation step Last commentary author</t>
  </si>
  <si>
    <t>Implementation step Last commentary date</t>
  </si>
  <si>
    <t>Implementation step Attachments</t>
  </si>
  <si>
    <t>Implementation step Comments</t>
  </si>
  <si>
    <t/>
  </si>
  <si>
    <t>High priority</t>
  </si>
  <si>
    <t>Signed</t>
  </si>
  <si>
    <t>Completed</t>
  </si>
  <si>
    <t>Europe</t>
  </si>
  <si>
    <t>France</t>
  </si>
  <si>
    <t>Standard</t>
  </si>
  <si>
    <t>Outstanding</t>
  </si>
  <si>
    <t>Open</t>
  </si>
  <si>
    <t>Not rated</t>
  </si>
  <si>
    <t>Not Rated</t>
  </si>
  <si>
    <t>Observation</t>
  </si>
  <si>
    <t>Exploitation : contrôle d'intégrité des fichiers</t>
  </si>
  <si>
    <t>RDM 4</t>
  </si>
  <si>
    <t>Overdue</t>
  </si>
  <si>
    <t>I2010</t>
  </si>
  <si>
    <t>2010/8</t>
  </si>
  <si>
    <t>2010/10</t>
  </si>
  <si>
    <t xml:space="preserve">Exploitabilité des données restaurées </t>
  </si>
  <si>
    <t xml:space="preserve">Accès en écriture des équipes en charge du support applicatif
</t>
  </si>
  <si>
    <t>2010/11</t>
  </si>
  <si>
    <t>PAD</t>
  </si>
  <si>
    <t>Mission</t>
  </si>
  <si>
    <t>Reco Nr.</t>
  </si>
  <si>
    <t>Deadline</t>
  </si>
  <si>
    <t>Comment</t>
  </si>
  <si>
    <t>Implementation step Last commentary 1</t>
  </si>
  <si>
    <t>Implementation step Last commentary 2</t>
  </si>
  <si>
    <t>Implementation step Last commentary 3</t>
  </si>
  <si>
    <t>Implementation step Last commentary 4</t>
  </si>
  <si>
    <t>Implementation step Last commentary 5</t>
  </si>
  <si>
    <t>Implementation step Last commentary 6</t>
  </si>
  <si>
    <t>Recommendation 1</t>
  </si>
  <si>
    <t>Recommendation 2</t>
  </si>
  <si>
    <t>Recommendation 3</t>
  </si>
  <si>
    <t>Recommendation 4</t>
  </si>
  <si>
    <t>Recommendation 5</t>
  </si>
  <si>
    <t>Recommendation 6</t>
  </si>
  <si>
    <t>C'est la colonne 67 (BO) de l'onglet "import KART"</t>
  </si>
  <si>
    <t>C'est la colonne 47 (AU) de l'onglet "import KART"</t>
  </si>
  <si>
    <t>C'est la colonne 24 (X) de l'onglet "import KART"</t>
  </si>
  <si>
    <t>Reco Title</t>
  </si>
  <si>
    <t>C'est la colonne 29 (AC) de l'onglet "import KART"</t>
  </si>
  <si>
    <t>RES</t>
  </si>
  <si>
    <t>C'est la colonne 27 (AA) de l'onglet "import KART"</t>
  </si>
  <si>
    <t>C'est la colonne 26 (Z) de l'onglet "import KART"</t>
  </si>
  <si>
    <t>C'est la colonne 36 (AJ) de l'onglet "import KART"</t>
  </si>
  <si>
    <t>C'est la colonne 3 (C) de l'onglet "import KART"</t>
  </si>
  <si>
    <t xml:space="preserve">Interim 2009 </t>
  </si>
  <si>
    <t>2011 Audit</t>
  </si>
  <si>
    <t>Interim 2009</t>
  </si>
  <si>
    <t>Interim 2010</t>
  </si>
  <si>
    <t>I2009</t>
  </si>
  <si>
    <t>I2011</t>
  </si>
  <si>
    <t>External Audit</t>
  </si>
  <si>
    <t>Include application into the standards procedures</t>
  </si>
  <si>
    <t>Outil RD</t>
  </si>
  <si>
    <t>Cette ligne est "pour information" pour la construction de la macro</t>
  </si>
  <si>
    <r>
      <t xml:space="preserve">J'ai rajouté cette colonne car mon résultat (onglet "OVERDUE") est basé sur le VLOOKUP, mais ce n'est pas satisfaisant.
</t>
    </r>
    <r>
      <rPr>
        <b/>
        <sz val="10"/>
        <color rgb="FFFF0000"/>
        <rFont val="Arial"/>
        <family val="2"/>
      </rPr>
      <t>Par contre, je n'arrive pas à reconstituer la macro que tu m'as proposé…</t>
    </r>
  </si>
  <si>
    <t>Résultat attendu dans ce tableau, sans les lignes #N/A, grace à la macro et sachant que le fichier original contient près de 1000 lignes
La recherche est basée sur la donnée "overdue" (qui se trouve en colonne "AU" de l'onglet "RAW data", mais que j'ai du recopier en première colonne pour faire fonctionner le VLOOKUP de ce tableau)</t>
  </si>
</sst>
</file>

<file path=xl/styles.xml><?xml version="1.0" encoding="utf-8"?>
<styleSheet xmlns="http://schemas.openxmlformats.org/spreadsheetml/2006/main">
  <numFmts count="1">
    <numFmt numFmtId="165" formatCode="[$-409]d\-mmm\-yy;@"/>
  </numFmts>
  <fonts count="13">
    <font>
      <sz val="10"/>
      <name val="Arial"/>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b/>
      <sz val="10"/>
      <name val="Arial"/>
      <family val="2"/>
    </font>
    <font>
      <sz val="10"/>
      <name val="Arial"/>
      <family val="2"/>
    </font>
    <font>
      <b/>
      <sz val="10"/>
      <color rgb="FFFF0000"/>
      <name val="Arial"/>
      <family val="2"/>
    </font>
  </fonts>
  <fills count="4">
    <fill>
      <patternFill patternType="none"/>
    </fill>
    <fill>
      <patternFill patternType="gray125"/>
    </fill>
    <fill>
      <patternFill patternType="solid">
        <fgColor rgb="FFFFFF00"/>
        <bgColor indexed="64"/>
      </patternFill>
    </fill>
    <fill>
      <patternFill patternType="solid">
        <fgColor theme="9" tint="0.79998168889431442"/>
        <bgColor indexed="64"/>
      </patternFill>
    </fill>
  </fills>
  <borders count="14">
    <border>
      <left/>
      <right/>
      <top/>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medium">
        <color indexed="64"/>
      </left>
      <right style="medium">
        <color indexed="64"/>
      </right>
      <top/>
      <bottom style="medium">
        <color indexed="64"/>
      </bottom>
      <diagonal/>
    </border>
    <border>
      <left style="hair">
        <color indexed="64"/>
      </left>
      <right style="hair">
        <color indexed="64"/>
      </right>
      <top style="hair">
        <color indexed="64"/>
      </top>
      <bottom/>
      <diagonal/>
    </border>
    <border>
      <left style="medium">
        <color indexed="64"/>
      </left>
      <right style="hair">
        <color indexed="64"/>
      </right>
      <top/>
      <bottom/>
      <diagonal/>
    </border>
    <border>
      <left style="hair">
        <color indexed="64"/>
      </left>
      <right style="hair">
        <color indexed="64"/>
      </right>
      <top/>
      <bottom/>
      <diagonal/>
    </border>
    <border>
      <left style="hair">
        <color indexed="64"/>
      </left>
      <right style="medium">
        <color indexed="64"/>
      </right>
      <top/>
      <bottom/>
      <diagonal/>
    </border>
    <border>
      <left style="medium">
        <color indexed="64"/>
      </left>
      <right style="hair">
        <color indexed="64"/>
      </right>
      <top/>
      <bottom style="medium">
        <color indexed="64"/>
      </bottom>
      <diagonal/>
    </border>
    <border>
      <left style="hair">
        <color indexed="64"/>
      </left>
      <right style="hair">
        <color indexed="64"/>
      </right>
      <top/>
      <bottom style="medium">
        <color indexed="64"/>
      </bottom>
      <diagonal/>
    </border>
    <border>
      <left style="hair">
        <color indexed="64"/>
      </left>
      <right style="medium">
        <color indexed="64"/>
      </right>
      <top/>
      <bottom style="medium">
        <color indexed="64"/>
      </bottom>
      <diagonal/>
    </border>
    <border>
      <left style="medium">
        <color indexed="64"/>
      </left>
      <right style="hair">
        <color indexed="64"/>
      </right>
      <top style="medium">
        <color indexed="64"/>
      </top>
      <bottom/>
      <diagonal/>
    </border>
    <border>
      <left style="hair">
        <color indexed="64"/>
      </left>
      <right style="hair">
        <color indexed="64"/>
      </right>
      <top style="medium">
        <color indexed="64"/>
      </top>
      <bottom/>
      <diagonal/>
    </border>
    <border>
      <left style="hair">
        <color indexed="64"/>
      </left>
      <right style="medium">
        <color indexed="64"/>
      </right>
      <top style="medium">
        <color indexed="64"/>
      </top>
      <bottom/>
      <diagonal/>
    </border>
  </borders>
  <cellStyleXfs count="19">
    <xf numFmtId="0" fontId="0" fillId="0" borderId="0">
      <alignment vertical="center"/>
    </xf>
    <xf numFmtId="0" fontId="11" fillId="0" borderId="0">
      <alignment vertical="center"/>
    </xf>
    <xf numFmtId="0" fontId="9" fillId="0" borderId="0"/>
    <xf numFmtId="0" fontId="11" fillId="0" borderId="0"/>
    <xf numFmtId="0" fontId="11" fillId="0" borderId="0">
      <alignment vertical="center"/>
    </xf>
    <xf numFmtId="0" fontId="11" fillId="0" borderId="0">
      <alignment vertical="center"/>
    </xf>
    <xf numFmtId="0" fontId="8" fillId="0" borderId="0"/>
    <xf numFmtId="0" fontId="7" fillId="0" borderId="0"/>
    <xf numFmtId="0" fontId="6" fillId="0" borderId="0"/>
    <xf numFmtId="0" fontId="5" fillId="0" borderId="0"/>
    <xf numFmtId="0" fontId="11" fillId="0" borderId="0">
      <alignment vertical="center"/>
    </xf>
    <xf numFmtId="0" fontId="4" fillId="0" borderId="0"/>
    <xf numFmtId="0" fontId="4" fillId="0" borderId="0"/>
    <xf numFmtId="0" fontId="4" fillId="0" borderId="0"/>
    <xf numFmtId="0" fontId="4" fillId="0" borderId="0"/>
    <xf numFmtId="0" fontId="4" fillId="0" borderId="0"/>
    <xf numFmtId="0" fontId="3" fillId="0" borderId="0"/>
    <xf numFmtId="0" fontId="2" fillId="0" borderId="0"/>
    <xf numFmtId="0" fontId="1" fillId="0" borderId="0"/>
  </cellStyleXfs>
  <cellXfs count="29">
    <xf numFmtId="0" fontId="0" fillId="0" borderId="0" xfId="0">
      <alignment vertical="center"/>
    </xf>
    <xf numFmtId="165" fontId="0" fillId="0" borderId="0" xfId="0" applyNumberFormat="1">
      <alignment vertical="center"/>
    </xf>
    <xf numFmtId="0" fontId="0" fillId="0" borderId="0" xfId="0">
      <alignment vertical="center"/>
    </xf>
    <xf numFmtId="0" fontId="10" fillId="0" borderId="0" xfId="0" applyFont="1" applyAlignment="1">
      <alignment horizontal="center" vertical="center" wrapText="1"/>
    </xf>
    <xf numFmtId="0" fontId="0" fillId="0" borderId="0" xfId="0" applyAlignment="1">
      <alignment vertical="center" wrapText="1"/>
    </xf>
    <xf numFmtId="14" fontId="0" fillId="0" borderId="0" xfId="0" applyNumberFormat="1" applyAlignment="1">
      <alignment horizontal="center" vertical="center" wrapText="1"/>
    </xf>
    <xf numFmtId="0" fontId="0" fillId="0" borderId="0" xfId="0" applyAlignment="1">
      <alignment horizontal="center" vertical="center" wrapText="1"/>
    </xf>
    <xf numFmtId="0" fontId="10" fillId="0" borderId="0" xfId="0" applyFont="1" applyFill="1" applyAlignment="1">
      <alignment vertical="top" wrapText="1"/>
    </xf>
    <xf numFmtId="165" fontId="10" fillId="0" borderId="0" xfId="0" applyNumberFormat="1" applyFont="1" applyFill="1" applyAlignment="1">
      <alignment vertical="top" wrapText="1"/>
    </xf>
    <xf numFmtId="0" fontId="10" fillId="0" borderId="0" xfId="0" applyFont="1" applyAlignment="1">
      <alignment horizontal="center" vertical="center" wrapText="1"/>
    </xf>
    <xf numFmtId="0" fontId="0" fillId="0" borderId="5" xfId="0" applyBorder="1" applyAlignment="1">
      <alignment vertical="center" wrapText="1"/>
    </xf>
    <xf numFmtId="0" fontId="0" fillId="0" borderId="6" xfId="0" applyBorder="1" applyAlignment="1">
      <alignment vertical="center" wrapText="1"/>
    </xf>
    <xf numFmtId="0" fontId="0" fillId="0" borderId="6" xfId="0" applyBorder="1" applyAlignment="1">
      <alignment horizontal="center" vertical="center" wrapText="1"/>
    </xf>
    <xf numFmtId="14" fontId="0" fillId="0" borderId="6" xfId="0" applyNumberFormat="1" applyBorder="1" applyAlignment="1">
      <alignment horizontal="center" vertical="center" wrapText="1"/>
    </xf>
    <xf numFmtId="0" fontId="0" fillId="0" borderId="7" xfId="0" applyBorder="1" applyAlignment="1">
      <alignment vertical="center" wrapText="1"/>
    </xf>
    <xf numFmtId="0" fontId="0" fillId="0" borderId="8" xfId="0" applyBorder="1" applyAlignment="1">
      <alignment vertical="center" wrapText="1"/>
    </xf>
    <xf numFmtId="0" fontId="0" fillId="0" borderId="9" xfId="0" applyBorder="1" applyAlignment="1">
      <alignment vertical="center" wrapText="1"/>
    </xf>
    <xf numFmtId="0" fontId="0" fillId="0" borderId="9" xfId="0" applyBorder="1" applyAlignment="1">
      <alignment horizontal="center" vertical="center" wrapText="1"/>
    </xf>
    <xf numFmtId="14" fontId="0" fillId="0" borderId="9" xfId="0" applyNumberFormat="1" applyBorder="1" applyAlignment="1">
      <alignment horizontal="center" vertical="center" wrapText="1"/>
    </xf>
    <xf numFmtId="0" fontId="0" fillId="0" borderId="10" xfId="0" applyBorder="1" applyAlignment="1">
      <alignment vertical="center" wrapText="1"/>
    </xf>
    <xf numFmtId="0" fontId="11" fillId="3" borderId="4" xfId="0" applyFont="1" applyFill="1" applyBorder="1" applyAlignment="1">
      <alignment horizontal="center" vertical="center" wrapText="1"/>
    </xf>
    <xf numFmtId="0" fontId="0" fillId="3" borderId="4" xfId="0" applyFill="1" applyBorder="1" applyAlignment="1">
      <alignment horizontal="center" vertical="center" wrapText="1"/>
    </xf>
    <xf numFmtId="0" fontId="10" fillId="0" borderId="11" xfId="0" applyFont="1" applyBorder="1" applyAlignment="1">
      <alignment horizontal="center" vertical="center" wrapText="1"/>
    </xf>
    <xf numFmtId="0" fontId="10" fillId="0" borderId="12" xfId="0" applyFont="1" applyBorder="1" applyAlignment="1">
      <alignment horizontal="center" vertical="center" wrapText="1"/>
    </xf>
    <xf numFmtId="14" fontId="10" fillId="0" borderId="12" xfId="0" applyNumberFormat="1" applyFont="1" applyBorder="1" applyAlignment="1">
      <alignment horizontal="center" vertical="center" wrapText="1"/>
    </xf>
    <xf numFmtId="0" fontId="10" fillId="0" borderId="13" xfId="0" applyFont="1" applyBorder="1" applyAlignment="1">
      <alignment horizontal="center" vertical="center" wrapText="1"/>
    </xf>
    <xf numFmtId="0" fontId="10" fillId="2" borderId="1" xfId="0" applyFont="1" applyFill="1" applyBorder="1" applyAlignment="1">
      <alignment horizontal="left" vertical="center" wrapText="1"/>
    </xf>
    <xf numFmtId="0" fontId="10" fillId="2" borderId="2" xfId="0" applyFont="1" applyFill="1" applyBorder="1" applyAlignment="1">
      <alignment horizontal="left" vertical="center" wrapText="1"/>
    </xf>
    <xf numFmtId="0" fontId="10" fillId="2" borderId="3" xfId="0" applyFont="1" applyFill="1" applyBorder="1" applyAlignment="1">
      <alignment horizontal="left" vertical="center" wrapText="1"/>
    </xf>
  </cellXfs>
  <cellStyles count="19">
    <cellStyle name="Normal" xfId="0" builtinId="0"/>
    <cellStyle name="Normal 2" xfId="1"/>
    <cellStyle name="Normal 2 2" xfId="5"/>
    <cellStyle name="Normal 2 3" xfId="3"/>
    <cellStyle name="Normal 3" xfId="4"/>
    <cellStyle name="Normal 4" xfId="2"/>
    <cellStyle name="Normal 4 2" xfId="6"/>
    <cellStyle name="Normal 4 2 2" xfId="12"/>
    <cellStyle name="Normal 4 3" xfId="10"/>
    <cellStyle name="Normal 4 4" xfId="11"/>
    <cellStyle name="Normal 5" xfId="7"/>
    <cellStyle name="Normal 5 2" xfId="9"/>
    <cellStyle name="Normal 5 2 2" xfId="15"/>
    <cellStyle name="Normal 5 3" xfId="13"/>
    <cellStyle name="Normal 5 4" xfId="16"/>
    <cellStyle name="Normal 6" xfId="8"/>
    <cellStyle name="Normal 6 2" xfId="14"/>
    <cellStyle name="Normal 7" xfId="17"/>
    <cellStyle name="Normal 8" xfId="18"/>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sheetPr codeName="Sheet2"/>
  <dimension ref="A1:BS26"/>
  <sheetViews>
    <sheetView tabSelected="1" zoomScaleNormal="100" workbookViewId="0"/>
  </sheetViews>
  <sheetFormatPr defaultColWidth="16.7109375" defaultRowHeight="16.5" customHeight="1"/>
  <cols>
    <col min="1" max="1" width="16.7109375" style="2"/>
    <col min="3" max="3" width="30.85546875" customWidth="1"/>
    <col min="4" max="4" width="16.7109375" style="1"/>
    <col min="28" max="32" width="16.7109375" style="1"/>
    <col min="43" max="43" width="22" customWidth="1"/>
    <col min="50" max="50" width="16.7109375" style="1"/>
    <col min="53" max="54" width="16.7109375" style="1"/>
    <col min="69" max="69" width="16.7109375" style="1"/>
  </cols>
  <sheetData>
    <row r="1" spans="1:71" s="7" customFormat="1" ht="51">
      <c r="B1" s="7" t="s">
        <v>0</v>
      </c>
      <c r="C1" s="7" t="s">
        <v>1</v>
      </c>
      <c r="D1" s="8" t="s">
        <v>2</v>
      </c>
      <c r="E1" s="7" t="s">
        <v>3</v>
      </c>
      <c r="F1" s="7" t="s">
        <v>4</v>
      </c>
      <c r="G1" s="7" t="s">
        <v>5</v>
      </c>
      <c r="H1" s="7" t="s">
        <v>6</v>
      </c>
      <c r="I1" s="7" t="s">
        <v>7</v>
      </c>
      <c r="J1" s="7" t="s">
        <v>8</v>
      </c>
      <c r="K1" s="7" t="s">
        <v>9</v>
      </c>
      <c r="L1" s="7" t="s">
        <v>10</v>
      </c>
      <c r="M1" s="7" t="s">
        <v>11</v>
      </c>
      <c r="N1" s="7" t="s">
        <v>12</v>
      </c>
      <c r="O1" s="7" t="s">
        <v>13</v>
      </c>
      <c r="P1" s="7" t="s">
        <v>14</v>
      </c>
      <c r="Q1" s="7" t="s">
        <v>15</v>
      </c>
      <c r="R1" s="7" t="s">
        <v>16</v>
      </c>
      <c r="S1" s="7" t="s">
        <v>17</v>
      </c>
      <c r="T1" s="7" t="s">
        <v>18</v>
      </c>
      <c r="U1" s="7" t="s">
        <v>19</v>
      </c>
      <c r="V1" s="7" t="s">
        <v>20</v>
      </c>
      <c r="W1" s="7" t="s">
        <v>21</v>
      </c>
      <c r="X1" s="7" t="s">
        <v>22</v>
      </c>
      <c r="Y1" s="7" t="s">
        <v>23</v>
      </c>
      <c r="Z1" s="7" t="s">
        <v>24</v>
      </c>
      <c r="AA1" s="7" t="s">
        <v>25</v>
      </c>
      <c r="AB1" s="8" t="s">
        <v>26</v>
      </c>
      <c r="AC1" s="8" t="s">
        <v>27</v>
      </c>
      <c r="AD1" s="8" t="s">
        <v>28</v>
      </c>
      <c r="AE1" s="8" t="s">
        <v>29</v>
      </c>
      <c r="AF1" s="8" t="s">
        <v>30</v>
      </c>
      <c r="AG1" s="7" t="s">
        <v>31</v>
      </c>
      <c r="AH1" s="7" t="s">
        <v>32</v>
      </c>
      <c r="AI1" s="7" t="s">
        <v>33</v>
      </c>
      <c r="AJ1" s="7" t="s">
        <v>34</v>
      </c>
      <c r="AK1" s="7" t="s">
        <v>35</v>
      </c>
      <c r="AL1" s="7" t="s">
        <v>36</v>
      </c>
      <c r="AM1" s="7" t="s">
        <v>37</v>
      </c>
      <c r="AN1" s="7" t="s">
        <v>38</v>
      </c>
      <c r="AO1" s="7" t="s">
        <v>39</v>
      </c>
      <c r="AP1" s="7" t="s">
        <v>40</v>
      </c>
      <c r="AQ1" s="7" t="s">
        <v>41</v>
      </c>
      <c r="AR1" s="7" t="s">
        <v>42</v>
      </c>
      <c r="AS1" s="7" t="s">
        <v>43</v>
      </c>
      <c r="AT1" s="7" t="s">
        <v>44</v>
      </c>
      <c r="AU1" s="7" t="s">
        <v>45</v>
      </c>
      <c r="AV1" s="7" t="s">
        <v>46</v>
      </c>
      <c r="AW1" s="7" t="s">
        <v>47</v>
      </c>
      <c r="AX1" s="8" t="s">
        <v>48</v>
      </c>
      <c r="AY1" s="7" t="s">
        <v>49</v>
      </c>
      <c r="AZ1" s="7" t="s">
        <v>50</v>
      </c>
      <c r="BA1" s="8" t="s">
        <v>51</v>
      </c>
      <c r="BB1" s="8" t="s">
        <v>52</v>
      </c>
      <c r="BC1" s="7" t="s">
        <v>53</v>
      </c>
      <c r="BD1" s="7" t="s">
        <v>54</v>
      </c>
      <c r="BE1" s="7" t="s">
        <v>55</v>
      </c>
      <c r="BF1" s="7" t="s">
        <v>56</v>
      </c>
      <c r="BG1" s="7" t="s">
        <v>57</v>
      </c>
      <c r="BH1" s="7" t="s">
        <v>58</v>
      </c>
      <c r="BI1" s="7" t="s">
        <v>59</v>
      </c>
      <c r="BJ1" s="7" t="s">
        <v>60</v>
      </c>
      <c r="BK1" s="7" t="s">
        <v>61</v>
      </c>
      <c r="BL1" s="7" t="s">
        <v>62</v>
      </c>
      <c r="BM1" s="7" t="s">
        <v>63</v>
      </c>
      <c r="BN1" s="7" t="s">
        <v>64</v>
      </c>
      <c r="BO1" s="7" t="s">
        <v>65</v>
      </c>
      <c r="BP1" s="7" t="s">
        <v>66</v>
      </c>
      <c r="BQ1" s="8" t="s">
        <v>67</v>
      </c>
      <c r="BR1" s="7" t="s">
        <v>68</v>
      </c>
      <c r="BS1" s="7" t="s">
        <v>69</v>
      </c>
    </row>
    <row r="2" spans="1:71" ht="16.5" customHeight="1">
      <c r="A2" s="2" t="str">
        <f t="shared" ref="A2:A7" si="0">AU2</f>
        <v>Completed</v>
      </c>
      <c r="B2" s="2" t="s">
        <v>118</v>
      </c>
      <c r="C2" s="2" t="s">
        <v>122</v>
      </c>
      <c r="D2" s="1">
        <v>40423</v>
      </c>
      <c r="E2" t="s">
        <v>79</v>
      </c>
      <c r="F2" s="2" t="s">
        <v>124</v>
      </c>
      <c r="K2" t="s">
        <v>74</v>
      </c>
      <c r="L2" t="s">
        <v>75</v>
      </c>
      <c r="X2" t="s">
        <v>82</v>
      </c>
      <c r="Z2" t="s">
        <v>83</v>
      </c>
      <c r="AA2" t="s">
        <v>80</v>
      </c>
      <c r="AB2" s="1" t="s">
        <v>70</v>
      </c>
      <c r="AC2" s="1">
        <v>40481</v>
      </c>
      <c r="AD2" s="1" t="s">
        <v>70</v>
      </c>
      <c r="AE2" s="1">
        <v>40481</v>
      </c>
      <c r="AJ2" s="2" t="s">
        <v>113</v>
      </c>
      <c r="AU2" t="s">
        <v>73</v>
      </c>
      <c r="AV2" t="s">
        <v>73</v>
      </c>
      <c r="BG2" s="2" t="s">
        <v>102</v>
      </c>
      <c r="BO2" s="2" t="s">
        <v>96</v>
      </c>
    </row>
    <row r="3" spans="1:71" ht="16.5" customHeight="1">
      <c r="A3" s="2" t="str">
        <f t="shared" si="0"/>
        <v>Overdue</v>
      </c>
      <c r="B3" s="2" t="s">
        <v>119</v>
      </c>
      <c r="C3" s="2" t="s">
        <v>123</v>
      </c>
      <c r="D3" s="1">
        <v>40941</v>
      </c>
      <c r="E3" t="s">
        <v>79</v>
      </c>
      <c r="F3" s="2" t="s">
        <v>124</v>
      </c>
      <c r="K3" t="s">
        <v>74</v>
      </c>
      <c r="L3" t="s">
        <v>75</v>
      </c>
      <c r="X3" s="2" t="s">
        <v>125</v>
      </c>
      <c r="Z3">
        <v>5</v>
      </c>
      <c r="AA3" t="s">
        <v>76</v>
      </c>
      <c r="AC3" s="1">
        <v>41455</v>
      </c>
      <c r="AE3" s="1">
        <v>41455</v>
      </c>
      <c r="AJ3" s="2" t="s">
        <v>113</v>
      </c>
      <c r="AU3" t="s">
        <v>84</v>
      </c>
      <c r="AV3" t="s">
        <v>78</v>
      </c>
      <c r="BG3" s="2" t="s">
        <v>103</v>
      </c>
      <c r="BO3" s="2" t="s">
        <v>97</v>
      </c>
    </row>
    <row r="4" spans="1:71" ht="16.5" customHeight="1">
      <c r="A4" s="2" t="str">
        <f t="shared" si="0"/>
        <v>Outstanding</v>
      </c>
      <c r="B4" s="2" t="s">
        <v>120</v>
      </c>
      <c r="C4" s="2" t="s">
        <v>122</v>
      </c>
      <c r="D4" s="1">
        <v>40210</v>
      </c>
      <c r="E4" t="s">
        <v>79</v>
      </c>
      <c r="F4" s="2" t="s">
        <v>124</v>
      </c>
      <c r="K4" t="s">
        <v>74</v>
      </c>
      <c r="L4" t="s">
        <v>75</v>
      </c>
      <c r="X4" t="s">
        <v>88</v>
      </c>
      <c r="Z4">
        <v>9</v>
      </c>
      <c r="AA4" t="s">
        <v>81</v>
      </c>
      <c r="AC4" s="1">
        <v>41638</v>
      </c>
      <c r="AE4" s="1">
        <v>41638</v>
      </c>
      <c r="AJ4" s="2" t="s">
        <v>113</v>
      </c>
      <c r="AU4" t="s">
        <v>77</v>
      </c>
      <c r="AV4" t="s">
        <v>78</v>
      </c>
      <c r="BG4" s="2" t="s">
        <v>104</v>
      </c>
      <c r="BO4" s="2" t="s">
        <v>98</v>
      </c>
    </row>
    <row r="5" spans="1:71" ht="16.5" customHeight="1">
      <c r="A5" s="2" t="str">
        <f>AU5</f>
        <v>Overdue</v>
      </c>
      <c r="B5" s="2" t="s">
        <v>120</v>
      </c>
      <c r="C5" s="2" t="s">
        <v>122</v>
      </c>
      <c r="D5" s="1">
        <v>40224</v>
      </c>
      <c r="E5" t="s">
        <v>79</v>
      </c>
      <c r="F5" s="2" t="s">
        <v>124</v>
      </c>
      <c r="K5" t="s">
        <v>74</v>
      </c>
      <c r="L5" t="s">
        <v>75</v>
      </c>
      <c r="X5" s="2" t="s">
        <v>126</v>
      </c>
      <c r="Z5" t="s">
        <v>86</v>
      </c>
      <c r="AA5" t="s">
        <v>81</v>
      </c>
      <c r="AC5" s="1">
        <v>40968</v>
      </c>
      <c r="AD5" s="1" t="s">
        <v>70</v>
      </c>
      <c r="AE5" s="1">
        <v>40968</v>
      </c>
      <c r="AJ5" s="2" t="s">
        <v>113</v>
      </c>
      <c r="AU5" t="s">
        <v>84</v>
      </c>
      <c r="AV5" t="s">
        <v>78</v>
      </c>
      <c r="BG5" s="2" t="s">
        <v>105</v>
      </c>
      <c r="BO5" s="2" t="s">
        <v>99</v>
      </c>
    </row>
    <row r="6" spans="1:71" ht="16.5" customHeight="1">
      <c r="A6" s="2" t="str">
        <f t="shared" si="0"/>
        <v>Outstanding</v>
      </c>
      <c r="B6" s="2" t="s">
        <v>120</v>
      </c>
      <c r="C6" s="2" t="s">
        <v>122</v>
      </c>
      <c r="D6" s="1">
        <v>40210</v>
      </c>
      <c r="E6" t="s">
        <v>79</v>
      </c>
      <c r="F6" s="2" t="s">
        <v>124</v>
      </c>
      <c r="K6" t="s">
        <v>74</v>
      </c>
      <c r="L6" t="s">
        <v>75</v>
      </c>
      <c r="X6" t="s">
        <v>89</v>
      </c>
      <c r="Z6" t="s">
        <v>90</v>
      </c>
      <c r="AA6" t="s">
        <v>81</v>
      </c>
      <c r="AC6" s="1">
        <v>41638</v>
      </c>
      <c r="AE6" s="1">
        <v>41638</v>
      </c>
      <c r="AJ6" s="2" t="s">
        <v>113</v>
      </c>
      <c r="AU6" t="s">
        <v>77</v>
      </c>
      <c r="AV6" t="s">
        <v>78</v>
      </c>
      <c r="BG6" s="2" t="s">
        <v>106</v>
      </c>
      <c r="BO6" s="2" t="s">
        <v>100</v>
      </c>
    </row>
    <row r="7" spans="1:71" ht="16.5" customHeight="1">
      <c r="A7" s="2" t="str">
        <f t="shared" si="0"/>
        <v>Signed</v>
      </c>
      <c r="B7" s="2" t="s">
        <v>121</v>
      </c>
      <c r="C7" t="s">
        <v>85</v>
      </c>
      <c r="D7" s="1">
        <v>40224</v>
      </c>
      <c r="E7" t="s">
        <v>79</v>
      </c>
      <c r="F7" s="2" t="s">
        <v>124</v>
      </c>
      <c r="K7" t="s">
        <v>74</v>
      </c>
      <c r="L7" t="s">
        <v>75</v>
      </c>
      <c r="X7" s="2" t="s">
        <v>126</v>
      </c>
      <c r="Z7" t="s">
        <v>87</v>
      </c>
      <c r="AA7" t="s">
        <v>71</v>
      </c>
      <c r="AC7" s="1">
        <v>40968</v>
      </c>
      <c r="AD7" s="1" t="s">
        <v>70</v>
      </c>
      <c r="AE7" s="1">
        <v>40968</v>
      </c>
      <c r="AJ7" s="2" t="s">
        <v>113</v>
      </c>
      <c r="AU7" t="s">
        <v>72</v>
      </c>
      <c r="AV7" t="s">
        <v>72</v>
      </c>
      <c r="BG7" s="2" t="s">
        <v>107</v>
      </c>
      <c r="BO7" s="2" t="s">
        <v>101</v>
      </c>
    </row>
    <row r="9" spans="1:71" ht="16.5" customHeight="1">
      <c r="A9" s="9" t="s">
        <v>128</v>
      </c>
    </row>
    <row r="10" spans="1:71" ht="16.5" customHeight="1">
      <c r="A10" s="9"/>
    </row>
    <row r="11" spans="1:71" ht="16.5" customHeight="1">
      <c r="A11" s="9"/>
    </row>
    <row r="12" spans="1:71" ht="16.5" customHeight="1">
      <c r="A12" s="9"/>
    </row>
    <row r="13" spans="1:71" ht="16.5" customHeight="1">
      <c r="A13" s="9"/>
    </row>
    <row r="14" spans="1:71" ht="16.5" customHeight="1">
      <c r="A14" s="9"/>
    </row>
    <row r="15" spans="1:71" ht="16.5" customHeight="1">
      <c r="A15" s="9"/>
    </row>
    <row r="16" spans="1:71" ht="16.5" customHeight="1">
      <c r="A16" s="9"/>
    </row>
    <row r="17" spans="1:1" ht="16.5" customHeight="1">
      <c r="A17" s="9"/>
    </row>
    <row r="18" spans="1:1" ht="16.5" customHeight="1">
      <c r="A18" s="9"/>
    </row>
    <row r="19" spans="1:1" ht="16.5" customHeight="1">
      <c r="A19" s="9"/>
    </row>
    <row r="20" spans="1:1" ht="16.5" customHeight="1">
      <c r="A20" s="9"/>
    </row>
    <row r="21" spans="1:1" ht="16.5" customHeight="1">
      <c r="A21" s="9"/>
    </row>
    <row r="22" spans="1:1" ht="16.5" customHeight="1">
      <c r="A22" s="9"/>
    </row>
    <row r="23" spans="1:1" ht="16.5" customHeight="1">
      <c r="A23" s="9"/>
    </row>
    <row r="24" spans="1:1" ht="16.5" customHeight="1">
      <c r="A24" s="9"/>
    </row>
    <row r="25" spans="1:1" ht="16.5" customHeight="1">
      <c r="A25" s="9"/>
    </row>
    <row r="26" spans="1:1" ht="16.5" customHeight="1">
      <c r="A26" s="9"/>
    </row>
  </sheetData>
  <autoFilter ref="A1:BS7"/>
  <mergeCells count="1">
    <mergeCell ref="A9:A26"/>
  </mergeCells>
  <pageMargins left="0.75" right="0.75" top="1" bottom="1" header="0.5" footer="0.5"/>
  <pageSetup paperSize="9" orientation="landscape" horizontalDpi="300" verticalDpi="300" r:id="rId1"/>
  <headerFooter alignWithMargins="0">
    <oddHeader>&amp;RC2</oddHeader>
  </headerFooter>
</worksheet>
</file>

<file path=xl/worksheets/sheet2.xml><?xml version="1.0" encoding="utf-8"?>
<worksheet xmlns="http://schemas.openxmlformats.org/spreadsheetml/2006/main" xmlns:r="http://schemas.openxmlformats.org/officeDocument/2006/relationships">
  <sheetPr codeName="Sheet4">
    <tabColor rgb="FFFFFF00"/>
  </sheetPr>
  <dimension ref="A1:I8"/>
  <sheetViews>
    <sheetView zoomScale="80" zoomScaleNormal="80" workbookViewId="0">
      <selection activeCell="A9" sqref="A9"/>
    </sheetView>
  </sheetViews>
  <sheetFormatPr defaultRowHeight="12.75"/>
  <cols>
    <col min="1" max="1" width="40.7109375" style="4" customWidth="1"/>
    <col min="2" max="2" width="14.28515625" style="4" bestFit="1" customWidth="1"/>
    <col min="3" max="3" width="20.7109375" style="4" bestFit="1" customWidth="1"/>
    <col min="4" max="4" width="13" style="6" bestFit="1" customWidth="1"/>
    <col min="5" max="5" width="10.85546875" style="6" bestFit="1" customWidth="1"/>
    <col min="6" max="6" width="17.42578125" style="6" bestFit="1" customWidth="1"/>
    <col min="7" max="7" width="30.7109375" style="4" customWidth="1"/>
    <col min="8" max="8" width="13.42578125" style="5" bestFit="1" customWidth="1"/>
    <col min="9" max="9" width="100.7109375" style="4" customWidth="1"/>
    <col min="10" max="16384" width="9.140625" style="4"/>
  </cols>
  <sheetData>
    <row r="1" spans="1:9" s="6" customFormat="1" ht="93.75" customHeight="1" thickBot="1">
      <c r="A1" s="20" t="s">
        <v>127</v>
      </c>
      <c r="B1" s="21" t="s">
        <v>116</v>
      </c>
      <c r="C1" s="21" t="s">
        <v>117</v>
      </c>
      <c r="D1" s="21" t="s">
        <v>115</v>
      </c>
      <c r="E1" s="21" t="s">
        <v>109</v>
      </c>
      <c r="F1" s="21" t="s">
        <v>114</v>
      </c>
      <c r="G1" s="21" t="s">
        <v>110</v>
      </c>
      <c r="H1" s="21" t="s">
        <v>112</v>
      </c>
      <c r="I1" s="21" t="s">
        <v>108</v>
      </c>
    </row>
    <row r="2" spans="1:9" s="3" customFormat="1" ht="30" customHeight="1">
      <c r="A2" s="26" t="s">
        <v>129</v>
      </c>
      <c r="B2" s="22" t="s">
        <v>91</v>
      </c>
      <c r="C2" s="23" t="s">
        <v>92</v>
      </c>
      <c r="D2" s="23" t="s">
        <v>93</v>
      </c>
      <c r="E2" s="23" t="s">
        <v>46</v>
      </c>
      <c r="F2" s="23" t="s">
        <v>25</v>
      </c>
      <c r="G2" s="23" t="s">
        <v>111</v>
      </c>
      <c r="H2" s="24" t="s">
        <v>94</v>
      </c>
      <c r="I2" s="25" t="s">
        <v>95</v>
      </c>
    </row>
    <row r="3" spans="1:9" ht="30" customHeight="1">
      <c r="A3" s="27"/>
      <c r="B3" s="10" t="e">
        <f>VLOOKUP("overdue",'RAW data'!2:2,36,FALSE)</f>
        <v>#N/A</v>
      </c>
      <c r="C3" s="11" t="e">
        <f>VLOOKUP("overdue",'RAW data'!2:2,3,FALSE)</f>
        <v>#N/A</v>
      </c>
      <c r="D3" s="12" t="e">
        <f>VLOOKUP("overdue",'RAW data'!2:2,26,FALSE)</f>
        <v>#N/A</v>
      </c>
      <c r="E3" s="12" t="e">
        <f>VLOOKUP("overdue",'RAW data'!2:2,47,FALSE)</f>
        <v>#N/A</v>
      </c>
      <c r="F3" s="12" t="e">
        <f>VLOOKUP("overdue",'RAW data'!2:2,27,FALSE)</f>
        <v>#N/A</v>
      </c>
      <c r="G3" s="11" t="e">
        <f>VLOOKUP("overdue",'RAW data'!2:2,24,FALSE)</f>
        <v>#N/A</v>
      </c>
      <c r="H3" s="13" t="e">
        <f>VLOOKUP("overdue",'RAW data'!2:2,29,FALSE)</f>
        <v>#N/A</v>
      </c>
      <c r="I3" s="14" t="e">
        <f>VLOOKUP("overdue",'RAW data'!2:2,67,FALSE)</f>
        <v>#N/A</v>
      </c>
    </row>
    <row r="4" spans="1:9" ht="30" customHeight="1">
      <c r="A4" s="27"/>
      <c r="B4" s="10" t="str">
        <f>VLOOKUP("overdue",'RAW data'!3:3,36,FALSE)</f>
        <v>RES</v>
      </c>
      <c r="C4" s="11" t="str">
        <f>VLOOKUP("overdue",'RAW data'!3:3,3,FALSE)</f>
        <v>I2011</v>
      </c>
      <c r="D4" s="12">
        <f>VLOOKUP("overdue",'RAW data'!3:3,26,FALSE)</f>
        <v>5</v>
      </c>
      <c r="E4" s="12" t="str">
        <f>VLOOKUP("overdue",'RAW data'!3:3,47,FALSE)</f>
        <v>Overdue</v>
      </c>
      <c r="F4" s="12" t="str">
        <f>VLOOKUP("overdue",'RAW data'!3:3,27,FALSE)</f>
        <v>Standard</v>
      </c>
      <c r="G4" s="11" t="str">
        <f>VLOOKUP("overdue",'RAW data'!3:3,24,FALSE)</f>
        <v>Include application into the standards procedures</v>
      </c>
      <c r="H4" s="13">
        <f>VLOOKUP("overdue",'RAW data'!3:3,29,FALSE)</f>
        <v>41455</v>
      </c>
      <c r="I4" s="14" t="str">
        <f>VLOOKUP("overdue",'RAW data'!3:3,67,FALSE)</f>
        <v>Implementation step Last commentary 2</v>
      </c>
    </row>
    <row r="5" spans="1:9" ht="30" customHeight="1">
      <c r="A5" s="27"/>
      <c r="B5" s="10" t="e">
        <f>VLOOKUP("overdue",'RAW data'!4:4,36,FALSE)</f>
        <v>#N/A</v>
      </c>
      <c r="C5" s="11" t="e">
        <f>VLOOKUP("overdue",'RAW data'!4:4,3,FALSE)</f>
        <v>#N/A</v>
      </c>
      <c r="D5" s="12" t="e">
        <f>VLOOKUP("overdue",'RAW data'!4:4,26,FALSE)</f>
        <v>#N/A</v>
      </c>
      <c r="E5" s="12" t="e">
        <f>VLOOKUP("overdue",'RAW data'!4:4,47,FALSE)</f>
        <v>#N/A</v>
      </c>
      <c r="F5" s="12" t="e">
        <f>VLOOKUP("overdue",'RAW data'!4:4,27,FALSE)</f>
        <v>#N/A</v>
      </c>
      <c r="G5" s="11" t="e">
        <f>VLOOKUP("overdue",'RAW data'!4:4,24,FALSE)</f>
        <v>#N/A</v>
      </c>
      <c r="H5" s="13" t="e">
        <f>VLOOKUP("overdue",'RAW data'!4:4,29,FALSE)</f>
        <v>#N/A</v>
      </c>
      <c r="I5" s="14" t="e">
        <f>VLOOKUP("overdue",'RAW data'!4:4,67,FALSE)</f>
        <v>#N/A</v>
      </c>
    </row>
    <row r="6" spans="1:9" ht="30" customHeight="1">
      <c r="A6" s="27"/>
      <c r="B6" s="10" t="str">
        <f>VLOOKUP("overdue",'RAW data'!5:5,36,FALSE)</f>
        <v>RES</v>
      </c>
      <c r="C6" s="11" t="str">
        <f>VLOOKUP("overdue",'RAW data'!5:5,3,FALSE)</f>
        <v>I2009</v>
      </c>
      <c r="D6" s="12" t="str">
        <f>VLOOKUP("overdue",'RAW data'!5:5,26,FALSE)</f>
        <v>2010/8</v>
      </c>
      <c r="E6" s="12" t="str">
        <f>VLOOKUP("overdue",'RAW data'!5:5,47,FALSE)</f>
        <v>Overdue</v>
      </c>
      <c r="F6" s="12" t="str">
        <f>VLOOKUP("overdue",'RAW data'!5:5,27,FALSE)</f>
        <v>Observation</v>
      </c>
      <c r="G6" s="11" t="str">
        <f>VLOOKUP("overdue",'RAW data'!5:5,24,FALSE)</f>
        <v>Outil RD</v>
      </c>
      <c r="H6" s="13">
        <f>VLOOKUP("overdue",'RAW data'!5:5,29,FALSE)</f>
        <v>40968</v>
      </c>
      <c r="I6" s="14" t="str">
        <f>VLOOKUP("overdue",'RAW data'!5:5,67,FALSE)</f>
        <v>Implementation step Last commentary 4</v>
      </c>
    </row>
    <row r="7" spans="1:9" ht="30" customHeight="1">
      <c r="A7" s="27"/>
      <c r="B7" s="10" t="e">
        <f>VLOOKUP("overdue",'RAW data'!6:6,36,FALSE)</f>
        <v>#N/A</v>
      </c>
      <c r="C7" s="11" t="e">
        <f>VLOOKUP("overdue",'RAW data'!6:6,3,FALSE)</f>
        <v>#N/A</v>
      </c>
      <c r="D7" s="12" t="e">
        <f>VLOOKUP("overdue",'RAW data'!6:6,26,FALSE)</f>
        <v>#N/A</v>
      </c>
      <c r="E7" s="12" t="e">
        <f>VLOOKUP("overdue",'RAW data'!6:6,47,FALSE)</f>
        <v>#N/A</v>
      </c>
      <c r="F7" s="12" t="e">
        <f>VLOOKUP("overdue",'RAW data'!6:6,27,FALSE)</f>
        <v>#N/A</v>
      </c>
      <c r="G7" s="11" t="e">
        <f>VLOOKUP("overdue",'RAW data'!6:6,24,FALSE)</f>
        <v>#N/A</v>
      </c>
      <c r="H7" s="13" t="e">
        <f>VLOOKUP("overdue",'RAW data'!6:6,29,FALSE)</f>
        <v>#N/A</v>
      </c>
      <c r="I7" s="14" t="e">
        <f>VLOOKUP("overdue",'RAW data'!6:6,67,FALSE)</f>
        <v>#N/A</v>
      </c>
    </row>
    <row r="8" spans="1:9" ht="30" customHeight="1" thickBot="1">
      <c r="A8" s="28"/>
      <c r="B8" s="15" t="e">
        <f>VLOOKUP("overdue",'RAW data'!7:7,36,FALSE)</f>
        <v>#N/A</v>
      </c>
      <c r="C8" s="16" t="e">
        <f>VLOOKUP("overdue",'RAW data'!7:7,3,FALSE)</f>
        <v>#N/A</v>
      </c>
      <c r="D8" s="17" t="e">
        <f>VLOOKUP("overdue",'RAW data'!7:7,26,FALSE)</f>
        <v>#N/A</v>
      </c>
      <c r="E8" s="17" t="e">
        <f>VLOOKUP("overdue",'RAW data'!7:7,47,FALSE)</f>
        <v>#N/A</v>
      </c>
      <c r="F8" s="17" t="e">
        <f>VLOOKUP("overdue",'RAW data'!7:7,27,FALSE)</f>
        <v>#N/A</v>
      </c>
      <c r="G8" s="16" t="e">
        <f>VLOOKUP("overdue",'RAW data'!7:7,24,FALSE)</f>
        <v>#N/A</v>
      </c>
      <c r="H8" s="18" t="e">
        <f>VLOOKUP("overdue",'RAW data'!7:7,29,FALSE)</f>
        <v>#N/A</v>
      </c>
      <c r="I8" s="19" t="e">
        <f>VLOOKUP("overdue",'RAW data'!7:7,67,FALSE)</f>
        <v>#N/A</v>
      </c>
    </row>
  </sheetData>
  <autoFilter ref="B2:I8">
    <filterColumn colId="0"/>
  </autoFilter>
  <mergeCells count="1">
    <mergeCell ref="A2:A8"/>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2</vt:i4>
      </vt:variant>
      <vt:variant>
        <vt:lpstr>Named Ranges</vt:lpstr>
      </vt:variant>
      <vt:variant>
        <vt:i4>10</vt:i4>
      </vt:variant>
    </vt:vector>
  </HeadingPairs>
  <TitlesOfParts>
    <vt:vector size="12" baseType="lpstr">
      <vt:lpstr>RAW data</vt:lpstr>
      <vt:lpstr>OVERDUE</vt:lpstr>
      <vt:lpstr>RAuditor</vt:lpstr>
      <vt:lpstr>RCompleteDate</vt:lpstr>
      <vt:lpstr>RDeadline</vt:lpstr>
      <vt:lpstr>RDepartement</vt:lpstr>
      <vt:lpstr>ROverdue</vt:lpstr>
      <vt:lpstr>RPublicationDate</vt:lpstr>
      <vt:lpstr>RRate</vt:lpstr>
      <vt:lpstr>RReopenDate</vt:lpstr>
      <vt:lpstr>RStatus</vt:lpstr>
      <vt:lpstr>RSubBL</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David LARBONI (dlarboni060407)</cp:lastModifiedBy>
  <dcterms:created xsi:type="dcterms:W3CDTF">2012-06-22T08:22:01Z</dcterms:created>
  <dcterms:modified xsi:type="dcterms:W3CDTF">2013-09-18T09:32:54Z</dcterms:modified>
</cp:coreProperties>
</file>