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2455" windowHeight="10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5" i="1" l="1"/>
  <c r="M25" i="1" s="1"/>
  <c r="K25" i="1"/>
  <c r="J26" i="1"/>
  <c r="J27" i="1"/>
  <c r="J28" i="1"/>
  <c r="J29" i="1"/>
  <c r="J30" i="1"/>
  <c r="J31" i="1"/>
  <c r="J32" i="1"/>
  <c r="J33" i="1"/>
  <c r="J34" i="1"/>
  <c r="J35" i="1"/>
  <c r="J36" i="1"/>
  <c r="J37" i="1"/>
  <c r="L26" i="1"/>
  <c r="L27" i="1"/>
  <c r="L28" i="1"/>
  <c r="L29" i="1"/>
  <c r="L30" i="1"/>
  <c r="L31" i="1"/>
  <c r="L32" i="1"/>
  <c r="L33" i="1"/>
  <c r="L34" i="1"/>
  <c r="L35" i="1"/>
  <c r="L36" i="1"/>
  <c r="L37" i="1"/>
  <c r="J25" i="1"/>
  <c r="K26" i="1"/>
  <c r="K27" i="1"/>
  <c r="K28" i="1"/>
  <c r="K29" i="1"/>
  <c r="K30" i="1"/>
  <c r="K31" i="1"/>
  <c r="K32" i="1"/>
  <c r="K33" i="1"/>
  <c r="K34" i="1"/>
  <c r="K35" i="1"/>
  <c r="K36" i="1"/>
  <c r="K37" i="1"/>
  <c r="G26" i="1"/>
  <c r="G25" i="1"/>
  <c r="E26" i="1" l="1"/>
  <c r="E27" i="1"/>
  <c r="E28" i="1"/>
  <c r="E29" i="1"/>
  <c r="E30" i="1"/>
  <c r="E31" i="1"/>
  <c r="E32" i="1"/>
  <c r="E33" i="1"/>
  <c r="E34" i="1"/>
  <c r="E35" i="1"/>
  <c r="E36" i="1"/>
  <c r="E37" i="1"/>
  <c r="E25" i="1"/>
  <c r="D26" i="1"/>
  <c r="D27" i="1"/>
  <c r="D28" i="1"/>
  <c r="D29" i="1"/>
  <c r="D30" i="1"/>
  <c r="D31" i="1"/>
  <c r="D32" i="1"/>
  <c r="D33" i="1"/>
  <c r="D34" i="1"/>
  <c r="D35" i="1"/>
  <c r="D36" i="1"/>
  <c r="D37" i="1"/>
  <c r="C26" i="1"/>
  <c r="C27" i="1"/>
  <c r="C28" i="1"/>
  <c r="C29" i="1"/>
  <c r="C30" i="1"/>
  <c r="C31" i="1"/>
  <c r="C32" i="1"/>
  <c r="C33" i="1"/>
  <c r="C34" i="1"/>
  <c r="C35" i="1"/>
  <c r="C36" i="1"/>
  <c r="C37" i="1"/>
  <c r="D25" i="1"/>
  <c r="C25" i="1"/>
  <c r="L5" i="1"/>
  <c r="L17" i="1"/>
  <c r="L6" i="1"/>
</calcChain>
</file>

<file path=xl/sharedStrings.xml><?xml version="1.0" encoding="utf-8"?>
<sst xmlns="http://schemas.openxmlformats.org/spreadsheetml/2006/main" count="89" uniqueCount="31">
  <si>
    <t>A</t>
  </si>
  <si>
    <t>B</t>
  </si>
  <si>
    <t>C</t>
  </si>
  <si>
    <t>D</t>
  </si>
  <si>
    <t>E</t>
  </si>
  <si>
    <t>F</t>
  </si>
  <si>
    <t>O</t>
  </si>
  <si>
    <t>AB</t>
  </si>
  <si>
    <t>BC</t>
  </si>
  <si>
    <t>CD</t>
  </si>
  <si>
    <t>DE</t>
  </si>
  <si>
    <t>EF</t>
  </si>
  <si>
    <t>EG</t>
  </si>
  <si>
    <t>CI</t>
  </si>
  <si>
    <t>N</t>
  </si>
  <si>
    <t>IM</t>
  </si>
  <si>
    <t>IJ</t>
  </si>
  <si>
    <t>JL</t>
  </si>
  <si>
    <t>JK</t>
  </si>
  <si>
    <t>BN</t>
  </si>
  <si>
    <t>Débit EF</t>
  </si>
  <si>
    <t>Débit corrigé</t>
  </si>
  <si>
    <t>DH</t>
  </si>
  <si>
    <t>G</t>
  </si>
  <si>
    <t>H</t>
  </si>
  <si>
    <t>I</t>
  </si>
  <si>
    <t>M</t>
  </si>
  <si>
    <t>J</t>
  </si>
  <si>
    <t>L</t>
  </si>
  <si>
    <t>K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</si>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</sst>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l/s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left" vertical="center" indent="2"/>
    </xf>
    <xf numFmtId="0" fontId="5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164" fontId="4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14</xdr:row>
      <xdr:rowOff>114300</xdr:rowOff>
    </xdr:from>
    <xdr:to>
      <xdr:col>7</xdr:col>
      <xdr:colOff>752475</xdr:colOff>
      <xdr:row>17</xdr:row>
      <xdr:rowOff>95250</xdr:rowOff>
    </xdr:to>
    <xdr:cxnSp macro="">
      <xdr:nvCxnSpPr>
        <xdr:cNvPr id="3" name="Connecteur droit 2"/>
        <xdr:cNvCxnSpPr/>
      </xdr:nvCxnSpPr>
      <xdr:spPr>
        <a:xfrm>
          <a:off x="3914775" y="2781300"/>
          <a:ext cx="1409700" cy="552450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761207</xdr:colOff>
      <xdr:row>15</xdr:row>
      <xdr:rowOff>181768</xdr:rowOff>
    </xdr:from>
    <xdr:to>
      <xdr:col>7</xdr:col>
      <xdr:colOff>795</xdr:colOff>
      <xdr:row>21</xdr:row>
      <xdr:rowOff>793</xdr:rowOff>
    </xdr:to>
    <xdr:cxnSp macro="">
      <xdr:nvCxnSpPr>
        <xdr:cNvPr id="4" name="Connecteur droit 3"/>
        <xdr:cNvCxnSpPr/>
      </xdr:nvCxnSpPr>
      <xdr:spPr>
        <a:xfrm rot="5400000">
          <a:off x="4090988" y="3519487"/>
          <a:ext cx="962025" cy="1588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113506</xdr:colOff>
      <xdr:row>8</xdr:row>
      <xdr:rowOff>10319</xdr:rowOff>
    </xdr:from>
    <xdr:to>
      <xdr:col>6</xdr:col>
      <xdr:colOff>115094</xdr:colOff>
      <xdr:row>14</xdr:row>
      <xdr:rowOff>124619</xdr:rowOff>
    </xdr:to>
    <xdr:cxnSp macro="">
      <xdr:nvCxnSpPr>
        <xdr:cNvPr id="7" name="Connecteur droit 6"/>
        <xdr:cNvCxnSpPr/>
      </xdr:nvCxnSpPr>
      <xdr:spPr>
        <a:xfrm rot="5400000">
          <a:off x="3295650" y="2162175"/>
          <a:ext cx="1257300" cy="1588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8</xdr:row>
      <xdr:rowOff>9525</xdr:rowOff>
    </xdr:from>
    <xdr:to>
      <xdr:col>6</xdr:col>
      <xdr:colOff>114300</xdr:colOff>
      <xdr:row>8</xdr:row>
      <xdr:rowOff>11114</xdr:rowOff>
    </xdr:to>
    <xdr:cxnSp macro="">
      <xdr:nvCxnSpPr>
        <xdr:cNvPr id="10" name="Connecteur droit 9"/>
        <xdr:cNvCxnSpPr/>
      </xdr:nvCxnSpPr>
      <xdr:spPr>
        <a:xfrm>
          <a:off x="2114550" y="1533525"/>
          <a:ext cx="1809750" cy="1589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14</xdr:row>
      <xdr:rowOff>114300</xdr:rowOff>
    </xdr:from>
    <xdr:to>
      <xdr:col>6</xdr:col>
      <xdr:colOff>66675</xdr:colOff>
      <xdr:row>14</xdr:row>
      <xdr:rowOff>115888</xdr:rowOff>
    </xdr:to>
    <xdr:cxnSp macro="">
      <xdr:nvCxnSpPr>
        <xdr:cNvPr id="12" name="Connecteur droit 11"/>
        <xdr:cNvCxnSpPr/>
      </xdr:nvCxnSpPr>
      <xdr:spPr>
        <a:xfrm>
          <a:off x="2009775" y="2781300"/>
          <a:ext cx="1866900" cy="1588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485776</xdr:colOff>
      <xdr:row>12</xdr:row>
      <xdr:rowOff>142875</xdr:rowOff>
    </xdr:from>
    <xdr:to>
      <xdr:col>3</xdr:col>
      <xdr:colOff>495300</xdr:colOff>
      <xdr:row>14</xdr:row>
      <xdr:rowOff>114301</xdr:rowOff>
    </xdr:to>
    <xdr:cxnSp macro="">
      <xdr:nvCxnSpPr>
        <xdr:cNvPr id="17" name="Connecteur droit 16"/>
        <xdr:cNvCxnSpPr/>
      </xdr:nvCxnSpPr>
      <xdr:spPr>
        <a:xfrm rot="5400000" flipH="1" flipV="1">
          <a:off x="1838325" y="2600326"/>
          <a:ext cx="352426" cy="9524"/>
        </a:xfrm>
        <a:prstGeom prst="line">
          <a:avLst/>
        </a:prstGeom>
        <a:ln>
          <a:solidFill>
            <a:schemeClr val="tx1"/>
          </a:solidFill>
          <a:headEnd type="none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13</xdr:row>
      <xdr:rowOff>47624</xdr:rowOff>
    </xdr:from>
    <xdr:to>
      <xdr:col>4</xdr:col>
      <xdr:colOff>657228</xdr:colOff>
      <xdr:row>14</xdr:row>
      <xdr:rowOff>114299</xdr:rowOff>
    </xdr:to>
    <xdr:cxnSp macro="">
      <xdr:nvCxnSpPr>
        <xdr:cNvPr id="23" name="Connecteur droit 22"/>
        <xdr:cNvCxnSpPr/>
      </xdr:nvCxnSpPr>
      <xdr:spPr>
        <a:xfrm rot="16200000" flipH="1">
          <a:off x="2814639" y="2652710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13</xdr:row>
      <xdr:rowOff>47625</xdr:rowOff>
    </xdr:from>
    <xdr:to>
      <xdr:col>5</xdr:col>
      <xdr:colOff>447678</xdr:colOff>
      <xdr:row>14</xdr:row>
      <xdr:rowOff>114300</xdr:rowOff>
    </xdr:to>
    <xdr:cxnSp macro="">
      <xdr:nvCxnSpPr>
        <xdr:cNvPr id="29" name="Connecteur droit 28"/>
        <xdr:cNvCxnSpPr/>
      </xdr:nvCxnSpPr>
      <xdr:spPr>
        <a:xfrm rot="16200000" flipH="1">
          <a:off x="3367089" y="2652711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6</xdr:row>
      <xdr:rowOff>133350</xdr:rowOff>
    </xdr:from>
    <xdr:to>
      <xdr:col>4</xdr:col>
      <xdr:colOff>390528</xdr:colOff>
      <xdr:row>8</xdr:row>
      <xdr:rowOff>9525</xdr:rowOff>
    </xdr:to>
    <xdr:cxnSp macro="">
      <xdr:nvCxnSpPr>
        <xdr:cNvPr id="30" name="Connecteur droit 29"/>
        <xdr:cNvCxnSpPr/>
      </xdr:nvCxnSpPr>
      <xdr:spPr>
        <a:xfrm rot="16200000" flipH="1">
          <a:off x="2547939" y="1404936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6</xdr:row>
      <xdr:rowOff>133350</xdr:rowOff>
    </xdr:from>
    <xdr:to>
      <xdr:col>5</xdr:col>
      <xdr:colOff>228603</xdr:colOff>
      <xdr:row>8</xdr:row>
      <xdr:rowOff>9525</xdr:rowOff>
    </xdr:to>
    <xdr:cxnSp macro="">
      <xdr:nvCxnSpPr>
        <xdr:cNvPr id="31" name="Connecteur droit 30"/>
        <xdr:cNvCxnSpPr/>
      </xdr:nvCxnSpPr>
      <xdr:spPr>
        <a:xfrm rot="16200000" flipH="1">
          <a:off x="3148014" y="1404936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6</xdr:row>
      <xdr:rowOff>28575</xdr:rowOff>
    </xdr:from>
    <xdr:to>
      <xdr:col>3</xdr:col>
      <xdr:colOff>600074</xdr:colOff>
      <xdr:row>8</xdr:row>
      <xdr:rowOff>1</xdr:rowOff>
    </xdr:to>
    <xdr:cxnSp macro="">
      <xdr:nvCxnSpPr>
        <xdr:cNvPr id="32" name="Connecteur droit 31"/>
        <xdr:cNvCxnSpPr/>
      </xdr:nvCxnSpPr>
      <xdr:spPr>
        <a:xfrm rot="5400000" flipH="1" flipV="1">
          <a:off x="1943099" y="1343026"/>
          <a:ext cx="352426" cy="9524"/>
        </a:xfrm>
        <a:prstGeom prst="line">
          <a:avLst/>
        </a:prstGeom>
        <a:ln>
          <a:solidFill>
            <a:schemeClr val="tx1"/>
          </a:solidFill>
          <a:headEnd type="none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11</xdr:row>
      <xdr:rowOff>19050</xdr:rowOff>
    </xdr:from>
    <xdr:to>
      <xdr:col>4</xdr:col>
      <xdr:colOff>266700</xdr:colOff>
      <xdr:row>12</xdr:row>
      <xdr:rowOff>142875</xdr:rowOff>
    </xdr:to>
    <xdr:sp macro="" textlink="">
      <xdr:nvSpPr>
        <xdr:cNvPr id="33" name="ZoneTexte 32"/>
        <xdr:cNvSpPr txBox="1"/>
      </xdr:nvSpPr>
      <xdr:spPr>
        <a:xfrm>
          <a:off x="1781175" y="2114550"/>
          <a:ext cx="7715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Evier</a:t>
          </a:r>
        </a:p>
      </xdr:txBody>
    </xdr:sp>
    <xdr:clientData/>
  </xdr:twoCellAnchor>
  <xdr:twoCellAnchor>
    <xdr:from>
      <xdr:col>4</xdr:col>
      <xdr:colOff>466725</xdr:colOff>
      <xdr:row>11</xdr:row>
      <xdr:rowOff>152400</xdr:rowOff>
    </xdr:from>
    <xdr:to>
      <xdr:col>5</xdr:col>
      <xdr:colOff>114300</xdr:colOff>
      <xdr:row>13</xdr:row>
      <xdr:rowOff>85725</xdr:rowOff>
    </xdr:to>
    <xdr:sp macro="" textlink="">
      <xdr:nvSpPr>
        <xdr:cNvPr id="34" name="ZoneTexte 33"/>
        <xdr:cNvSpPr txBox="1"/>
      </xdr:nvSpPr>
      <xdr:spPr>
        <a:xfrm>
          <a:off x="2752725" y="2247900"/>
          <a:ext cx="4095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L-V</a:t>
          </a:r>
        </a:p>
      </xdr:txBody>
    </xdr:sp>
    <xdr:clientData/>
  </xdr:twoCellAnchor>
  <xdr:twoCellAnchor>
    <xdr:from>
      <xdr:col>3</xdr:col>
      <xdr:colOff>228600</xdr:colOff>
      <xdr:row>4</xdr:row>
      <xdr:rowOff>142875</xdr:rowOff>
    </xdr:from>
    <xdr:to>
      <xdr:col>4</xdr:col>
      <xdr:colOff>238125</xdr:colOff>
      <xdr:row>6</xdr:row>
      <xdr:rowOff>76200</xdr:rowOff>
    </xdr:to>
    <xdr:sp macro="" textlink="">
      <xdr:nvSpPr>
        <xdr:cNvPr id="35" name="ZoneTexte 34"/>
        <xdr:cNvSpPr txBox="1"/>
      </xdr:nvSpPr>
      <xdr:spPr>
        <a:xfrm>
          <a:off x="1752600" y="904875"/>
          <a:ext cx="7715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Baignoire</a:t>
          </a:r>
        </a:p>
      </xdr:txBody>
    </xdr:sp>
    <xdr:clientData/>
  </xdr:twoCellAnchor>
  <xdr:twoCellAnchor>
    <xdr:from>
      <xdr:col>6</xdr:col>
      <xdr:colOff>581025</xdr:colOff>
      <xdr:row>20</xdr:row>
      <xdr:rowOff>180975</xdr:rowOff>
    </xdr:from>
    <xdr:to>
      <xdr:col>7</xdr:col>
      <xdr:colOff>247650</xdr:colOff>
      <xdr:row>22</xdr:row>
      <xdr:rowOff>95250</xdr:rowOff>
    </xdr:to>
    <xdr:sp macro="" textlink="">
      <xdr:nvSpPr>
        <xdr:cNvPr id="36" name="ZoneTexte 35"/>
        <xdr:cNvSpPr txBox="1"/>
      </xdr:nvSpPr>
      <xdr:spPr>
        <a:xfrm>
          <a:off x="4391025" y="3990975"/>
          <a:ext cx="4286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AEP</a:t>
          </a:r>
        </a:p>
      </xdr:txBody>
    </xdr:sp>
    <xdr:clientData/>
  </xdr:twoCellAnchor>
  <xdr:twoCellAnchor>
    <xdr:from>
      <xdr:col>5</xdr:col>
      <xdr:colOff>276225</xdr:colOff>
      <xdr:row>11</xdr:row>
      <xdr:rowOff>152400</xdr:rowOff>
    </xdr:from>
    <xdr:to>
      <xdr:col>5</xdr:col>
      <xdr:colOff>685800</xdr:colOff>
      <xdr:row>13</xdr:row>
      <xdr:rowOff>85725</xdr:rowOff>
    </xdr:to>
    <xdr:sp macro="" textlink="">
      <xdr:nvSpPr>
        <xdr:cNvPr id="37" name="ZoneTexte 36"/>
        <xdr:cNvSpPr txBox="1"/>
      </xdr:nvSpPr>
      <xdr:spPr>
        <a:xfrm>
          <a:off x="3324225" y="2247900"/>
          <a:ext cx="4095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L-L</a:t>
          </a:r>
        </a:p>
      </xdr:txBody>
    </xdr:sp>
    <xdr:clientData/>
  </xdr:twoCellAnchor>
  <xdr:twoCellAnchor>
    <xdr:from>
      <xdr:col>4</xdr:col>
      <xdr:colOff>133351</xdr:colOff>
      <xdr:row>5</xdr:row>
      <xdr:rowOff>57150</xdr:rowOff>
    </xdr:from>
    <xdr:to>
      <xdr:col>4</xdr:col>
      <xdr:colOff>704851</xdr:colOff>
      <xdr:row>6</xdr:row>
      <xdr:rowOff>180975</xdr:rowOff>
    </xdr:to>
    <xdr:sp macro="" textlink="">
      <xdr:nvSpPr>
        <xdr:cNvPr id="38" name="ZoneTexte 37"/>
        <xdr:cNvSpPr txBox="1"/>
      </xdr:nvSpPr>
      <xdr:spPr>
        <a:xfrm>
          <a:off x="2419351" y="1009650"/>
          <a:ext cx="571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lavabo</a:t>
          </a:r>
        </a:p>
      </xdr:txBody>
    </xdr:sp>
    <xdr:clientData/>
  </xdr:twoCellAnchor>
  <xdr:twoCellAnchor>
    <xdr:from>
      <xdr:col>5</xdr:col>
      <xdr:colOff>9525</xdr:colOff>
      <xdr:row>5</xdr:row>
      <xdr:rowOff>66675</xdr:rowOff>
    </xdr:from>
    <xdr:to>
      <xdr:col>5</xdr:col>
      <xdr:colOff>581025</xdr:colOff>
      <xdr:row>7</xdr:row>
      <xdr:rowOff>0</xdr:rowOff>
    </xdr:to>
    <xdr:sp macro="" textlink="">
      <xdr:nvSpPr>
        <xdr:cNvPr id="39" name="ZoneTexte 38"/>
        <xdr:cNvSpPr txBox="1"/>
      </xdr:nvSpPr>
      <xdr:spPr>
        <a:xfrm>
          <a:off x="3057525" y="1019175"/>
          <a:ext cx="571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lavabo</a:t>
          </a:r>
        </a:p>
      </xdr:txBody>
    </xdr:sp>
    <xdr:clientData/>
  </xdr:twoCellAnchor>
  <xdr:twoCellAnchor>
    <xdr:from>
      <xdr:col>3</xdr:col>
      <xdr:colOff>323851</xdr:colOff>
      <xdr:row>3</xdr:row>
      <xdr:rowOff>180975</xdr:rowOff>
    </xdr:from>
    <xdr:to>
      <xdr:col>4</xdr:col>
      <xdr:colOff>171451</xdr:colOff>
      <xdr:row>5</xdr:row>
      <xdr:rowOff>114300</xdr:rowOff>
    </xdr:to>
    <xdr:sp macro="" textlink="">
      <xdr:nvSpPr>
        <xdr:cNvPr id="40" name="ZoneTexte 39"/>
        <xdr:cNvSpPr txBox="1"/>
      </xdr:nvSpPr>
      <xdr:spPr>
        <a:xfrm>
          <a:off x="1847851" y="75247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0.33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5</xdr:col>
      <xdr:colOff>180975</xdr:colOff>
      <xdr:row>11</xdr:row>
      <xdr:rowOff>9525</xdr:rowOff>
    </xdr:from>
    <xdr:to>
      <xdr:col>6</xdr:col>
      <xdr:colOff>28575</xdr:colOff>
      <xdr:row>12</xdr:row>
      <xdr:rowOff>133350</xdr:rowOff>
    </xdr:to>
    <xdr:sp macro="" textlink="">
      <xdr:nvSpPr>
        <xdr:cNvPr id="41" name="ZoneTexte 40"/>
        <xdr:cNvSpPr txBox="1"/>
      </xdr:nvSpPr>
      <xdr:spPr>
        <a:xfrm>
          <a:off x="3228975" y="2105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5</xdr:col>
      <xdr:colOff>47625</xdr:colOff>
      <xdr:row>4</xdr:row>
      <xdr:rowOff>123825</xdr:rowOff>
    </xdr:from>
    <xdr:to>
      <xdr:col>5</xdr:col>
      <xdr:colOff>657225</xdr:colOff>
      <xdr:row>6</xdr:row>
      <xdr:rowOff>57150</xdr:rowOff>
    </xdr:to>
    <xdr:sp macro="" textlink="">
      <xdr:nvSpPr>
        <xdr:cNvPr id="42" name="ZoneTexte 41"/>
        <xdr:cNvSpPr txBox="1"/>
      </xdr:nvSpPr>
      <xdr:spPr>
        <a:xfrm>
          <a:off x="3095625" y="8858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4</xdr:col>
      <xdr:colOff>381000</xdr:colOff>
      <xdr:row>11</xdr:row>
      <xdr:rowOff>9525</xdr:rowOff>
    </xdr:from>
    <xdr:to>
      <xdr:col>5</xdr:col>
      <xdr:colOff>228600</xdr:colOff>
      <xdr:row>12</xdr:row>
      <xdr:rowOff>133350</xdr:rowOff>
    </xdr:to>
    <xdr:sp macro="" textlink="">
      <xdr:nvSpPr>
        <xdr:cNvPr id="43" name="ZoneTexte 42"/>
        <xdr:cNvSpPr txBox="1"/>
      </xdr:nvSpPr>
      <xdr:spPr>
        <a:xfrm>
          <a:off x="2667000" y="2105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0.10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10</xdr:row>
      <xdr:rowOff>76200</xdr:rowOff>
    </xdr:from>
    <xdr:to>
      <xdr:col>4</xdr:col>
      <xdr:colOff>76200</xdr:colOff>
      <xdr:row>12</xdr:row>
      <xdr:rowOff>9525</xdr:rowOff>
    </xdr:to>
    <xdr:sp macro="" textlink="">
      <xdr:nvSpPr>
        <xdr:cNvPr id="44" name="ZoneTexte 43"/>
        <xdr:cNvSpPr txBox="1"/>
      </xdr:nvSpPr>
      <xdr:spPr>
        <a:xfrm>
          <a:off x="1752600" y="19812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4</xdr:col>
      <xdr:colOff>161925</xdr:colOff>
      <xdr:row>4</xdr:row>
      <xdr:rowOff>114300</xdr:rowOff>
    </xdr:from>
    <xdr:to>
      <xdr:col>5</xdr:col>
      <xdr:colOff>9525</xdr:colOff>
      <xdr:row>6</xdr:row>
      <xdr:rowOff>47625</xdr:rowOff>
    </xdr:to>
    <xdr:sp macro="" textlink="">
      <xdr:nvSpPr>
        <xdr:cNvPr id="45" name="ZoneTexte 44"/>
        <xdr:cNvSpPr txBox="1"/>
      </xdr:nvSpPr>
      <xdr:spPr>
        <a:xfrm>
          <a:off x="2447925" y="8763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12</xdr:row>
      <xdr:rowOff>0</xdr:rowOff>
    </xdr:from>
    <xdr:to>
      <xdr:col>3</xdr:col>
      <xdr:colOff>514350</xdr:colOff>
      <xdr:row>13</xdr:row>
      <xdr:rowOff>123825</xdr:rowOff>
    </xdr:to>
    <xdr:sp macro="" textlink="">
      <xdr:nvSpPr>
        <xdr:cNvPr id="46" name="ZoneTexte 45"/>
        <xdr:cNvSpPr txBox="1"/>
      </xdr:nvSpPr>
      <xdr:spPr>
        <a:xfrm>
          <a:off x="1752600" y="228600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F</a:t>
          </a:r>
        </a:p>
      </xdr:txBody>
    </xdr:sp>
    <xdr:clientData/>
  </xdr:twoCellAnchor>
  <xdr:twoCellAnchor>
    <xdr:from>
      <xdr:col>4</xdr:col>
      <xdr:colOff>381000</xdr:colOff>
      <xdr:row>12</xdr:row>
      <xdr:rowOff>95250</xdr:rowOff>
    </xdr:from>
    <xdr:to>
      <xdr:col>4</xdr:col>
      <xdr:colOff>666750</xdr:colOff>
      <xdr:row>14</xdr:row>
      <xdr:rowOff>28575</xdr:rowOff>
    </xdr:to>
    <xdr:sp macro="" textlink="">
      <xdr:nvSpPr>
        <xdr:cNvPr id="47" name="ZoneTexte 46"/>
        <xdr:cNvSpPr txBox="1"/>
      </xdr:nvSpPr>
      <xdr:spPr>
        <a:xfrm>
          <a:off x="2667000" y="238125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G</a:t>
          </a:r>
        </a:p>
      </xdr:txBody>
    </xdr:sp>
    <xdr:clientData/>
  </xdr:twoCellAnchor>
  <xdr:twoCellAnchor>
    <xdr:from>
      <xdr:col>5</xdr:col>
      <xdr:colOff>190500</xdr:colOff>
      <xdr:row>12</xdr:row>
      <xdr:rowOff>104775</xdr:rowOff>
    </xdr:from>
    <xdr:to>
      <xdr:col>5</xdr:col>
      <xdr:colOff>476250</xdr:colOff>
      <xdr:row>14</xdr:row>
      <xdr:rowOff>38100</xdr:rowOff>
    </xdr:to>
    <xdr:sp macro="" textlink="">
      <xdr:nvSpPr>
        <xdr:cNvPr id="48" name="ZoneTexte 47"/>
        <xdr:cNvSpPr txBox="1"/>
      </xdr:nvSpPr>
      <xdr:spPr>
        <a:xfrm>
          <a:off x="3238500" y="2390775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H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409575</xdr:colOff>
      <xdr:row>9</xdr:row>
      <xdr:rowOff>123825</xdr:rowOff>
    </xdr:to>
    <xdr:sp macro="" textlink="">
      <xdr:nvSpPr>
        <xdr:cNvPr id="49" name="ZoneTexte 48"/>
        <xdr:cNvSpPr txBox="1"/>
      </xdr:nvSpPr>
      <xdr:spPr>
        <a:xfrm>
          <a:off x="3171825" y="152400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I</a:t>
          </a:r>
        </a:p>
      </xdr:txBody>
    </xdr:sp>
    <xdr:clientData/>
  </xdr:twoCellAnchor>
  <xdr:twoCellAnchor>
    <xdr:from>
      <xdr:col>3</xdr:col>
      <xdr:colOff>342900</xdr:colOff>
      <xdr:row>5</xdr:row>
      <xdr:rowOff>95250</xdr:rowOff>
    </xdr:from>
    <xdr:to>
      <xdr:col>3</xdr:col>
      <xdr:colOff>666750</xdr:colOff>
      <xdr:row>7</xdr:row>
      <xdr:rowOff>19050</xdr:rowOff>
    </xdr:to>
    <xdr:sp macro="" textlink="">
      <xdr:nvSpPr>
        <xdr:cNvPr id="50" name="ZoneTexte 49"/>
        <xdr:cNvSpPr txBox="1"/>
      </xdr:nvSpPr>
      <xdr:spPr>
        <a:xfrm>
          <a:off x="1866900" y="1047750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K</a:t>
          </a:r>
        </a:p>
      </xdr:txBody>
    </xdr:sp>
    <xdr:clientData/>
  </xdr:twoCellAnchor>
  <xdr:twoCellAnchor>
    <xdr:from>
      <xdr:col>4</xdr:col>
      <xdr:colOff>257175</xdr:colOff>
      <xdr:row>7</xdr:row>
      <xdr:rowOff>180975</xdr:rowOff>
    </xdr:from>
    <xdr:to>
      <xdr:col>4</xdr:col>
      <xdr:colOff>581025</xdr:colOff>
      <xdr:row>9</xdr:row>
      <xdr:rowOff>104775</xdr:rowOff>
    </xdr:to>
    <xdr:sp macro="" textlink="">
      <xdr:nvSpPr>
        <xdr:cNvPr id="51" name="ZoneTexte 50"/>
        <xdr:cNvSpPr txBox="1"/>
      </xdr:nvSpPr>
      <xdr:spPr>
        <a:xfrm>
          <a:off x="2543175" y="1514475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J</a:t>
          </a:r>
        </a:p>
      </xdr:txBody>
    </xdr:sp>
    <xdr:clientData/>
  </xdr:twoCellAnchor>
  <xdr:twoCellAnchor>
    <xdr:from>
      <xdr:col>4</xdr:col>
      <xdr:colOff>152400</xdr:colOff>
      <xdr:row>5</xdr:row>
      <xdr:rowOff>180975</xdr:rowOff>
    </xdr:from>
    <xdr:to>
      <xdr:col>4</xdr:col>
      <xdr:colOff>476250</xdr:colOff>
      <xdr:row>7</xdr:row>
      <xdr:rowOff>104775</xdr:rowOff>
    </xdr:to>
    <xdr:sp macro="" textlink="">
      <xdr:nvSpPr>
        <xdr:cNvPr id="52" name="ZoneTexte 51"/>
        <xdr:cNvSpPr txBox="1"/>
      </xdr:nvSpPr>
      <xdr:spPr>
        <a:xfrm>
          <a:off x="2438400" y="1133475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L</a:t>
          </a:r>
        </a:p>
      </xdr:txBody>
    </xdr:sp>
    <xdr:clientData/>
  </xdr:twoCellAnchor>
  <xdr:twoCellAnchor>
    <xdr:from>
      <xdr:col>4</xdr:col>
      <xdr:colOff>723900</xdr:colOff>
      <xdr:row>6</xdr:row>
      <xdr:rowOff>0</xdr:rowOff>
    </xdr:from>
    <xdr:to>
      <xdr:col>5</xdr:col>
      <xdr:colOff>285750</xdr:colOff>
      <xdr:row>7</xdr:row>
      <xdr:rowOff>114300</xdr:rowOff>
    </xdr:to>
    <xdr:sp macro="" textlink="">
      <xdr:nvSpPr>
        <xdr:cNvPr id="53" name="ZoneTexte 52"/>
        <xdr:cNvSpPr txBox="1"/>
      </xdr:nvSpPr>
      <xdr:spPr>
        <a:xfrm>
          <a:off x="3009900" y="1143000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M</a:t>
          </a:r>
        </a:p>
      </xdr:txBody>
    </xdr:sp>
    <xdr:clientData/>
  </xdr:twoCellAnchor>
  <xdr:twoCellAnchor>
    <xdr:from>
      <xdr:col>6</xdr:col>
      <xdr:colOff>123825</xdr:colOff>
      <xdr:row>10</xdr:row>
      <xdr:rowOff>76200</xdr:rowOff>
    </xdr:from>
    <xdr:to>
      <xdr:col>6</xdr:col>
      <xdr:colOff>447675</xdr:colOff>
      <xdr:row>11</xdr:row>
      <xdr:rowOff>19050</xdr:rowOff>
    </xdr:to>
    <xdr:cxnSp macro="">
      <xdr:nvCxnSpPr>
        <xdr:cNvPr id="56" name="Connecteur droit avec flèche 55"/>
        <xdr:cNvCxnSpPr/>
      </xdr:nvCxnSpPr>
      <xdr:spPr>
        <a:xfrm rot="10800000">
          <a:off x="3933825" y="1981200"/>
          <a:ext cx="323850" cy="1333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</xdr:row>
      <xdr:rowOff>180976</xdr:rowOff>
    </xdr:from>
    <xdr:to>
      <xdr:col>3</xdr:col>
      <xdr:colOff>504825</xdr:colOff>
      <xdr:row>14</xdr:row>
      <xdr:rowOff>95250</xdr:rowOff>
    </xdr:to>
    <xdr:cxnSp macro="">
      <xdr:nvCxnSpPr>
        <xdr:cNvPr id="59" name="Connecteur droit avec flèche 58"/>
        <xdr:cNvCxnSpPr/>
      </xdr:nvCxnSpPr>
      <xdr:spPr>
        <a:xfrm flipV="1">
          <a:off x="1533525" y="2657476"/>
          <a:ext cx="495300" cy="104774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14</xdr:row>
      <xdr:rowOff>123825</xdr:rowOff>
    </xdr:from>
    <xdr:to>
      <xdr:col>5</xdr:col>
      <xdr:colOff>228600</xdr:colOff>
      <xdr:row>16</xdr:row>
      <xdr:rowOff>47625</xdr:rowOff>
    </xdr:to>
    <xdr:cxnSp macro="">
      <xdr:nvCxnSpPr>
        <xdr:cNvPr id="62" name="Connecteur droit avec flèche 61"/>
        <xdr:cNvCxnSpPr/>
      </xdr:nvCxnSpPr>
      <xdr:spPr>
        <a:xfrm rot="16200000" flipV="1">
          <a:off x="3090863" y="2909887"/>
          <a:ext cx="304800" cy="666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14</xdr:row>
      <xdr:rowOff>123824</xdr:rowOff>
    </xdr:from>
    <xdr:to>
      <xdr:col>5</xdr:col>
      <xdr:colOff>714375</xdr:colOff>
      <xdr:row>16</xdr:row>
      <xdr:rowOff>47624</xdr:rowOff>
    </xdr:to>
    <xdr:cxnSp macro="">
      <xdr:nvCxnSpPr>
        <xdr:cNvPr id="65" name="Connecteur droit avec flèche 64"/>
        <xdr:cNvCxnSpPr/>
      </xdr:nvCxnSpPr>
      <xdr:spPr>
        <a:xfrm rot="16200000" flipV="1">
          <a:off x="3576638" y="2909886"/>
          <a:ext cx="304800" cy="666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676276</xdr:colOff>
      <xdr:row>8</xdr:row>
      <xdr:rowOff>19051</xdr:rowOff>
    </xdr:from>
    <xdr:to>
      <xdr:col>5</xdr:col>
      <xdr:colOff>9526</xdr:colOff>
      <xdr:row>9</xdr:row>
      <xdr:rowOff>85726</xdr:rowOff>
    </xdr:to>
    <xdr:cxnSp macro="">
      <xdr:nvCxnSpPr>
        <xdr:cNvPr id="66" name="Connecteur droit avec flèche 65"/>
        <xdr:cNvCxnSpPr/>
      </xdr:nvCxnSpPr>
      <xdr:spPr>
        <a:xfrm rot="16200000" flipV="1">
          <a:off x="2881313" y="1624014"/>
          <a:ext cx="257175" cy="952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7</xdr:row>
      <xdr:rowOff>28575</xdr:rowOff>
    </xdr:from>
    <xdr:to>
      <xdr:col>3</xdr:col>
      <xdr:colOff>600075</xdr:colOff>
      <xdr:row>7</xdr:row>
      <xdr:rowOff>152400</xdr:rowOff>
    </xdr:to>
    <xdr:cxnSp macro="">
      <xdr:nvCxnSpPr>
        <xdr:cNvPr id="69" name="Connecteur droit avec flèche 68"/>
        <xdr:cNvCxnSpPr/>
      </xdr:nvCxnSpPr>
      <xdr:spPr>
        <a:xfrm flipV="1">
          <a:off x="1514475" y="1362075"/>
          <a:ext cx="609600" cy="12382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14</xdr:row>
      <xdr:rowOff>9525</xdr:rowOff>
    </xdr:from>
    <xdr:to>
      <xdr:col>7</xdr:col>
      <xdr:colOff>28575</xdr:colOff>
      <xdr:row>15</xdr:row>
      <xdr:rowOff>66675</xdr:rowOff>
    </xdr:to>
    <xdr:cxnSp macro="">
      <xdr:nvCxnSpPr>
        <xdr:cNvPr id="71" name="Connecteur droit avec flèche 70"/>
        <xdr:cNvCxnSpPr/>
      </xdr:nvCxnSpPr>
      <xdr:spPr>
        <a:xfrm rot="10800000" flipV="1">
          <a:off x="4276725" y="2676525"/>
          <a:ext cx="323850" cy="2476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9528</xdr:colOff>
      <xdr:row>18</xdr:row>
      <xdr:rowOff>171450</xdr:rowOff>
    </xdr:from>
    <xdr:to>
      <xdr:col>7</xdr:col>
      <xdr:colOff>247651</xdr:colOff>
      <xdr:row>19</xdr:row>
      <xdr:rowOff>114300</xdr:rowOff>
    </xdr:to>
    <xdr:cxnSp macro="">
      <xdr:nvCxnSpPr>
        <xdr:cNvPr id="75" name="Connecteur droit avec flèche 74"/>
        <xdr:cNvCxnSpPr/>
      </xdr:nvCxnSpPr>
      <xdr:spPr>
        <a:xfrm rot="10800000">
          <a:off x="4581528" y="3600450"/>
          <a:ext cx="238123" cy="1333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13</xdr:row>
      <xdr:rowOff>171450</xdr:rowOff>
    </xdr:from>
    <xdr:to>
      <xdr:col>3</xdr:col>
      <xdr:colOff>66675</xdr:colOff>
      <xdr:row>15</xdr:row>
      <xdr:rowOff>104775</xdr:rowOff>
    </xdr:to>
    <xdr:sp macro="" textlink="">
      <xdr:nvSpPr>
        <xdr:cNvPr id="78" name="ZoneTexte 77"/>
        <xdr:cNvSpPr txBox="1"/>
      </xdr:nvSpPr>
      <xdr:spPr>
        <a:xfrm>
          <a:off x="981075" y="26479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0.20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2</xdr:col>
      <xdr:colOff>200025</xdr:colOff>
      <xdr:row>7</xdr:row>
      <xdr:rowOff>9525</xdr:rowOff>
    </xdr:from>
    <xdr:to>
      <xdr:col>3</xdr:col>
      <xdr:colOff>47625</xdr:colOff>
      <xdr:row>8</xdr:row>
      <xdr:rowOff>133350</xdr:rowOff>
    </xdr:to>
    <xdr:sp macro="" textlink="">
      <xdr:nvSpPr>
        <xdr:cNvPr id="79" name="ZoneTexte 78"/>
        <xdr:cNvSpPr txBox="1"/>
      </xdr:nvSpPr>
      <xdr:spPr>
        <a:xfrm>
          <a:off x="962025" y="1343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0.33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4</xdr:col>
      <xdr:colOff>438150</xdr:colOff>
      <xdr:row>9</xdr:row>
      <xdr:rowOff>38100</xdr:rowOff>
    </xdr:from>
    <xdr:to>
      <xdr:col>5</xdr:col>
      <xdr:colOff>285750</xdr:colOff>
      <xdr:row>10</xdr:row>
      <xdr:rowOff>161925</xdr:rowOff>
    </xdr:to>
    <xdr:sp macro="" textlink="">
      <xdr:nvSpPr>
        <xdr:cNvPr id="80" name="ZoneTexte 79"/>
        <xdr:cNvSpPr txBox="1"/>
      </xdr:nvSpPr>
      <xdr:spPr>
        <a:xfrm>
          <a:off x="2724150" y="17526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0.53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400050</xdr:colOff>
      <xdr:row>10</xdr:row>
      <xdr:rowOff>85725</xdr:rowOff>
    </xdr:from>
    <xdr:to>
      <xdr:col>7</xdr:col>
      <xdr:colOff>247650</xdr:colOff>
      <xdr:row>12</xdr:row>
      <xdr:rowOff>19050</xdr:rowOff>
    </xdr:to>
    <xdr:sp macro="" textlink="">
      <xdr:nvSpPr>
        <xdr:cNvPr id="82" name="ZoneTexte 81"/>
        <xdr:cNvSpPr txBox="1"/>
      </xdr:nvSpPr>
      <xdr:spPr>
        <a:xfrm>
          <a:off x="4210050" y="19907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0.73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4</xdr:col>
      <xdr:colOff>704850</xdr:colOff>
      <xdr:row>16</xdr:row>
      <xdr:rowOff>28575</xdr:rowOff>
    </xdr:from>
    <xdr:to>
      <xdr:col>5</xdr:col>
      <xdr:colOff>552450</xdr:colOff>
      <xdr:row>17</xdr:row>
      <xdr:rowOff>152400</xdr:rowOff>
    </xdr:to>
    <xdr:sp macro="" textlink="">
      <xdr:nvSpPr>
        <xdr:cNvPr id="83" name="ZoneTexte 82"/>
        <xdr:cNvSpPr txBox="1"/>
      </xdr:nvSpPr>
      <xdr:spPr>
        <a:xfrm>
          <a:off x="2990850" y="307657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0.30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485775</xdr:colOff>
      <xdr:row>16</xdr:row>
      <xdr:rowOff>9525</xdr:rowOff>
    </xdr:from>
    <xdr:to>
      <xdr:col>6</xdr:col>
      <xdr:colOff>333375</xdr:colOff>
      <xdr:row>17</xdr:row>
      <xdr:rowOff>133350</xdr:rowOff>
    </xdr:to>
    <xdr:sp macro="" textlink="">
      <xdr:nvSpPr>
        <xdr:cNvPr id="84" name="ZoneTexte 83"/>
        <xdr:cNvSpPr txBox="1"/>
      </xdr:nvSpPr>
      <xdr:spPr>
        <a:xfrm>
          <a:off x="3533775" y="30575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0.50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714375</xdr:colOff>
      <xdr:row>12</xdr:row>
      <xdr:rowOff>171450</xdr:rowOff>
    </xdr:from>
    <xdr:to>
      <xdr:col>7</xdr:col>
      <xdr:colOff>561975</xdr:colOff>
      <xdr:row>14</xdr:row>
      <xdr:rowOff>104775</xdr:rowOff>
    </xdr:to>
    <xdr:sp macro="" textlink="">
      <xdr:nvSpPr>
        <xdr:cNvPr id="85" name="ZoneTexte 84"/>
        <xdr:cNvSpPr txBox="1"/>
      </xdr:nvSpPr>
      <xdr:spPr>
        <a:xfrm>
          <a:off x="4524375" y="24574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1.23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466725</xdr:colOff>
      <xdr:row>15</xdr:row>
      <xdr:rowOff>123825</xdr:rowOff>
    </xdr:from>
    <xdr:to>
      <xdr:col>8</xdr:col>
      <xdr:colOff>28575</xdr:colOff>
      <xdr:row>16</xdr:row>
      <xdr:rowOff>180975</xdr:rowOff>
    </xdr:to>
    <xdr:cxnSp macro="">
      <xdr:nvCxnSpPr>
        <xdr:cNvPr id="86" name="Connecteur droit avec flèche 85"/>
        <xdr:cNvCxnSpPr/>
      </xdr:nvCxnSpPr>
      <xdr:spPr>
        <a:xfrm rot="10800000" flipV="1">
          <a:off x="5038725" y="2981325"/>
          <a:ext cx="323850" cy="2476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14</xdr:row>
      <xdr:rowOff>95250</xdr:rowOff>
    </xdr:from>
    <xdr:to>
      <xdr:col>8</xdr:col>
      <xdr:colOff>561975</xdr:colOff>
      <xdr:row>16</xdr:row>
      <xdr:rowOff>28575</xdr:rowOff>
    </xdr:to>
    <xdr:sp macro="" textlink="">
      <xdr:nvSpPr>
        <xdr:cNvPr id="87" name="ZoneTexte 86"/>
        <xdr:cNvSpPr txBox="1"/>
      </xdr:nvSpPr>
      <xdr:spPr>
        <a:xfrm>
          <a:off x="5286375" y="27622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1.23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200025</xdr:colOff>
      <xdr:row>19</xdr:row>
      <xdr:rowOff>0</xdr:rowOff>
    </xdr:from>
    <xdr:to>
      <xdr:col>8</xdr:col>
      <xdr:colOff>47625</xdr:colOff>
      <xdr:row>20</xdr:row>
      <xdr:rowOff>123825</xdr:rowOff>
    </xdr:to>
    <xdr:sp macro="" textlink="">
      <xdr:nvSpPr>
        <xdr:cNvPr id="88" name="ZoneTexte 87"/>
        <xdr:cNvSpPr txBox="1"/>
      </xdr:nvSpPr>
      <xdr:spPr>
        <a:xfrm>
          <a:off x="4772025" y="36195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2.46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1</xdr:col>
      <xdr:colOff>104776</xdr:colOff>
      <xdr:row>21</xdr:row>
      <xdr:rowOff>180976</xdr:rowOff>
    </xdr:from>
    <xdr:to>
      <xdr:col>12</xdr:col>
      <xdr:colOff>266701</xdr:colOff>
      <xdr:row>23</xdr:row>
      <xdr:rowOff>180976</xdr:rowOff>
    </xdr:to>
    <xdr:sp macro="" textlink="">
      <xdr:nvSpPr>
        <xdr:cNvPr id="89" name="ZoneTexte 88"/>
        <xdr:cNvSpPr txBox="1"/>
      </xdr:nvSpPr>
      <xdr:spPr>
        <a:xfrm>
          <a:off x="257176" y="4181476"/>
          <a:ext cx="78867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le second terme</a:t>
          </a:r>
          <a:r>
            <a:rPr lang="fr-FR" sz="1100" baseline="0"/>
            <a:t> (seconde lettre ou chiffre affecté à celle-ci) n'apparait pas dans la première colonne, cela constitue un point de distribution d'eau</a:t>
          </a:r>
          <a:endParaRPr lang="fr-FR" sz="1100"/>
        </a:p>
      </xdr:txBody>
    </xdr:sp>
    <xdr:clientData/>
  </xdr:twoCellAnchor>
  <xdr:twoCellAnchor>
    <xdr:from>
      <xdr:col>3</xdr:col>
      <xdr:colOff>228601</xdr:colOff>
      <xdr:row>28</xdr:row>
      <xdr:rowOff>9526</xdr:rowOff>
    </xdr:from>
    <xdr:to>
      <xdr:col>3</xdr:col>
      <xdr:colOff>523875</xdr:colOff>
      <xdr:row>29</xdr:row>
      <xdr:rowOff>19050</xdr:rowOff>
    </xdr:to>
    <xdr:sp macro="" textlink="">
      <xdr:nvSpPr>
        <xdr:cNvPr id="90" name="Ellipse 89"/>
        <xdr:cNvSpPr/>
      </xdr:nvSpPr>
      <xdr:spPr>
        <a:xfrm>
          <a:off x="1390651" y="5343526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228600</xdr:colOff>
      <xdr:row>29</xdr:row>
      <xdr:rowOff>19050</xdr:rowOff>
    </xdr:from>
    <xdr:to>
      <xdr:col>3</xdr:col>
      <xdr:colOff>523874</xdr:colOff>
      <xdr:row>30</xdr:row>
      <xdr:rowOff>28574</xdr:rowOff>
    </xdr:to>
    <xdr:sp macro="" textlink="">
      <xdr:nvSpPr>
        <xdr:cNvPr id="91" name="Ellipse 90"/>
        <xdr:cNvSpPr/>
      </xdr:nvSpPr>
      <xdr:spPr>
        <a:xfrm>
          <a:off x="1390650" y="554355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32</xdr:row>
      <xdr:rowOff>9525</xdr:rowOff>
    </xdr:from>
    <xdr:to>
      <xdr:col>3</xdr:col>
      <xdr:colOff>533399</xdr:colOff>
      <xdr:row>33</xdr:row>
      <xdr:rowOff>19049</xdr:rowOff>
    </xdr:to>
    <xdr:sp macro="" textlink="">
      <xdr:nvSpPr>
        <xdr:cNvPr id="92" name="Ellipse 91"/>
        <xdr:cNvSpPr/>
      </xdr:nvSpPr>
      <xdr:spPr>
        <a:xfrm>
          <a:off x="1400175" y="6105525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3</xdr:col>
      <xdr:colOff>523874</xdr:colOff>
      <xdr:row>35</xdr:row>
      <xdr:rowOff>9524</xdr:rowOff>
    </xdr:to>
    <xdr:sp macro="" textlink="">
      <xdr:nvSpPr>
        <xdr:cNvPr id="93" name="Ellipse 92"/>
        <xdr:cNvSpPr/>
      </xdr:nvSpPr>
      <xdr:spPr>
        <a:xfrm>
          <a:off x="1390650" y="64770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35</xdr:row>
      <xdr:rowOff>0</xdr:rowOff>
    </xdr:from>
    <xdr:to>
      <xdr:col>3</xdr:col>
      <xdr:colOff>533399</xdr:colOff>
      <xdr:row>36</xdr:row>
      <xdr:rowOff>9524</xdr:rowOff>
    </xdr:to>
    <xdr:sp macro="" textlink="">
      <xdr:nvSpPr>
        <xdr:cNvPr id="94" name="Ellipse 93"/>
        <xdr:cNvSpPr/>
      </xdr:nvSpPr>
      <xdr:spPr>
        <a:xfrm>
          <a:off x="1400175" y="66675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36</xdr:row>
      <xdr:rowOff>0</xdr:rowOff>
    </xdr:from>
    <xdr:to>
      <xdr:col>3</xdr:col>
      <xdr:colOff>533399</xdr:colOff>
      <xdr:row>37</xdr:row>
      <xdr:rowOff>9524</xdr:rowOff>
    </xdr:to>
    <xdr:sp macro="" textlink="">
      <xdr:nvSpPr>
        <xdr:cNvPr id="95" name="Ellipse 94"/>
        <xdr:cNvSpPr/>
      </xdr:nvSpPr>
      <xdr:spPr>
        <a:xfrm>
          <a:off x="1400175" y="68580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95250</xdr:colOff>
      <xdr:row>19</xdr:row>
      <xdr:rowOff>66675</xdr:rowOff>
    </xdr:from>
    <xdr:to>
      <xdr:col>18</xdr:col>
      <xdr:colOff>504825</xdr:colOff>
      <xdr:row>21</xdr:row>
      <xdr:rowOff>114301</xdr:rowOff>
    </xdr:to>
    <xdr:sp macro="" textlink="">
      <xdr:nvSpPr>
        <xdr:cNvPr id="96" name="ZoneTexte 95"/>
        <xdr:cNvSpPr txBox="1"/>
      </xdr:nvSpPr>
      <xdr:spPr>
        <a:xfrm>
          <a:off x="5067300" y="3686175"/>
          <a:ext cx="7886700" cy="428626"/>
        </a:xfrm>
        <a:prstGeom prst="rect">
          <a:avLst/>
        </a:prstGeom>
        <a:solidFill>
          <a:schemeClr val="lt1"/>
        </a:solidFill>
        <a:ln w="9525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Comment faire</a:t>
          </a:r>
          <a:r>
            <a:rPr lang="fr-FR" sz="1100" baseline="0"/>
            <a:t> comprendre à Excel que, par exemple, le tronçon AB représente la somme des tronçons de tous les autres ou que le tronçon CD représente la somme des tronçons en aval  à savoir, DH DE EG EF.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30</xdr:row>
      <xdr:rowOff>19050</xdr:rowOff>
    </xdr:from>
    <xdr:to>
      <xdr:col>3</xdr:col>
      <xdr:colOff>523874</xdr:colOff>
      <xdr:row>31</xdr:row>
      <xdr:rowOff>28574</xdr:rowOff>
    </xdr:to>
    <xdr:sp macro="" textlink="">
      <xdr:nvSpPr>
        <xdr:cNvPr id="61" name="Ellipse 60"/>
        <xdr:cNvSpPr/>
      </xdr:nvSpPr>
      <xdr:spPr>
        <a:xfrm>
          <a:off x="1390650" y="5734050"/>
          <a:ext cx="295274" cy="200024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0</xdr:colOff>
      <xdr:row>20</xdr:row>
      <xdr:rowOff>90488</xdr:rowOff>
    </xdr:from>
    <xdr:to>
      <xdr:col>8</xdr:col>
      <xdr:colOff>95250</xdr:colOff>
      <xdr:row>27</xdr:row>
      <xdr:rowOff>0</xdr:rowOff>
    </xdr:to>
    <xdr:cxnSp macro="">
      <xdr:nvCxnSpPr>
        <xdr:cNvPr id="5" name="Connecteur droit 4"/>
        <xdr:cNvCxnSpPr>
          <a:stCxn id="96" idx="1"/>
        </xdr:cNvCxnSpPr>
      </xdr:nvCxnSpPr>
      <xdr:spPr>
        <a:xfrm flipH="1">
          <a:off x="333375" y="3900488"/>
          <a:ext cx="4733925" cy="1243012"/>
        </a:xfrm>
        <a:prstGeom prst="line">
          <a:avLst/>
        </a:prstGeom>
        <a:ln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7"/>
  <sheetViews>
    <sheetView tabSelected="1" topLeftCell="A4" workbookViewId="0">
      <selection activeCell="J18" sqref="J18"/>
    </sheetView>
  </sheetViews>
  <sheetFormatPr baseColWidth="10" defaultRowHeight="15" x14ac:dyDescent="0.25"/>
  <cols>
    <col min="1" max="1" width="2.28515625" bestFit="1" customWidth="1"/>
    <col min="2" max="2" width="2.7109375" bestFit="1" customWidth="1"/>
    <col min="3" max="3" width="12.42578125" customWidth="1"/>
    <col min="11" max="11" width="8.28515625" bestFit="1" customWidth="1"/>
    <col min="12" max="12" width="12.42578125" bestFit="1" customWidth="1"/>
  </cols>
  <sheetData>
    <row r="4" spans="5:12" x14ac:dyDescent="0.25">
      <c r="K4" s="3" t="s">
        <v>20</v>
      </c>
      <c r="L4" s="3" t="s">
        <v>21</v>
      </c>
    </row>
    <row r="5" spans="5:12" x14ac:dyDescent="0.25">
      <c r="J5" s="4" t="s">
        <v>7</v>
      </c>
      <c r="K5" s="8">
        <v>2.46</v>
      </c>
      <c r="L5" s="8">
        <f>K5*0.32</f>
        <v>0.78720000000000001</v>
      </c>
    </row>
    <row r="6" spans="5:12" x14ac:dyDescent="0.25">
      <c r="G6" s="1"/>
      <c r="J6" s="4" t="s">
        <v>8</v>
      </c>
      <c r="K6" s="8">
        <v>1.23</v>
      </c>
      <c r="L6" s="8">
        <f>K6*0.5</f>
        <v>0.61499999999999999</v>
      </c>
    </row>
    <row r="7" spans="5:12" x14ac:dyDescent="0.25">
      <c r="J7" s="4" t="s">
        <v>9</v>
      </c>
      <c r="K7" s="8">
        <v>0.5</v>
      </c>
      <c r="L7" s="9"/>
    </row>
    <row r="8" spans="5:12" x14ac:dyDescent="0.25">
      <c r="J8" s="4" t="s">
        <v>10</v>
      </c>
      <c r="K8" s="8">
        <v>0.3</v>
      </c>
      <c r="L8" s="9"/>
    </row>
    <row r="9" spans="5:12" x14ac:dyDescent="0.25">
      <c r="H9" s="7"/>
      <c r="J9" s="4" t="s">
        <v>11</v>
      </c>
      <c r="K9" s="8">
        <v>0.2</v>
      </c>
      <c r="L9" s="9"/>
    </row>
    <row r="10" spans="5:12" x14ac:dyDescent="0.25">
      <c r="J10" s="11" t="s">
        <v>12</v>
      </c>
      <c r="K10" s="8">
        <v>0.1</v>
      </c>
      <c r="L10" s="9"/>
    </row>
    <row r="11" spans="5:12" x14ac:dyDescent="0.25">
      <c r="I11" s="6"/>
      <c r="J11" s="4" t="s">
        <v>22</v>
      </c>
      <c r="K11" s="8">
        <v>0.2</v>
      </c>
      <c r="L11" s="9"/>
    </row>
    <row r="12" spans="5:12" x14ac:dyDescent="0.25">
      <c r="J12" s="4" t="s">
        <v>13</v>
      </c>
      <c r="K12" s="8">
        <v>0.73</v>
      </c>
      <c r="L12" s="9"/>
    </row>
    <row r="13" spans="5:12" x14ac:dyDescent="0.25">
      <c r="J13" s="4" t="s">
        <v>15</v>
      </c>
      <c r="K13" s="8">
        <v>0.2</v>
      </c>
      <c r="L13" s="9"/>
    </row>
    <row r="14" spans="5:12" x14ac:dyDescent="0.25">
      <c r="J14" s="4" t="s">
        <v>16</v>
      </c>
      <c r="K14" s="8">
        <v>0.53</v>
      </c>
      <c r="L14" s="9"/>
    </row>
    <row r="15" spans="5:12" x14ac:dyDescent="0.25">
      <c r="J15" s="4" t="s">
        <v>17</v>
      </c>
      <c r="K15" s="8">
        <v>0.2</v>
      </c>
      <c r="L15" s="9"/>
    </row>
    <row r="16" spans="5:12" x14ac:dyDescent="0.25">
      <c r="E16" s="2" t="s">
        <v>4</v>
      </c>
      <c r="F16" s="4" t="s">
        <v>3</v>
      </c>
      <c r="G16" s="5" t="s">
        <v>2</v>
      </c>
      <c r="J16" s="4" t="s">
        <v>18</v>
      </c>
      <c r="K16" s="8">
        <v>0.33</v>
      </c>
      <c r="L16" s="9"/>
    </row>
    <row r="17" spans="1:13" x14ac:dyDescent="0.25">
      <c r="G17" s="2" t="s">
        <v>1</v>
      </c>
      <c r="J17" s="4" t="s">
        <v>19</v>
      </c>
      <c r="K17" s="8">
        <v>1.23</v>
      </c>
      <c r="L17" s="10">
        <f>K17*0.5</f>
        <v>0.61499999999999999</v>
      </c>
    </row>
    <row r="18" spans="1:13" x14ac:dyDescent="0.25">
      <c r="I18" s="5" t="s">
        <v>14</v>
      </c>
    </row>
    <row r="21" spans="1:13" x14ac:dyDescent="0.25">
      <c r="G21" s="2" t="s">
        <v>0</v>
      </c>
    </row>
    <row r="24" spans="1:13" x14ac:dyDescent="0.25">
      <c r="C24" s="4"/>
    </row>
    <row r="25" spans="1:13" x14ac:dyDescent="0.25">
      <c r="A25" t="s">
        <v>0</v>
      </c>
      <c r="B25" t="s">
        <v>1</v>
      </c>
      <c r="C25" s="4">
        <f>VLOOKUP(A25,Feuil2!$A$1:$B$16,2,FALSE)</f>
        <v>1</v>
      </c>
      <c r="D25" s="4">
        <f>VLOOKUP(B25,Feuil2!$A$1:$B$16,2,FALSE)</f>
        <v>2</v>
      </c>
      <c r="E25">
        <f>IFERROR(IF(INDEX($A:$B,MATCH(B25,$A:$A,0),1)&lt;&gt;0,1,0),"point d'eau")</f>
        <v>1</v>
      </c>
      <c r="F25" s="17">
        <v>2.46</v>
      </c>
      <c r="G25" t="str">
        <f>INDEX($A:$B,MATCH(B25,$A:$A,0),1)</f>
        <v>B</v>
      </c>
      <c r="H25" s="15" t="s">
        <v>1</v>
      </c>
      <c r="I25" s="15" t="s">
        <v>0</v>
      </c>
      <c r="J25" s="15" t="str">
        <f>VLOOKUP(H25,$I:$I,1,FALSE)</f>
        <v>B</v>
      </c>
      <c r="K25">
        <f>COUNTIF($A:$A,INDEX($A:$B,MATCH(B25,$A:$A,0),1))</f>
        <v>2</v>
      </c>
      <c r="L25" t="str">
        <f>IFERROR(ADDRESS(MATCH(INDEX($A:$B,MATCH(B25,$A:$A,0),1),$A:$A,0),1,1),"point d'eau")</f>
        <v>$A$26</v>
      </c>
      <c r="M25" t="str">
        <f ca="1">CELL("contenu",L25)</f>
        <v>$A$26</v>
      </c>
    </row>
    <row r="26" spans="1:13" x14ac:dyDescent="0.25">
      <c r="A26" t="s">
        <v>1</v>
      </c>
      <c r="B26" t="s">
        <v>2</v>
      </c>
      <c r="C26" s="4">
        <f>VLOOKUP(A26,Feuil2!$A$1:$B$16,2,FALSE)</f>
        <v>2</v>
      </c>
      <c r="D26" s="4">
        <f>VLOOKUP(B26,Feuil2!$A$1:$B$16,2,FALSE)</f>
        <v>3</v>
      </c>
      <c r="E26">
        <f t="shared" ref="E26:E38" si="0">IFERROR(IF(INDEX($A:$B,MATCH(B26,$A:$A,0),1)&lt;&gt;0,1,0),"point d'eau")</f>
        <v>1</v>
      </c>
      <c r="F26" s="17">
        <v>1.23</v>
      </c>
      <c r="G26" t="str">
        <f>INDEX($A:$B,MATCH(B26,B:B,0),1)</f>
        <v>B</v>
      </c>
      <c r="H26" s="15" t="s">
        <v>2</v>
      </c>
      <c r="I26" s="15" t="s">
        <v>1</v>
      </c>
      <c r="J26" s="15" t="str">
        <f t="shared" ref="J26:J37" si="1">VLOOKUP(H26,$I:$I,1,FALSE)</f>
        <v>C</v>
      </c>
      <c r="K26">
        <f t="shared" ref="K26:K38" si="2">COUNTIF($A:$A,INDEX($A:$B,MATCH(B26,$A:$A,0),1))</f>
        <v>2</v>
      </c>
      <c r="L26" t="str">
        <f t="shared" ref="L26:L37" si="3">IFERROR(ADDRESS(MATCH(INDEX($A:$B,MATCH(B26,$A:$A,0),1),$A:$A,0),1,1),"point d'eau")</f>
        <v>$A$27</v>
      </c>
    </row>
    <row r="27" spans="1:13" x14ac:dyDescent="0.25">
      <c r="A27" t="s">
        <v>2</v>
      </c>
      <c r="B27" t="s">
        <v>3</v>
      </c>
      <c r="C27" s="4">
        <f>VLOOKUP(A27,Feuil2!$A$1:$B$16,2,FALSE)</f>
        <v>3</v>
      </c>
      <c r="D27" s="4">
        <f>VLOOKUP(B27,Feuil2!$A$1:$B$16,2,FALSE)</f>
        <v>4</v>
      </c>
      <c r="E27">
        <f t="shared" si="0"/>
        <v>1</v>
      </c>
      <c r="F27" s="17">
        <v>0.5</v>
      </c>
      <c r="H27" s="15" t="s">
        <v>3</v>
      </c>
      <c r="I27" s="15" t="s">
        <v>2</v>
      </c>
      <c r="J27" s="15" t="str">
        <f t="shared" si="1"/>
        <v>D</v>
      </c>
      <c r="K27">
        <f t="shared" si="2"/>
        <v>2</v>
      </c>
      <c r="L27" t="str">
        <f t="shared" si="3"/>
        <v>$A$28</v>
      </c>
    </row>
    <row r="28" spans="1:13" x14ac:dyDescent="0.25">
      <c r="A28" s="15" t="s">
        <v>3</v>
      </c>
      <c r="B28" s="14" t="s">
        <v>4</v>
      </c>
      <c r="C28" s="12">
        <f>VLOOKUP(A28,Feuil2!$A$1:$B$16,2,FALSE)</f>
        <v>4</v>
      </c>
      <c r="D28" s="12">
        <f>VLOOKUP(B28,Feuil2!$A$1:$B$16,2,FALSE)</f>
        <v>5</v>
      </c>
      <c r="E28">
        <f t="shared" si="0"/>
        <v>1</v>
      </c>
      <c r="F28" s="16">
        <v>0.3</v>
      </c>
      <c r="H28" s="15" t="s">
        <v>4</v>
      </c>
      <c r="I28" s="15" t="s">
        <v>3</v>
      </c>
      <c r="J28" s="15" t="str">
        <f t="shared" si="1"/>
        <v>E</v>
      </c>
      <c r="K28">
        <f t="shared" si="2"/>
        <v>2</v>
      </c>
      <c r="L28" t="str">
        <f t="shared" si="3"/>
        <v>$A$29</v>
      </c>
    </row>
    <row r="29" spans="1:13" x14ac:dyDescent="0.25">
      <c r="A29" s="15" t="s">
        <v>4</v>
      </c>
      <c r="B29" s="14" t="s">
        <v>5</v>
      </c>
      <c r="C29" s="13">
        <f>VLOOKUP(A29,Feuil2!$A$1:$B$16,2,FALSE)</f>
        <v>5</v>
      </c>
      <c r="D29" s="13">
        <f>VLOOKUP(B29,Feuil2!$A$1:$B$16,2,FALSE)</f>
        <v>6</v>
      </c>
      <c r="E29" t="str">
        <f t="shared" si="0"/>
        <v>point d'eau</v>
      </c>
      <c r="F29" s="8">
        <v>0.2</v>
      </c>
      <c r="H29" s="15" t="s">
        <v>5</v>
      </c>
      <c r="I29" s="15" t="s">
        <v>4</v>
      </c>
      <c r="J29" s="15" t="e">
        <f t="shared" si="1"/>
        <v>#N/A</v>
      </c>
      <c r="K29">
        <f t="shared" si="2"/>
        <v>0</v>
      </c>
      <c r="L29" t="str">
        <f t="shared" si="3"/>
        <v>point d'eau</v>
      </c>
    </row>
    <row r="30" spans="1:13" x14ac:dyDescent="0.25">
      <c r="A30" s="15" t="s">
        <v>4</v>
      </c>
      <c r="B30" s="14" t="s">
        <v>23</v>
      </c>
      <c r="C30" s="4">
        <f>VLOOKUP(A30,Feuil2!$A$1:$B$16,2,FALSE)</f>
        <v>5</v>
      </c>
      <c r="D30" s="4">
        <f>VLOOKUP(B30,Feuil2!$A$1:$B$16,2,FALSE)</f>
        <v>7</v>
      </c>
      <c r="E30" t="str">
        <f t="shared" si="0"/>
        <v>point d'eau</v>
      </c>
      <c r="F30" s="8">
        <v>0.1</v>
      </c>
      <c r="H30" s="15" t="s">
        <v>23</v>
      </c>
      <c r="I30" s="15" t="s">
        <v>4</v>
      </c>
      <c r="J30" s="15" t="e">
        <f t="shared" si="1"/>
        <v>#N/A</v>
      </c>
      <c r="K30">
        <f t="shared" si="2"/>
        <v>0</v>
      </c>
      <c r="L30" t="str">
        <f t="shared" si="3"/>
        <v>point d'eau</v>
      </c>
    </row>
    <row r="31" spans="1:13" x14ac:dyDescent="0.25">
      <c r="A31" s="15" t="s">
        <v>3</v>
      </c>
      <c r="B31" s="14" t="s">
        <v>24</v>
      </c>
      <c r="C31" s="4">
        <f>VLOOKUP(A31,Feuil2!$A$1:$B$16,2,FALSE)</f>
        <v>4</v>
      </c>
      <c r="D31" s="4">
        <f>VLOOKUP(B31,Feuil2!$A$1:$B$16,2,FALSE)</f>
        <v>8</v>
      </c>
      <c r="E31" t="str">
        <f t="shared" si="0"/>
        <v>point d'eau</v>
      </c>
      <c r="F31" s="8">
        <v>0.2</v>
      </c>
      <c r="H31" s="15" t="s">
        <v>24</v>
      </c>
      <c r="I31" s="15" t="s">
        <v>3</v>
      </c>
      <c r="J31" s="15" t="e">
        <f t="shared" si="1"/>
        <v>#N/A</v>
      </c>
      <c r="K31">
        <f t="shared" si="2"/>
        <v>0</v>
      </c>
      <c r="L31" t="str">
        <f t="shared" si="3"/>
        <v>point d'eau</v>
      </c>
    </row>
    <row r="32" spans="1:13" x14ac:dyDescent="0.25">
      <c r="A32" t="s">
        <v>2</v>
      </c>
      <c r="B32" t="s">
        <v>25</v>
      </c>
      <c r="C32" s="4">
        <f>VLOOKUP(A32,Feuil2!$A$1:$B$16,2,FALSE)</f>
        <v>3</v>
      </c>
      <c r="D32" s="4">
        <f>VLOOKUP(B32,Feuil2!$A$1:$B$16,2,FALSE)</f>
        <v>9</v>
      </c>
      <c r="E32">
        <f t="shared" si="0"/>
        <v>1</v>
      </c>
      <c r="F32" s="17">
        <v>0.73</v>
      </c>
      <c r="H32" s="15" t="s">
        <v>25</v>
      </c>
      <c r="I32" s="15" t="s">
        <v>2</v>
      </c>
      <c r="J32" s="15" t="str">
        <f t="shared" si="1"/>
        <v>I</v>
      </c>
      <c r="K32">
        <f t="shared" si="2"/>
        <v>2</v>
      </c>
      <c r="L32" t="str">
        <f t="shared" si="3"/>
        <v>$A$33</v>
      </c>
    </row>
    <row r="33" spans="1:12" x14ac:dyDescent="0.25">
      <c r="A33" t="s">
        <v>25</v>
      </c>
      <c r="B33" t="s">
        <v>26</v>
      </c>
      <c r="C33" s="4">
        <f>VLOOKUP(A33,Feuil2!$A$1:$B$16,2,FALSE)</f>
        <v>9</v>
      </c>
      <c r="D33" s="4">
        <f>VLOOKUP(B33,Feuil2!$A$1:$B$16,2,FALSE)</f>
        <v>13</v>
      </c>
      <c r="E33" t="str">
        <f t="shared" si="0"/>
        <v>point d'eau</v>
      </c>
      <c r="F33" s="8">
        <v>0.2</v>
      </c>
      <c r="H33" s="15" t="s">
        <v>26</v>
      </c>
      <c r="I33" s="15" t="s">
        <v>25</v>
      </c>
      <c r="J33" s="15" t="e">
        <f t="shared" si="1"/>
        <v>#N/A</v>
      </c>
      <c r="K33">
        <f t="shared" si="2"/>
        <v>0</v>
      </c>
      <c r="L33" t="str">
        <f t="shared" si="3"/>
        <v>point d'eau</v>
      </c>
    </row>
    <row r="34" spans="1:12" x14ac:dyDescent="0.25">
      <c r="A34" t="s">
        <v>25</v>
      </c>
      <c r="B34" t="s">
        <v>27</v>
      </c>
      <c r="C34" s="4">
        <f>VLOOKUP(A34,Feuil2!$A$1:$B$16,2,FALSE)</f>
        <v>9</v>
      </c>
      <c r="D34" s="4">
        <f>VLOOKUP(B34,Feuil2!$A$1:$B$16,2,FALSE)</f>
        <v>10</v>
      </c>
      <c r="E34">
        <f t="shared" si="0"/>
        <v>1</v>
      </c>
      <c r="F34" s="17">
        <v>0.53</v>
      </c>
      <c r="H34" s="15" t="s">
        <v>27</v>
      </c>
      <c r="I34" s="15" t="s">
        <v>25</v>
      </c>
      <c r="J34" s="15" t="str">
        <f t="shared" si="1"/>
        <v>J</v>
      </c>
      <c r="K34">
        <f t="shared" si="2"/>
        <v>2</v>
      </c>
      <c r="L34" t="str">
        <f t="shared" si="3"/>
        <v>$A$35</v>
      </c>
    </row>
    <row r="35" spans="1:12" x14ac:dyDescent="0.25">
      <c r="A35" t="s">
        <v>27</v>
      </c>
      <c r="B35" t="s">
        <v>28</v>
      </c>
      <c r="C35" s="4">
        <f>VLOOKUP(A35,Feuil2!$A$1:$B$16,2,FALSE)</f>
        <v>10</v>
      </c>
      <c r="D35" s="4">
        <f>VLOOKUP(B35,Feuil2!$A$1:$B$16,2,FALSE)</f>
        <v>12</v>
      </c>
      <c r="E35" t="str">
        <f t="shared" si="0"/>
        <v>point d'eau</v>
      </c>
      <c r="F35" s="8">
        <v>0.2</v>
      </c>
      <c r="H35" s="15" t="s">
        <v>28</v>
      </c>
      <c r="I35" s="15" t="s">
        <v>27</v>
      </c>
      <c r="J35" s="15" t="e">
        <f t="shared" si="1"/>
        <v>#N/A</v>
      </c>
      <c r="K35">
        <f t="shared" si="2"/>
        <v>0</v>
      </c>
      <c r="L35" t="str">
        <f t="shared" si="3"/>
        <v>point d'eau</v>
      </c>
    </row>
    <row r="36" spans="1:12" x14ac:dyDescent="0.25">
      <c r="A36" t="s">
        <v>27</v>
      </c>
      <c r="B36" t="s">
        <v>29</v>
      </c>
      <c r="C36" s="4">
        <f>VLOOKUP(A36,Feuil2!$A$1:$B$16,2,FALSE)</f>
        <v>10</v>
      </c>
      <c r="D36" s="4">
        <f>VLOOKUP(B36,Feuil2!$A$1:$B$16,2,FALSE)</f>
        <v>11</v>
      </c>
      <c r="E36" t="str">
        <f t="shared" si="0"/>
        <v>point d'eau</v>
      </c>
      <c r="F36" s="8">
        <v>0.33</v>
      </c>
      <c r="H36" s="15" t="s">
        <v>29</v>
      </c>
      <c r="I36" s="15" t="s">
        <v>27</v>
      </c>
      <c r="J36" s="15" t="e">
        <f t="shared" si="1"/>
        <v>#N/A</v>
      </c>
      <c r="K36">
        <f t="shared" si="2"/>
        <v>0</v>
      </c>
      <c r="L36" t="str">
        <f t="shared" si="3"/>
        <v>point d'eau</v>
      </c>
    </row>
    <row r="37" spans="1:12" x14ac:dyDescent="0.25">
      <c r="A37" t="s">
        <v>1</v>
      </c>
      <c r="B37" t="s">
        <v>14</v>
      </c>
      <c r="C37" s="4">
        <f>VLOOKUP(A37,Feuil2!$A$1:$B$16,2,FALSE)</f>
        <v>2</v>
      </c>
      <c r="D37" s="4">
        <f>VLOOKUP(B37,Feuil2!$A$1:$B$16,2,FALSE)</f>
        <v>14</v>
      </c>
      <c r="E37" t="str">
        <f t="shared" si="0"/>
        <v>point d'eau</v>
      </c>
      <c r="F37" s="8">
        <v>1.23</v>
      </c>
      <c r="H37" s="15" t="s">
        <v>14</v>
      </c>
      <c r="I37" s="15" t="s">
        <v>1</v>
      </c>
      <c r="J37" s="15" t="str">
        <f t="shared" si="1"/>
        <v>N</v>
      </c>
      <c r="K37">
        <f t="shared" si="2"/>
        <v>0</v>
      </c>
      <c r="L37" t="str">
        <f t="shared" si="3"/>
        <v>point d'eau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sqref="A1:B16"/>
    </sheetView>
  </sheetViews>
  <sheetFormatPr baseColWidth="10" defaultRowHeight="15" x14ac:dyDescent="0.25"/>
  <sheetData>
    <row r="1" spans="1:2" x14ac:dyDescent="0.25">
      <c r="A1" s="3" t="s">
        <v>0</v>
      </c>
      <c r="B1" s="3">
        <v>1</v>
      </c>
    </row>
    <row r="2" spans="1:2" x14ac:dyDescent="0.25">
      <c r="A2" s="3" t="s">
        <v>1</v>
      </c>
      <c r="B2" s="3">
        <v>2</v>
      </c>
    </row>
    <row r="3" spans="1:2" x14ac:dyDescent="0.25">
      <c r="A3" s="3" t="s">
        <v>2</v>
      </c>
      <c r="B3" s="3">
        <v>3</v>
      </c>
    </row>
    <row r="4" spans="1:2" x14ac:dyDescent="0.25">
      <c r="A4" s="3" t="s">
        <v>3</v>
      </c>
      <c r="B4" s="3">
        <v>4</v>
      </c>
    </row>
    <row r="5" spans="1:2" x14ac:dyDescent="0.25">
      <c r="A5" s="3" t="s">
        <v>4</v>
      </c>
      <c r="B5" s="3">
        <v>5</v>
      </c>
    </row>
    <row r="6" spans="1:2" x14ac:dyDescent="0.25">
      <c r="A6" s="3" t="s">
        <v>5</v>
      </c>
      <c r="B6" s="3">
        <v>6</v>
      </c>
    </row>
    <row r="7" spans="1:2" x14ac:dyDescent="0.25">
      <c r="A7" s="3" t="s">
        <v>23</v>
      </c>
      <c r="B7" s="3">
        <v>7</v>
      </c>
    </row>
    <row r="8" spans="1:2" x14ac:dyDescent="0.25">
      <c r="A8" s="3" t="s">
        <v>24</v>
      </c>
      <c r="B8" s="3">
        <v>8</v>
      </c>
    </row>
    <row r="9" spans="1:2" x14ac:dyDescent="0.25">
      <c r="A9" s="3" t="s">
        <v>25</v>
      </c>
      <c r="B9" s="3">
        <v>9</v>
      </c>
    </row>
    <row r="10" spans="1:2" x14ac:dyDescent="0.25">
      <c r="A10" s="3" t="s">
        <v>27</v>
      </c>
      <c r="B10" s="3">
        <v>10</v>
      </c>
    </row>
    <row r="11" spans="1:2" x14ac:dyDescent="0.25">
      <c r="A11" s="3" t="s">
        <v>29</v>
      </c>
      <c r="B11" s="3">
        <v>11</v>
      </c>
    </row>
    <row r="12" spans="1:2" x14ac:dyDescent="0.25">
      <c r="A12" s="3" t="s">
        <v>28</v>
      </c>
      <c r="B12" s="3">
        <v>12</v>
      </c>
    </row>
    <row r="13" spans="1:2" x14ac:dyDescent="0.25">
      <c r="A13" s="3" t="s">
        <v>26</v>
      </c>
      <c r="B13" s="3">
        <v>13</v>
      </c>
    </row>
    <row r="14" spans="1:2" x14ac:dyDescent="0.25">
      <c r="A14" s="3" t="s">
        <v>14</v>
      </c>
      <c r="B14" s="3">
        <v>14</v>
      </c>
    </row>
    <row r="15" spans="1:2" x14ac:dyDescent="0.25">
      <c r="A15" s="3" t="s">
        <v>6</v>
      </c>
      <c r="B15" s="3">
        <v>15</v>
      </c>
    </row>
    <row r="16" spans="1:2" x14ac:dyDescent="0.25">
      <c r="A16" s="3" t="s">
        <v>30</v>
      </c>
      <c r="B16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benjamin.contini</dc:creator>
  <cp:lastModifiedBy>Gaël</cp:lastModifiedBy>
  <dcterms:created xsi:type="dcterms:W3CDTF">2013-10-16T11:44:57Z</dcterms:created>
  <dcterms:modified xsi:type="dcterms:W3CDTF">2013-10-17T19:38:14Z</dcterms:modified>
</cp:coreProperties>
</file>