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drawings/drawing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210" windowWidth="24240" windowHeight="12015" activeTab="2"/>
  </bookViews>
  <sheets>
    <sheet name="Réseau" sheetId="1" r:id="rId1"/>
    <sheet name="Annexes" sheetId="2" r:id="rId2"/>
    <sheet name="Tableur" sheetId="3" r:id="rId3"/>
  </sheets>
  <definedNames>
    <definedName name="diam">Tableur!$L$2:$L$12</definedName>
  </definedNames>
  <calcPr calcId="145621"/>
</workbook>
</file>

<file path=xl/calcChain.xml><?xml version="1.0" encoding="utf-8"?>
<calcChain xmlns="http://schemas.openxmlformats.org/spreadsheetml/2006/main">
  <c r="M56" i="3" l="1"/>
  <c r="M57" i="3"/>
  <c r="M58" i="3"/>
  <c r="M59" i="3"/>
  <c r="M60" i="3"/>
  <c r="M61" i="3"/>
  <c r="M62" i="3"/>
  <c r="M63" i="3"/>
  <c r="M64" i="3"/>
  <c r="M65" i="3"/>
  <c r="M66" i="3"/>
  <c r="M55" i="3"/>
  <c r="L67" i="3"/>
  <c r="K66" i="3"/>
  <c r="J66" i="3"/>
  <c r="F66" i="3"/>
  <c r="E66" i="3"/>
  <c r="J56" i="3"/>
  <c r="K56" i="3" s="1"/>
  <c r="L56" i="3" s="1"/>
  <c r="J64" i="3"/>
  <c r="K64" i="3" s="1"/>
  <c r="F56" i="3"/>
  <c r="E56" i="3"/>
  <c r="E57" i="3"/>
  <c r="F57" i="3" s="1"/>
  <c r="E58" i="3"/>
  <c r="F58" i="3" s="1"/>
  <c r="E59" i="3"/>
  <c r="J59" i="3" s="1"/>
  <c r="K59" i="3" s="1"/>
  <c r="E60" i="3"/>
  <c r="J60" i="3" s="1"/>
  <c r="K60" i="3" s="1"/>
  <c r="E61" i="3"/>
  <c r="J61" i="3" s="1"/>
  <c r="K61" i="3" s="1"/>
  <c r="E62" i="3"/>
  <c r="F62" i="3" s="1"/>
  <c r="E63" i="3"/>
  <c r="J63" i="3" s="1"/>
  <c r="K63" i="3" s="1"/>
  <c r="E64" i="3"/>
  <c r="F64" i="3" s="1"/>
  <c r="E65" i="3"/>
  <c r="J65" i="3" s="1"/>
  <c r="K65" i="3" s="1"/>
  <c r="F65" i="3" l="1"/>
  <c r="F63" i="3"/>
  <c r="J62" i="3"/>
  <c r="K62" i="3" s="1"/>
  <c r="F61" i="3"/>
  <c r="F60" i="3"/>
  <c r="F59" i="3"/>
  <c r="J58" i="3"/>
  <c r="K58" i="3" s="1"/>
  <c r="J57" i="3"/>
  <c r="K57" i="3" s="1"/>
  <c r="L65" i="3" l="1"/>
  <c r="L62" i="3"/>
  <c r="L58" i="3"/>
  <c r="L66" i="3"/>
  <c r="L64" i="3"/>
  <c r="L61" i="3"/>
  <c r="K67" i="3"/>
  <c r="F3" i="3"/>
  <c r="F2" i="3"/>
  <c r="E55" i="3"/>
  <c r="J55" i="3" s="1"/>
  <c r="K55" i="3" s="1"/>
  <c r="F55" i="3" l="1"/>
  <c r="W11" i="2"/>
  <c r="W12" i="2"/>
  <c r="W13" i="2"/>
  <c r="W10" i="2"/>
  <c r="V11" i="2"/>
  <c r="V12" i="2"/>
  <c r="V13" i="2"/>
  <c r="V10" i="2"/>
  <c r="U11" i="2"/>
  <c r="U12" i="2"/>
  <c r="U13" i="2"/>
  <c r="U10" i="2"/>
  <c r="Q10" i="2" l="1"/>
  <c r="R10" i="2" s="1"/>
  <c r="S10" i="2" s="1"/>
  <c r="T10" i="2" s="1"/>
  <c r="K3" i="2"/>
  <c r="M13" i="2"/>
  <c r="M12" i="2"/>
  <c r="M11" i="2"/>
  <c r="M10" i="2"/>
  <c r="O10" i="2"/>
  <c r="Q11" i="2"/>
  <c r="Q12" i="2"/>
  <c r="Q13" i="2"/>
  <c r="P11" i="2"/>
  <c r="P12" i="2"/>
  <c r="P13" i="2"/>
  <c r="P10" i="2"/>
  <c r="O11" i="2"/>
  <c r="O12" i="2"/>
  <c r="O13" i="2"/>
  <c r="N11" i="2"/>
  <c r="N12" i="2"/>
  <c r="N13" i="2"/>
  <c r="N10" i="2"/>
  <c r="L13" i="2"/>
  <c r="L12" i="2"/>
  <c r="L11" i="2"/>
  <c r="R11" i="2" l="1"/>
  <c r="S11" i="2" s="1"/>
  <c r="T11" i="2" s="1"/>
  <c r="R12" i="2"/>
  <c r="S12" i="2" s="1"/>
  <c r="T12" i="2" s="1"/>
  <c r="R13" i="2"/>
  <c r="S13" i="2" s="1"/>
  <c r="T13" i="2" s="1"/>
  <c r="L10" i="2"/>
  <c r="C29" i="3"/>
  <c r="B29" i="3"/>
  <c r="G29" i="3" a="1"/>
  <c r="G29" i="3" l="1"/>
  <c r="F29" i="3" a="1"/>
  <c r="F29" i="3" s="1"/>
  <c r="F5" i="3"/>
  <c r="G5" i="3" l="1"/>
  <c r="G6" i="3" l="1"/>
  <c r="G7" i="3"/>
  <c r="G8" i="3"/>
  <c r="G9" i="3"/>
  <c r="G10" i="3"/>
  <c r="G11" i="3"/>
  <c r="G12" i="3"/>
  <c r="G13" i="3"/>
  <c r="G14" i="3"/>
  <c r="G15" i="3"/>
  <c r="E5" i="3" l="1"/>
  <c r="D13" i="3"/>
  <c r="D14" i="3"/>
  <c r="D15" i="3"/>
  <c r="E13" i="3"/>
  <c r="E14" i="3"/>
  <c r="E15" i="3"/>
  <c r="E6" i="3"/>
  <c r="E7" i="3"/>
  <c r="E8" i="3"/>
  <c r="E9" i="3"/>
  <c r="E10" i="3"/>
  <c r="E11" i="3"/>
  <c r="E12" i="3"/>
  <c r="D6" i="3" l="1"/>
  <c r="D7" i="3"/>
  <c r="D8" i="3"/>
  <c r="D9" i="3"/>
  <c r="D10" i="3"/>
  <c r="D11" i="3"/>
  <c r="D12" i="3"/>
  <c r="D5" i="3"/>
  <c r="C702" i="2" l="1"/>
</calcChain>
</file>

<file path=xl/sharedStrings.xml><?xml version="1.0" encoding="utf-8"?>
<sst xmlns="http://schemas.openxmlformats.org/spreadsheetml/2006/main" count="2249" uniqueCount="796">
  <si>
    <t>A</t>
  </si>
  <si>
    <t>B</t>
  </si>
  <si>
    <t>C</t>
  </si>
  <si>
    <t>D</t>
  </si>
  <si>
    <t>E</t>
  </si>
  <si>
    <t>F</t>
  </si>
  <si>
    <t>hauteur :</t>
  </si>
  <si>
    <t>G</t>
  </si>
  <si>
    <t>H</t>
  </si>
  <si>
    <t>I</t>
  </si>
  <si>
    <t>longueur:</t>
  </si>
  <si>
    <t>unité structurelle :</t>
  </si>
  <si>
    <t>J</t>
  </si>
  <si>
    <t>K</t>
  </si>
  <si>
    <t>L</t>
  </si>
  <si>
    <t>M</t>
  </si>
  <si>
    <t>N</t>
  </si>
  <si>
    <t>O</t>
  </si>
  <si>
    <t>P</t>
  </si>
  <si>
    <t>Q</t>
  </si>
  <si>
    <t>AB</t>
  </si>
  <si>
    <t>AC</t>
  </si>
  <si>
    <t>AD</t>
  </si>
  <si>
    <t>AE</t>
  </si>
  <si>
    <t>AF</t>
  </si>
  <si>
    <t>AG</t>
  </si>
  <si>
    <t>AH</t>
  </si>
  <si>
    <t>AI</t>
  </si>
  <si>
    <t>AJ</t>
  </si>
  <si>
    <t>AK</t>
  </si>
  <si>
    <t>AL</t>
  </si>
  <si>
    <t>AM</t>
  </si>
  <si>
    <t>AN</t>
  </si>
  <si>
    <t>AO</t>
  </si>
  <si>
    <t>AP</t>
  </si>
  <si>
    <t>AQ</t>
  </si>
  <si>
    <t>AR</t>
  </si>
  <si>
    <t>AS</t>
  </si>
  <si>
    <t>AT</t>
  </si>
  <si>
    <t>AU</t>
  </si>
  <si>
    <t>AV</t>
  </si>
  <si>
    <t>AW</t>
  </si>
  <si>
    <t>AX</t>
  </si>
  <si>
    <t>AY</t>
  </si>
  <si>
    <t>AZ</t>
  </si>
  <si>
    <t>BA</t>
  </si>
  <si>
    <t>BC</t>
  </si>
  <si>
    <t>BD</t>
  </si>
  <si>
    <t>BE</t>
  </si>
  <si>
    <t>BF</t>
  </si>
  <si>
    <t>BG</t>
  </si>
  <si>
    <t>BH</t>
  </si>
  <si>
    <t>BI</t>
  </si>
  <si>
    <t>BJ</t>
  </si>
  <si>
    <t>BK</t>
  </si>
  <si>
    <t>BL</t>
  </si>
  <si>
    <t>BM</t>
  </si>
  <si>
    <t>BN</t>
  </si>
  <si>
    <t>BO</t>
  </si>
  <si>
    <t>BP</t>
  </si>
  <si>
    <t>BQ</t>
  </si>
  <si>
    <t>BR</t>
  </si>
  <si>
    <t>BS</t>
  </si>
  <si>
    <t>BT</t>
  </si>
  <si>
    <t>BU</t>
  </si>
  <si>
    <t>BV</t>
  </si>
  <si>
    <t>BW</t>
  </si>
  <si>
    <t>BX</t>
  </si>
  <si>
    <t>BY</t>
  </si>
  <si>
    <t>BZ</t>
  </si>
  <si>
    <t>CA</t>
  </si>
  <si>
    <t>CB</t>
  </si>
  <si>
    <t>CD</t>
  </si>
  <si>
    <t>CE</t>
  </si>
  <si>
    <t>CF</t>
  </si>
  <si>
    <t>CG</t>
  </si>
  <si>
    <t>CH</t>
  </si>
  <si>
    <t>CI</t>
  </si>
  <si>
    <t>CJ</t>
  </si>
  <si>
    <t>CK</t>
  </si>
  <si>
    <t>CL</t>
  </si>
  <si>
    <t>CM</t>
  </si>
  <si>
    <t>CN</t>
  </si>
  <si>
    <t>CO</t>
  </si>
  <si>
    <t>CP</t>
  </si>
  <si>
    <t>CQ</t>
  </si>
  <si>
    <t>CR</t>
  </si>
  <si>
    <t>CS</t>
  </si>
  <si>
    <t>CT</t>
  </si>
  <si>
    <t>CU</t>
  </si>
  <si>
    <t>CV</t>
  </si>
  <si>
    <t>CW</t>
  </si>
  <si>
    <t>CX</t>
  </si>
  <si>
    <t>CY</t>
  </si>
  <si>
    <t>CZ</t>
  </si>
  <si>
    <t>DA</t>
  </si>
  <si>
    <t>DB</t>
  </si>
  <si>
    <t>DC</t>
  </si>
  <si>
    <t>DE</t>
  </si>
  <si>
    <t>DF</t>
  </si>
  <si>
    <t>DG</t>
  </si>
  <si>
    <t>DH</t>
  </si>
  <si>
    <t>DI</t>
  </si>
  <si>
    <t>DJ</t>
  </si>
  <si>
    <t>DK</t>
  </si>
  <si>
    <t>DL</t>
  </si>
  <si>
    <t>DM</t>
  </si>
  <si>
    <t>DN</t>
  </si>
  <si>
    <t>DO</t>
  </si>
  <si>
    <t>DP</t>
  </si>
  <si>
    <t>DQ</t>
  </si>
  <si>
    <t>DR</t>
  </si>
  <si>
    <t>DS</t>
  </si>
  <si>
    <t>DT</t>
  </si>
  <si>
    <t>DU</t>
  </si>
  <si>
    <t>DV</t>
  </si>
  <si>
    <t>DW</t>
  </si>
  <si>
    <t>DX</t>
  </si>
  <si>
    <t>DY</t>
  </si>
  <si>
    <t>DZ</t>
  </si>
  <si>
    <t>EA</t>
  </si>
  <si>
    <t>EB</t>
  </si>
  <si>
    <t>EC</t>
  </si>
  <si>
    <t>ED</t>
  </si>
  <si>
    <t>EF</t>
  </si>
  <si>
    <t>EG</t>
  </si>
  <si>
    <t>EH</t>
  </si>
  <si>
    <t>EI</t>
  </si>
  <si>
    <t>EJ</t>
  </si>
  <si>
    <t>EK</t>
  </si>
  <si>
    <t>EL</t>
  </si>
  <si>
    <t>EM</t>
  </si>
  <si>
    <t>EN</t>
  </si>
  <si>
    <t>EO</t>
  </si>
  <si>
    <t>EP</t>
  </si>
  <si>
    <t>EQ</t>
  </si>
  <si>
    <t>ER</t>
  </si>
  <si>
    <t>ES</t>
  </si>
  <si>
    <t>ET</t>
  </si>
  <si>
    <t>EU</t>
  </si>
  <si>
    <t>EV</t>
  </si>
  <si>
    <t>EW</t>
  </si>
  <si>
    <t>EX</t>
  </si>
  <si>
    <t>EY</t>
  </si>
  <si>
    <t>EZ</t>
  </si>
  <si>
    <t>FA</t>
  </si>
  <si>
    <t>FB</t>
  </si>
  <si>
    <t>FC</t>
  </si>
  <si>
    <t>FD</t>
  </si>
  <si>
    <t>FE</t>
  </si>
  <si>
    <t>FG</t>
  </si>
  <si>
    <t>FH</t>
  </si>
  <si>
    <t>FI</t>
  </si>
  <si>
    <t>FJ</t>
  </si>
  <si>
    <t>FK</t>
  </si>
  <si>
    <t>FL</t>
  </si>
  <si>
    <t>FM</t>
  </si>
  <si>
    <t>FN</t>
  </si>
  <si>
    <t>FO</t>
  </si>
  <si>
    <t>FP</t>
  </si>
  <si>
    <t>FQ</t>
  </si>
  <si>
    <t>FR</t>
  </si>
  <si>
    <t>FS</t>
  </si>
  <si>
    <t>FT</t>
  </si>
  <si>
    <t>FU</t>
  </si>
  <si>
    <t>FV</t>
  </si>
  <si>
    <t>FW</t>
  </si>
  <si>
    <t>FX</t>
  </si>
  <si>
    <t>FY</t>
  </si>
  <si>
    <t>FZ</t>
  </si>
  <si>
    <t>GA</t>
  </si>
  <si>
    <t>GB</t>
  </si>
  <si>
    <t>GC</t>
  </si>
  <si>
    <t>GD</t>
  </si>
  <si>
    <t>GE</t>
  </si>
  <si>
    <t>GF</t>
  </si>
  <si>
    <t>GH</t>
  </si>
  <si>
    <t>GI</t>
  </si>
  <si>
    <t>GJ</t>
  </si>
  <si>
    <t>GK</t>
  </si>
  <si>
    <t>GL</t>
  </si>
  <si>
    <t>GM</t>
  </si>
  <si>
    <t>GN</t>
  </si>
  <si>
    <t>GO</t>
  </si>
  <si>
    <t>GP</t>
  </si>
  <si>
    <t>GQ</t>
  </si>
  <si>
    <t>GR</t>
  </si>
  <si>
    <t>GS</t>
  </si>
  <si>
    <t>GT</t>
  </si>
  <si>
    <t>GU</t>
  </si>
  <si>
    <t>GV</t>
  </si>
  <si>
    <t>GW</t>
  </si>
  <si>
    <t>GX</t>
  </si>
  <si>
    <t>GY</t>
  </si>
  <si>
    <t>GZ</t>
  </si>
  <si>
    <t>HA</t>
  </si>
  <si>
    <t>HB</t>
  </si>
  <si>
    <t>HC</t>
  </si>
  <si>
    <t>HD</t>
  </si>
  <si>
    <t>HE</t>
  </si>
  <si>
    <t>HF</t>
  </si>
  <si>
    <t>HG</t>
  </si>
  <si>
    <t>HI</t>
  </si>
  <si>
    <t>HJ</t>
  </si>
  <si>
    <t>HK</t>
  </si>
  <si>
    <t>HL</t>
  </si>
  <si>
    <t>HM</t>
  </si>
  <si>
    <t>HN</t>
  </si>
  <si>
    <t>HO</t>
  </si>
  <si>
    <t>HP</t>
  </si>
  <si>
    <t>HQ</t>
  </si>
  <si>
    <t>HR</t>
  </si>
  <si>
    <t>HS</t>
  </si>
  <si>
    <t>HT</t>
  </si>
  <si>
    <t>HU</t>
  </si>
  <si>
    <t>HV</t>
  </si>
  <si>
    <t>HW</t>
  </si>
  <si>
    <t>HX</t>
  </si>
  <si>
    <t>HY</t>
  </si>
  <si>
    <t>HZ</t>
  </si>
  <si>
    <t>IA</t>
  </si>
  <si>
    <t>IB</t>
  </si>
  <si>
    <t>IC</t>
  </si>
  <si>
    <t>ID</t>
  </si>
  <si>
    <t>IE</t>
  </si>
  <si>
    <t>IF</t>
  </si>
  <si>
    <t>IG</t>
  </si>
  <si>
    <t>IH</t>
  </si>
  <si>
    <t>IJ</t>
  </si>
  <si>
    <t>IK</t>
  </si>
  <si>
    <t>IL</t>
  </si>
  <si>
    <t>IM</t>
  </si>
  <si>
    <t>IN</t>
  </si>
  <si>
    <t>IO</t>
  </si>
  <si>
    <t>IP</t>
  </si>
  <si>
    <t>IQ</t>
  </si>
  <si>
    <t>IR</t>
  </si>
  <si>
    <t>IS</t>
  </si>
  <si>
    <t>IT</t>
  </si>
  <si>
    <t>IU</t>
  </si>
  <si>
    <t>IV</t>
  </si>
  <si>
    <t>IW</t>
  </si>
  <si>
    <t>IX</t>
  </si>
  <si>
    <t>IY</t>
  </si>
  <si>
    <t>IZ</t>
  </si>
  <si>
    <t>JA</t>
  </si>
  <si>
    <t>JB</t>
  </si>
  <si>
    <t>JC</t>
  </si>
  <si>
    <t>JD</t>
  </si>
  <si>
    <t>JE</t>
  </si>
  <si>
    <t>JF</t>
  </si>
  <si>
    <t>JK</t>
  </si>
  <si>
    <t>JG</t>
  </si>
  <si>
    <t>JH</t>
  </si>
  <si>
    <t>JI</t>
  </si>
  <si>
    <t>JL</t>
  </si>
  <si>
    <t>JM</t>
  </si>
  <si>
    <t>JN</t>
  </si>
  <si>
    <t>JO</t>
  </si>
  <si>
    <t>JP</t>
  </si>
  <si>
    <t>JQ</t>
  </si>
  <si>
    <t>JR</t>
  </si>
  <si>
    <t>JS</t>
  </si>
  <si>
    <t>JT</t>
  </si>
  <si>
    <t>JU</t>
  </si>
  <si>
    <t>JV</t>
  </si>
  <si>
    <t>JW</t>
  </si>
  <si>
    <t>JX</t>
  </si>
  <si>
    <t>JY</t>
  </si>
  <si>
    <t>JZ</t>
  </si>
  <si>
    <t>KA</t>
  </si>
  <si>
    <t>KB</t>
  </si>
  <si>
    <t>KC</t>
  </si>
  <si>
    <t>KD</t>
  </si>
  <si>
    <t>KE</t>
  </si>
  <si>
    <t>KF</t>
  </si>
  <si>
    <t>KG</t>
  </si>
  <si>
    <t>KH</t>
  </si>
  <si>
    <t>KI</t>
  </si>
  <si>
    <t>KJ</t>
  </si>
  <si>
    <t>KL</t>
  </si>
  <si>
    <t>KM</t>
  </si>
  <si>
    <t>KN</t>
  </si>
  <si>
    <t>KO</t>
  </si>
  <si>
    <t>KP</t>
  </si>
  <si>
    <t>KQ</t>
  </si>
  <si>
    <t>KR</t>
  </si>
  <si>
    <t>KS</t>
  </si>
  <si>
    <t>KT</t>
  </si>
  <si>
    <t>KU</t>
  </si>
  <si>
    <t>KV</t>
  </si>
  <si>
    <t>KW</t>
  </si>
  <si>
    <t>KX</t>
  </si>
  <si>
    <t>KY</t>
  </si>
  <si>
    <t>KZ</t>
  </si>
  <si>
    <t>LA</t>
  </si>
  <si>
    <t>LB</t>
  </si>
  <si>
    <t>LC</t>
  </si>
  <si>
    <t>LD</t>
  </si>
  <si>
    <t>LE</t>
  </si>
  <si>
    <t>LF</t>
  </si>
  <si>
    <t>LG</t>
  </si>
  <si>
    <t>LH</t>
  </si>
  <si>
    <t>LI</t>
  </si>
  <si>
    <t>LJ</t>
  </si>
  <si>
    <t>LK</t>
  </si>
  <si>
    <t>LM</t>
  </si>
  <si>
    <t>LN</t>
  </si>
  <si>
    <t>LO</t>
  </si>
  <si>
    <t>LP</t>
  </si>
  <si>
    <t>LQ</t>
  </si>
  <si>
    <t>LR</t>
  </si>
  <si>
    <t>LS</t>
  </si>
  <si>
    <t>LT</t>
  </si>
  <si>
    <t>LU</t>
  </si>
  <si>
    <t>LV</t>
  </si>
  <si>
    <t>LW</t>
  </si>
  <si>
    <t>LX</t>
  </si>
  <si>
    <t>LY</t>
  </si>
  <si>
    <t>LZ</t>
  </si>
  <si>
    <t>MA</t>
  </si>
  <si>
    <t>MB</t>
  </si>
  <si>
    <t>MC</t>
  </si>
  <si>
    <t>MD</t>
  </si>
  <si>
    <t>ME</t>
  </si>
  <si>
    <t>MF</t>
  </si>
  <si>
    <t>MG</t>
  </si>
  <si>
    <t>MH</t>
  </si>
  <si>
    <t>MI</t>
  </si>
  <si>
    <t>MJ</t>
  </si>
  <si>
    <t>MK</t>
  </si>
  <si>
    <t>ML</t>
  </si>
  <si>
    <t>MN</t>
  </si>
  <si>
    <t>MO</t>
  </si>
  <si>
    <t>MP</t>
  </si>
  <si>
    <t>MQ</t>
  </si>
  <si>
    <t>MR</t>
  </si>
  <si>
    <t>MS</t>
  </si>
  <si>
    <t>MT</t>
  </si>
  <si>
    <t>MU</t>
  </si>
  <si>
    <t>MV</t>
  </si>
  <si>
    <t>MW</t>
  </si>
  <si>
    <t>MX</t>
  </si>
  <si>
    <t>MY</t>
  </si>
  <si>
    <t>MZ</t>
  </si>
  <si>
    <t>NA</t>
  </si>
  <si>
    <t>NB</t>
  </si>
  <si>
    <t>NC</t>
  </si>
  <si>
    <t>ND</t>
  </si>
  <si>
    <t>NE</t>
  </si>
  <si>
    <t>NF</t>
  </si>
  <si>
    <t>NG</t>
  </si>
  <si>
    <t>NH</t>
  </si>
  <si>
    <t>NI</t>
  </si>
  <si>
    <t>NJ</t>
  </si>
  <si>
    <t>NK</t>
  </si>
  <si>
    <t>NL</t>
  </si>
  <si>
    <t>NM</t>
  </si>
  <si>
    <t>NO</t>
  </si>
  <si>
    <t>NP</t>
  </si>
  <si>
    <t>NQ</t>
  </si>
  <si>
    <t>NR</t>
  </si>
  <si>
    <t>NS</t>
  </si>
  <si>
    <t>NT</t>
  </si>
  <si>
    <t>NU</t>
  </si>
  <si>
    <t>NV</t>
  </si>
  <si>
    <t>NW</t>
  </si>
  <si>
    <t>NX</t>
  </si>
  <si>
    <t>NY</t>
  </si>
  <si>
    <t>NZ</t>
  </si>
  <si>
    <t>OA</t>
  </si>
  <si>
    <t>OB</t>
  </si>
  <si>
    <t>OC</t>
  </si>
  <si>
    <t>OD</t>
  </si>
  <si>
    <t>OE</t>
  </si>
  <si>
    <t>OF</t>
  </si>
  <si>
    <t>OG</t>
  </si>
  <si>
    <t>OH</t>
  </si>
  <si>
    <t>OI</t>
  </si>
  <si>
    <t>OJ</t>
  </si>
  <si>
    <t>OK</t>
  </si>
  <si>
    <t>OL</t>
  </si>
  <si>
    <t>OM</t>
  </si>
  <si>
    <t>ON</t>
  </si>
  <si>
    <t>OP</t>
  </si>
  <si>
    <t>OQ</t>
  </si>
  <si>
    <t>OR</t>
  </si>
  <si>
    <t>OS</t>
  </si>
  <si>
    <t>OT</t>
  </si>
  <si>
    <t>OU</t>
  </si>
  <si>
    <t>OV</t>
  </si>
  <si>
    <t>OW</t>
  </si>
  <si>
    <t>OX</t>
  </si>
  <si>
    <t>OY</t>
  </si>
  <si>
    <t>OZ</t>
  </si>
  <si>
    <t>PA</t>
  </si>
  <si>
    <t>PB</t>
  </si>
  <si>
    <t>PC</t>
  </si>
  <si>
    <t>PD</t>
  </si>
  <si>
    <t>PE</t>
  </si>
  <si>
    <t>PF</t>
  </si>
  <si>
    <t>PG</t>
  </si>
  <si>
    <t>PH</t>
  </si>
  <si>
    <t>PI</t>
  </si>
  <si>
    <t>PJ</t>
  </si>
  <si>
    <t>PK</t>
  </si>
  <si>
    <t>PL</t>
  </si>
  <si>
    <t>PM</t>
  </si>
  <si>
    <t>PN</t>
  </si>
  <si>
    <t>PO</t>
  </si>
  <si>
    <t>PQ</t>
  </si>
  <si>
    <t>PR</t>
  </si>
  <si>
    <t>PS</t>
  </si>
  <si>
    <t>PT</t>
  </si>
  <si>
    <t>PU</t>
  </si>
  <si>
    <t>PV</t>
  </si>
  <si>
    <t>PW</t>
  </si>
  <si>
    <t>PX</t>
  </si>
  <si>
    <t>PY</t>
  </si>
  <si>
    <t>PZ</t>
  </si>
  <si>
    <t>QA</t>
  </si>
  <si>
    <t>QB</t>
  </si>
  <si>
    <t>QC</t>
  </si>
  <si>
    <t>QD</t>
  </si>
  <si>
    <t>QE</t>
  </si>
  <si>
    <t>QF</t>
  </si>
  <si>
    <t>QG</t>
  </si>
  <si>
    <t>QH</t>
  </si>
  <si>
    <t>QI</t>
  </si>
  <si>
    <t>QJ</t>
  </si>
  <si>
    <t>QK</t>
  </si>
  <si>
    <t>QL</t>
  </si>
  <si>
    <t>QM</t>
  </si>
  <si>
    <t>QN</t>
  </si>
  <si>
    <t>QO</t>
  </si>
  <si>
    <t>QP</t>
  </si>
  <si>
    <t>QR</t>
  </si>
  <si>
    <t>QS</t>
  </si>
  <si>
    <t>QT</t>
  </si>
  <si>
    <t>QU</t>
  </si>
  <si>
    <t>QV</t>
  </si>
  <si>
    <t>QW</t>
  </si>
  <si>
    <t>QX</t>
  </si>
  <si>
    <t>QY</t>
  </si>
  <si>
    <t>QZ</t>
  </si>
  <si>
    <t>RA</t>
  </si>
  <si>
    <t>RB</t>
  </si>
  <si>
    <t>RC</t>
  </si>
  <si>
    <t>RD</t>
  </si>
  <si>
    <t>RE</t>
  </si>
  <si>
    <t>RF</t>
  </si>
  <si>
    <t>RG</t>
  </si>
  <si>
    <t>RH</t>
  </si>
  <si>
    <t>RI</t>
  </si>
  <si>
    <t>RJ</t>
  </si>
  <si>
    <t>RK</t>
  </si>
  <si>
    <t>RL</t>
  </si>
  <si>
    <t>RM</t>
  </si>
  <si>
    <t>RN</t>
  </si>
  <si>
    <t>RO</t>
  </si>
  <si>
    <t>RP</t>
  </si>
  <si>
    <t>RQ</t>
  </si>
  <si>
    <t>RS</t>
  </si>
  <si>
    <t>RT</t>
  </si>
  <si>
    <t>RU</t>
  </si>
  <si>
    <t>RV</t>
  </si>
  <si>
    <t>RW</t>
  </si>
  <si>
    <t>RX</t>
  </si>
  <si>
    <t>RY</t>
  </si>
  <si>
    <t>RZ</t>
  </si>
  <si>
    <t>SA</t>
  </si>
  <si>
    <t>SB</t>
  </si>
  <si>
    <t>SC</t>
  </si>
  <si>
    <t>SD</t>
  </si>
  <si>
    <t>SE</t>
  </si>
  <si>
    <t>SF</t>
  </si>
  <si>
    <t>SG</t>
  </si>
  <si>
    <t>SH</t>
  </si>
  <si>
    <t>SI</t>
  </si>
  <si>
    <t>SJ</t>
  </si>
  <si>
    <t>SK</t>
  </si>
  <si>
    <t>SL</t>
  </si>
  <si>
    <t>SM</t>
  </si>
  <si>
    <t>SN</t>
  </si>
  <si>
    <t>SO</t>
  </si>
  <si>
    <t>SP</t>
  </si>
  <si>
    <t>SQ</t>
  </si>
  <si>
    <t>SR</t>
  </si>
  <si>
    <t>ST</t>
  </si>
  <si>
    <t>SU</t>
  </si>
  <si>
    <t>SV</t>
  </si>
  <si>
    <t>SW</t>
  </si>
  <si>
    <t>SX</t>
  </si>
  <si>
    <t>SY</t>
  </si>
  <si>
    <t>SZ</t>
  </si>
  <si>
    <t>TA</t>
  </si>
  <si>
    <t>TB</t>
  </si>
  <si>
    <t>TC</t>
  </si>
  <si>
    <t>TD</t>
  </si>
  <si>
    <t>TE</t>
  </si>
  <si>
    <t>TF</t>
  </si>
  <si>
    <t>TG</t>
  </si>
  <si>
    <t>TH</t>
  </si>
  <si>
    <t>TI</t>
  </si>
  <si>
    <t>TJ</t>
  </si>
  <si>
    <t>TK</t>
  </si>
  <si>
    <t>TL</t>
  </si>
  <si>
    <t>TM</t>
  </si>
  <si>
    <t>TN</t>
  </si>
  <si>
    <t>TO</t>
  </si>
  <si>
    <t>TP</t>
  </si>
  <si>
    <t>TQ</t>
  </si>
  <si>
    <t>TR</t>
  </si>
  <si>
    <t>TS</t>
  </si>
  <si>
    <t>TU</t>
  </si>
  <si>
    <t>TV</t>
  </si>
  <si>
    <t>TW</t>
  </si>
  <si>
    <t>TX</t>
  </si>
  <si>
    <t>TY</t>
  </si>
  <si>
    <t>TZ</t>
  </si>
  <si>
    <t>UA</t>
  </si>
  <si>
    <t>UB</t>
  </si>
  <si>
    <t>UC</t>
  </si>
  <si>
    <t>UD</t>
  </si>
  <si>
    <t>UE</t>
  </si>
  <si>
    <t>UF</t>
  </si>
  <si>
    <t>UG</t>
  </si>
  <si>
    <t>UH</t>
  </si>
  <si>
    <t>UI</t>
  </si>
  <si>
    <t>UJ</t>
  </si>
  <si>
    <t>UK</t>
  </si>
  <si>
    <t>UL</t>
  </si>
  <si>
    <t>UM</t>
  </si>
  <si>
    <t>UN</t>
  </si>
  <si>
    <t>UO</t>
  </si>
  <si>
    <t>UP</t>
  </si>
  <si>
    <t>UQ</t>
  </si>
  <si>
    <t>UR</t>
  </si>
  <si>
    <t>US</t>
  </si>
  <si>
    <t>UT</t>
  </si>
  <si>
    <t>UV</t>
  </si>
  <si>
    <t>UW</t>
  </si>
  <si>
    <t>UX</t>
  </si>
  <si>
    <t>UY</t>
  </si>
  <si>
    <t>UZ</t>
  </si>
  <si>
    <t>VA</t>
  </si>
  <si>
    <t>VB</t>
  </si>
  <si>
    <t>VC</t>
  </si>
  <si>
    <t>VD</t>
  </si>
  <si>
    <t>VE</t>
  </si>
  <si>
    <t>VF</t>
  </si>
  <si>
    <t>VG</t>
  </si>
  <si>
    <t>VH</t>
  </si>
  <si>
    <t>VI</t>
  </si>
  <si>
    <t>VJ</t>
  </si>
  <si>
    <t>VK</t>
  </si>
  <si>
    <t>VL</t>
  </si>
  <si>
    <t>VM</t>
  </si>
  <si>
    <t>VN</t>
  </si>
  <si>
    <t>VO</t>
  </si>
  <si>
    <t>VP</t>
  </si>
  <si>
    <t>VQ</t>
  </si>
  <si>
    <t>VR</t>
  </si>
  <si>
    <t>VS</t>
  </si>
  <si>
    <t>VT</t>
  </si>
  <si>
    <t>VU</t>
  </si>
  <si>
    <t>VW</t>
  </si>
  <si>
    <t>VX</t>
  </si>
  <si>
    <t>VY</t>
  </si>
  <si>
    <t>VZ</t>
  </si>
  <si>
    <t>WA</t>
  </si>
  <si>
    <t>WB</t>
  </si>
  <si>
    <t>WC</t>
  </si>
  <si>
    <t>WD</t>
  </si>
  <si>
    <t>WE</t>
  </si>
  <si>
    <t>WF</t>
  </si>
  <si>
    <t>WG</t>
  </si>
  <si>
    <t>WH</t>
  </si>
  <si>
    <t>WI</t>
  </si>
  <si>
    <t>WJ</t>
  </si>
  <si>
    <t>WK</t>
  </si>
  <si>
    <t>WL</t>
  </si>
  <si>
    <t>WM</t>
  </si>
  <si>
    <t>WN</t>
  </si>
  <si>
    <t>WO</t>
  </si>
  <si>
    <t>WP</t>
  </si>
  <si>
    <t>WQ</t>
  </si>
  <si>
    <t>WR</t>
  </si>
  <si>
    <t>WS</t>
  </si>
  <si>
    <t>WT</t>
  </si>
  <si>
    <t>WU</t>
  </si>
  <si>
    <t>WV</t>
  </si>
  <si>
    <t>WX</t>
  </si>
  <si>
    <t>WY</t>
  </si>
  <si>
    <t>WZ</t>
  </si>
  <si>
    <t>XA</t>
  </si>
  <si>
    <t>XB</t>
  </si>
  <si>
    <t>XC</t>
  </si>
  <si>
    <t>XD</t>
  </si>
  <si>
    <t>XE</t>
  </si>
  <si>
    <t>XF</t>
  </si>
  <si>
    <t>XG</t>
  </si>
  <si>
    <t>XH</t>
  </si>
  <si>
    <t>XI</t>
  </si>
  <si>
    <t>XJ</t>
  </si>
  <si>
    <t>XK</t>
  </si>
  <si>
    <t>XL</t>
  </si>
  <si>
    <t>XM</t>
  </si>
  <si>
    <t>XN</t>
  </si>
  <si>
    <t>XO</t>
  </si>
  <si>
    <t>XP</t>
  </si>
  <si>
    <t>XQ</t>
  </si>
  <si>
    <t>XR</t>
  </si>
  <si>
    <t>XS</t>
  </si>
  <si>
    <t>XT</t>
  </si>
  <si>
    <t>XU</t>
  </si>
  <si>
    <t>XV</t>
  </si>
  <si>
    <t>XW</t>
  </si>
  <si>
    <t>XY</t>
  </si>
  <si>
    <t>XZ</t>
  </si>
  <si>
    <t>YA</t>
  </si>
  <si>
    <t>YB</t>
  </si>
  <si>
    <t>YC</t>
  </si>
  <si>
    <t>YD</t>
  </si>
  <si>
    <t>YE</t>
  </si>
  <si>
    <t>YF</t>
  </si>
  <si>
    <t>YG</t>
  </si>
  <si>
    <t>YH</t>
  </si>
  <si>
    <t>YI</t>
  </si>
  <si>
    <t>YJ</t>
  </si>
  <si>
    <t>YK</t>
  </si>
  <si>
    <t>YL</t>
  </si>
  <si>
    <t>YM</t>
  </si>
  <si>
    <t>YN</t>
  </si>
  <si>
    <t>YO</t>
  </si>
  <si>
    <t>YP</t>
  </si>
  <si>
    <t>YQ</t>
  </si>
  <si>
    <t>YR</t>
  </si>
  <si>
    <t>YS</t>
  </si>
  <si>
    <t>YT</t>
  </si>
  <si>
    <t>YU</t>
  </si>
  <si>
    <t>YV</t>
  </si>
  <si>
    <t>YW</t>
  </si>
  <si>
    <t>YX</t>
  </si>
  <si>
    <t>YZ</t>
  </si>
  <si>
    <t>ZA</t>
  </si>
  <si>
    <t>ZB</t>
  </si>
  <si>
    <t>ZC</t>
  </si>
  <si>
    <t>ZD</t>
  </si>
  <si>
    <t>ZE</t>
  </si>
  <si>
    <t>ZF</t>
  </si>
  <si>
    <t>ZG</t>
  </si>
  <si>
    <t>ZH</t>
  </si>
  <si>
    <t>ZI</t>
  </si>
  <si>
    <t>ZK</t>
  </si>
  <si>
    <t>ZL</t>
  </si>
  <si>
    <t>ZM</t>
  </si>
  <si>
    <t>ZN</t>
  </si>
  <si>
    <t>ZO</t>
  </si>
  <si>
    <t>ZP</t>
  </si>
  <si>
    <t>ZQ</t>
  </si>
  <si>
    <t>ZR</t>
  </si>
  <si>
    <t>ZS</t>
  </si>
  <si>
    <t>ZT</t>
  </si>
  <si>
    <t>ZU</t>
  </si>
  <si>
    <t>ZV</t>
  </si>
  <si>
    <t>ZW</t>
  </si>
  <si>
    <t>ZX</t>
  </si>
  <si>
    <t>ZY</t>
  </si>
  <si>
    <t>ZJ</t>
  </si>
  <si>
    <t>A'B'</t>
  </si>
  <si>
    <t>A'C'</t>
  </si>
  <si>
    <t>A'D'</t>
  </si>
  <si>
    <t>A'E'</t>
  </si>
  <si>
    <t>A'F'</t>
  </si>
  <si>
    <t>A'G'</t>
  </si>
  <si>
    <t>A'H'</t>
  </si>
  <si>
    <t>A'I'</t>
  </si>
  <si>
    <t>A'J'</t>
  </si>
  <si>
    <t>A'K'</t>
  </si>
  <si>
    <t>A'L'</t>
  </si>
  <si>
    <t>A'M'</t>
  </si>
  <si>
    <t>A'N'</t>
  </si>
  <si>
    <t>A'O'</t>
  </si>
  <si>
    <t>A'P'</t>
  </si>
  <si>
    <t>A'Q'</t>
  </si>
  <si>
    <t>A'R'</t>
  </si>
  <si>
    <t>A'S'</t>
  </si>
  <si>
    <t>A'T'</t>
  </si>
  <si>
    <t>A'U'</t>
  </si>
  <si>
    <t>A'V'</t>
  </si>
  <si>
    <t>A'W'</t>
  </si>
  <si>
    <t>A'X'</t>
  </si>
  <si>
    <t>A'Y'</t>
  </si>
  <si>
    <t>A'Z'</t>
  </si>
  <si>
    <t>B'A'</t>
  </si>
  <si>
    <t>B'C'</t>
  </si>
  <si>
    <t>B'D'</t>
  </si>
  <si>
    <t>B'E'</t>
  </si>
  <si>
    <t>B'F'</t>
  </si>
  <si>
    <t>B'G'</t>
  </si>
  <si>
    <t>B'H'</t>
  </si>
  <si>
    <t>B'I'</t>
  </si>
  <si>
    <t>B'J'</t>
  </si>
  <si>
    <t>B'K'</t>
  </si>
  <si>
    <t>B'L'</t>
  </si>
  <si>
    <t>B'M'</t>
  </si>
  <si>
    <t>B'N'</t>
  </si>
  <si>
    <t>B'O'</t>
  </si>
  <si>
    <t>B'P'</t>
  </si>
  <si>
    <t>B'Q'</t>
  </si>
  <si>
    <t>B'R'</t>
  </si>
  <si>
    <t>B'S'</t>
  </si>
  <si>
    <t>B'T'</t>
  </si>
  <si>
    <t>B'U'</t>
  </si>
  <si>
    <t>B'V'</t>
  </si>
  <si>
    <t>B'W'</t>
  </si>
  <si>
    <t>B'X'</t>
  </si>
  <si>
    <t>B'Y'</t>
  </si>
  <si>
    <t>B'Z'</t>
  </si>
  <si>
    <t>Total</t>
  </si>
  <si>
    <t>Tronçons</t>
  </si>
  <si>
    <t>Déperditions</t>
  </si>
  <si>
    <t>Plusieurs tentatives d'approche avec diverses formules sans succès !!!</t>
  </si>
  <si>
    <t>Nbre de tronçons</t>
  </si>
  <si>
    <t>longueur</t>
  </si>
  <si>
    <t>Coef.</t>
  </si>
  <si>
    <t>le but serait de déterminer une opération mathématique (produit des cellules F32*G32 pour le tronçon AB + produit des cellules F34*G34 pour le tronçon BD + produit des cellules F35*G35 = somme de la ramification concernée [boucle ABDE]) des tronçons AB-BD-DE par exemple ou AB-BD-DF-FG-GJ-JK etc…. (Toutes les possibilités existantes depuis le point d'origine !)</t>
  </si>
  <si>
    <t>Exemple :</t>
  </si>
  <si>
    <t>Calculer :</t>
  </si>
  <si>
    <t>ABC</t>
  </si>
  <si>
    <t>ABDE</t>
  </si>
  <si>
    <t>ABDFI</t>
  </si>
  <si>
    <t>ABDFH</t>
  </si>
  <si>
    <t>ABDFGJL</t>
  </si>
  <si>
    <t>ABDFGJK</t>
  </si>
  <si>
    <t>R</t>
  </si>
  <si>
    <t>S</t>
  </si>
  <si>
    <t>T</t>
  </si>
  <si>
    <t>U</t>
  </si>
  <si>
    <t>V</t>
  </si>
  <si>
    <t>W</t>
  </si>
  <si>
    <t>X</t>
  </si>
  <si>
    <t>Y</t>
  </si>
  <si>
    <t>Z</t>
  </si>
  <si>
    <t>A'</t>
  </si>
  <si>
    <t>B'</t>
  </si>
  <si>
    <t>C'</t>
  </si>
  <si>
    <t>D'</t>
  </si>
  <si>
    <t>Z'</t>
  </si>
  <si>
    <t>Y'</t>
  </si>
  <si>
    <t>X'</t>
  </si>
  <si>
    <t>E'</t>
  </si>
  <si>
    <t>F'</t>
  </si>
  <si>
    <t>G'</t>
  </si>
  <si>
    <t>H'</t>
  </si>
  <si>
    <t>I'</t>
  </si>
  <si>
    <t>J'</t>
  </si>
  <si>
    <t>K'</t>
  </si>
  <si>
    <t>L'</t>
  </si>
  <si>
    <t>M'</t>
  </si>
  <si>
    <t>N'</t>
  </si>
  <si>
    <t>O'</t>
  </si>
  <si>
    <t>P'</t>
  </si>
  <si>
    <t>Q'</t>
  </si>
  <si>
    <t>R'</t>
  </si>
  <si>
    <t>S'</t>
  </si>
  <si>
    <t>T'</t>
  </si>
  <si>
    <t>U'</t>
  </si>
  <si>
    <t>V'</t>
  </si>
  <si>
    <t>W'</t>
  </si>
  <si>
    <t>affectation</t>
  </si>
  <si>
    <r>
      <t>2</t>
    </r>
    <r>
      <rPr>
        <vertAlign val="superscript"/>
        <sz val="11"/>
        <color theme="1"/>
        <rFont val="Calibri"/>
        <family val="2"/>
        <scheme val="minor"/>
      </rPr>
      <t>nde</t>
    </r>
    <r>
      <rPr>
        <sz val="11"/>
        <color theme="1"/>
        <rFont val="Calibri"/>
        <family val="2"/>
        <scheme val="minor"/>
      </rPr>
      <t xml:space="preserve"> lettre </t>
    </r>
  </si>
  <si>
    <r>
      <t>1</t>
    </r>
    <r>
      <rPr>
        <vertAlign val="superscript"/>
        <sz val="11"/>
        <color theme="1"/>
        <rFont val="Calibri"/>
        <family val="2"/>
        <scheme val="minor"/>
      </rPr>
      <t>ère</t>
    </r>
    <r>
      <rPr>
        <sz val="11"/>
        <color theme="1"/>
        <rFont val="Calibri"/>
        <family val="2"/>
        <scheme val="minor"/>
      </rPr>
      <t xml:space="preserve"> lettre</t>
    </r>
  </si>
  <si>
    <t>bc</t>
  </si>
  <si>
    <t>be</t>
  </si>
  <si>
    <t>cd</t>
  </si>
  <si>
    <t>Zone de saisie</t>
  </si>
  <si>
    <t>Tronçon</t>
  </si>
  <si>
    <t>ab</t>
  </si>
  <si>
    <t xml:space="preserve">Zone de saisie
tronçons </t>
  </si>
  <si>
    <t>déperditions</t>
  </si>
  <si>
    <t>débit</t>
  </si>
  <si>
    <t>vitesse</t>
  </si>
  <si>
    <t>diamètres</t>
  </si>
  <si>
    <t>Pertes de charges
émetteurs</t>
  </si>
  <si>
    <t>pertes de charges
tronçon</t>
  </si>
  <si>
    <r>
      <t xml:space="preserve">Température entrée </t>
    </r>
    <r>
      <rPr>
        <b/>
        <vertAlign val="subscript"/>
        <sz val="10"/>
        <color theme="1"/>
        <rFont val="Calibri"/>
        <family val="2"/>
        <scheme val="minor"/>
      </rPr>
      <t>chaudière</t>
    </r>
    <r>
      <rPr>
        <b/>
        <sz val="10"/>
        <color theme="1"/>
        <rFont val="Calibri"/>
        <family val="2"/>
        <scheme val="minor"/>
      </rPr>
      <t xml:space="preserve"> (°c)</t>
    </r>
  </si>
  <si>
    <r>
      <t xml:space="preserve"> Δθ</t>
    </r>
    <r>
      <rPr>
        <vertAlign val="subscript"/>
        <sz val="11"/>
        <color theme="1"/>
        <rFont val="Calibri"/>
        <family val="2"/>
        <scheme val="minor"/>
      </rPr>
      <t>arith</t>
    </r>
  </si>
  <si>
    <r>
      <t xml:space="preserve">Température sortie </t>
    </r>
    <r>
      <rPr>
        <b/>
        <vertAlign val="subscript"/>
        <sz val="10"/>
        <color theme="1"/>
        <rFont val="Calibri"/>
        <family val="2"/>
        <scheme val="minor"/>
      </rPr>
      <t>chaudière</t>
    </r>
    <r>
      <rPr>
        <b/>
        <sz val="10"/>
        <color theme="1"/>
        <rFont val="Calibri"/>
        <family val="2"/>
        <scheme val="minor"/>
      </rPr>
      <t xml:space="preserve"> (°c)</t>
    </r>
  </si>
  <si>
    <r>
      <t>Δθ</t>
    </r>
    <r>
      <rPr>
        <vertAlign val="subscript"/>
        <sz val="11"/>
        <color theme="1"/>
        <rFont val="Calibri"/>
        <family val="2"/>
        <scheme val="minor"/>
      </rPr>
      <t>log</t>
    </r>
  </si>
  <si>
    <t>Σ pertes de charges
+30%</t>
  </si>
  <si>
    <t>B5:S36</t>
  </si>
  <si>
    <t>Total perte de charge/émetteur</t>
  </si>
  <si>
    <t>Equilibrage
à
réaliser</t>
  </si>
  <si>
    <r>
      <t>Dans mon exemple, il faut imaginer un réseau hydraulique qui raccorde à chaque extrémité un émetteur.
Chaque tronçon possède son propre diamètre (en rapport avec la puissance), sa propre vitesse et son propre débit (Puissance et débit sont d'ailleurs corrélés).
Afin d'"équilibrer" une installation hydraulique (fournir la bonne puissance au 1</t>
    </r>
    <r>
      <rPr>
        <vertAlign val="superscript"/>
        <sz val="11"/>
        <color theme="1"/>
        <rFont val="Calibri"/>
        <family val="2"/>
        <scheme val="minor"/>
      </rPr>
      <t>er</t>
    </r>
    <r>
      <rPr>
        <sz val="11"/>
        <color theme="1"/>
        <rFont val="Calibri"/>
        <family val="2"/>
        <scheme val="minor"/>
      </rPr>
      <t xml:space="preserve"> émetteur, comme au dernier émetteur), l'eau choisissant la facilité elle aura tendance à fournir un surdébit (soit une surpuissance) aux émetteurs les plus proches et à oublier les émetteurs les plus lointains (sous-débit).
C'est donc pour ces raisons, que je désirerais une formule qui déterminerai tous les chemins envisageable depuis le point A(la chaudière) jusqu'aux émetteurs, un peu comme en Annexes (j'ai cherché à déterminer les points de raccordement des émetteurs et ensuite le chemin propre à chacun de ces points (histoire d'additionner ce que l'on appelle les pertes de charges de chaque tronçon appartenant à ce chemin comme dans le tableau ci-dessous colonne L et équilibrage colonne M). </t>
    </r>
  </si>
</sst>
</file>

<file path=xl/styles.xml><?xml version="1.0" encoding="utf-8"?>
<styleSheet xmlns="http://schemas.openxmlformats.org/spreadsheetml/2006/main" xmlns:mc="http://schemas.openxmlformats.org/markup-compatibility/2006" xmlns:x14ac="http://schemas.microsoft.com/office/spreadsheetml/2009/9/ac" mc:Ignorable="x14ac">
  <numFmts count="8">
    <numFmt numFmtId="164" formatCode="0.0&quot; m&quot;"/>
    <numFmt numFmtId="165" formatCode="0&quot; W&quot;"/>
    <numFmt numFmtId="166" formatCode="0&quot; L/h&quot;"/>
    <numFmt numFmtId="167" formatCode="0&quot; m/s&quot;"/>
    <numFmt numFmtId="168" formatCode="0&quot; m&quot;"/>
    <numFmt numFmtId="169" formatCode="0&quot; mmCE&quot;"/>
    <numFmt numFmtId="170" formatCode="0&quot;°c&quot;"/>
    <numFmt numFmtId="172" formatCode="0.00&quot; m/s&quot;"/>
  </numFmts>
  <fonts count="16" x14ac:knownFonts="1">
    <font>
      <sz val="11"/>
      <color theme="1"/>
      <name val="Calibri"/>
      <family val="2"/>
      <scheme val="minor"/>
    </font>
    <font>
      <b/>
      <sz val="11"/>
      <color theme="1"/>
      <name val="Calibri"/>
      <family val="2"/>
      <scheme val="minor"/>
    </font>
    <font>
      <b/>
      <sz val="11"/>
      <color rgb="FFFF0000"/>
      <name val="Calibri"/>
      <family val="2"/>
      <scheme val="minor"/>
    </font>
    <font>
      <sz val="8"/>
      <color theme="1"/>
      <name val="Calibri"/>
      <family val="2"/>
      <scheme val="minor"/>
    </font>
    <font>
      <sz val="9"/>
      <color theme="1"/>
      <name val="Calibri"/>
      <family val="2"/>
      <scheme val="minor"/>
    </font>
    <font>
      <sz val="7"/>
      <color theme="1"/>
      <name val="Calibri"/>
      <family val="2"/>
      <scheme val="minor"/>
    </font>
    <font>
      <i/>
      <u/>
      <sz val="11"/>
      <color theme="1"/>
      <name val="Calibri"/>
      <family val="2"/>
      <scheme val="minor"/>
    </font>
    <font>
      <vertAlign val="superscript"/>
      <sz val="11"/>
      <color theme="1"/>
      <name val="Calibri"/>
      <family val="2"/>
      <scheme val="minor"/>
    </font>
    <font>
      <b/>
      <sz val="9"/>
      <color theme="1"/>
      <name val="Calibri"/>
      <family val="2"/>
      <scheme val="minor"/>
    </font>
    <font>
      <b/>
      <sz val="8"/>
      <color theme="1"/>
      <name val="Calibri"/>
      <family val="2"/>
      <scheme val="minor"/>
    </font>
    <font>
      <b/>
      <sz val="10"/>
      <color theme="1"/>
      <name val="Calibri"/>
      <family val="2"/>
      <scheme val="minor"/>
    </font>
    <font>
      <b/>
      <vertAlign val="subscript"/>
      <sz val="10"/>
      <color theme="1"/>
      <name val="Calibri"/>
      <family val="2"/>
      <scheme val="minor"/>
    </font>
    <font>
      <sz val="11"/>
      <color theme="3" tint="0.39994506668294322"/>
      <name val="Calibri"/>
      <family val="2"/>
      <scheme val="minor"/>
    </font>
    <font>
      <vertAlign val="subscript"/>
      <sz val="11"/>
      <color theme="1"/>
      <name val="Calibri"/>
      <family val="2"/>
      <scheme val="minor"/>
    </font>
    <font>
      <sz val="11"/>
      <color rgb="FFCC0000"/>
      <name val="Calibri"/>
      <family val="2"/>
      <scheme val="minor"/>
    </font>
    <font>
      <sz val="10"/>
      <color theme="1"/>
      <name val="Calibri"/>
      <family val="2"/>
      <scheme val="minor"/>
    </font>
  </fonts>
  <fills count="9">
    <fill>
      <patternFill patternType="none"/>
    </fill>
    <fill>
      <patternFill patternType="gray125"/>
    </fill>
    <fill>
      <patternFill patternType="solid">
        <fgColor theme="3" tint="0.39994506668294322"/>
        <bgColor indexed="64"/>
      </patternFill>
    </fill>
    <fill>
      <patternFill patternType="solid">
        <fgColor rgb="FF92D050"/>
        <bgColor indexed="64"/>
      </patternFill>
    </fill>
    <fill>
      <patternFill patternType="solid">
        <fgColor rgb="FFFFFF00"/>
        <bgColor indexed="64"/>
      </patternFill>
    </fill>
    <fill>
      <patternFill patternType="solid">
        <fgColor rgb="FFFF0000"/>
        <bgColor indexed="64"/>
      </patternFill>
    </fill>
    <fill>
      <patternFill patternType="solid">
        <fgColor theme="0" tint="-0.14996795556505021"/>
        <bgColor indexed="64"/>
      </patternFill>
    </fill>
    <fill>
      <patternFill patternType="solid">
        <fgColor theme="2"/>
        <bgColor indexed="64"/>
      </patternFill>
    </fill>
    <fill>
      <patternFill patternType="solid">
        <fgColor theme="2" tint="-9.9948118533890809E-2"/>
        <bgColor indexed="64"/>
      </patternFill>
    </fill>
  </fills>
  <borders count="29">
    <border>
      <left/>
      <right/>
      <top/>
      <bottom/>
      <diagonal/>
    </border>
    <border>
      <left style="medium">
        <color indexed="64"/>
      </left>
      <right/>
      <top style="medium">
        <color indexed="64"/>
      </top>
      <bottom/>
      <diagonal/>
    </border>
    <border>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style="thin">
        <color indexed="64"/>
      </top>
      <bottom/>
      <diagonal/>
    </border>
    <border>
      <left style="medium">
        <color indexed="64"/>
      </left>
      <right style="medium">
        <color indexed="64"/>
      </right>
      <top style="medium">
        <color indexed="64"/>
      </top>
      <bottom style="medium">
        <color indexed="64"/>
      </bottom>
      <diagonal/>
    </border>
    <border>
      <left/>
      <right style="thin">
        <color indexed="64"/>
      </right>
      <top style="thin">
        <color indexed="64"/>
      </top>
      <bottom style="thin">
        <color indexed="64"/>
      </bottom>
      <diagonal/>
    </border>
    <border>
      <left/>
      <right style="medium">
        <color indexed="64"/>
      </right>
      <top/>
      <bottom/>
      <diagonal/>
    </border>
    <border>
      <left/>
      <right style="medium">
        <color indexed="64"/>
      </right>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bottom style="thin">
        <color indexed="64"/>
      </bottom>
      <diagonal/>
    </border>
    <border>
      <left style="medium">
        <color indexed="64"/>
      </left>
      <right/>
      <top style="thin">
        <color indexed="64"/>
      </top>
      <bottom style="medium">
        <color indexed="64"/>
      </bottom>
      <diagonal/>
    </border>
    <border>
      <left/>
      <right style="medium">
        <color indexed="64"/>
      </right>
      <top style="medium">
        <color indexed="64"/>
      </top>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s>
  <cellStyleXfs count="1">
    <xf numFmtId="0" fontId="0" fillId="0" borderId="0"/>
  </cellStyleXfs>
  <cellXfs count="105">
    <xf numFmtId="0" fontId="0" fillId="0" borderId="0" xfId="0"/>
    <xf numFmtId="0" fontId="0" fillId="0" borderId="0" xfId="0" applyAlignment="1">
      <alignment horizontal="right"/>
    </xf>
    <xf numFmtId="164" fontId="0" fillId="0" borderId="0" xfId="0" applyNumberFormat="1" applyAlignment="1">
      <alignment horizontal="left"/>
    </xf>
    <xf numFmtId="164" fontId="0" fillId="0" borderId="0" xfId="0" applyNumberFormat="1" applyAlignment="1">
      <alignment horizontal="right"/>
    </xf>
    <xf numFmtId="0" fontId="0" fillId="0" borderId="0" xfId="0" applyAlignment="1">
      <alignment horizontal="center" vertical="center"/>
    </xf>
    <xf numFmtId="0" fontId="0" fillId="0" borderId="1" xfId="0" applyBorder="1" applyAlignment="1">
      <alignment horizontal="center" vertical="center"/>
    </xf>
    <xf numFmtId="0" fontId="0" fillId="0" borderId="2" xfId="0" applyBorder="1"/>
    <xf numFmtId="0" fontId="0" fillId="0" borderId="2" xfId="0" applyBorder="1" applyAlignment="1">
      <alignment horizontal="center" vertical="center"/>
    </xf>
    <xf numFmtId="0" fontId="0" fillId="0" borderId="3" xfId="0" applyBorder="1" applyAlignment="1">
      <alignment horizontal="center" vertical="center"/>
    </xf>
    <xf numFmtId="0" fontId="0" fillId="0" borderId="0" xfId="0" applyBorder="1"/>
    <xf numFmtId="0" fontId="0" fillId="0" borderId="0" xfId="0" applyBorder="1" applyAlignment="1">
      <alignment horizontal="center" vertical="center"/>
    </xf>
    <xf numFmtId="0" fontId="0" fillId="0" borderId="4" xfId="0" applyBorder="1" applyAlignment="1">
      <alignment horizontal="center" vertical="center"/>
    </xf>
    <xf numFmtId="0" fontId="0" fillId="0" borderId="5" xfId="0" applyBorder="1"/>
    <xf numFmtId="0" fontId="0" fillId="0" borderId="5" xfId="0" applyBorder="1" applyAlignment="1">
      <alignment horizontal="center" vertical="center"/>
    </xf>
    <xf numFmtId="0" fontId="0" fillId="0" borderId="6" xfId="0" applyBorder="1" applyAlignment="1">
      <alignment horizontal="center" vertical="center"/>
    </xf>
    <xf numFmtId="0" fontId="0" fillId="0" borderId="7" xfId="0" applyBorder="1" applyAlignment="1">
      <alignment horizontal="center" vertical="center"/>
    </xf>
    <xf numFmtId="0" fontId="0" fillId="0" borderId="8" xfId="0" applyBorder="1" applyAlignment="1">
      <alignment horizontal="center" vertical="center"/>
    </xf>
    <xf numFmtId="0" fontId="0" fillId="0" borderId="9" xfId="0" applyBorder="1" applyAlignment="1">
      <alignment horizontal="center" vertical="center"/>
    </xf>
    <xf numFmtId="165" fontId="0" fillId="0" borderId="0" xfId="0" applyNumberFormat="1" applyAlignment="1">
      <alignment horizontal="center" vertical="center"/>
    </xf>
    <xf numFmtId="165" fontId="0" fillId="0" borderId="0" xfId="0" applyNumberFormat="1"/>
    <xf numFmtId="0" fontId="2" fillId="0" borderId="0" xfId="0" applyFont="1"/>
    <xf numFmtId="0" fontId="1" fillId="0" borderId="0" xfId="0" applyFont="1"/>
    <xf numFmtId="0" fontId="4" fillId="0" borderId="0" xfId="0" applyFont="1" applyAlignment="1">
      <alignment horizontal="center" vertical="center"/>
    </xf>
    <xf numFmtId="164" fontId="0" fillId="0" borderId="0" xfId="0" applyNumberFormat="1" applyAlignment="1">
      <alignment horizontal="center" vertical="center"/>
    </xf>
    <xf numFmtId="0" fontId="6" fillId="0" borderId="0" xfId="0" applyFont="1" applyAlignment="1">
      <alignment horizontal="right"/>
    </xf>
    <xf numFmtId="0" fontId="0" fillId="0" borderId="0" xfId="0" applyAlignment="1">
      <alignment horizontal="left"/>
    </xf>
    <xf numFmtId="0" fontId="4" fillId="0" borderId="0" xfId="0" applyFont="1" applyAlignment="1">
      <alignment horizontal="left"/>
    </xf>
    <xf numFmtId="0" fontId="4" fillId="0" borderId="0" xfId="0" applyFont="1" applyAlignment="1">
      <alignment horizontal="right"/>
    </xf>
    <xf numFmtId="0" fontId="0" fillId="2" borderId="11" xfId="0" applyFill="1" applyBorder="1" applyAlignment="1">
      <alignment horizontal="center" vertical="center"/>
    </xf>
    <xf numFmtId="0" fontId="0" fillId="0" borderId="11" xfId="0" applyBorder="1" applyAlignment="1">
      <alignment horizontal="center" vertical="center"/>
    </xf>
    <xf numFmtId="0" fontId="0" fillId="0" borderId="14" xfId="0" applyBorder="1"/>
    <xf numFmtId="0" fontId="0" fillId="0" borderId="15" xfId="0" applyBorder="1"/>
    <xf numFmtId="0" fontId="0" fillId="0" borderId="16" xfId="0" applyBorder="1"/>
    <xf numFmtId="0" fontId="0" fillId="0" borderId="17" xfId="0" applyBorder="1"/>
    <xf numFmtId="0" fontId="0" fillId="0" borderId="18" xfId="0" applyBorder="1"/>
    <xf numFmtId="0" fontId="0" fillId="0" borderId="19" xfId="0" applyBorder="1"/>
    <xf numFmtId="0" fontId="3" fillId="0" borderId="10" xfId="0" applyFont="1" applyBorder="1" applyAlignment="1">
      <alignment horizontal="center" vertical="center"/>
    </xf>
    <xf numFmtId="0" fontId="0" fillId="0" borderId="12" xfId="0" applyBorder="1" applyAlignment="1">
      <alignment horizontal="center" vertical="center"/>
    </xf>
    <xf numFmtId="0" fontId="0" fillId="3" borderId="0" xfId="0" applyNumberFormat="1" applyFill="1" applyAlignment="1">
      <alignment horizontal="center" vertical="center"/>
    </xf>
    <xf numFmtId="0" fontId="0" fillId="3" borderId="3" xfId="0" applyNumberFormat="1" applyFill="1" applyBorder="1" applyAlignment="1">
      <alignment horizontal="center" vertical="center"/>
    </xf>
    <xf numFmtId="0" fontId="0" fillId="3" borderId="12" xfId="0" applyNumberFormat="1" applyFill="1" applyBorder="1" applyAlignment="1">
      <alignment horizontal="center" vertical="center"/>
    </xf>
    <xf numFmtId="0" fontId="0" fillId="3" borderId="0" xfId="0" applyFill="1" applyAlignment="1">
      <alignment horizontal="center" vertical="center"/>
    </xf>
    <xf numFmtId="0" fontId="0" fillId="3" borderId="4" xfId="0" applyFill="1" applyBorder="1" applyAlignment="1">
      <alignment horizontal="center" vertical="center"/>
    </xf>
    <xf numFmtId="0" fontId="0" fillId="3" borderId="13" xfId="0" applyFill="1" applyBorder="1" applyAlignment="1">
      <alignment horizontal="center" vertical="center"/>
    </xf>
    <xf numFmtId="0" fontId="0" fillId="4" borderId="0" xfId="0" applyFill="1"/>
    <xf numFmtId="0" fontId="0" fillId="0" borderId="0" xfId="0" applyNumberFormat="1" applyFill="1"/>
    <xf numFmtId="0" fontId="0" fillId="0" borderId="0" xfId="0" applyFill="1"/>
    <xf numFmtId="0" fontId="3" fillId="4" borderId="0" xfId="0" applyFont="1" applyFill="1" applyAlignment="1">
      <alignment horizontal="left" vertical="center"/>
    </xf>
    <xf numFmtId="0" fontId="3" fillId="5" borderId="0" xfId="0" applyFont="1" applyFill="1" applyAlignment="1">
      <alignment horizontal="left" vertical="center"/>
    </xf>
    <xf numFmtId="0" fontId="5" fillId="5" borderId="0" xfId="0" applyFont="1" applyFill="1"/>
    <xf numFmtId="0" fontId="3" fillId="0" borderId="0" xfId="0" applyFont="1" applyAlignment="1">
      <alignment horizontal="center" vertical="center"/>
    </xf>
    <xf numFmtId="0" fontId="0" fillId="0" borderId="20" xfId="0" applyBorder="1" applyAlignment="1">
      <alignment horizontal="center" vertical="center"/>
    </xf>
    <xf numFmtId="0" fontId="0" fillId="0" borderId="22" xfId="0" applyBorder="1" applyAlignment="1">
      <alignment horizontal="center" vertical="center"/>
    </xf>
    <xf numFmtId="0" fontId="0" fillId="0" borderId="20" xfId="0" applyBorder="1" applyAlignment="1">
      <alignment horizontal="center" vertical="center"/>
    </xf>
    <xf numFmtId="0" fontId="0" fillId="0" borderId="21" xfId="0" applyBorder="1" applyAlignment="1">
      <alignment horizontal="center" vertical="center"/>
    </xf>
    <xf numFmtId="0" fontId="0" fillId="0" borderId="22" xfId="0" applyBorder="1" applyAlignment="1">
      <alignment horizontal="center" vertical="center"/>
    </xf>
    <xf numFmtId="0" fontId="0" fillId="0" borderId="0" xfId="0" applyAlignment="1">
      <alignment horizontal="left" vertical="center" wrapText="1"/>
    </xf>
    <xf numFmtId="165" fontId="0" fillId="0" borderId="0" xfId="0" applyNumberFormat="1" applyAlignment="1">
      <alignment horizontal="center"/>
    </xf>
    <xf numFmtId="166" fontId="0" fillId="0" borderId="0" xfId="0" applyNumberFormat="1"/>
    <xf numFmtId="167" fontId="0" fillId="0" borderId="0" xfId="0" applyNumberFormat="1"/>
    <xf numFmtId="169" fontId="0" fillId="0" borderId="0" xfId="0" applyNumberFormat="1"/>
    <xf numFmtId="0" fontId="10" fillId="6" borderId="23" xfId="0" applyFont="1" applyFill="1" applyBorder="1" applyAlignment="1">
      <alignment horizontal="center" vertical="center"/>
    </xf>
    <xf numFmtId="170" fontId="12" fillId="0" borderId="23" xfId="0" applyNumberFormat="1" applyFont="1" applyBorder="1" applyAlignment="1">
      <alignment horizontal="center" vertical="center"/>
    </xf>
    <xf numFmtId="0" fontId="0" fillId="6" borderId="20" xfId="0" applyFill="1" applyBorder="1" applyAlignment="1">
      <alignment horizontal="center" vertical="center"/>
    </xf>
    <xf numFmtId="0" fontId="0" fillId="0" borderId="10" xfId="0" applyBorder="1" applyAlignment="1">
      <alignment horizontal="center" vertical="center"/>
    </xf>
    <xf numFmtId="0" fontId="10" fillId="6" borderId="24" xfId="0" applyFont="1" applyFill="1" applyBorder="1" applyAlignment="1">
      <alignment horizontal="center" vertical="center"/>
    </xf>
    <xf numFmtId="170" fontId="14" fillId="0" borderId="24" xfId="0" applyNumberFormat="1" applyFont="1" applyBorder="1" applyAlignment="1">
      <alignment horizontal="center" vertical="center"/>
    </xf>
    <xf numFmtId="0" fontId="0" fillId="6" borderId="4" xfId="0" applyFill="1" applyBorder="1" applyAlignment="1">
      <alignment horizontal="center" vertical="center"/>
    </xf>
    <xf numFmtId="2" fontId="15" fillId="0" borderId="10" xfId="0" applyNumberFormat="1" applyFont="1" applyBorder="1" applyAlignment="1">
      <alignment horizontal="center" vertical="center"/>
    </xf>
    <xf numFmtId="168" fontId="0" fillId="0" borderId="0" xfId="0" applyNumberFormat="1" applyAlignment="1">
      <alignment horizontal="center" vertical="center"/>
    </xf>
    <xf numFmtId="165" fontId="0" fillId="0" borderId="0" xfId="0" applyNumberFormat="1" applyAlignment="1">
      <alignment horizontal="left"/>
    </xf>
    <xf numFmtId="165" fontId="0" fillId="0" borderId="0" xfId="0" applyNumberFormat="1" applyAlignment="1">
      <alignment horizontal="right"/>
    </xf>
    <xf numFmtId="169" fontId="0" fillId="0" borderId="25" xfId="0" applyNumberFormat="1" applyBorder="1" applyAlignment="1">
      <alignment horizontal="center" vertical="center"/>
    </xf>
    <xf numFmtId="169" fontId="0" fillId="0" borderId="12" xfId="0" applyNumberFormat="1" applyBorder="1" applyAlignment="1">
      <alignment horizontal="center" vertical="center"/>
    </xf>
    <xf numFmtId="169" fontId="0" fillId="0" borderId="13" xfId="0" applyNumberFormat="1" applyBorder="1" applyAlignment="1">
      <alignment horizontal="center" vertical="center"/>
    </xf>
    <xf numFmtId="0" fontId="0" fillId="0" borderId="26" xfId="0" applyBorder="1" applyAlignment="1">
      <alignment horizontal="center" vertical="center"/>
    </xf>
    <xf numFmtId="0" fontId="0" fillId="0" borderId="27" xfId="0" applyBorder="1" applyAlignment="1">
      <alignment horizontal="center" vertical="center"/>
    </xf>
    <xf numFmtId="0" fontId="0" fillId="0" borderId="28" xfId="0" applyBorder="1" applyAlignment="1">
      <alignment horizontal="center" vertical="center"/>
    </xf>
    <xf numFmtId="165" fontId="0" fillId="0" borderId="26" xfId="0" applyNumberFormat="1" applyBorder="1" applyAlignment="1">
      <alignment horizontal="center" vertical="center"/>
    </xf>
    <xf numFmtId="165" fontId="0" fillId="0" borderId="27" xfId="0" applyNumberFormat="1" applyBorder="1" applyAlignment="1">
      <alignment horizontal="center" vertical="center"/>
    </xf>
    <xf numFmtId="165" fontId="0" fillId="0" borderId="28" xfId="0" applyNumberFormat="1" applyBorder="1" applyAlignment="1">
      <alignment horizontal="center" vertical="center"/>
    </xf>
    <xf numFmtId="166" fontId="0" fillId="0" borderId="26" xfId="0" applyNumberFormat="1" applyBorder="1" applyAlignment="1">
      <alignment horizontal="center" vertical="center"/>
    </xf>
    <xf numFmtId="166" fontId="0" fillId="0" borderId="27" xfId="0" applyNumberFormat="1" applyBorder="1" applyAlignment="1">
      <alignment horizontal="center" vertical="center"/>
    </xf>
    <xf numFmtId="166" fontId="0" fillId="0" borderId="28" xfId="0" applyNumberFormat="1" applyBorder="1" applyAlignment="1">
      <alignment horizontal="center" vertical="center"/>
    </xf>
    <xf numFmtId="172" fontId="0" fillId="0" borderId="26" xfId="0" applyNumberFormat="1" applyBorder="1" applyAlignment="1">
      <alignment horizontal="center" vertical="center"/>
    </xf>
    <xf numFmtId="172" fontId="0" fillId="0" borderId="27" xfId="0" applyNumberFormat="1" applyBorder="1" applyAlignment="1">
      <alignment horizontal="center" vertical="center"/>
    </xf>
    <xf numFmtId="172" fontId="0" fillId="0" borderId="28" xfId="0" applyNumberFormat="1" applyBorder="1" applyAlignment="1">
      <alignment horizontal="center" vertical="center"/>
    </xf>
    <xf numFmtId="168" fontId="0" fillId="0" borderId="26" xfId="0" applyNumberFormat="1" applyBorder="1" applyAlignment="1">
      <alignment horizontal="center" vertical="center"/>
    </xf>
    <xf numFmtId="168" fontId="0" fillId="0" borderId="27" xfId="0" applyNumberFormat="1" applyBorder="1" applyAlignment="1">
      <alignment horizontal="center" vertical="center"/>
    </xf>
    <xf numFmtId="164" fontId="0" fillId="0" borderId="27" xfId="0" applyNumberFormat="1" applyBorder="1" applyAlignment="1">
      <alignment horizontal="center" vertical="center"/>
    </xf>
    <xf numFmtId="164" fontId="0" fillId="0" borderId="28" xfId="0" applyNumberFormat="1" applyBorder="1" applyAlignment="1">
      <alignment horizontal="center" vertical="center"/>
    </xf>
    <xf numFmtId="169" fontId="0" fillId="0" borderId="26" xfId="0" applyNumberFormat="1" applyBorder="1"/>
    <xf numFmtId="169" fontId="0" fillId="0" borderId="27" xfId="0" applyNumberFormat="1" applyBorder="1"/>
    <xf numFmtId="169" fontId="0" fillId="0" borderId="28" xfId="0" applyNumberFormat="1" applyBorder="1"/>
    <xf numFmtId="169" fontId="0" fillId="0" borderId="26" xfId="0" applyNumberFormat="1" applyBorder="1" applyAlignment="1">
      <alignment horizontal="center" vertical="center"/>
    </xf>
    <xf numFmtId="169" fontId="0" fillId="0" borderId="27" xfId="0" applyNumberFormat="1" applyBorder="1" applyAlignment="1">
      <alignment horizontal="center" vertical="center"/>
    </xf>
    <xf numFmtId="169" fontId="0" fillId="0" borderId="28" xfId="0" applyNumberFormat="1" applyBorder="1" applyAlignment="1">
      <alignment horizontal="center" vertical="center"/>
    </xf>
    <xf numFmtId="169" fontId="0" fillId="7" borderId="10" xfId="0" applyNumberFormat="1" applyFill="1" applyBorder="1" applyAlignment="1">
      <alignment horizontal="center" vertical="center"/>
    </xf>
    <xf numFmtId="0" fontId="8" fillId="8" borderId="10" xfId="0" applyFont="1" applyFill="1" applyBorder="1" applyAlignment="1">
      <alignment horizontal="center" vertical="center" wrapText="1"/>
    </xf>
    <xf numFmtId="0" fontId="9" fillId="8" borderId="10" xfId="0" applyFont="1" applyFill="1" applyBorder="1" applyAlignment="1">
      <alignment horizontal="center" vertical="center"/>
    </xf>
    <xf numFmtId="0" fontId="9" fillId="8" borderId="10" xfId="0" applyFont="1" applyFill="1" applyBorder="1" applyAlignment="1">
      <alignment horizontal="center" vertical="center" wrapText="1"/>
    </xf>
    <xf numFmtId="0" fontId="9" fillId="8" borderId="22" xfId="0" applyFont="1" applyFill="1" applyBorder="1" applyAlignment="1">
      <alignment horizontal="center" vertical="center" wrapText="1"/>
    </xf>
    <xf numFmtId="169" fontId="0" fillId="4" borderId="27" xfId="0" applyNumberFormat="1" applyFill="1" applyBorder="1" applyAlignment="1">
      <alignment horizontal="center" vertical="center"/>
    </xf>
    <xf numFmtId="0" fontId="0" fillId="4" borderId="27" xfId="0" applyFill="1" applyBorder="1" applyAlignment="1">
      <alignment horizontal="center" vertical="center"/>
    </xf>
    <xf numFmtId="170" fontId="0" fillId="0" borderId="10" xfId="0" applyNumberFormat="1" applyBorder="1" applyAlignment="1">
      <alignment horizontal="center" vertical="center"/>
    </xf>
  </cellXfs>
  <cellStyles count="1">
    <cellStyle name="Normal" xfId="0" builtinId="0"/>
  </cellStyles>
  <dxfs count="2">
    <dxf>
      <fill>
        <patternFill>
          <bgColor rgb="FFFF0000"/>
        </patternFill>
      </fill>
    </dxf>
    <dxf>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Spin" dx="16" fmlaLink="$A$1:$D$1" max="30000" min="1" page="10"/>
</file>

<file path=xl/drawings/drawing1.xml><?xml version="1.0" encoding="utf-8"?>
<xdr:wsDr xmlns:xdr="http://schemas.openxmlformats.org/drawingml/2006/spreadsheetDrawing" xmlns:a="http://schemas.openxmlformats.org/drawingml/2006/main">
  <xdr:twoCellAnchor>
    <xdr:from>
      <xdr:col>2</xdr:col>
      <xdr:colOff>752475</xdr:colOff>
      <xdr:row>14</xdr:row>
      <xdr:rowOff>0</xdr:rowOff>
    </xdr:from>
    <xdr:to>
      <xdr:col>4</xdr:col>
      <xdr:colOff>0</xdr:colOff>
      <xdr:row>15</xdr:row>
      <xdr:rowOff>0</xdr:rowOff>
    </xdr:to>
    <xdr:cxnSp macro="">
      <xdr:nvCxnSpPr>
        <xdr:cNvPr id="85" name="Connecteur droit 84"/>
        <xdr:cNvCxnSpPr/>
      </xdr:nvCxnSpPr>
      <xdr:spPr>
        <a:xfrm flipV="1">
          <a:off x="3800475" y="2095500"/>
          <a:ext cx="771525" cy="190500"/>
        </a:xfrm>
        <a:prstGeom prst="line">
          <a:avLst/>
        </a:prstGeom>
        <a:ln w="15875">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xdr:col>
      <xdr:colOff>0</xdr:colOff>
      <xdr:row>14</xdr:row>
      <xdr:rowOff>9526</xdr:rowOff>
    </xdr:from>
    <xdr:to>
      <xdr:col>4</xdr:col>
      <xdr:colOff>0</xdr:colOff>
      <xdr:row>18</xdr:row>
      <xdr:rowOff>19050</xdr:rowOff>
    </xdr:to>
    <xdr:cxnSp macro="">
      <xdr:nvCxnSpPr>
        <xdr:cNvPr id="86" name="Connecteur droit 85"/>
        <xdr:cNvCxnSpPr/>
      </xdr:nvCxnSpPr>
      <xdr:spPr>
        <a:xfrm flipV="1">
          <a:off x="4572000" y="2105026"/>
          <a:ext cx="0" cy="771524"/>
        </a:xfrm>
        <a:prstGeom prst="line">
          <a:avLst/>
        </a:prstGeom>
        <a:noFill/>
        <a:ln w="15875" cap="flat" cmpd="sng" algn="ctr">
          <a:solidFill>
            <a:srgbClr val="00B050"/>
          </a:solidFill>
          <a:prstDash val="solid"/>
        </a:ln>
        <a:effectLst/>
      </xdr:spPr>
    </xdr:cxnSp>
    <xdr:clientData/>
  </xdr:twoCellAnchor>
  <xdr:twoCellAnchor>
    <xdr:from>
      <xdr:col>4</xdr:col>
      <xdr:colOff>0</xdr:colOff>
      <xdr:row>9</xdr:row>
      <xdr:rowOff>180975</xdr:rowOff>
    </xdr:from>
    <xdr:to>
      <xdr:col>4</xdr:col>
      <xdr:colOff>0</xdr:colOff>
      <xdr:row>13</xdr:row>
      <xdr:rowOff>190499</xdr:rowOff>
    </xdr:to>
    <xdr:cxnSp macro="">
      <xdr:nvCxnSpPr>
        <xdr:cNvPr id="87" name="Connecteur droit 86"/>
        <xdr:cNvCxnSpPr/>
      </xdr:nvCxnSpPr>
      <xdr:spPr>
        <a:xfrm flipV="1">
          <a:off x="4572000" y="1323975"/>
          <a:ext cx="0" cy="771524"/>
        </a:xfrm>
        <a:prstGeom prst="line">
          <a:avLst/>
        </a:prstGeom>
        <a:noFill/>
        <a:ln w="15875" cap="flat" cmpd="sng" algn="ctr">
          <a:solidFill>
            <a:srgbClr val="00B050"/>
          </a:solidFill>
          <a:prstDash val="solid"/>
        </a:ln>
        <a:effectLst/>
      </xdr:spPr>
    </xdr:cxnSp>
    <xdr:clientData/>
  </xdr:twoCellAnchor>
  <xdr:twoCellAnchor>
    <xdr:from>
      <xdr:col>4</xdr:col>
      <xdr:colOff>9525</xdr:colOff>
      <xdr:row>13</xdr:row>
      <xdr:rowOff>0</xdr:rowOff>
    </xdr:from>
    <xdr:to>
      <xdr:col>5</xdr:col>
      <xdr:colOff>0</xdr:colOff>
      <xdr:row>14</xdr:row>
      <xdr:rowOff>0</xdr:rowOff>
    </xdr:to>
    <xdr:cxnSp macro="">
      <xdr:nvCxnSpPr>
        <xdr:cNvPr id="88" name="Connecteur droit 87"/>
        <xdr:cNvCxnSpPr/>
      </xdr:nvCxnSpPr>
      <xdr:spPr>
        <a:xfrm flipV="1">
          <a:off x="4581525" y="1905000"/>
          <a:ext cx="752475" cy="190500"/>
        </a:xfrm>
        <a:prstGeom prst="line">
          <a:avLst/>
        </a:prstGeom>
        <a:noFill/>
        <a:ln w="15875" cap="flat" cmpd="sng" algn="ctr">
          <a:solidFill>
            <a:srgbClr val="00B050"/>
          </a:solidFill>
          <a:prstDash val="solid"/>
        </a:ln>
        <a:effectLst/>
      </xdr:spPr>
    </xdr:cxnSp>
    <xdr:clientData/>
  </xdr:twoCellAnchor>
  <xdr:twoCellAnchor>
    <xdr:from>
      <xdr:col>4</xdr:col>
      <xdr:colOff>0</xdr:colOff>
      <xdr:row>14</xdr:row>
      <xdr:rowOff>9525</xdr:rowOff>
    </xdr:from>
    <xdr:to>
      <xdr:col>5</xdr:col>
      <xdr:colOff>0</xdr:colOff>
      <xdr:row>16</xdr:row>
      <xdr:rowOff>0</xdr:rowOff>
    </xdr:to>
    <xdr:cxnSp macro="">
      <xdr:nvCxnSpPr>
        <xdr:cNvPr id="89" name="Connecteur droit 88"/>
        <xdr:cNvCxnSpPr/>
      </xdr:nvCxnSpPr>
      <xdr:spPr>
        <a:xfrm>
          <a:off x="4572000" y="2105025"/>
          <a:ext cx="762000" cy="371475"/>
        </a:xfrm>
        <a:prstGeom prst="line">
          <a:avLst/>
        </a:prstGeom>
        <a:ln w="15875">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9525</xdr:colOff>
      <xdr:row>12</xdr:row>
      <xdr:rowOff>9525</xdr:rowOff>
    </xdr:from>
    <xdr:to>
      <xdr:col>4</xdr:col>
      <xdr:colOff>9525</xdr:colOff>
      <xdr:row>14</xdr:row>
      <xdr:rowOff>0</xdr:rowOff>
    </xdr:to>
    <xdr:cxnSp macro="">
      <xdr:nvCxnSpPr>
        <xdr:cNvPr id="90" name="Connecteur droit 89"/>
        <xdr:cNvCxnSpPr/>
      </xdr:nvCxnSpPr>
      <xdr:spPr>
        <a:xfrm>
          <a:off x="3819525" y="1724025"/>
          <a:ext cx="762000" cy="371475"/>
        </a:xfrm>
        <a:prstGeom prst="line">
          <a:avLst/>
        </a:prstGeom>
        <a:noFill/>
        <a:ln w="15875" cap="flat" cmpd="sng" algn="ctr">
          <a:solidFill>
            <a:srgbClr val="00B050"/>
          </a:solidFill>
          <a:prstDash val="solid"/>
        </a:ln>
        <a:effectLst/>
      </xdr:spPr>
    </xdr:cxnSp>
    <xdr:clientData/>
  </xdr:twoCellAnchor>
  <xdr:twoCellAnchor>
    <xdr:from>
      <xdr:col>2</xdr:col>
      <xdr:colOff>352425</xdr:colOff>
      <xdr:row>10</xdr:row>
      <xdr:rowOff>180975</xdr:rowOff>
    </xdr:from>
    <xdr:to>
      <xdr:col>2</xdr:col>
      <xdr:colOff>352425</xdr:colOff>
      <xdr:row>19</xdr:row>
      <xdr:rowOff>19050</xdr:rowOff>
    </xdr:to>
    <xdr:cxnSp macro="">
      <xdr:nvCxnSpPr>
        <xdr:cNvPr id="92" name="Connecteur droit avec flèche 91"/>
        <xdr:cNvCxnSpPr/>
      </xdr:nvCxnSpPr>
      <xdr:spPr>
        <a:xfrm>
          <a:off x="1876425" y="752475"/>
          <a:ext cx="0" cy="1552575"/>
        </a:xfrm>
        <a:prstGeom prst="straightConnector1">
          <a:avLst/>
        </a:prstGeom>
        <a:ln>
          <a:solidFill>
            <a:schemeClr val="tx1"/>
          </a:solidFill>
          <a:headEnd type="stealth"/>
          <a:tailEnd type="stealth"/>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704850</xdr:colOff>
      <xdr:row>12</xdr:row>
      <xdr:rowOff>0</xdr:rowOff>
    </xdr:from>
    <xdr:to>
      <xdr:col>4</xdr:col>
      <xdr:colOff>0</xdr:colOff>
      <xdr:row>14</xdr:row>
      <xdr:rowOff>9526</xdr:rowOff>
    </xdr:to>
    <xdr:cxnSp macro="">
      <xdr:nvCxnSpPr>
        <xdr:cNvPr id="96" name="Connecteur droit 95"/>
        <xdr:cNvCxnSpPr/>
      </xdr:nvCxnSpPr>
      <xdr:spPr>
        <a:xfrm flipH="1" flipV="1">
          <a:off x="2990850" y="952500"/>
          <a:ext cx="57150" cy="390526"/>
        </a:xfrm>
        <a:prstGeom prst="line">
          <a:avLst/>
        </a:prstGeom>
        <a:ln>
          <a:solidFill>
            <a:schemeClr val="tx2">
              <a:lumMod val="75000"/>
            </a:schemeClr>
          </a:solidFill>
          <a:prstDash val="dash"/>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xdr:col>
      <xdr:colOff>0</xdr:colOff>
      <xdr:row>13</xdr:row>
      <xdr:rowOff>180975</xdr:rowOff>
    </xdr:from>
    <xdr:to>
      <xdr:col>4</xdr:col>
      <xdr:colOff>57150</xdr:colOff>
      <xdr:row>16</xdr:row>
      <xdr:rowOff>1</xdr:rowOff>
    </xdr:to>
    <xdr:cxnSp macro="">
      <xdr:nvCxnSpPr>
        <xdr:cNvPr id="103" name="Connecteur droit 102"/>
        <xdr:cNvCxnSpPr/>
      </xdr:nvCxnSpPr>
      <xdr:spPr>
        <a:xfrm flipH="1" flipV="1">
          <a:off x="3048000" y="1323975"/>
          <a:ext cx="57150" cy="390526"/>
        </a:xfrm>
        <a:prstGeom prst="line">
          <a:avLst/>
        </a:prstGeom>
        <a:noFill/>
        <a:ln w="9525" cap="flat" cmpd="sng" algn="ctr">
          <a:solidFill>
            <a:srgbClr val="1F497D">
              <a:lumMod val="75000"/>
            </a:srgbClr>
          </a:solidFill>
          <a:prstDash val="dash"/>
        </a:ln>
        <a:effectLst/>
      </xdr:spPr>
    </xdr:cxnSp>
    <xdr:clientData/>
  </xdr:twoCellAnchor>
  <xdr:twoCellAnchor>
    <xdr:from>
      <xdr:col>4</xdr:col>
      <xdr:colOff>9527</xdr:colOff>
      <xdr:row>14</xdr:row>
      <xdr:rowOff>9528</xdr:rowOff>
    </xdr:from>
    <xdr:to>
      <xdr:col>4</xdr:col>
      <xdr:colOff>695325</xdr:colOff>
      <xdr:row>14</xdr:row>
      <xdr:rowOff>57150</xdr:rowOff>
    </xdr:to>
    <xdr:cxnSp macro="">
      <xdr:nvCxnSpPr>
        <xdr:cNvPr id="104" name="Connecteur droit 103"/>
        <xdr:cNvCxnSpPr/>
      </xdr:nvCxnSpPr>
      <xdr:spPr>
        <a:xfrm flipH="1" flipV="1">
          <a:off x="3057527" y="1343028"/>
          <a:ext cx="685798" cy="47622"/>
        </a:xfrm>
        <a:prstGeom prst="line">
          <a:avLst/>
        </a:prstGeom>
        <a:noFill/>
        <a:ln w="9525" cap="flat" cmpd="sng" algn="ctr">
          <a:solidFill>
            <a:srgbClr val="1F497D">
              <a:lumMod val="75000"/>
            </a:srgbClr>
          </a:solidFill>
          <a:prstDash val="dash"/>
        </a:ln>
        <a:effectLst/>
      </xdr:spPr>
    </xdr:cxnSp>
    <xdr:clientData/>
  </xdr:twoCellAnchor>
  <xdr:twoCellAnchor>
    <xdr:from>
      <xdr:col>3</xdr:col>
      <xdr:colOff>76200</xdr:colOff>
      <xdr:row>13</xdr:row>
      <xdr:rowOff>142875</xdr:rowOff>
    </xdr:from>
    <xdr:to>
      <xdr:col>3</xdr:col>
      <xdr:colOff>714376</xdr:colOff>
      <xdr:row>14</xdr:row>
      <xdr:rowOff>0</xdr:rowOff>
    </xdr:to>
    <xdr:cxnSp macro="">
      <xdr:nvCxnSpPr>
        <xdr:cNvPr id="107" name="Connecteur droit 106"/>
        <xdr:cNvCxnSpPr/>
      </xdr:nvCxnSpPr>
      <xdr:spPr>
        <a:xfrm flipH="1" flipV="1">
          <a:off x="2362200" y="1285875"/>
          <a:ext cx="638176" cy="47625"/>
        </a:xfrm>
        <a:prstGeom prst="line">
          <a:avLst/>
        </a:prstGeom>
        <a:noFill/>
        <a:ln w="9525" cap="flat" cmpd="sng" algn="ctr">
          <a:solidFill>
            <a:srgbClr val="1F497D">
              <a:lumMod val="75000"/>
            </a:srgbClr>
          </a:solidFill>
          <a:prstDash val="dash"/>
        </a:ln>
        <a:effectLst/>
      </xdr:spPr>
    </xdr:cxnSp>
    <xdr:clientData/>
  </xdr:twoCellAnchor>
  <xdr:twoCellAnchor>
    <xdr:from>
      <xdr:col>2</xdr:col>
      <xdr:colOff>752475</xdr:colOff>
      <xdr:row>30</xdr:row>
      <xdr:rowOff>0</xdr:rowOff>
    </xdr:from>
    <xdr:to>
      <xdr:col>4</xdr:col>
      <xdr:colOff>0</xdr:colOff>
      <xdr:row>31</xdr:row>
      <xdr:rowOff>0</xdr:rowOff>
    </xdr:to>
    <xdr:cxnSp macro="">
      <xdr:nvCxnSpPr>
        <xdr:cNvPr id="116" name="Connecteur droit 115"/>
        <xdr:cNvCxnSpPr/>
      </xdr:nvCxnSpPr>
      <xdr:spPr>
        <a:xfrm flipV="1">
          <a:off x="2276475" y="1333500"/>
          <a:ext cx="771525" cy="190500"/>
        </a:xfrm>
        <a:prstGeom prst="line">
          <a:avLst/>
        </a:prstGeom>
        <a:ln w="15875">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xdr:col>
      <xdr:colOff>0</xdr:colOff>
      <xdr:row>30</xdr:row>
      <xdr:rowOff>9526</xdr:rowOff>
    </xdr:from>
    <xdr:to>
      <xdr:col>4</xdr:col>
      <xdr:colOff>0</xdr:colOff>
      <xdr:row>34</xdr:row>
      <xdr:rowOff>19050</xdr:rowOff>
    </xdr:to>
    <xdr:cxnSp macro="">
      <xdr:nvCxnSpPr>
        <xdr:cNvPr id="117" name="Connecteur droit 116"/>
        <xdr:cNvCxnSpPr/>
      </xdr:nvCxnSpPr>
      <xdr:spPr>
        <a:xfrm flipV="1">
          <a:off x="3048000" y="1343026"/>
          <a:ext cx="0" cy="771524"/>
        </a:xfrm>
        <a:prstGeom prst="line">
          <a:avLst/>
        </a:prstGeom>
        <a:noFill/>
        <a:ln w="15875" cap="flat" cmpd="sng" algn="ctr">
          <a:solidFill>
            <a:srgbClr val="00B050"/>
          </a:solidFill>
          <a:prstDash val="solid"/>
        </a:ln>
        <a:effectLst/>
      </xdr:spPr>
    </xdr:cxnSp>
    <xdr:clientData/>
  </xdr:twoCellAnchor>
  <xdr:twoCellAnchor>
    <xdr:from>
      <xdr:col>4</xdr:col>
      <xdr:colOff>0</xdr:colOff>
      <xdr:row>25</xdr:row>
      <xdr:rowOff>180975</xdr:rowOff>
    </xdr:from>
    <xdr:to>
      <xdr:col>4</xdr:col>
      <xdr:colOff>0</xdr:colOff>
      <xdr:row>29</xdr:row>
      <xdr:rowOff>190499</xdr:rowOff>
    </xdr:to>
    <xdr:cxnSp macro="">
      <xdr:nvCxnSpPr>
        <xdr:cNvPr id="118" name="Connecteur droit 117"/>
        <xdr:cNvCxnSpPr/>
      </xdr:nvCxnSpPr>
      <xdr:spPr>
        <a:xfrm flipV="1">
          <a:off x="3048000" y="561975"/>
          <a:ext cx="0" cy="771524"/>
        </a:xfrm>
        <a:prstGeom prst="line">
          <a:avLst/>
        </a:prstGeom>
        <a:noFill/>
        <a:ln w="15875" cap="flat" cmpd="sng" algn="ctr">
          <a:solidFill>
            <a:srgbClr val="00B050"/>
          </a:solidFill>
          <a:prstDash val="solid"/>
        </a:ln>
        <a:effectLst/>
      </xdr:spPr>
    </xdr:cxnSp>
    <xdr:clientData/>
  </xdr:twoCellAnchor>
  <xdr:twoCellAnchor>
    <xdr:from>
      <xdr:col>4</xdr:col>
      <xdr:colOff>9525</xdr:colOff>
      <xdr:row>29</xdr:row>
      <xdr:rowOff>0</xdr:rowOff>
    </xdr:from>
    <xdr:to>
      <xdr:col>5</xdr:col>
      <xdr:colOff>0</xdr:colOff>
      <xdr:row>30</xdr:row>
      <xdr:rowOff>0</xdr:rowOff>
    </xdr:to>
    <xdr:cxnSp macro="">
      <xdr:nvCxnSpPr>
        <xdr:cNvPr id="119" name="Connecteur droit 118"/>
        <xdr:cNvCxnSpPr/>
      </xdr:nvCxnSpPr>
      <xdr:spPr>
        <a:xfrm flipV="1">
          <a:off x="3057525" y="1143000"/>
          <a:ext cx="752475" cy="190500"/>
        </a:xfrm>
        <a:prstGeom prst="line">
          <a:avLst/>
        </a:prstGeom>
        <a:noFill/>
        <a:ln w="15875" cap="flat" cmpd="sng" algn="ctr">
          <a:solidFill>
            <a:srgbClr val="00B050"/>
          </a:solidFill>
          <a:prstDash val="solid"/>
        </a:ln>
        <a:effectLst/>
      </xdr:spPr>
    </xdr:cxnSp>
    <xdr:clientData/>
  </xdr:twoCellAnchor>
  <xdr:twoCellAnchor>
    <xdr:from>
      <xdr:col>4</xdr:col>
      <xdr:colOff>0</xdr:colOff>
      <xdr:row>30</xdr:row>
      <xdr:rowOff>9525</xdr:rowOff>
    </xdr:from>
    <xdr:to>
      <xdr:col>5</xdr:col>
      <xdr:colOff>0</xdr:colOff>
      <xdr:row>32</xdr:row>
      <xdr:rowOff>0</xdr:rowOff>
    </xdr:to>
    <xdr:cxnSp macro="">
      <xdr:nvCxnSpPr>
        <xdr:cNvPr id="120" name="Connecteur droit 119"/>
        <xdr:cNvCxnSpPr/>
      </xdr:nvCxnSpPr>
      <xdr:spPr>
        <a:xfrm>
          <a:off x="3048000" y="1343025"/>
          <a:ext cx="762000" cy="371475"/>
        </a:xfrm>
        <a:prstGeom prst="line">
          <a:avLst/>
        </a:prstGeom>
        <a:ln w="15875">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9525</xdr:colOff>
      <xdr:row>28</xdr:row>
      <xdr:rowOff>9525</xdr:rowOff>
    </xdr:from>
    <xdr:to>
      <xdr:col>4</xdr:col>
      <xdr:colOff>9525</xdr:colOff>
      <xdr:row>30</xdr:row>
      <xdr:rowOff>0</xdr:rowOff>
    </xdr:to>
    <xdr:cxnSp macro="">
      <xdr:nvCxnSpPr>
        <xdr:cNvPr id="121" name="Connecteur droit 120"/>
        <xdr:cNvCxnSpPr/>
      </xdr:nvCxnSpPr>
      <xdr:spPr>
        <a:xfrm>
          <a:off x="2295525" y="962025"/>
          <a:ext cx="762000" cy="371475"/>
        </a:xfrm>
        <a:prstGeom prst="line">
          <a:avLst/>
        </a:prstGeom>
        <a:noFill/>
        <a:ln w="15875" cap="flat" cmpd="sng" algn="ctr">
          <a:solidFill>
            <a:srgbClr val="00B050"/>
          </a:solidFill>
          <a:prstDash val="solid"/>
        </a:ln>
        <a:effectLst/>
      </xdr:spPr>
    </xdr:cxnSp>
    <xdr:clientData/>
  </xdr:twoCellAnchor>
  <xdr:twoCellAnchor>
    <xdr:from>
      <xdr:col>3</xdr:col>
      <xdr:colOff>704850</xdr:colOff>
      <xdr:row>28</xdr:row>
      <xdr:rowOff>0</xdr:rowOff>
    </xdr:from>
    <xdr:to>
      <xdr:col>4</xdr:col>
      <xdr:colOff>0</xdr:colOff>
      <xdr:row>30</xdr:row>
      <xdr:rowOff>9526</xdr:rowOff>
    </xdr:to>
    <xdr:cxnSp macro="">
      <xdr:nvCxnSpPr>
        <xdr:cNvPr id="122" name="Connecteur droit 121"/>
        <xdr:cNvCxnSpPr/>
      </xdr:nvCxnSpPr>
      <xdr:spPr>
        <a:xfrm flipH="1" flipV="1">
          <a:off x="2990850" y="952500"/>
          <a:ext cx="57150" cy="390526"/>
        </a:xfrm>
        <a:prstGeom prst="line">
          <a:avLst/>
        </a:prstGeom>
        <a:ln>
          <a:solidFill>
            <a:schemeClr val="tx2">
              <a:lumMod val="75000"/>
            </a:schemeClr>
          </a:solidFill>
          <a:prstDash val="dash"/>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xdr:col>
      <xdr:colOff>0</xdr:colOff>
      <xdr:row>29</xdr:row>
      <xdr:rowOff>180975</xdr:rowOff>
    </xdr:from>
    <xdr:to>
      <xdr:col>4</xdr:col>
      <xdr:colOff>57150</xdr:colOff>
      <xdr:row>32</xdr:row>
      <xdr:rowOff>1</xdr:rowOff>
    </xdr:to>
    <xdr:cxnSp macro="">
      <xdr:nvCxnSpPr>
        <xdr:cNvPr id="123" name="Connecteur droit 122"/>
        <xdr:cNvCxnSpPr/>
      </xdr:nvCxnSpPr>
      <xdr:spPr>
        <a:xfrm flipH="1" flipV="1">
          <a:off x="3048000" y="1323975"/>
          <a:ext cx="57150" cy="390526"/>
        </a:xfrm>
        <a:prstGeom prst="line">
          <a:avLst/>
        </a:prstGeom>
        <a:noFill/>
        <a:ln w="9525" cap="flat" cmpd="sng" algn="ctr">
          <a:solidFill>
            <a:srgbClr val="1F497D">
              <a:lumMod val="75000"/>
            </a:srgbClr>
          </a:solidFill>
          <a:prstDash val="dash"/>
        </a:ln>
        <a:effectLst/>
      </xdr:spPr>
    </xdr:cxnSp>
    <xdr:clientData/>
  </xdr:twoCellAnchor>
  <xdr:twoCellAnchor>
    <xdr:from>
      <xdr:col>4</xdr:col>
      <xdr:colOff>9527</xdr:colOff>
      <xdr:row>30</xdr:row>
      <xdr:rowOff>9528</xdr:rowOff>
    </xdr:from>
    <xdr:to>
      <xdr:col>4</xdr:col>
      <xdr:colOff>695325</xdr:colOff>
      <xdr:row>30</xdr:row>
      <xdr:rowOff>57150</xdr:rowOff>
    </xdr:to>
    <xdr:cxnSp macro="">
      <xdr:nvCxnSpPr>
        <xdr:cNvPr id="124" name="Connecteur droit 123"/>
        <xdr:cNvCxnSpPr/>
      </xdr:nvCxnSpPr>
      <xdr:spPr>
        <a:xfrm flipH="1" flipV="1">
          <a:off x="3057527" y="1343028"/>
          <a:ext cx="685798" cy="47622"/>
        </a:xfrm>
        <a:prstGeom prst="line">
          <a:avLst/>
        </a:prstGeom>
        <a:noFill/>
        <a:ln w="9525" cap="flat" cmpd="sng" algn="ctr">
          <a:solidFill>
            <a:srgbClr val="1F497D">
              <a:lumMod val="75000"/>
            </a:srgbClr>
          </a:solidFill>
          <a:prstDash val="dash"/>
        </a:ln>
        <a:effectLst/>
      </xdr:spPr>
    </xdr:cxnSp>
    <xdr:clientData/>
  </xdr:twoCellAnchor>
  <xdr:twoCellAnchor>
    <xdr:from>
      <xdr:col>3</xdr:col>
      <xdr:colOff>76200</xdr:colOff>
      <xdr:row>29</xdr:row>
      <xdr:rowOff>142875</xdr:rowOff>
    </xdr:from>
    <xdr:to>
      <xdr:col>3</xdr:col>
      <xdr:colOff>714376</xdr:colOff>
      <xdr:row>30</xdr:row>
      <xdr:rowOff>0</xdr:rowOff>
    </xdr:to>
    <xdr:cxnSp macro="">
      <xdr:nvCxnSpPr>
        <xdr:cNvPr id="125" name="Connecteur droit 124"/>
        <xdr:cNvCxnSpPr/>
      </xdr:nvCxnSpPr>
      <xdr:spPr>
        <a:xfrm flipH="1" flipV="1">
          <a:off x="2362200" y="1285875"/>
          <a:ext cx="638176" cy="47625"/>
        </a:xfrm>
        <a:prstGeom prst="line">
          <a:avLst/>
        </a:prstGeom>
        <a:noFill/>
        <a:ln w="9525" cap="flat" cmpd="sng" algn="ctr">
          <a:solidFill>
            <a:srgbClr val="1F497D">
              <a:lumMod val="75000"/>
            </a:srgbClr>
          </a:solidFill>
          <a:prstDash val="dash"/>
        </a:ln>
        <a:effectLst/>
      </xdr:spPr>
    </xdr:cxnSp>
    <xdr:clientData/>
  </xdr:twoCellAnchor>
  <xdr:twoCellAnchor>
    <xdr:from>
      <xdr:col>4</xdr:col>
      <xdr:colOff>752475</xdr:colOff>
      <xdr:row>34</xdr:row>
      <xdr:rowOff>0</xdr:rowOff>
    </xdr:from>
    <xdr:to>
      <xdr:col>6</xdr:col>
      <xdr:colOff>0</xdr:colOff>
      <xdr:row>35</xdr:row>
      <xdr:rowOff>0</xdr:rowOff>
    </xdr:to>
    <xdr:cxnSp macro="">
      <xdr:nvCxnSpPr>
        <xdr:cNvPr id="126" name="Connecteur droit 125"/>
        <xdr:cNvCxnSpPr/>
      </xdr:nvCxnSpPr>
      <xdr:spPr>
        <a:xfrm flipV="1">
          <a:off x="2276475" y="1333500"/>
          <a:ext cx="771525" cy="190500"/>
        </a:xfrm>
        <a:prstGeom prst="line">
          <a:avLst/>
        </a:prstGeom>
        <a:ln w="15875">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0</xdr:colOff>
      <xdr:row>34</xdr:row>
      <xdr:rowOff>9526</xdr:rowOff>
    </xdr:from>
    <xdr:to>
      <xdr:col>6</xdr:col>
      <xdr:colOff>0</xdr:colOff>
      <xdr:row>38</xdr:row>
      <xdr:rowOff>19050</xdr:rowOff>
    </xdr:to>
    <xdr:cxnSp macro="">
      <xdr:nvCxnSpPr>
        <xdr:cNvPr id="127" name="Connecteur droit 126"/>
        <xdr:cNvCxnSpPr/>
      </xdr:nvCxnSpPr>
      <xdr:spPr>
        <a:xfrm flipV="1">
          <a:off x="3048000" y="1343026"/>
          <a:ext cx="0" cy="771524"/>
        </a:xfrm>
        <a:prstGeom prst="line">
          <a:avLst/>
        </a:prstGeom>
        <a:noFill/>
        <a:ln w="15875" cap="flat" cmpd="sng" algn="ctr">
          <a:solidFill>
            <a:srgbClr val="00B050"/>
          </a:solidFill>
          <a:prstDash val="solid"/>
        </a:ln>
        <a:effectLst/>
      </xdr:spPr>
    </xdr:cxnSp>
    <xdr:clientData/>
  </xdr:twoCellAnchor>
  <xdr:twoCellAnchor>
    <xdr:from>
      <xdr:col>6</xdr:col>
      <xdr:colOff>0</xdr:colOff>
      <xdr:row>29</xdr:row>
      <xdr:rowOff>180975</xdr:rowOff>
    </xdr:from>
    <xdr:to>
      <xdr:col>6</xdr:col>
      <xdr:colOff>0</xdr:colOff>
      <xdr:row>33</xdr:row>
      <xdr:rowOff>190499</xdr:rowOff>
    </xdr:to>
    <xdr:cxnSp macro="">
      <xdr:nvCxnSpPr>
        <xdr:cNvPr id="128" name="Connecteur droit 127"/>
        <xdr:cNvCxnSpPr/>
      </xdr:nvCxnSpPr>
      <xdr:spPr>
        <a:xfrm flipV="1">
          <a:off x="3048000" y="561975"/>
          <a:ext cx="0" cy="771524"/>
        </a:xfrm>
        <a:prstGeom prst="line">
          <a:avLst/>
        </a:prstGeom>
        <a:noFill/>
        <a:ln w="15875" cap="flat" cmpd="sng" algn="ctr">
          <a:solidFill>
            <a:srgbClr val="00B050"/>
          </a:solidFill>
          <a:prstDash val="solid"/>
        </a:ln>
        <a:effectLst/>
      </xdr:spPr>
    </xdr:cxnSp>
    <xdr:clientData/>
  </xdr:twoCellAnchor>
  <xdr:twoCellAnchor>
    <xdr:from>
      <xdr:col>6</xdr:col>
      <xdr:colOff>9525</xdr:colOff>
      <xdr:row>33</xdr:row>
      <xdr:rowOff>0</xdr:rowOff>
    </xdr:from>
    <xdr:to>
      <xdr:col>7</xdr:col>
      <xdr:colOff>0</xdr:colOff>
      <xdr:row>34</xdr:row>
      <xdr:rowOff>0</xdr:rowOff>
    </xdr:to>
    <xdr:cxnSp macro="">
      <xdr:nvCxnSpPr>
        <xdr:cNvPr id="129" name="Connecteur droit 128"/>
        <xdr:cNvCxnSpPr/>
      </xdr:nvCxnSpPr>
      <xdr:spPr>
        <a:xfrm flipV="1">
          <a:off x="3057525" y="1143000"/>
          <a:ext cx="752475" cy="190500"/>
        </a:xfrm>
        <a:prstGeom prst="line">
          <a:avLst/>
        </a:prstGeom>
        <a:noFill/>
        <a:ln w="15875" cap="flat" cmpd="sng" algn="ctr">
          <a:solidFill>
            <a:srgbClr val="00B050"/>
          </a:solidFill>
          <a:prstDash val="solid"/>
        </a:ln>
        <a:effectLst/>
      </xdr:spPr>
    </xdr:cxnSp>
    <xdr:clientData/>
  </xdr:twoCellAnchor>
  <xdr:twoCellAnchor>
    <xdr:from>
      <xdr:col>6</xdr:col>
      <xdr:colOff>0</xdr:colOff>
      <xdr:row>34</xdr:row>
      <xdr:rowOff>9525</xdr:rowOff>
    </xdr:from>
    <xdr:to>
      <xdr:col>7</xdr:col>
      <xdr:colOff>0</xdr:colOff>
      <xdr:row>36</xdr:row>
      <xdr:rowOff>0</xdr:rowOff>
    </xdr:to>
    <xdr:cxnSp macro="">
      <xdr:nvCxnSpPr>
        <xdr:cNvPr id="130" name="Connecteur droit 129"/>
        <xdr:cNvCxnSpPr/>
      </xdr:nvCxnSpPr>
      <xdr:spPr>
        <a:xfrm>
          <a:off x="3048000" y="1343025"/>
          <a:ext cx="762000" cy="371475"/>
        </a:xfrm>
        <a:prstGeom prst="line">
          <a:avLst/>
        </a:prstGeom>
        <a:ln w="15875">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xdr:col>
      <xdr:colOff>9525</xdr:colOff>
      <xdr:row>32</xdr:row>
      <xdr:rowOff>9525</xdr:rowOff>
    </xdr:from>
    <xdr:to>
      <xdr:col>6</xdr:col>
      <xdr:colOff>9525</xdr:colOff>
      <xdr:row>34</xdr:row>
      <xdr:rowOff>0</xdr:rowOff>
    </xdr:to>
    <xdr:cxnSp macro="">
      <xdr:nvCxnSpPr>
        <xdr:cNvPr id="131" name="Connecteur droit 130"/>
        <xdr:cNvCxnSpPr/>
      </xdr:nvCxnSpPr>
      <xdr:spPr>
        <a:xfrm>
          <a:off x="2295525" y="962025"/>
          <a:ext cx="762000" cy="371475"/>
        </a:xfrm>
        <a:prstGeom prst="line">
          <a:avLst/>
        </a:prstGeom>
        <a:noFill/>
        <a:ln w="15875" cap="flat" cmpd="sng" algn="ctr">
          <a:solidFill>
            <a:srgbClr val="00B050"/>
          </a:solidFill>
          <a:prstDash val="solid"/>
        </a:ln>
        <a:effectLst/>
      </xdr:spPr>
    </xdr:cxnSp>
    <xdr:clientData/>
  </xdr:twoCellAnchor>
  <xdr:twoCellAnchor>
    <xdr:from>
      <xdr:col>5</xdr:col>
      <xdr:colOff>704850</xdr:colOff>
      <xdr:row>32</xdr:row>
      <xdr:rowOff>0</xdr:rowOff>
    </xdr:from>
    <xdr:to>
      <xdr:col>6</xdr:col>
      <xdr:colOff>0</xdr:colOff>
      <xdr:row>34</xdr:row>
      <xdr:rowOff>9526</xdr:rowOff>
    </xdr:to>
    <xdr:cxnSp macro="">
      <xdr:nvCxnSpPr>
        <xdr:cNvPr id="132" name="Connecteur droit 131"/>
        <xdr:cNvCxnSpPr/>
      </xdr:nvCxnSpPr>
      <xdr:spPr>
        <a:xfrm flipH="1" flipV="1">
          <a:off x="2990850" y="952500"/>
          <a:ext cx="57150" cy="390526"/>
        </a:xfrm>
        <a:prstGeom prst="line">
          <a:avLst/>
        </a:prstGeom>
        <a:ln>
          <a:solidFill>
            <a:schemeClr val="tx2">
              <a:lumMod val="75000"/>
            </a:schemeClr>
          </a:solidFill>
          <a:prstDash val="dash"/>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0</xdr:colOff>
      <xdr:row>33</xdr:row>
      <xdr:rowOff>180975</xdr:rowOff>
    </xdr:from>
    <xdr:to>
      <xdr:col>6</xdr:col>
      <xdr:colOff>57150</xdr:colOff>
      <xdr:row>36</xdr:row>
      <xdr:rowOff>1</xdr:rowOff>
    </xdr:to>
    <xdr:cxnSp macro="">
      <xdr:nvCxnSpPr>
        <xdr:cNvPr id="133" name="Connecteur droit 132"/>
        <xdr:cNvCxnSpPr/>
      </xdr:nvCxnSpPr>
      <xdr:spPr>
        <a:xfrm flipH="1" flipV="1">
          <a:off x="3048000" y="1323975"/>
          <a:ext cx="57150" cy="390526"/>
        </a:xfrm>
        <a:prstGeom prst="line">
          <a:avLst/>
        </a:prstGeom>
        <a:noFill/>
        <a:ln w="9525" cap="flat" cmpd="sng" algn="ctr">
          <a:solidFill>
            <a:srgbClr val="1F497D">
              <a:lumMod val="75000"/>
            </a:srgbClr>
          </a:solidFill>
          <a:prstDash val="dash"/>
        </a:ln>
        <a:effectLst/>
      </xdr:spPr>
    </xdr:cxnSp>
    <xdr:clientData/>
  </xdr:twoCellAnchor>
  <xdr:twoCellAnchor>
    <xdr:from>
      <xdr:col>6</xdr:col>
      <xdr:colOff>9527</xdr:colOff>
      <xdr:row>34</xdr:row>
      <xdr:rowOff>9528</xdr:rowOff>
    </xdr:from>
    <xdr:to>
      <xdr:col>6</xdr:col>
      <xdr:colOff>695325</xdr:colOff>
      <xdr:row>34</xdr:row>
      <xdr:rowOff>57150</xdr:rowOff>
    </xdr:to>
    <xdr:cxnSp macro="">
      <xdr:nvCxnSpPr>
        <xdr:cNvPr id="134" name="Connecteur droit 133"/>
        <xdr:cNvCxnSpPr/>
      </xdr:nvCxnSpPr>
      <xdr:spPr>
        <a:xfrm flipH="1" flipV="1">
          <a:off x="3057527" y="1343028"/>
          <a:ext cx="685798" cy="47622"/>
        </a:xfrm>
        <a:prstGeom prst="line">
          <a:avLst/>
        </a:prstGeom>
        <a:noFill/>
        <a:ln w="9525" cap="flat" cmpd="sng" algn="ctr">
          <a:solidFill>
            <a:srgbClr val="1F497D">
              <a:lumMod val="75000"/>
            </a:srgbClr>
          </a:solidFill>
          <a:prstDash val="dash"/>
        </a:ln>
        <a:effectLst/>
      </xdr:spPr>
    </xdr:cxnSp>
    <xdr:clientData/>
  </xdr:twoCellAnchor>
  <xdr:twoCellAnchor>
    <xdr:from>
      <xdr:col>5</xdr:col>
      <xdr:colOff>76200</xdr:colOff>
      <xdr:row>33</xdr:row>
      <xdr:rowOff>142875</xdr:rowOff>
    </xdr:from>
    <xdr:to>
      <xdr:col>5</xdr:col>
      <xdr:colOff>714376</xdr:colOff>
      <xdr:row>34</xdr:row>
      <xdr:rowOff>0</xdr:rowOff>
    </xdr:to>
    <xdr:cxnSp macro="">
      <xdr:nvCxnSpPr>
        <xdr:cNvPr id="135" name="Connecteur droit 134"/>
        <xdr:cNvCxnSpPr/>
      </xdr:nvCxnSpPr>
      <xdr:spPr>
        <a:xfrm flipH="1" flipV="1">
          <a:off x="2362200" y="1285875"/>
          <a:ext cx="638176" cy="47625"/>
        </a:xfrm>
        <a:prstGeom prst="line">
          <a:avLst/>
        </a:prstGeom>
        <a:noFill/>
        <a:ln w="9525" cap="flat" cmpd="sng" algn="ctr">
          <a:solidFill>
            <a:srgbClr val="1F497D">
              <a:lumMod val="75000"/>
            </a:srgbClr>
          </a:solidFill>
          <a:prstDash val="dash"/>
        </a:ln>
        <a:effectLst/>
      </xdr:spPr>
    </xdr:cxnSp>
    <xdr:clientData/>
  </xdr:twoCellAnchor>
  <xdr:twoCellAnchor>
    <xdr:from>
      <xdr:col>6</xdr:col>
      <xdr:colOff>752475</xdr:colOff>
      <xdr:row>38</xdr:row>
      <xdr:rowOff>0</xdr:rowOff>
    </xdr:from>
    <xdr:to>
      <xdr:col>8</xdr:col>
      <xdr:colOff>0</xdr:colOff>
      <xdr:row>39</xdr:row>
      <xdr:rowOff>0</xdr:rowOff>
    </xdr:to>
    <xdr:cxnSp macro="">
      <xdr:nvCxnSpPr>
        <xdr:cNvPr id="136" name="Connecteur droit 135"/>
        <xdr:cNvCxnSpPr/>
      </xdr:nvCxnSpPr>
      <xdr:spPr>
        <a:xfrm flipV="1">
          <a:off x="2276475" y="1333500"/>
          <a:ext cx="771525" cy="190500"/>
        </a:xfrm>
        <a:prstGeom prst="line">
          <a:avLst/>
        </a:prstGeom>
        <a:ln w="15875">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xdr:col>
      <xdr:colOff>0</xdr:colOff>
      <xdr:row>38</xdr:row>
      <xdr:rowOff>9526</xdr:rowOff>
    </xdr:from>
    <xdr:to>
      <xdr:col>8</xdr:col>
      <xdr:colOff>0</xdr:colOff>
      <xdr:row>42</xdr:row>
      <xdr:rowOff>19050</xdr:rowOff>
    </xdr:to>
    <xdr:cxnSp macro="">
      <xdr:nvCxnSpPr>
        <xdr:cNvPr id="137" name="Connecteur droit 136"/>
        <xdr:cNvCxnSpPr/>
      </xdr:nvCxnSpPr>
      <xdr:spPr>
        <a:xfrm flipV="1">
          <a:off x="3048000" y="1343026"/>
          <a:ext cx="0" cy="771524"/>
        </a:xfrm>
        <a:prstGeom prst="line">
          <a:avLst/>
        </a:prstGeom>
        <a:noFill/>
        <a:ln w="15875" cap="flat" cmpd="sng" algn="ctr">
          <a:solidFill>
            <a:srgbClr val="00B050"/>
          </a:solidFill>
          <a:prstDash val="solid"/>
        </a:ln>
        <a:effectLst/>
      </xdr:spPr>
    </xdr:cxnSp>
    <xdr:clientData/>
  </xdr:twoCellAnchor>
  <xdr:twoCellAnchor>
    <xdr:from>
      <xdr:col>8</xdr:col>
      <xdr:colOff>0</xdr:colOff>
      <xdr:row>33</xdr:row>
      <xdr:rowOff>180975</xdr:rowOff>
    </xdr:from>
    <xdr:to>
      <xdr:col>8</xdr:col>
      <xdr:colOff>0</xdr:colOff>
      <xdr:row>37</xdr:row>
      <xdr:rowOff>190499</xdr:rowOff>
    </xdr:to>
    <xdr:cxnSp macro="">
      <xdr:nvCxnSpPr>
        <xdr:cNvPr id="138" name="Connecteur droit 137"/>
        <xdr:cNvCxnSpPr/>
      </xdr:nvCxnSpPr>
      <xdr:spPr>
        <a:xfrm flipV="1">
          <a:off x="3048000" y="561975"/>
          <a:ext cx="0" cy="771524"/>
        </a:xfrm>
        <a:prstGeom prst="line">
          <a:avLst/>
        </a:prstGeom>
        <a:noFill/>
        <a:ln w="15875" cap="flat" cmpd="sng" algn="ctr">
          <a:solidFill>
            <a:srgbClr val="00B050"/>
          </a:solidFill>
          <a:prstDash val="solid"/>
        </a:ln>
        <a:effectLst/>
      </xdr:spPr>
    </xdr:cxnSp>
    <xdr:clientData/>
  </xdr:twoCellAnchor>
  <xdr:twoCellAnchor>
    <xdr:from>
      <xdr:col>8</xdr:col>
      <xdr:colOff>9525</xdr:colOff>
      <xdr:row>37</xdr:row>
      <xdr:rowOff>0</xdr:rowOff>
    </xdr:from>
    <xdr:to>
      <xdr:col>9</xdr:col>
      <xdr:colOff>0</xdr:colOff>
      <xdr:row>38</xdr:row>
      <xdr:rowOff>0</xdr:rowOff>
    </xdr:to>
    <xdr:cxnSp macro="">
      <xdr:nvCxnSpPr>
        <xdr:cNvPr id="139" name="Connecteur droit 138"/>
        <xdr:cNvCxnSpPr/>
      </xdr:nvCxnSpPr>
      <xdr:spPr>
        <a:xfrm flipV="1">
          <a:off x="3057525" y="1143000"/>
          <a:ext cx="752475" cy="190500"/>
        </a:xfrm>
        <a:prstGeom prst="line">
          <a:avLst/>
        </a:prstGeom>
        <a:noFill/>
        <a:ln w="15875" cap="flat" cmpd="sng" algn="ctr">
          <a:solidFill>
            <a:srgbClr val="00B050"/>
          </a:solidFill>
          <a:prstDash val="solid"/>
        </a:ln>
        <a:effectLst/>
      </xdr:spPr>
    </xdr:cxnSp>
    <xdr:clientData/>
  </xdr:twoCellAnchor>
  <xdr:twoCellAnchor>
    <xdr:from>
      <xdr:col>8</xdr:col>
      <xdr:colOff>0</xdr:colOff>
      <xdr:row>38</xdr:row>
      <xdr:rowOff>9525</xdr:rowOff>
    </xdr:from>
    <xdr:to>
      <xdr:col>9</xdr:col>
      <xdr:colOff>0</xdr:colOff>
      <xdr:row>40</xdr:row>
      <xdr:rowOff>0</xdr:rowOff>
    </xdr:to>
    <xdr:cxnSp macro="">
      <xdr:nvCxnSpPr>
        <xdr:cNvPr id="140" name="Connecteur droit 139"/>
        <xdr:cNvCxnSpPr/>
      </xdr:nvCxnSpPr>
      <xdr:spPr>
        <a:xfrm>
          <a:off x="3048000" y="1343025"/>
          <a:ext cx="762000" cy="371475"/>
        </a:xfrm>
        <a:prstGeom prst="line">
          <a:avLst/>
        </a:prstGeom>
        <a:ln w="15875">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9525</xdr:colOff>
      <xdr:row>36</xdr:row>
      <xdr:rowOff>9525</xdr:rowOff>
    </xdr:from>
    <xdr:to>
      <xdr:col>8</xdr:col>
      <xdr:colOff>9525</xdr:colOff>
      <xdr:row>38</xdr:row>
      <xdr:rowOff>0</xdr:rowOff>
    </xdr:to>
    <xdr:cxnSp macro="">
      <xdr:nvCxnSpPr>
        <xdr:cNvPr id="141" name="Connecteur droit 140"/>
        <xdr:cNvCxnSpPr/>
      </xdr:nvCxnSpPr>
      <xdr:spPr>
        <a:xfrm>
          <a:off x="2295525" y="962025"/>
          <a:ext cx="762000" cy="371475"/>
        </a:xfrm>
        <a:prstGeom prst="line">
          <a:avLst/>
        </a:prstGeom>
        <a:noFill/>
        <a:ln w="15875" cap="flat" cmpd="sng" algn="ctr">
          <a:solidFill>
            <a:srgbClr val="00B050"/>
          </a:solidFill>
          <a:prstDash val="solid"/>
        </a:ln>
        <a:effectLst/>
      </xdr:spPr>
    </xdr:cxnSp>
    <xdr:clientData/>
  </xdr:twoCellAnchor>
  <xdr:twoCellAnchor>
    <xdr:from>
      <xdr:col>7</xdr:col>
      <xdr:colOff>704850</xdr:colOff>
      <xdr:row>36</xdr:row>
      <xdr:rowOff>0</xdr:rowOff>
    </xdr:from>
    <xdr:to>
      <xdr:col>8</xdr:col>
      <xdr:colOff>0</xdr:colOff>
      <xdr:row>38</xdr:row>
      <xdr:rowOff>9526</xdr:rowOff>
    </xdr:to>
    <xdr:cxnSp macro="">
      <xdr:nvCxnSpPr>
        <xdr:cNvPr id="142" name="Connecteur droit 141"/>
        <xdr:cNvCxnSpPr/>
      </xdr:nvCxnSpPr>
      <xdr:spPr>
        <a:xfrm flipH="1" flipV="1">
          <a:off x="2990850" y="952500"/>
          <a:ext cx="57150" cy="390526"/>
        </a:xfrm>
        <a:prstGeom prst="line">
          <a:avLst/>
        </a:prstGeom>
        <a:ln>
          <a:solidFill>
            <a:schemeClr val="tx2">
              <a:lumMod val="75000"/>
            </a:schemeClr>
          </a:solidFill>
          <a:prstDash val="dash"/>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xdr:col>
      <xdr:colOff>0</xdr:colOff>
      <xdr:row>37</xdr:row>
      <xdr:rowOff>180975</xdr:rowOff>
    </xdr:from>
    <xdr:to>
      <xdr:col>8</xdr:col>
      <xdr:colOff>57150</xdr:colOff>
      <xdr:row>40</xdr:row>
      <xdr:rowOff>1</xdr:rowOff>
    </xdr:to>
    <xdr:cxnSp macro="">
      <xdr:nvCxnSpPr>
        <xdr:cNvPr id="143" name="Connecteur droit 142"/>
        <xdr:cNvCxnSpPr/>
      </xdr:nvCxnSpPr>
      <xdr:spPr>
        <a:xfrm flipH="1" flipV="1">
          <a:off x="3048000" y="1323975"/>
          <a:ext cx="57150" cy="390526"/>
        </a:xfrm>
        <a:prstGeom prst="line">
          <a:avLst/>
        </a:prstGeom>
        <a:noFill/>
        <a:ln w="9525" cap="flat" cmpd="sng" algn="ctr">
          <a:solidFill>
            <a:srgbClr val="1F497D">
              <a:lumMod val="75000"/>
            </a:srgbClr>
          </a:solidFill>
          <a:prstDash val="dash"/>
        </a:ln>
        <a:effectLst/>
      </xdr:spPr>
    </xdr:cxnSp>
    <xdr:clientData/>
  </xdr:twoCellAnchor>
  <xdr:twoCellAnchor>
    <xdr:from>
      <xdr:col>8</xdr:col>
      <xdr:colOff>9527</xdr:colOff>
      <xdr:row>38</xdr:row>
      <xdr:rowOff>9528</xdr:rowOff>
    </xdr:from>
    <xdr:to>
      <xdr:col>8</xdr:col>
      <xdr:colOff>695325</xdr:colOff>
      <xdr:row>38</xdr:row>
      <xdr:rowOff>57150</xdr:rowOff>
    </xdr:to>
    <xdr:cxnSp macro="">
      <xdr:nvCxnSpPr>
        <xdr:cNvPr id="144" name="Connecteur droit 143"/>
        <xdr:cNvCxnSpPr/>
      </xdr:nvCxnSpPr>
      <xdr:spPr>
        <a:xfrm flipH="1" flipV="1">
          <a:off x="3057527" y="1343028"/>
          <a:ext cx="685798" cy="47622"/>
        </a:xfrm>
        <a:prstGeom prst="line">
          <a:avLst/>
        </a:prstGeom>
        <a:noFill/>
        <a:ln w="9525" cap="flat" cmpd="sng" algn="ctr">
          <a:solidFill>
            <a:srgbClr val="1F497D">
              <a:lumMod val="75000"/>
            </a:srgbClr>
          </a:solidFill>
          <a:prstDash val="dash"/>
        </a:ln>
        <a:effectLst/>
      </xdr:spPr>
    </xdr:cxnSp>
    <xdr:clientData/>
  </xdr:twoCellAnchor>
  <xdr:twoCellAnchor>
    <xdr:from>
      <xdr:col>7</xdr:col>
      <xdr:colOff>76200</xdr:colOff>
      <xdr:row>37</xdr:row>
      <xdr:rowOff>142875</xdr:rowOff>
    </xdr:from>
    <xdr:to>
      <xdr:col>7</xdr:col>
      <xdr:colOff>714376</xdr:colOff>
      <xdr:row>38</xdr:row>
      <xdr:rowOff>0</xdr:rowOff>
    </xdr:to>
    <xdr:cxnSp macro="">
      <xdr:nvCxnSpPr>
        <xdr:cNvPr id="145" name="Connecteur droit 144"/>
        <xdr:cNvCxnSpPr/>
      </xdr:nvCxnSpPr>
      <xdr:spPr>
        <a:xfrm flipH="1" flipV="1">
          <a:off x="2362200" y="1285875"/>
          <a:ext cx="638176" cy="47625"/>
        </a:xfrm>
        <a:prstGeom prst="line">
          <a:avLst/>
        </a:prstGeom>
        <a:noFill/>
        <a:ln w="9525" cap="flat" cmpd="sng" algn="ctr">
          <a:solidFill>
            <a:srgbClr val="1F497D">
              <a:lumMod val="75000"/>
            </a:srgbClr>
          </a:solidFill>
          <a:prstDash val="dash"/>
        </a:ln>
        <a:effectLst/>
      </xdr:spPr>
    </xdr:cxnSp>
    <xdr:clientData/>
  </xdr:twoCellAnchor>
  <xdr:twoCellAnchor>
    <xdr:from>
      <xdr:col>8</xdr:col>
      <xdr:colOff>752475</xdr:colOff>
      <xdr:row>42</xdr:row>
      <xdr:rowOff>0</xdr:rowOff>
    </xdr:from>
    <xdr:to>
      <xdr:col>10</xdr:col>
      <xdr:colOff>0</xdr:colOff>
      <xdr:row>43</xdr:row>
      <xdr:rowOff>0</xdr:rowOff>
    </xdr:to>
    <xdr:cxnSp macro="">
      <xdr:nvCxnSpPr>
        <xdr:cNvPr id="146" name="Connecteur droit 145"/>
        <xdr:cNvCxnSpPr/>
      </xdr:nvCxnSpPr>
      <xdr:spPr>
        <a:xfrm flipV="1">
          <a:off x="2276475" y="1333500"/>
          <a:ext cx="771525" cy="190500"/>
        </a:xfrm>
        <a:prstGeom prst="line">
          <a:avLst/>
        </a:prstGeom>
        <a:ln w="15875">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0</xdr:colOff>
      <xdr:row>42</xdr:row>
      <xdr:rowOff>9526</xdr:rowOff>
    </xdr:from>
    <xdr:to>
      <xdr:col>10</xdr:col>
      <xdr:colOff>0</xdr:colOff>
      <xdr:row>46</xdr:row>
      <xdr:rowOff>19050</xdr:rowOff>
    </xdr:to>
    <xdr:cxnSp macro="">
      <xdr:nvCxnSpPr>
        <xdr:cNvPr id="147" name="Connecteur droit 146"/>
        <xdr:cNvCxnSpPr/>
      </xdr:nvCxnSpPr>
      <xdr:spPr>
        <a:xfrm flipV="1">
          <a:off x="3048000" y="1343026"/>
          <a:ext cx="0" cy="771524"/>
        </a:xfrm>
        <a:prstGeom prst="line">
          <a:avLst/>
        </a:prstGeom>
        <a:noFill/>
        <a:ln w="15875" cap="flat" cmpd="sng" algn="ctr">
          <a:solidFill>
            <a:srgbClr val="00B050"/>
          </a:solidFill>
          <a:prstDash val="solid"/>
        </a:ln>
        <a:effectLst/>
      </xdr:spPr>
    </xdr:cxnSp>
    <xdr:clientData/>
  </xdr:twoCellAnchor>
  <xdr:twoCellAnchor>
    <xdr:from>
      <xdr:col>10</xdr:col>
      <xdr:colOff>0</xdr:colOff>
      <xdr:row>37</xdr:row>
      <xdr:rowOff>180975</xdr:rowOff>
    </xdr:from>
    <xdr:to>
      <xdr:col>10</xdr:col>
      <xdr:colOff>0</xdr:colOff>
      <xdr:row>41</xdr:row>
      <xdr:rowOff>190499</xdr:rowOff>
    </xdr:to>
    <xdr:cxnSp macro="">
      <xdr:nvCxnSpPr>
        <xdr:cNvPr id="148" name="Connecteur droit 147"/>
        <xdr:cNvCxnSpPr/>
      </xdr:nvCxnSpPr>
      <xdr:spPr>
        <a:xfrm flipV="1">
          <a:off x="3048000" y="561975"/>
          <a:ext cx="0" cy="771524"/>
        </a:xfrm>
        <a:prstGeom prst="line">
          <a:avLst/>
        </a:prstGeom>
        <a:noFill/>
        <a:ln w="15875" cap="flat" cmpd="sng" algn="ctr">
          <a:solidFill>
            <a:srgbClr val="00B050"/>
          </a:solidFill>
          <a:prstDash val="solid"/>
        </a:ln>
        <a:effectLst/>
      </xdr:spPr>
    </xdr:cxnSp>
    <xdr:clientData/>
  </xdr:twoCellAnchor>
  <xdr:twoCellAnchor>
    <xdr:from>
      <xdr:col>10</xdr:col>
      <xdr:colOff>9525</xdr:colOff>
      <xdr:row>41</xdr:row>
      <xdr:rowOff>0</xdr:rowOff>
    </xdr:from>
    <xdr:to>
      <xdr:col>11</xdr:col>
      <xdr:colOff>0</xdr:colOff>
      <xdr:row>42</xdr:row>
      <xdr:rowOff>0</xdr:rowOff>
    </xdr:to>
    <xdr:cxnSp macro="">
      <xdr:nvCxnSpPr>
        <xdr:cNvPr id="149" name="Connecteur droit 148"/>
        <xdr:cNvCxnSpPr/>
      </xdr:nvCxnSpPr>
      <xdr:spPr>
        <a:xfrm flipV="1">
          <a:off x="3057525" y="1143000"/>
          <a:ext cx="752475" cy="190500"/>
        </a:xfrm>
        <a:prstGeom prst="line">
          <a:avLst/>
        </a:prstGeom>
        <a:noFill/>
        <a:ln w="15875" cap="flat" cmpd="sng" algn="ctr">
          <a:solidFill>
            <a:srgbClr val="00B050"/>
          </a:solidFill>
          <a:prstDash val="solid"/>
        </a:ln>
        <a:effectLst/>
      </xdr:spPr>
    </xdr:cxnSp>
    <xdr:clientData/>
  </xdr:twoCellAnchor>
  <xdr:twoCellAnchor>
    <xdr:from>
      <xdr:col>10</xdr:col>
      <xdr:colOff>0</xdr:colOff>
      <xdr:row>42</xdr:row>
      <xdr:rowOff>9525</xdr:rowOff>
    </xdr:from>
    <xdr:to>
      <xdr:col>11</xdr:col>
      <xdr:colOff>0</xdr:colOff>
      <xdr:row>44</xdr:row>
      <xdr:rowOff>0</xdr:rowOff>
    </xdr:to>
    <xdr:cxnSp macro="">
      <xdr:nvCxnSpPr>
        <xdr:cNvPr id="150" name="Connecteur droit 149"/>
        <xdr:cNvCxnSpPr/>
      </xdr:nvCxnSpPr>
      <xdr:spPr>
        <a:xfrm>
          <a:off x="3048000" y="1343025"/>
          <a:ext cx="762000" cy="371475"/>
        </a:xfrm>
        <a:prstGeom prst="line">
          <a:avLst/>
        </a:prstGeom>
        <a:ln w="15875">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9525</xdr:colOff>
      <xdr:row>40</xdr:row>
      <xdr:rowOff>9525</xdr:rowOff>
    </xdr:from>
    <xdr:to>
      <xdr:col>10</xdr:col>
      <xdr:colOff>9525</xdr:colOff>
      <xdr:row>42</xdr:row>
      <xdr:rowOff>0</xdr:rowOff>
    </xdr:to>
    <xdr:cxnSp macro="">
      <xdr:nvCxnSpPr>
        <xdr:cNvPr id="151" name="Connecteur droit 150"/>
        <xdr:cNvCxnSpPr/>
      </xdr:nvCxnSpPr>
      <xdr:spPr>
        <a:xfrm>
          <a:off x="2295525" y="962025"/>
          <a:ext cx="762000" cy="371475"/>
        </a:xfrm>
        <a:prstGeom prst="line">
          <a:avLst/>
        </a:prstGeom>
        <a:noFill/>
        <a:ln w="15875" cap="flat" cmpd="sng" algn="ctr">
          <a:solidFill>
            <a:srgbClr val="00B050"/>
          </a:solidFill>
          <a:prstDash val="solid"/>
        </a:ln>
        <a:effectLst/>
      </xdr:spPr>
    </xdr:cxnSp>
    <xdr:clientData/>
  </xdr:twoCellAnchor>
  <xdr:twoCellAnchor>
    <xdr:from>
      <xdr:col>9</xdr:col>
      <xdr:colOff>704850</xdr:colOff>
      <xdr:row>40</xdr:row>
      <xdr:rowOff>0</xdr:rowOff>
    </xdr:from>
    <xdr:to>
      <xdr:col>10</xdr:col>
      <xdr:colOff>0</xdr:colOff>
      <xdr:row>42</xdr:row>
      <xdr:rowOff>9526</xdr:rowOff>
    </xdr:to>
    <xdr:cxnSp macro="">
      <xdr:nvCxnSpPr>
        <xdr:cNvPr id="152" name="Connecteur droit 151"/>
        <xdr:cNvCxnSpPr/>
      </xdr:nvCxnSpPr>
      <xdr:spPr>
        <a:xfrm flipH="1" flipV="1">
          <a:off x="2990850" y="952500"/>
          <a:ext cx="57150" cy="390526"/>
        </a:xfrm>
        <a:prstGeom prst="line">
          <a:avLst/>
        </a:prstGeom>
        <a:ln w="9525">
          <a:solidFill>
            <a:schemeClr val="tx2">
              <a:lumMod val="75000"/>
            </a:schemeClr>
          </a:solidFill>
          <a:prstDash val="dash"/>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0</xdr:colOff>
      <xdr:row>41</xdr:row>
      <xdr:rowOff>180975</xdr:rowOff>
    </xdr:from>
    <xdr:to>
      <xdr:col>10</xdr:col>
      <xdr:colOff>57150</xdr:colOff>
      <xdr:row>44</xdr:row>
      <xdr:rowOff>1</xdr:rowOff>
    </xdr:to>
    <xdr:cxnSp macro="">
      <xdr:nvCxnSpPr>
        <xdr:cNvPr id="153" name="Connecteur droit 152"/>
        <xdr:cNvCxnSpPr/>
      </xdr:nvCxnSpPr>
      <xdr:spPr>
        <a:xfrm flipH="1" flipV="1">
          <a:off x="3048000" y="1323975"/>
          <a:ext cx="57150" cy="390526"/>
        </a:xfrm>
        <a:prstGeom prst="line">
          <a:avLst/>
        </a:prstGeom>
        <a:noFill/>
        <a:ln w="9525" cap="flat" cmpd="sng" algn="ctr">
          <a:solidFill>
            <a:srgbClr val="1F497D">
              <a:lumMod val="75000"/>
            </a:srgbClr>
          </a:solidFill>
          <a:prstDash val="dash"/>
        </a:ln>
        <a:effectLst/>
      </xdr:spPr>
    </xdr:cxnSp>
    <xdr:clientData/>
  </xdr:twoCellAnchor>
  <xdr:twoCellAnchor>
    <xdr:from>
      <xdr:col>10</xdr:col>
      <xdr:colOff>9527</xdr:colOff>
      <xdr:row>42</xdr:row>
      <xdr:rowOff>9528</xdr:rowOff>
    </xdr:from>
    <xdr:to>
      <xdr:col>10</xdr:col>
      <xdr:colOff>695325</xdr:colOff>
      <xdr:row>42</xdr:row>
      <xdr:rowOff>57150</xdr:rowOff>
    </xdr:to>
    <xdr:cxnSp macro="">
      <xdr:nvCxnSpPr>
        <xdr:cNvPr id="154" name="Connecteur droit 153"/>
        <xdr:cNvCxnSpPr/>
      </xdr:nvCxnSpPr>
      <xdr:spPr>
        <a:xfrm flipH="1" flipV="1">
          <a:off x="3057527" y="1343028"/>
          <a:ext cx="685798" cy="47622"/>
        </a:xfrm>
        <a:prstGeom prst="line">
          <a:avLst/>
        </a:prstGeom>
        <a:noFill/>
        <a:ln w="9525" cap="flat" cmpd="sng" algn="ctr">
          <a:solidFill>
            <a:srgbClr val="1F497D">
              <a:lumMod val="75000"/>
            </a:srgbClr>
          </a:solidFill>
          <a:prstDash val="dash"/>
        </a:ln>
        <a:effectLst/>
      </xdr:spPr>
    </xdr:cxnSp>
    <xdr:clientData/>
  </xdr:twoCellAnchor>
  <xdr:twoCellAnchor>
    <xdr:from>
      <xdr:col>9</xdr:col>
      <xdr:colOff>76200</xdr:colOff>
      <xdr:row>41</xdr:row>
      <xdr:rowOff>142875</xdr:rowOff>
    </xdr:from>
    <xdr:to>
      <xdr:col>9</xdr:col>
      <xdr:colOff>714376</xdr:colOff>
      <xdr:row>42</xdr:row>
      <xdr:rowOff>0</xdr:rowOff>
    </xdr:to>
    <xdr:cxnSp macro="">
      <xdr:nvCxnSpPr>
        <xdr:cNvPr id="155" name="Connecteur droit 154"/>
        <xdr:cNvCxnSpPr/>
      </xdr:nvCxnSpPr>
      <xdr:spPr>
        <a:xfrm flipH="1" flipV="1">
          <a:off x="2362200" y="1285875"/>
          <a:ext cx="638176" cy="47625"/>
        </a:xfrm>
        <a:prstGeom prst="line">
          <a:avLst/>
        </a:prstGeom>
        <a:noFill/>
        <a:ln w="9525" cap="flat" cmpd="sng" algn="ctr">
          <a:solidFill>
            <a:srgbClr val="1F497D">
              <a:lumMod val="75000"/>
            </a:srgbClr>
          </a:solidFill>
          <a:prstDash val="dash"/>
        </a:ln>
        <a:effectLst/>
      </xdr:spPr>
    </xdr:cxnSp>
    <xdr:clientData/>
  </xdr:twoCellAnchor>
  <xdr:twoCellAnchor>
    <xdr:from>
      <xdr:col>2</xdr:col>
      <xdr:colOff>752475</xdr:colOff>
      <xdr:row>22</xdr:row>
      <xdr:rowOff>0</xdr:rowOff>
    </xdr:from>
    <xdr:to>
      <xdr:col>4</xdr:col>
      <xdr:colOff>0</xdr:colOff>
      <xdr:row>23</xdr:row>
      <xdr:rowOff>0</xdr:rowOff>
    </xdr:to>
    <xdr:cxnSp macro="">
      <xdr:nvCxnSpPr>
        <xdr:cNvPr id="156" name="Connecteur droit 155"/>
        <xdr:cNvCxnSpPr/>
      </xdr:nvCxnSpPr>
      <xdr:spPr>
        <a:xfrm flipV="1">
          <a:off x="2276475" y="4381500"/>
          <a:ext cx="771525" cy="190500"/>
        </a:xfrm>
        <a:prstGeom prst="line">
          <a:avLst/>
        </a:prstGeom>
        <a:ln w="15875">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xdr:col>
      <xdr:colOff>0</xdr:colOff>
      <xdr:row>22</xdr:row>
      <xdr:rowOff>9526</xdr:rowOff>
    </xdr:from>
    <xdr:to>
      <xdr:col>4</xdr:col>
      <xdr:colOff>0</xdr:colOff>
      <xdr:row>26</xdr:row>
      <xdr:rowOff>19050</xdr:rowOff>
    </xdr:to>
    <xdr:cxnSp macro="">
      <xdr:nvCxnSpPr>
        <xdr:cNvPr id="157" name="Connecteur droit 156"/>
        <xdr:cNvCxnSpPr/>
      </xdr:nvCxnSpPr>
      <xdr:spPr>
        <a:xfrm flipV="1">
          <a:off x="3048000" y="4391026"/>
          <a:ext cx="0" cy="771524"/>
        </a:xfrm>
        <a:prstGeom prst="line">
          <a:avLst/>
        </a:prstGeom>
        <a:noFill/>
        <a:ln w="15875" cap="flat" cmpd="sng" algn="ctr">
          <a:solidFill>
            <a:srgbClr val="00B050"/>
          </a:solidFill>
          <a:prstDash val="solid"/>
        </a:ln>
        <a:effectLst/>
      </xdr:spPr>
    </xdr:cxnSp>
    <xdr:clientData/>
  </xdr:twoCellAnchor>
  <xdr:twoCellAnchor>
    <xdr:from>
      <xdr:col>4</xdr:col>
      <xdr:colOff>0</xdr:colOff>
      <xdr:row>17</xdr:row>
      <xdr:rowOff>180975</xdr:rowOff>
    </xdr:from>
    <xdr:to>
      <xdr:col>4</xdr:col>
      <xdr:colOff>0</xdr:colOff>
      <xdr:row>21</xdr:row>
      <xdr:rowOff>190499</xdr:rowOff>
    </xdr:to>
    <xdr:cxnSp macro="">
      <xdr:nvCxnSpPr>
        <xdr:cNvPr id="158" name="Connecteur droit 157"/>
        <xdr:cNvCxnSpPr/>
      </xdr:nvCxnSpPr>
      <xdr:spPr>
        <a:xfrm flipV="1">
          <a:off x="3048000" y="3609975"/>
          <a:ext cx="0" cy="771524"/>
        </a:xfrm>
        <a:prstGeom prst="line">
          <a:avLst/>
        </a:prstGeom>
        <a:noFill/>
        <a:ln w="15875" cap="flat" cmpd="sng" algn="ctr">
          <a:solidFill>
            <a:srgbClr val="00B050"/>
          </a:solidFill>
          <a:prstDash val="solid"/>
        </a:ln>
        <a:effectLst/>
      </xdr:spPr>
    </xdr:cxnSp>
    <xdr:clientData/>
  </xdr:twoCellAnchor>
  <xdr:twoCellAnchor>
    <xdr:from>
      <xdr:col>4</xdr:col>
      <xdr:colOff>9525</xdr:colOff>
      <xdr:row>21</xdr:row>
      <xdr:rowOff>0</xdr:rowOff>
    </xdr:from>
    <xdr:to>
      <xdr:col>5</xdr:col>
      <xdr:colOff>0</xdr:colOff>
      <xdr:row>22</xdr:row>
      <xdr:rowOff>0</xdr:rowOff>
    </xdr:to>
    <xdr:cxnSp macro="">
      <xdr:nvCxnSpPr>
        <xdr:cNvPr id="159" name="Connecteur droit 158"/>
        <xdr:cNvCxnSpPr/>
      </xdr:nvCxnSpPr>
      <xdr:spPr>
        <a:xfrm flipV="1">
          <a:off x="3057525" y="4191000"/>
          <a:ext cx="752475" cy="190500"/>
        </a:xfrm>
        <a:prstGeom prst="line">
          <a:avLst/>
        </a:prstGeom>
        <a:noFill/>
        <a:ln w="15875" cap="flat" cmpd="sng" algn="ctr">
          <a:solidFill>
            <a:srgbClr val="00B050"/>
          </a:solidFill>
          <a:prstDash val="solid"/>
        </a:ln>
        <a:effectLst/>
      </xdr:spPr>
    </xdr:cxnSp>
    <xdr:clientData/>
  </xdr:twoCellAnchor>
  <xdr:twoCellAnchor>
    <xdr:from>
      <xdr:col>4</xdr:col>
      <xdr:colOff>0</xdr:colOff>
      <xdr:row>22</xdr:row>
      <xdr:rowOff>9525</xdr:rowOff>
    </xdr:from>
    <xdr:to>
      <xdr:col>5</xdr:col>
      <xdr:colOff>0</xdr:colOff>
      <xdr:row>24</xdr:row>
      <xdr:rowOff>0</xdr:rowOff>
    </xdr:to>
    <xdr:cxnSp macro="">
      <xdr:nvCxnSpPr>
        <xdr:cNvPr id="160" name="Connecteur droit 159"/>
        <xdr:cNvCxnSpPr/>
      </xdr:nvCxnSpPr>
      <xdr:spPr>
        <a:xfrm>
          <a:off x="3048000" y="4391025"/>
          <a:ext cx="762000" cy="371475"/>
        </a:xfrm>
        <a:prstGeom prst="line">
          <a:avLst/>
        </a:prstGeom>
        <a:ln w="15875">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9525</xdr:colOff>
      <xdr:row>20</xdr:row>
      <xdr:rowOff>9525</xdr:rowOff>
    </xdr:from>
    <xdr:to>
      <xdr:col>4</xdr:col>
      <xdr:colOff>9525</xdr:colOff>
      <xdr:row>22</xdr:row>
      <xdr:rowOff>0</xdr:rowOff>
    </xdr:to>
    <xdr:cxnSp macro="">
      <xdr:nvCxnSpPr>
        <xdr:cNvPr id="161" name="Connecteur droit 160"/>
        <xdr:cNvCxnSpPr/>
      </xdr:nvCxnSpPr>
      <xdr:spPr>
        <a:xfrm>
          <a:off x="2295525" y="4010025"/>
          <a:ext cx="762000" cy="371475"/>
        </a:xfrm>
        <a:prstGeom prst="line">
          <a:avLst/>
        </a:prstGeom>
        <a:noFill/>
        <a:ln w="15875" cap="flat" cmpd="sng" algn="ctr">
          <a:solidFill>
            <a:srgbClr val="00B050"/>
          </a:solidFill>
          <a:prstDash val="solid"/>
        </a:ln>
        <a:effectLst/>
      </xdr:spPr>
    </xdr:cxnSp>
    <xdr:clientData/>
  </xdr:twoCellAnchor>
  <xdr:twoCellAnchor>
    <xdr:from>
      <xdr:col>3</xdr:col>
      <xdr:colOff>704850</xdr:colOff>
      <xdr:row>20</xdr:row>
      <xdr:rowOff>0</xdr:rowOff>
    </xdr:from>
    <xdr:to>
      <xdr:col>4</xdr:col>
      <xdr:colOff>0</xdr:colOff>
      <xdr:row>22</xdr:row>
      <xdr:rowOff>9526</xdr:rowOff>
    </xdr:to>
    <xdr:cxnSp macro="">
      <xdr:nvCxnSpPr>
        <xdr:cNvPr id="162" name="Connecteur droit 161"/>
        <xdr:cNvCxnSpPr/>
      </xdr:nvCxnSpPr>
      <xdr:spPr>
        <a:xfrm flipH="1" flipV="1">
          <a:off x="2990850" y="4000500"/>
          <a:ext cx="57150" cy="390526"/>
        </a:xfrm>
        <a:prstGeom prst="line">
          <a:avLst/>
        </a:prstGeom>
        <a:ln>
          <a:solidFill>
            <a:schemeClr val="tx2">
              <a:lumMod val="75000"/>
            </a:schemeClr>
          </a:solidFill>
          <a:prstDash val="dash"/>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xdr:col>
      <xdr:colOff>0</xdr:colOff>
      <xdr:row>21</xdr:row>
      <xdr:rowOff>180975</xdr:rowOff>
    </xdr:from>
    <xdr:to>
      <xdr:col>4</xdr:col>
      <xdr:colOff>57150</xdr:colOff>
      <xdr:row>24</xdr:row>
      <xdr:rowOff>1</xdr:rowOff>
    </xdr:to>
    <xdr:cxnSp macro="">
      <xdr:nvCxnSpPr>
        <xdr:cNvPr id="163" name="Connecteur droit 162"/>
        <xdr:cNvCxnSpPr/>
      </xdr:nvCxnSpPr>
      <xdr:spPr>
        <a:xfrm flipH="1" flipV="1">
          <a:off x="3048000" y="4371975"/>
          <a:ext cx="57150" cy="390526"/>
        </a:xfrm>
        <a:prstGeom prst="line">
          <a:avLst/>
        </a:prstGeom>
        <a:noFill/>
        <a:ln w="9525" cap="flat" cmpd="sng" algn="ctr">
          <a:solidFill>
            <a:srgbClr val="1F497D">
              <a:lumMod val="75000"/>
            </a:srgbClr>
          </a:solidFill>
          <a:prstDash val="dash"/>
        </a:ln>
        <a:effectLst/>
      </xdr:spPr>
    </xdr:cxnSp>
    <xdr:clientData/>
  </xdr:twoCellAnchor>
  <xdr:twoCellAnchor>
    <xdr:from>
      <xdr:col>4</xdr:col>
      <xdr:colOff>9527</xdr:colOff>
      <xdr:row>22</xdr:row>
      <xdr:rowOff>9528</xdr:rowOff>
    </xdr:from>
    <xdr:to>
      <xdr:col>4</xdr:col>
      <xdr:colOff>695325</xdr:colOff>
      <xdr:row>22</xdr:row>
      <xdr:rowOff>57150</xdr:rowOff>
    </xdr:to>
    <xdr:cxnSp macro="">
      <xdr:nvCxnSpPr>
        <xdr:cNvPr id="164" name="Connecteur droit 163"/>
        <xdr:cNvCxnSpPr/>
      </xdr:nvCxnSpPr>
      <xdr:spPr>
        <a:xfrm flipH="1" flipV="1">
          <a:off x="3057527" y="4391028"/>
          <a:ext cx="685798" cy="47622"/>
        </a:xfrm>
        <a:prstGeom prst="line">
          <a:avLst/>
        </a:prstGeom>
        <a:noFill/>
        <a:ln w="9525" cap="flat" cmpd="sng" algn="ctr">
          <a:solidFill>
            <a:srgbClr val="1F497D">
              <a:lumMod val="75000"/>
            </a:srgbClr>
          </a:solidFill>
          <a:prstDash val="dash"/>
        </a:ln>
        <a:effectLst/>
      </xdr:spPr>
    </xdr:cxnSp>
    <xdr:clientData/>
  </xdr:twoCellAnchor>
  <xdr:twoCellAnchor>
    <xdr:from>
      <xdr:col>3</xdr:col>
      <xdr:colOff>76200</xdr:colOff>
      <xdr:row>21</xdr:row>
      <xdr:rowOff>142875</xdr:rowOff>
    </xdr:from>
    <xdr:to>
      <xdr:col>3</xdr:col>
      <xdr:colOff>714376</xdr:colOff>
      <xdr:row>22</xdr:row>
      <xdr:rowOff>0</xdr:rowOff>
    </xdr:to>
    <xdr:cxnSp macro="">
      <xdr:nvCxnSpPr>
        <xdr:cNvPr id="165" name="Connecteur droit 164"/>
        <xdr:cNvCxnSpPr/>
      </xdr:nvCxnSpPr>
      <xdr:spPr>
        <a:xfrm flipH="1" flipV="1">
          <a:off x="2362200" y="4333875"/>
          <a:ext cx="638176" cy="47625"/>
        </a:xfrm>
        <a:prstGeom prst="line">
          <a:avLst/>
        </a:prstGeom>
        <a:noFill/>
        <a:ln w="9525" cap="flat" cmpd="sng" algn="ctr">
          <a:solidFill>
            <a:srgbClr val="1F497D">
              <a:lumMod val="75000"/>
            </a:srgbClr>
          </a:solidFill>
          <a:prstDash val="dash"/>
        </a:ln>
        <a:effectLst/>
      </xdr:spPr>
    </xdr:cxnSp>
    <xdr:clientData/>
  </xdr:twoCellAnchor>
  <xdr:twoCellAnchor>
    <xdr:from>
      <xdr:col>4</xdr:col>
      <xdr:colOff>752475</xdr:colOff>
      <xdr:row>18</xdr:row>
      <xdr:rowOff>0</xdr:rowOff>
    </xdr:from>
    <xdr:to>
      <xdr:col>6</xdr:col>
      <xdr:colOff>0</xdr:colOff>
      <xdr:row>19</xdr:row>
      <xdr:rowOff>0</xdr:rowOff>
    </xdr:to>
    <xdr:cxnSp macro="">
      <xdr:nvCxnSpPr>
        <xdr:cNvPr id="166" name="Connecteur droit 165"/>
        <xdr:cNvCxnSpPr/>
      </xdr:nvCxnSpPr>
      <xdr:spPr>
        <a:xfrm flipV="1">
          <a:off x="2276475" y="4381500"/>
          <a:ext cx="771525" cy="190500"/>
        </a:xfrm>
        <a:prstGeom prst="line">
          <a:avLst/>
        </a:prstGeom>
        <a:ln w="15875">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0</xdr:colOff>
      <xdr:row>18</xdr:row>
      <xdr:rowOff>9526</xdr:rowOff>
    </xdr:from>
    <xdr:to>
      <xdr:col>6</xdr:col>
      <xdr:colOff>0</xdr:colOff>
      <xdr:row>22</xdr:row>
      <xdr:rowOff>19050</xdr:rowOff>
    </xdr:to>
    <xdr:cxnSp macro="">
      <xdr:nvCxnSpPr>
        <xdr:cNvPr id="167" name="Connecteur droit 166"/>
        <xdr:cNvCxnSpPr/>
      </xdr:nvCxnSpPr>
      <xdr:spPr>
        <a:xfrm flipV="1">
          <a:off x="3048000" y="4391026"/>
          <a:ext cx="0" cy="771524"/>
        </a:xfrm>
        <a:prstGeom prst="line">
          <a:avLst/>
        </a:prstGeom>
        <a:noFill/>
        <a:ln w="15875" cap="flat" cmpd="sng" algn="ctr">
          <a:solidFill>
            <a:srgbClr val="00B050"/>
          </a:solidFill>
          <a:prstDash val="solid"/>
        </a:ln>
        <a:effectLst/>
      </xdr:spPr>
    </xdr:cxnSp>
    <xdr:clientData/>
  </xdr:twoCellAnchor>
  <xdr:twoCellAnchor>
    <xdr:from>
      <xdr:col>6</xdr:col>
      <xdr:colOff>0</xdr:colOff>
      <xdr:row>13</xdr:row>
      <xdr:rowOff>180975</xdr:rowOff>
    </xdr:from>
    <xdr:to>
      <xdr:col>6</xdr:col>
      <xdr:colOff>0</xdr:colOff>
      <xdr:row>17</xdr:row>
      <xdr:rowOff>190499</xdr:rowOff>
    </xdr:to>
    <xdr:cxnSp macro="">
      <xdr:nvCxnSpPr>
        <xdr:cNvPr id="168" name="Connecteur droit 167"/>
        <xdr:cNvCxnSpPr/>
      </xdr:nvCxnSpPr>
      <xdr:spPr>
        <a:xfrm flipV="1">
          <a:off x="3048000" y="3609975"/>
          <a:ext cx="0" cy="771524"/>
        </a:xfrm>
        <a:prstGeom prst="line">
          <a:avLst/>
        </a:prstGeom>
        <a:noFill/>
        <a:ln w="15875" cap="flat" cmpd="sng" algn="ctr">
          <a:solidFill>
            <a:srgbClr val="00B050"/>
          </a:solidFill>
          <a:prstDash val="solid"/>
        </a:ln>
        <a:effectLst/>
      </xdr:spPr>
    </xdr:cxnSp>
    <xdr:clientData/>
  </xdr:twoCellAnchor>
  <xdr:twoCellAnchor>
    <xdr:from>
      <xdr:col>6</xdr:col>
      <xdr:colOff>9525</xdr:colOff>
      <xdr:row>17</xdr:row>
      <xdr:rowOff>0</xdr:rowOff>
    </xdr:from>
    <xdr:to>
      <xdr:col>7</xdr:col>
      <xdr:colOff>0</xdr:colOff>
      <xdr:row>18</xdr:row>
      <xdr:rowOff>0</xdr:rowOff>
    </xdr:to>
    <xdr:cxnSp macro="">
      <xdr:nvCxnSpPr>
        <xdr:cNvPr id="169" name="Connecteur droit 168"/>
        <xdr:cNvCxnSpPr/>
      </xdr:nvCxnSpPr>
      <xdr:spPr>
        <a:xfrm flipV="1">
          <a:off x="3057525" y="4191000"/>
          <a:ext cx="752475" cy="190500"/>
        </a:xfrm>
        <a:prstGeom prst="line">
          <a:avLst/>
        </a:prstGeom>
        <a:noFill/>
        <a:ln w="15875" cap="flat" cmpd="sng" algn="ctr">
          <a:solidFill>
            <a:srgbClr val="00B050"/>
          </a:solidFill>
          <a:prstDash val="solid"/>
        </a:ln>
        <a:effectLst/>
      </xdr:spPr>
    </xdr:cxnSp>
    <xdr:clientData/>
  </xdr:twoCellAnchor>
  <xdr:twoCellAnchor>
    <xdr:from>
      <xdr:col>6</xdr:col>
      <xdr:colOff>0</xdr:colOff>
      <xdr:row>18</xdr:row>
      <xdr:rowOff>9525</xdr:rowOff>
    </xdr:from>
    <xdr:to>
      <xdr:col>7</xdr:col>
      <xdr:colOff>0</xdr:colOff>
      <xdr:row>20</xdr:row>
      <xdr:rowOff>0</xdr:rowOff>
    </xdr:to>
    <xdr:cxnSp macro="">
      <xdr:nvCxnSpPr>
        <xdr:cNvPr id="170" name="Connecteur droit 169"/>
        <xdr:cNvCxnSpPr/>
      </xdr:nvCxnSpPr>
      <xdr:spPr>
        <a:xfrm>
          <a:off x="3048000" y="4391025"/>
          <a:ext cx="762000" cy="371475"/>
        </a:xfrm>
        <a:prstGeom prst="line">
          <a:avLst/>
        </a:prstGeom>
        <a:ln w="15875">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xdr:col>
      <xdr:colOff>9525</xdr:colOff>
      <xdr:row>16</xdr:row>
      <xdr:rowOff>9525</xdr:rowOff>
    </xdr:from>
    <xdr:to>
      <xdr:col>6</xdr:col>
      <xdr:colOff>9525</xdr:colOff>
      <xdr:row>18</xdr:row>
      <xdr:rowOff>0</xdr:rowOff>
    </xdr:to>
    <xdr:cxnSp macro="">
      <xdr:nvCxnSpPr>
        <xdr:cNvPr id="171" name="Connecteur droit 170"/>
        <xdr:cNvCxnSpPr/>
      </xdr:nvCxnSpPr>
      <xdr:spPr>
        <a:xfrm>
          <a:off x="2295525" y="4010025"/>
          <a:ext cx="762000" cy="371475"/>
        </a:xfrm>
        <a:prstGeom prst="line">
          <a:avLst/>
        </a:prstGeom>
        <a:noFill/>
        <a:ln w="15875" cap="flat" cmpd="sng" algn="ctr">
          <a:solidFill>
            <a:srgbClr val="00B050"/>
          </a:solidFill>
          <a:prstDash val="solid"/>
        </a:ln>
        <a:effectLst/>
      </xdr:spPr>
    </xdr:cxnSp>
    <xdr:clientData/>
  </xdr:twoCellAnchor>
  <xdr:twoCellAnchor>
    <xdr:from>
      <xdr:col>5</xdr:col>
      <xdr:colOff>704850</xdr:colOff>
      <xdr:row>16</xdr:row>
      <xdr:rowOff>0</xdr:rowOff>
    </xdr:from>
    <xdr:to>
      <xdr:col>6</xdr:col>
      <xdr:colOff>0</xdr:colOff>
      <xdr:row>18</xdr:row>
      <xdr:rowOff>9526</xdr:rowOff>
    </xdr:to>
    <xdr:cxnSp macro="">
      <xdr:nvCxnSpPr>
        <xdr:cNvPr id="172" name="Connecteur droit 171"/>
        <xdr:cNvCxnSpPr/>
      </xdr:nvCxnSpPr>
      <xdr:spPr>
        <a:xfrm flipH="1" flipV="1">
          <a:off x="2990850" y="4000500"/>
          <a:ext cx="57150" cy="390526"/>
        </a:xfrm>
        <a:prstGeom prst="line">
          <a:avLst/>
        </a:prstGeom>
        <a:ln>
          <a:solidFill>
            <a:schemeClr val="tx2">
              <a:lumMod val="75000"/>
            </a:schemeClr>
          </a:solidFill>
          <a:prstDash val="dash"/>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0</xdr:colOff>
      <xdr:row>17</xdr:row>
      <xdr:rowOff>180975</xdr:rowOff>
    </xdr:from>
    <xdr:to>
      <xdr:col>6</xdr:col>
      <xdr:colOff>57150</xdr:colOff>
      <xdr:row>20</xdr:row>
      <xdr:rowOff>1</xdr:rowOff>
    </xdr:to>
    <xdr:cxnSp macro="">
      <xdr:nvCxnSpPr>
        <xdr:cNvPr id="173" name="Connecteur droit 172"/>
        <xdr:cNvCxnSpPr/>
      </xdr:nvCxnSpPr>
      <xdr:spPr>
        <a:xfrm flipH="1" flipV="1">
          <a:off x="3048000" y="4371975"/>
          <a:ext cx="57150" cy="390526"/>
        </a:xfrm>
        <a:prstGeom prst="line">
          <a:avLst/>
        </a:prstGeom>
        <a:noFill/>
        <a:ln w="9525" cap="flat" cmpd="sng" algn="ctr">
          <a:solidFill>
            <a:srgbClr val="1F497D">
              <a:lumMod val="75000"/>
            </a:srgbClr>
          </a:solidFill>
          <a:prstDash val="dash"/>
        </a:ln>
        <a:effectLst/>
      </xdr:spPr>
    </xdr:cxnSp>
    <xdr:clientData/>
  </xdr:twoCellAnchor>
  <xdr:twoCellAnchor>
    <xdr:from>
      <xdr:col>6</xdr:col>
      <xdr:colOff>9527</xdr:colOff>
      <xdr:row>18</xdr:row>
      <xdr:rowOff>9528</xdr:rowOff>
    </xdr:from>
    <xdr:to>
      <xdr:col>6</xdr:col>
      <xdr:colOff>695325</xdr:colOff>
      <xdr:row>18</xdr:row>
      <xdr:rowOff>57150</xdr:rowOff>
    </xdr:to>
    <xdr:cxnSp macro="">
      <xdr:nvCxnSpPr>
        <xdr:cNvPr id="174" name="Connecteur droit 173"/>
        <xdr:cNvCxnSpPr/>
      </xdr:nvCxnSpPr>
      <xdr:spPr>
        <a:xfrm flipH="1" flipV="1">
          <a:off x="3057527" y="4391028"/>
          <a:ext cx="685798" cy="47622"/>
        </a:xfrm>
        <a:prstGeom prst="line">
          <a:avLst/>
        </a:prstGeom>
        <a:noFill/>
        <a:ln w="9525" cap="flat" cmpd="sng" algn="ctr">
          <a:solidFill>
            <a:srgbClr val="1F497D">
              <a:lumMod val="75000"/>
            </a:srgbClr>
          </a:solidFill>
          <a:prstDash val="dash"/>
        </a:ln>
        <a:effectLst/>
      </xdr:spPr>
    </xdr:cxnSp>
    <xdr:clientData/>
  </xdr:twoCellAnchor>
  <xdr:twoCellAnchor>
    <xdr:from>
      <xdr:col>5</xdr:col>
      <xdr:colOff>76200</xdr:colOff>
      <xdr:row>17</xdr:row>
      <xdr:rowOff>142875</xdr:rowOff>
    </xdr:from>
    <xdr:to>
      <xdr:col>5</xdr:col>
      <xdr:colOff>714376</xdr:colOff>
      <xdr:row>18</xdr:row>
      <xdr:rowOff>0</xdr:rowOff>
    </xdr:to>
    <xdr:cxnSp macro="">
      <xdr:nvCxnSpPr>
        <xdr:cNvPr id="175" name="Connecteur droit 174"/>
        <xdr:cNvCxnSpPr/>
      </xdr:nvCxnSpPr>
      <xdr:spPr>
        <a:xfrm flipH="1" flipV="1">
          <a:off x="2362200" y="4333875"/>
          <a:ext cx="638176" cy="47625"/>
        </a:xfrm>
        <a:prstGeom prst="line">
          <a:avLst/>
        </a:prstGeom>
        <a:noFill/>
        <a:ln w="9525" cap="flat" cmpd="sng" algn="ctr">
          <a:solidFill>
            <a:srgbClr val="1F497D">
              <a:lumMod val="75000"/>
            </a:srgbClr>
          </a:solidFill>
          <a:prstDash val="dash"/>
        </a:ln>
        <a:effectLst/>
      </xdr:spPr>
    </xdr:cxnSp>
    <xdr:clientData/>
  </xdr:twoCellAnchor>
  <xdr:twoCellAnchor>
    <xdr:from>
      <xdr:col>4</xdr:col>
      <xdr:colOff>752475</xdr:colOff>
      <xdr:row>26</xdr:row>
      <xdr:rowOff>0</xdr:rowOff>
    </xdr:from>
    <xdr:to>
      <xdr:col>6</xdr:col>
      <xdr:colOff>0</xdr:colOff>
      <xdr:row>27</xdr:row>
      <xdr:rowOff>0</xdr:rowOff>
    </xdr:to>
    <xdr:cxnSp macro="">
      <xdr:nvCxnSpPr>
        <xdr:cNvPr id="176" name="Connecteur droit 175"/>
        <xdr:cNvCxnSpPr/>
      </xdr:nvCxnSpPr>
      <xdr:spPr>
        <a:xfrm flipV="1">
          <a:off x="2276475" y="4381500"/>
          <a:ext cx="771525" cy="190500"/>
        </a:xfrm>
        <a:prstGeom prst="line">
          <a:avLst/>
        </a:prstGeom>
        <a:ln w="15875">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0</xdr:colOff>
      <xdr:row>26</xdr:row>
      <xdr:rowOff>9526</xdr:rowOff>
    </xdr:from>
    <xdr:to>
      <xdr:col>6</xdr:col>
      <xdr:colOff>0</xdr:colOff>
      <xdr:row>30</xdr:row>
      <xdr:rowOff>19050</xdr:rowOff>
    </xdr:to>
    <xdr:cxnSp macro="">
      <xdr:nvCxnSpPr>
        <xdr:cNvPr id="177" name="Connecteur droit 176"/>
        <xdr:cNvCxnSpPr/>
      </xdr:nvCxnSpPr>
      <xdr:spPr>
        <a:xfrm flipV="1">
          <a:off x="3048000" y="4391026"/>
          <a:ext cx="0" cy="771524"/>
        </a:xfrm>
        <a:prstGeom prst="line">
          <a:avLst/>
        </a:prstGeom>
        <a:noFill/>
        <a:ln w="15875" cap="flat" cmpd="sng" algn="ctr">
          <a:solidFill>
            <a:srgbClr val="00B050"/>
          </a:solidFill>
          <a:prstDash val="solid"/>
        </a:ln>
        <a:effectLst/>
      </xdr:spPr>
    </xdr:cxnSp>
    <xdr:clientData/>
  </xdr:twoCellAnchor>
  <xdr:twoCellAnchor>
    <xdr:from>
      <xdr:col>6</xdr:col>
      <xdr:colOff>0</xdr:colOff>
      <xdr:row>21</xdr:row>
      <xdr:rowOff>180975</xdr:rowOff>
    </xdr:from>
    <xdr:to>
      <xdr:col>6</xdr:col>
      <xdr:colOff>0</xdr:colOff>
      <xdr:row>25</xdr:row>
      <xdr:rowOff>190499</xdr:rowOff>
    </xdr:to>
    <xdr:cxnSp macro="">
      <xdr:nvCxnSpPr>
        <xdr:cNvPr id="178" name="Connecteur droit 177"/>
        <xdr:cNvCxnSpPr/>
      </xdr:nvCxnSpPr>
      <xdr:spPr>
        <a:xfrm flipV="1">
          <a:off x="3048000" y="3609975"/>
          <a:ext cx="0" cy="771524"/>
        </a:xfrm>
        <a:prstGeom prst="line">
          <a:avLst/>
        </a:prstGeom>
        <a:noFill/>
        <a:ln w="15875" cap="flat" cmpd="sng" algn="ctr">
          <a:solidFill>
            <a:srgbClr val="00B050"/>
          </a:solidFill>
          <a:prstDash val="solid"/>
        </a:ln>
        <a:effectLst/>
      </xdr:spPr>
    </xdr:cxnSp>
    <xdr:clientData/>
  </xdr:twoCellAnchor>
  <xdr:twoCellAnchor>
    <xdr:from>
      <xdr:col>6</xdr:col>
      <xdr:colOff>9525</xdr:colOff>
      <xdr:row>25</xdr:row>
      <xdr:rowOff>0</xdr:rowOff>
    </xdr:from>
    <xdr:to>
      <xdr:col>7</xdr:col>
      <xdr:colOff>0</xdr:colOff>
      <xdr:row>26</xdr:row>
      <xdr:rowOff>0</xdr:rowOff>
    </xdr:to>
    <xdr:cxnSp macro="">
      <xdr:nvCxnSpPr>
        <xdr:cNvPr id="179" name="Connecteur droit 178"/>
        <xdr:cNvCxnSpPr/>
      </xdr:nvCxnSpPr>
      <xdr:spPr>
        <a:xfrm flipV="1">
          <a:off x="3057525" y="4191000"/>
          <a:ext cx="752475" cy="190500"/>
        </a:xfrm>
        <a:prstGeom prst="line">
          <a:avLst/>
        </a:prstGeom>
        <a:noFill/>
        <a:ln w="15875" cap="flat" cmpd="sng" algn="ctr">
          <a:solidFill>
            <a:srgbClr val="00B050"/>
          </a:solidFill>
          <a:prstDash val="solid"/>
        </a:ln>
        <a:effectLst/>
      </xdr:spPr>
    </xdr:cxnSp>
    <xdr:clientData/>
  </xdr:twoCellAnchor>
  <xdr:twoCellAnchor>
    <xdr:from>
      <xdr:col>6</xdr:col>
      <xdr:colOff>0</xdr:colOff>
      <xdr:row>26</xdr:row>
      <xdr:rowOff>9525</xdr:rowOff>
    </xdr:from>
    <xdr:to>
      <xdr:col>7</xdr:col>
      <xdr:colOff>0</xdr:colOff>
      <xdr:row>28</xdr:row>
      <xdr:rowOff>0</xdr:rowOff>
    </xdr:to>
    <xdr:cxnSp macro="">
      <xdr:nvCxnSpPr>
        <xdr:cNvPr id="180" name="Connecteur droit 179"/>
        <xdr:cNvCxnSpPr/>
      </xdr:nvCxnSpPr>
      <xdr:spPr>
        <a:xfrm>
          <a:off x="3048000" y="4391025"/>
          <a:ext cx="762000" cy="371475"/>
        </a:xfrm>
        <a:prstGeom prst="line">
          <a:avLst/>
        </a:prstGeom>
        <a:ln w="15875">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xdr:col>
      <xdr:colOff>9525</xdr:colOff>
      <xdr:row>24</xdr:row>
      <xdr:rowOff>9525</xdr:rowOff>
    </xdr:from>
    <xdr:to>
      <xdr:col>6</xdr:col>
      <xdr:colOff>9525</xdr:colOff>
      <xdr:row>26</xdr:row>
      <xdr:rowOff>0</xdr:rowOff>
    </xdr:to>
    <xdr:cxnSp macro="">
      <xdr:nvCxnSpPr>
        <xdr:cNvPr id="181" name="Connecteur droit 180"/>
        <xdr:cNvCxnSpPr/>
      </xdr:nvCxnSpPr>
      <xdr:spPr>
        <a:xfrm>
          <a:off x="2295525" y="4010025"/>
          <a:ext cx="762000" cy="371475"/>
        </a:xfrm>
        <a:prstGeom prst="line">
          <a:avLst/>
        </a:prstGeom>
        <a:noFill/>
        <a:ln w="15875" cap="flat" cmpd="sng" algn="ctr">
          <a:solidFill>
            <a:srgbClr val="00B050"/>
          </a:solidFill>
          <a:prstDash val="solid"/>
        </a:ln>
        <a:effectLst/>
      </xdr:spPr>
    </xdr:cxnSp>
    <xdr:clientData/>
  </xdr:twoCellAnchor>
  <xdr:twoCellAnchor>
    <xdr:from>
      <xdr:col>5</xdr:col>
      <xdr:colOff>704850</xdr:colOff>
      <xdr:row>24</xdr:row>
      <xdr:rowOff>0</xdr:rowOff>
    </xdr:from>
    <xdr:to>
      <xdr:col>6</xdr:col>
      <xdr:colOff>0</xdr:colOff>
      <xdr:row>26</xdr:row>
      <xdr:rowOff>9526</xdr:rowOff>
    </xdr:to>
    <xdr:cxnSp macro="">
      <xdr:nvCxnSpPr>
        <xdr:cNvPr id="182" name="Connecteur droit 181"/>
        <xdr:cNvCxnSpPr/>
      </xdr:nvCxnSpPr>
      <xdr:spPr>
        <a:xfrm flipH="1" flipV="1">
          <a:off x="2990850" y="4000500"/>
          <a:ext cx="57150" cy="390526"/>
        </a:xfrm>
        <a:prstGeom prst="line">
          <a:avLst/>
        </a:prstGeom>
        <a:ln>
          <a:solidFill>
            <a:schemeClr val="tx2">
              <a:lumMod val="75000"/>
            </a:schemeClr>
          </a:solidFill>
          <a:prstDash val="dash"/>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0</xdr:colOff>
      <xdr:row>25</xdr:row>
      <xdr:rowOff>180975</xdr:rowOff>
    </xdr:from>
    <xdr:to>
      <xdr:col>6</xdr:col>
      <xdr:colOff>57150</xdr:colOff>
      <xdr:row>28</xdr:row>
      <xdr:rowOff>1</xdr:rowOff>
    </xdr:to>
    <xdr:cxnSp macro="">
      <xdr:nvCxnSpPr>
        <xdr:cNvPr id="183" name="Connecteur droit 182"/>
        <xdr:cNvCxnSpPr/>
      </xdr:nvCxnSpPr>
      <xdr:spPr>
        <a:xfrm flipH="1" flipV="1">
          <a:off x="3048000" y="4371975"/>
          <a:ext cx="57150" cy="390526"/>
        </a:xfrm>
        <a:prstGeom prst="line">
          <a:avLst/>
        </a:prstGeom>
        <a:noFill/>
        <a:ln w="9525" cap="flat" cmpd="sng" algn="ctr">
          <a:solidFill>
            <a:srgbClr val="1F497D">
              <a:lumMod val="75000"/>
            </a:srgbClr>
          </a:solidFill>
          <a:prstDash val="dash"/>
        </a:ln>
        <a:effectLst/>
      </xdr:spPr>
    </xdr:cxnSp>
    <xdr:clientData/>
  </xdr:twoCellAnchor>
  <xdr:twoCellAnchor>
    <xdr:from>
      <xdr:col>6</xdr:col>
      <xdr:colOff>9527</xdr:colOff>
      <xdr:row>26</xdr:row>
      <xdr:rowOff>9528</xdr:rowOff>
    </xdr:from>
    <xdr:to>
      <xdr:col>6</xdr:col>
      <xdr:colOff>695325</xdr:colOff>
      <xdr:row>26</xdr:row>
      <xdr:rowOff>57150</xdr:rowOff>
    </xdr:to>
    <xdr:cxnSp macro="">
      <xdr:nvCxnSpPr>
        <xdr:cNvPr id="184" name="Connecteur droit 183"/>
        <xdr:cNvCxnSpPr/>
      </xdr:nvCxnSpPr>
      <xdr:spPr>
        <a:xfrm flipH="1" flipV="1">
          <a:off x="3057527" y="4391028"/>
          <a:ext cx="685798" cy="47622"/>
        </a:xfrm>
        <a:prstGeom prst="line">
          <a:avLst/>
        </a:prstGeom>
        <a:noFill/>
        <a:ln w="9525" cap="flat" cmpd="sng" algn="ctr">
          <a:solidFill>
            <a:srgbClr val="1F497D">
              <a:lumMod val="75000"/>
            </a:srgbClr>
          </a:solidFill>
          <a:prstDash val="dash"/>
        </a:ln>
        <a:effectLst/>
      </xdr:spPr>
    </xdr:cxnSp>
    <xdr:clientData/>
  </xdr:twoCellAnchor>
  <xdr:twoCellAnchor>
    <xdr:from>
      <xdr:col>5</xdr:col>
      <xdr:colOff>76200</xdr:colOff>
      <xdr:row>25</xdr:row>
      <xdr:rowOff>142875</xdr:rowOff>
    </xdr:from>
    <xdr:to>
      <xdr:col>5</xdr:col>
      <xdr:colOff>714376</xdr:colOff>
      <xdr:row>26</xdr:row>
      <xdr:rowOff>0</xdr:rowOff>
    </xdr:to>
    <xdr:cxnSp macro="">
      <xdr:nvCxnSpPr>
        <xdr:cNvPr id="185" name="Connecteur droit 184"/>
        <xdr:cNvCxnSpPr/>
      </xdr:nvCxnSpPr>
      <xdr:spPr>
        <a:xfrm flipH="1" flipV="1">
          <a:off x="2362200" y="4333875"/>
          <a:ext cx="638176" cy="47625"/>
        </a:xfrm>
        <a:prstGeom prst="line">
          <a:avLst/>
        </a:prstGeom>
        <a:noFill/>
        <a:ln w="9525" cap="flat" cmpd="sng" algn="ctr">
          <a:solidFill>
            <a:srgbClr val="1F497D">
              <a:lumMod val="75000"/>
            </a:srgbClr>
          </a:solidFill>
          <a:prstDash val="dash"/>
        </a:ln>
        <a:effectLst/>
      </xdr:spPr>
    </xdr:cxnSp>
    <xdr:clientData/>
  </xdr:twoCellAnchor>
  <xdr:twoCellAnchor>
    <xdr:from>
      <xdr:col>6</xdr:col>
      <xdr:colOff>752475</xdr:colOff>
      <xdr:row>22</xdr:row>
      <xdr:rowOff>0</xdr:rowOff>
    </xdr:from>
    <xdr:to>
      <xdr:col>8</xdr:col>
      <xdr:colOff>0</xdr:colOff>
      <xdr:row>23</xdr:row>
      <xdr:rowOff>0</xdr:rowOff>
    </xdr:to>
    <xdr:cxnSp macro="">
      <xdr:nvCxnSpPr>
        <xdr:cNvPr id="186" name="Connecteur droit 185"/>
        <xdr:cNvCxnSpPr/>
      </xdr:nvCxnSpPr>
      <xdr:spPr>
        <a:xfrm flipV="1">
          <a:off x="2276475" y="4381500"/>
          <a:ext cx="771525" cy="190500"/>
        </a:xfrm>
        <a:prstGeom prst="line">
          <a:avLst/>
        </a:prstGeom>
        <a:ln w="15875">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xdr:col>
      <xdr:colOff>0</xdr:colOff>
      <xdr:row>22</xdr:row>
      <xdr:rowOff>9526</xdr:rowOff>
    </xdr:from>
    <xdr:to>
      <xdr:col>8</xdr:col>
      <xdr:colOff>0</xdr:colOff>
      <xdr:row>26</xdr:row>
      <xdr:rowOff>19050</xdr:rowOff>
    </xdr:to>
    <xdr:cxnSp macro="">
      <xdr:nvCxnSpPr>
        <xdr:cNvPr id="187" name="Connecteur droit 186"/>
        <xdr:cNvCxnSpPr/>
      </xdr:nvCxnSpPr>
      <xdr:spPr>
        <a:xfrm flipV="1">
          <a:off x="3048000" y="4391026"/>
          <a:ext cx="0" cy="771524"/>
        </a:xfrm>
        <a:prstGeom prst="line">
          <a:avLst/>
        </a:prstGeom>
        <a:noFill/>
        <a:ln w="15875" cap="flat" cmpd="sng" algn="ctr">
          <a:solidFill>
            <a:srgbClr val="00B050"/>
          </a:solidFill>
          <a:prstDash val="solid"/>
        </a:ln>
        <a:effectLst/>
      </xdr:spPr>
    </xdr:cxnSp>
    <xdr:clientData/>
  </xdr:twoCellAnchor>
  <xdr:twoCellAnchor>
    <xdr:from>
      <xdr:col>8</xdr:col>
      <xdr:colOff>0</xdr:colOff>
      <xdr:row>17</xdr:row>
      <xdr:rowOff>180975</xdr:rowOff>
    </xdr:from>
    <xdr:to>
      <xdr:col>8</xdr:col>
      <xdr:colOff>0</xdr:colOff>
      <xdr:row>21</xdr:row>
      <xdr:rowOff>190499</xdr:rowOff>
    </xdr:to>
    <xdr:cxnSp macro="">
      <xdr:nvCxnSpPr>
        <xdr:cNvPr id="188" name="Connecteur droit 187"/>
        <xdr:cNvCxnSpPr/>
      </xdr:nvCxnSpPr>
      <xdr:spPr>
        <a:xfrm flipV="1">
          <a:off x="3048000" y="3609975"/>
          <a:ext cx="0" cy="771524"/>
        </a:xfrm>
        <a:prstGeom prst="line">
          <a:avLst/>
        </a:prstGeom>
        <a:noFill/>
        <a:ln w="15875" cap="flat" cmpd="sng" algn="ctr">
          <a:solidFill>
            <a:srgbClr val="00B050"/>
          </a:solidFill>
          <a:prstDash val="solid"/>
        </a:ln>
        <a:effectLst/>
      </xdr:spPr>
    </xdr:cxnSp>
    <xdr:clientData/>
  </xdr:twoCellAnchor>
  <xdr:twoCellAnchor>
    <xdr:from>
      <xdr:col>8</xdr:col>
      <xdr:colOff>9525</xdr:colOff>
      <xdr:row>21</xdr:row>
      <xdr:rowOff>0</xdr:rowOff>
    </xdr:from>
    <xdr:to>
      <xdr:col>9</xdr:col>
      <xdr:colOff>0</xdr:colOff>
      <xdr:row>22</xdr:row>
      <xdr:rowOff>0</xdr:rowOff>
    </xdr:to>
    <xdr:cxnSp macro="">
      <xdr:nvCxnSpPr>
        <xdr:cNvPr id="189" name="Connecteur droit 188"/>
        <xdr:cNvCxnSpPr/>
      </xdr:nvCxnSpPr>
      <xdr:spPr>
        <a:xfrm flipV="1">
          <a:off x="3057525" y="4191000"/>
          <a:ext cx="752475" cy="190500"/>
        </a:xfrm>
        <a:prstGeom prst="line">
          <a:avLst/>
        </a:prstGeom>
        <a:noFill/>
        <a:ln w="15875" cap="flat" cmpd="sng" algn="ctr">
          <a:solidFill>
            <a:srgbClr val="00B050"/>
          </a:solidFill>
          <a:prstDash val="solid"/>
        </a:ln>
        <a:effectLst/>
      </xdr:spPr>
    </xdr:cxnSp>
    <xdr:clientData/>
  </xdr:twoCellAnchor>
  <xdr:twoCellAnchor>
    <xdr:from>
      <xdr:col>8</xdr:col>
      <xdr:colOff>0</xdr:colOff>
      <xdr:row>22</xdr:row>
      <xdr:rowOff>9525</xdr:rowOff>
    </xdr:from>
    <xdr:to>
      <xdr:col>9</xdr:col>
      <xdr:colOff>0</xdr:colOff>
      <xdr:row>24</xdr:row>
      <xdr:rowOff>0</xdr:rowOff>
    </xdr:to>
    <xdr:cxnSp macro="">
      <xdr:nvCxnSpPr>
        <xdr:cNvPr id="190" name="Connecteur droit 189"/>
        <xdr:cNvCxnSpPr/>
      </xdr:nvCxnSpPr>
      <xdr:spPr>
        <a:xfrm>
          <a:off x="3048000" y="4391025"/>
          <a:ext cx="762000" cy="371475"/>
        </a:xfrm>
        <a:prstGeom prst="line">
          <a:avLst/>
        </a:prstGeom>
        <a:ln w="15875">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9525</xdr:colOff>
      <xdr:row>20</xdr:row>
      <xdr:rowOff>9525</xdr:rowOff>
    </xdr:from>
    <xdr:to>
      <xdr:col>8</xdr:col>
      <xdr:colOff>9525</xdr:colOff>
      <xdr:row>22</xdr:row>
      <xdr:rowOff>0</xdr:rowOff>
    </xdr:to>
    <xdr:cxnSp macro="">
      <xdr:nvCxnSpPr>
        <xdr:cNvPr id="191" name="Connecteur droit 190"/>
        <xdr:cNvCxnSpPr/>
      </xdr:nvCxnSpPr>
      <xdr:spPr>
        <a:xfrm>
          <a:off x="2295525" y="4010025"/>
          <a:ext cx="762000" cy="371475"/>
        </a:xfrm>
        <a:prstGeom prst="line">
          <a:avLst/>
        </a:prstGeom>
        <a:noFill/>
        <a:ln w="15875" cap="flat" cmpd="sng" algn="ctr">
          <a:solidFill>
            <a:srgbClr val="00B050"/>
          </a:solidFill>
          <a:prstDash val="solid"/>
        </a:ln>
        <a:effectLst/>
      </xdr:spPr>
    </xdr:cxnSp>
    <xdr:clientData/>
  </xdr:twoCellAnchor>
  <xdr:twoCellAnchor>
    <xdr:from>
      <xdr:col>7</xdr:col>
      <xdr:colOff>704850</xdr:colOff>
      <xdr:row>20</xdr:row>
      <xdr:rowOff>0</xdr:rowOff>
    </xdr:from>
    <xdr:to>
      <xdr:col>8</xdr:col>
      <xdr:colOff>0</xdr:colOff>
      <xdr:row>22</xdr:row>
      <xdr:rowOff>9526</xdr:rowOff>
    </xdr:to>
    <xdr:cxnSp macro="">
      <xdr:nvCxnSpPr>
        <xdr:cNvPr id="192" name="Connecteur droit 191"/>
        <xdr:cNvCxnSpPr/>
      </xdr:nvCxnSpPr>
      <xdr:spPr>
        <a:xfrm flipH="1" flipV="1">
          <a:off x="2990850" y="4000500"/>
          <a:ext cx="57150" cy="390526"/>
        </a:xfrm>
        <a:prstGeom prst="line">
          <a:avLst/>
        </a:prstGeom>
        <a:ln>
          <a:solidFill>
            <a:schemeClr val="tx2">
              <a:lumMod val="75000"/>
            </a:schemeClr>
          </a:solidFill>
          <a:prstDash val="dash"/>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xdr:col>
      <xdr:colOff>0</xdr:colOff>
      <xdr:row>21</xdr:row>
      <xdr:rowOff>180975</xdr:rowOff>
    </xdr:from>
    <xdr:to>
      <xdr:col>8</xdr:col>
      <xdr:colOff>57150</xdr:colOff>
      <xdr:row>24</xdr:row>
      <xdr:rowOff>1</xdr:rowOff>
    </xdr:to>
    <xdr:cxnSp macro="">
      <xdr:nvCxnSpPr>
        <xdr:cNvPr id="193" name="Connecteur droit 192"/>
        <xdr:cNvCxnSpPr/>
      </xdr:nvCxnSpPr>
      <xdr:spPr>
        <a:xfrm flipH="1" flipV="1">
          <a:off x="3048000" y="4371975"/>
          <a:ext cx="57150" cy="390526"/>
        </a:xfrm>
        <a:prstGeom prst="line">
          <a:avLst/>
        </a:prstGeom>
        <a:noFill/>
        <a:ln w="9525" cap="flat" cmpd="sng" algn="ctr">
          <a:solidFill>
            <a:srgbClr val="1F497D">
              <a:lumMod val="75000"/>
            </a:srgbClr>
          </a:solidFill>
          <a:prstDash val="dash"/>
        </a:ln>
        <a:effectLst/>
      </xdr:spPr>
    </xdr:cxnSp>
    <xdr:clientData/>
  </xdr:twoCellAnchor>
  <xdr:twoCellAnchor>
    <xdr:from>
      <xdr:col>8</xdr:col>
      <xdr:colOff>9527</xdr:colOff>
      <xdr:row>22</xdr:row>
      <xdr:rowOff>9528</xdr:rowOff>
    </xdr:from>
    <xdr:to>
      <xdr:col>8</xdr:col>
      <xdr:colOff>695325</xdr:colOff>
      <xdr:row>22</xdr:row>
      <xdr:rowOff>57150</xdr:rowOff>
    </xdr:to>
    <xdr:cxnSp macro="">
      <xdr:nvCxnSpPr>
        <xdr:cNvPr id="194" name="Connecteur droit 193"/>
        <xdr:cNvCxnSpPr/>
      </xdr:nvCxnSpPr>
      <xdr:spPr>
        <a:xfrm flipH="1" flipV="1">
          <a:off x="3057527" y="4391028"/>
          <a:ext cx="685798" cy="47622"/>
        </a:xfrm>
        <a:prstGeom prst="line">
          <a:avLst/>
        </a:prstGeom>
        <a:noFill/>
        <a:ln w="9525" cap="flat" cmpd="sng" algn="ctr">
          <a:solidFill>
            <a:srgbClr val="1F497D">
              <a:lumMod val="75000"/>
            </a:srgbClr>
          </a:solidFill>
          <a:prstDash val="dash"/>
        </a:ln>
        <a:effectLst/>
      </xdr:spPr>
    </xdr:cxnSp>
    <xdr:clientData/>
  </xdr:twoCellAnchor>
  <xdr:twoCellAnchor>
    <xdr:from>
      <xdr:col>7</xdr:col>
      <xdr:colOff>76200</xdr:colOff>
      <xdr:row>21</xdr:row>
      <xdr:rowOff>142875</xdr:rowOff>
    </xdr:from>
    <xdr:to>
      <xdr:col>7</xdr:col>
      <xdr:colOff>714376</xdr:colOff>
      <xdr:row>22</xdr:row>
      <xdr:rowOff>0</xdr:rowOff>
    </xdr:to>
    <xdr:cxnSp macro="">
      <xdr:nvCxnSpPr>
        <xdr:cNvPr id="195" name="Connecteur droit 194"/>
        <xdr:cNvCxnSpPr/>
      </xdr:nvCxnSpPr>
      <xdr:spPr>
        <a:xfrm flipH="1" flipV="1">
          <a:off x="2362200" y="4333875"/>
          <a:ext cx="638176" cy="47625"/>
        </a:xfrm>
        <a:prstGeom prst="line">
          <a:avLst/>
        </a:prstGeom>
        <a:noFill/>
        <a:ln w="9525" cap="flat" cmpd="sng" algn="ctr">
          <a:solidFill>
            <a:srgbClr val="1F497D">
              <a:lumMod val="75000"/>
            </a:srgbClr>
          </a:solidFill>
          <a:prstDash val="dash"/>
        </a:ln>
        <a:effectLst/>
      </xdr:spPr>
    </xdr:cxnSp>
    <xdr:clientData/>
  </xdr:twoCellAnchor>
  <xdr:twoCellAnchor>
    <xdr:from>
      <xdr:col>6</xdr:col>
      <xdr:colOff>752475</xdr:colOff>
      <xdr:row>30</xdr:row>
      <xdr:rowOff>0</xdr:rowOff>
    </xdr:from>
    <xdr:to>
      <xdr:col>8</xdr:col>
      <xdr:colOff>0</xdr:colOff>
      <xdr:row>31</xdr:row>
      <xdr:rowOff>0</xdr:rowOff>
    </xdr:to>
    <xdr:cxnSp macro="">
      <xdr:nvCxnSpPr>
        <xdr:cNvPr id="197" name="Connecteur droit 196"/>
        <xdr:cNvCxnSpPr/>
      </xdr:nvCxnSpPr>
      <xdr:spPr>
        <a:xfrm flipV="1">
          <a:off x="5324475" y="2857500"/>
          <a:ext cx="771525" cy="190500"/>
        </a:xfrm>
        <a:prstGeom prst="line">
          <a:avLst/>
        </a:prstGeom>
        <a:ln w="15875">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xdr:col>
      <xdr:colOff>0</xdr:colOff>
      <xdr:row>30</xdr:row>
      <xdr:rowOff>9526</xdr:rowOff>
    </xdr:from>
    <xdr:to>
      <xdr:col>8</xdr:col>
      <xdr:colOff>0</xdr:colOff>
      <xdr:row>34</xdr:row>
      <xdr:rowOff>19050</xdr:rowOff>
    </xdr:to>
    <xdr:cxnSp macro="">
      <xdr:nvCxnSpPr>
        <xdr:cNvPr id="198" name="Connecteur droit 197"/>
        <xdr:cNvCxnSpPr/>
      </xdr:nvCxnSpPr>
      <xdr:spPr>
        <a:xfrm flipV="1">
          <a:off x="6096000" y="2867026"/>
          <a:ext cx="0" cy="771524"/>
        </a:xfrm>
        <a:prstGeom prst="line">
          <a:avLst/>
        </a:prstGeom>
        <a:noFill/>
        <a:ln w="15875" cap="flat" cmpd="sng" algn="ctr">
          <a:solidFill>
            <a:srgbClr val="00B050"/>
          </a:solidFill>
          <a:prstDash val="solid"/>
        </a:ln>
        <a:effectLst/>
      </xdr:spPr>
    </xdr:cxnSp>
    <xdr:clientData/>
  </xdr:twoCellAnchor>
  <xdr:twoCellAnchor>
    <xdr:from>
      <xdr:col>8</xdr:col>
      <xdr:colOff>0</xdr:colOff>
      <xdr:row>25</xdr:row>
      <xdr:rowOff>180975</xdr:rowOff>
    </xdr:from>
    <xdr:to>
      <xdr:col>8</xdr:col>
      <xdr:colOff>0</xdr:colOff>
      <xdr:row>29</xdr:row>
      <xdr:rowOff>190499</xdr:rowOff>
    </xdr:to>
    <xdr:cxnSp macro="">
      <xdr:nvCxnSpPr>
        <xdr:cNvPr id="199" name="Connecteur droit 198"/>
        <xdr:cNvCxnSpPr/>
      </xdr:nvCxnSpPr>
      <xdr:spPr>
        <a:xfrm flipV="1">
          <a:off x="6096000" y="2085975"/>
          <a:ext cx="0" cy="771524"/>
        </a:xfrm>
        <a:prstGeom prst="line">
          <a:avLst/>
        </a:prstGeom>
        <a:noFill/>
        <a:ln w="15875" cap="flat" cmpd="sng" algn="ctr">
          <a:solidFill>
            <a:srgbClr val="00B050"/>
          </a:solidFill>
          <a:prstDash val="solid"/>
        </a:ln>
        <a:effectLst/>
      </xdr:spPr>
    </xdr:cxnSp>
    <xdr:clientData/>
  </xdr:twoCellAnchor>
  <xdr:twoCellAnchor>
    <xdr:from>
      <xdr:col>8</xdr:col>
      <xdr:colOff>9525</xdr:colOff>
      <xdr:row>29</xdr:row>
      <xdr:rowOff>0</xdr:rowOff>
    </xdr:from>
    <xdr:to>
      <xdr:col>9</xdr:col>
      <xdr:colOff>0</xdr:colOff>
      <xdr:row>30</xdr:row>
      <xdr:rowOff>0</xdr:rowOff>
    </xdr:to>
    <xdr:cxnSp macro="">
      <xdr:nvCxnSpPr>
        <xdr:cNvPr id="200" name="Connecteur droit 199"/>
        <xdr:cNvCxnSpPr/>
      </xdr:nvCxnSpPr>
      <xdr:spPr>
        <a:xfrm flipV="1">
          <a:off x="6105525" y="2667000"/>
          <a:ext cx="752475" cy="190500"/>
        </a:xfrm>
        <a:prstGeom prst="line">
          <a:avLst/>
        </a:prstGeom>
        <a:noFill/>
        <a:ln w="15875" cap="flat" cmpd="sng" algn="ctr">
          <a:solidFill>
            <a:srgbClr val="00B050"/>
          </a:solidFill>
          <a:prstDash val="solid"/>
        </a:ln>
        <a:effectLst/>
      </xdr:spPr>
    </xdr:cxnSp>
    <xdr:clientData/>
  </xdr:twoCellAnchor>
  <xdr:twoCellAnchor>
    <xdr:from>
      <xdr:col>8</xdr:col>
      <xdr:colOff>0</xdr:colOff>
      <xdr:row>30</xdr:row>
      <xdr:rowOff>9525</xdr:rowOff>
    </xdr:from>
    <xdr:to>
      <xdr:col>9</xdr:col>
      <xdr:colOff>0</xdr:colOff>
      <xdr:row>32</xdr:row>
      <xdr:rowOff>0</xdr:rowOff>
    </xdr:to>
    <xdr:cxnSp macro="">
      <xdr:nvCxnSpPr>
        <xdr:cNvPr id="201" name="Connecteur droit 200"/>
        <xdr:cNvCxnSpPr/>
      </xdr:nvCxnSpPr>
      <xdr:spPr>
        <a:xfrm>
          <a:off x="6096000" y="2867025"/>
          <a:ext cx="762000" cy="371475"/>
        </a:xfrm>
        <a:prstGeom prst="line">
          <a:avLst/>
        </a:prstGeom>
        <a:ln w="15875">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9525</xdr:colOff>
      <xdr:row>28</xdr:row>
      <xdr:rowOff>9525</xdr:rowOff>
    </xdr:from>
    <xdr:to>
      <xdr:col>8</xdr:col>
      <xdr:colOff>9525</xdr:colOff>
      <xdr:row>30</xdr:row>
      <xdr:rowOff>0</xdr:rowOff>
    </xdr:to>
    <xdr:cxnSp macro="">
      <xdr:nvCxnSpPr>
        <xdr:cNvPr id="202" name="Connecteur droit 201"/>
        <xdr:cNvCxnSpPr/>
      </xdr:nvCxnSpPr>
      <xdr:spPr>
        <a:xfrm>
          <a:off x="5343525" y="2486025"/>
          <a:ext cx="762000" cy="371475"/>
        </a:xfrm>
        <a:prstGeom prst="line">
          <a:avLst/>
        </a:prstGeom>
        <a:noFill/>
        <a:ln w="15875" cap="flat" cmpd="sng" algn="ctr">
          <a:solidFill>
            <a:srgbClr val="00B050"/>
          </a:solidFill>
          <a:prstDash val="solid"/>
        </a:ln>
        <a:effectLst/>
      </xdr:spPr>
    </xdr:cxnSp>
    <xdr:clientData/>
  </xdr:twoCellAnchor>
  <xdr:twoCellAnchor>
    <xdr:from>
      <xdr:col>7</xdr:col>
      <xdr:colOff>704850</xdr:colOff>
      <xdr:row>28</xdr:row>
      <xdr:rowOff>0</xdr:rowOff>
    </xdr:from>
    <xdr:to>
      <xdr:col>8</xdr:col>
      <xdr:colOff>0</xdr:colOff>
      <xdr:row>30</xdr:row>
      <xdr:rowOff>9526</xdr:rowOff>
    </xdr:to>
    <xdr:cxnSp macro="">
      <xdr:nvCxnSpPr>
        <xdr:cNvPr id="203" name="Connecteur droit 202"/>
        <xdr:cNvCxnSpPr/>
      </xdr:nvCxnSpPr>
      <xdr:spPr>
        <a:xfrm flipH="1" flipV="1">
          <a:off x="6038850" y="2476500"/>
          <a:ext cx="57150" cy="390526"/>
        </a:xfrm>
        <a:prstGeom prst="line">
          <a:avLst/>
        </a:prstGeom>
        <a:ln>
          <a:solidFill>
            <a:schemeClr val="tx2">
              <a:lumMod val="75000"/>
            </a:schemeClr>
          </a:solidFill>
          <a:prstDash val="dash"/>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xdr:col>
      <xdr:colOff>0</xdr:colOff>
      <xdr:row>29</xdr:row>
      <xdr:rowOff>180975</xdr:rowOff>
    </xdr:from>
    <xdr:to>
      <xdr:col>8</xdr:col>
      <xdr:colOff>57150</xdr:colOff>
      <xdr:row>32</xdr:row>
      <xdr:rowOff>1</xdr:rowOff>
    </xdr:to>
    <xdr:cxnSp macro="">
      <xdr:nvCxnSpPr>
        <xdr:cNvPr id="204" name="Connecteur droit 203"/>
        <xdr:cNvCxnSpPr/>
      </xdr:nvCxnSpPr>
      <xdr:spPr>
        <a:xfrm flipH="1" flipV="1">
          <a:off x="6096000" y="2847975"/>
          <a:ext cx="57150" cy="390526"/>
        </a:xfrm>
        <a:prstGeom prst="line">
          <a:avLst/>
        </a:prstGeom>
        <a:noFill/>
        <a:ln w="9525" cap="flat" cmpd="sng" algn="ctr">
          <a:solidFill>
            <a:srgbClr val="1F497D">
              <a:lumMod val="75000"/>
            </a:srgbClr>
          </a:solidFill>
          <a:prstDash val="dash"/>
        </a:ln>
        <a:effectLst/>
      </xdr:spPr>
    </xdr:cxnSp>
    <xdr:clientData/>
  </xdr:twoCellAnchor>
  <xdr:twoCellAnchor>
    <xdr:from>
      <xdr:col>8</xdr:col>
      <xdr:colOff>9527</xdr:colOff>
      <xdr:row>30</xdr:row>
      <xdr:rowOff>9528</xdr:rowOff>
    </xdr:from>
    <xdr:to>
      <xdr:col>8</xdr:col>
      <xdr:colOff>695325</xdr:colOff>
      <xdr:row>30</xdr:row>
      <xdr:rowOff>57150</xdr:rowOff>
    </xdr:to>
    <xdr:cxnSp macro="">
      <xdr:nvCxnSpPr>
        <xdr:cNvPr id="205" name="Connecteur droit 204"/>
        <xdr:cNvCxnSpPr/>
      </xdr:nvCxnSpPr>
      <xdr:spPr>
        <a:xfrm flipH="1" flipV="1">
          <a:off x="6105527" y="2867028"/>
          <a:ext cx="685798" cy="47622"/>
        </a:xfrm>
        <a:prstGeom prst="line">
          <a:avLst/>
        </a:prstGeom>
        <a:noFill/>
        <a:ln w="9525" cap="flat" cmpd="sng" algn="ctr">
          <a:solidFill>
            <a:srgbClr val="1F497D">
              <a:lumMod val="75000"/>
            </a:srgbClr>
          </a:solidFill>
          <a:prstDash val="dash"/>
        </a:ln>
        <a:effectLst/>
      </xdr:spPr>
    </xdr:cxnSp>
    <xdr:clientData/>
  </xdr:twoCellAnchor>
  <xdr:twoCellAnchor>
    <xdr:from>
      <xdr:col>7</xdr:col>
      <xdr:colOff>76200</xdr:colOff>
      <xdr:row>29</xdr:row>
      <xdr:rowOff>142875</xdr:rowOff>
    </xdr:from>
    <xdr:to>
      <xdr:col>7</xdr:col>
      <xdr:colOff>714376</xdr:colOff>
      <xdr:row>30</xdr:row>
      <xdr:rowOff>0</xdr:rowOff>
    </xdr:to>
    <xdr:cxnSp macro="">
      <xdr:nvCxnSpPr>
        <xdr:cNvPr id="206" name="Connecteur droit 205"/>
        <xdr:cNvCxnSpPr/>
      </xdr:nvCxnSpPr>
      <xdr:spPr>
        <a:xfrm flipH="1" flipV="1">
          <a:off x="5410200" y="2809875"/>
          <a:ext cx="638176" cy="47625"/>
        </a:xfrm>
        <a:prstGeom prst="line">
          <a:avLst/>
        </a:prstGeom>
        <a:noFill/>
        <a:ln w="9525" cap="flat" cmpd="sng" algn="ctr">
          <a:solidFill>
            <a:srgbClr val="1F497D">
              <a:lumMod val="75000"/>
            </a:srgbClr>
          </a:solidFill>
          <a:prstDash val="dash"/>
        </a:ln>
        <a:effectLst/>
      </xdr:spPr>
    </xdr:cxnSp>
    <xdr:clientData/>
  </xdr:twoCellAnchor>
  <xdr:twoCellAnchor>
    <xdr:from>
      <xdr:col>8</xdr:col>
      <xdr:colOff>752475</xdr:colOff>
      <xdr:row>34</xdr:row>
      <xdr:rowOff>0</xdr:rowOff>
    </xdr:from>
    <xdr:to>
      <xdr:col>10</xdr:col>
      <xdr:colOff>0</xdr:colOff>
      <xdr:row>35</xdr:row>
      <xdr:rowOff>0</xdr:rowOff>
    </xdr:to>
    <xdr:cxnSp macro="">
      <xdr:nvCxnSpPr>
        <xdr:cNvPr id="207" name="Connecteur droit 206"/>
        <xdr:cNvCxnSpPr/>
      </xdr:nvCxnSpPr>
      <xdr:spPr>
        <a:xfrm flipV="1">
          <a:off x="5324475" y="2857500"/>
          <a:ext cx="771525" cy="190500"/>
        </a:xfrm>
        <a:prstGeom prst="line">
          <a:avLst/>
        </a:prstGeom>
        <a:ln w="15875">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0</xdr:colOff>
      <xdr:row>34</xdr:row>
      <xdr:rowOff>9526</xdr:rowOff>
    </xdr:from>
    <xdr:to>
      <xdr:col>10</xdr:col>
      <xdr:colOff>0</xdr:colOff>
      <xdr:row>38</xdr:row>
      <xdr:rowOff>19050</xdr:rowOff>
    </xdr:to>
    <xdr:cxnSp macro="">
      <xdr:nvCxnSpPr>
        <xdr:cNvPr id="208" name="Connecteur droit 207"/>
        <xdr:cNvCxnSpPr/>
      </xdr:nvCxnSpPr>
      <xdr:spPr>
        <a:xfrm flipV="1">
          <a:off x="6096000" y="2867026"/>
          <a:ext cx="0" cy="771524"/>
        </a:xfrm>
        <a:prstGeom prst="line">
          <a:avLst/>
        </a:prstGeom>
        <a:noFill/>
        <a:ln w="15875" cap="flat" cmpd="sng" algn="ctr">
          <a:solidFill>
            <a:srgbClr val="00B050"/>
          </a:solidFill>
          <a:prstDash val="solid"/>
        </a:ln>
        <a:effectLst/>
      </xdr:spPr>
    </xdr:cxnSp>
    <xdr:clientData/>
  </xdr:twoCellAnchor>
  <xdr:twoCellAnchor>
    <xdr:from>
      <xdr:col>10</xdr:col>
      <xdr:colOff>0</xdr:colOff>
      <xdr:row>29</xdr:row>
      <xdr:rowOff>180975</xdr:rowOff>
    </xdr:from>
    <xdr:to>
      <xdr:col>10</xdr:col>
      <xdr:colOff>0</xdr:colOff>
      <xdr:row>33</xdr:row>
      <xdr:rowOff>190499</xdr:rowOff>
    </xdr:to>
    <xdr:cxnSp macro="">
      <xdr:nvCxnSpPr>
        <xdr:cNvPr id="209" name="Connecteur droit 208"/>
        <xdr:cNvCxnSpPr/>
      </xdr:nvCxnSpPr>
      <xdr:spPr>
        <a:xfrm flipV="1">
          <a:off x="6096000" y="2085975"/>
          <a:ext cx="0" cy="771524"/>
        </a:xfrm>
        <a:prstGeom prst="line">
          <a:avLst/>
        </a:prstGeom>
        <a:noFill/>
        <a:ln w="15875" cap="flat" cmpd="sng" algn="ctr">
          <a:solidFill>
            <a:srgbClr val="00B050"/>
          </a:solidFill>
          <a:prstDash val="solid"/>
        </a:ln>
        <a:effectLst/>
      </xdr:spPr>
    </xdr:cxnSp>
    <xdr:clientData/>
  </xdr:twoCellAnchor>
  <xdr:twoCellAnchor>
    <xdr:from>
      <xdr:col>10</xdr:col>
      <xdr:colOff>9525</xdr:colOff>
      <xdr:row>33</xdr:row>
      <xdr:rowOff>0</xdr:rowOff>
    </xdr:from>
    <xdr:to>
      <xdr:col>11</xdr:col>
      <xdr:colOff>0</xdr:colOff>
      <xdr:row>34</xdr:row>
      <xdr:rowOff>0</xdr:rowOff>
    </xdr:to>
    <xdr:cxnSp macro="">
      <xdr:nvCxnSpPr>
        <xdr:cNvPr id="210" name="Connecteur droit 209"/>
        <xdr:cNvCxnSpPr/>
      </xdr:nvCxnSpPr>
      <xdr:spPr>
        <a:xfrm flipV="1">
          <a:off x="6105525" y="2667000"/>
          <a:ext cx="752475" cy="190500"/>
        </a:xfrm>
        <a:prstGeom prst="line">
          <a:avLst/>
        </a:prstGeom>
        <a:noFill/>
        <a:ln w="15875" cap="flat" cmpd="sng" algn="ctr">
          <a:solidFill>
            <a:srgbClr val="00B050"/>
          </a:solidFill>
          <a:prstDash val="solid"/>
        </a:ln>
        <a:effectLst/>
      </xdr:spPr>
    </xdr:cxnSp>
    <xdr:clientData/>
  </xdr:twoCellAnchor>
  <xdr:twoCellAnchor>
    <xdr:from>
      <xdr:col>10</xdr:col>
      <xdr:colOff>0</xdr:colOff>
      <xdr:row>34</xdr:row>
      <xdr:rowOff>9525</xdr:rowOff>
    </xdr:from>
    <xdr:to>
      <xdr:col>11</xdr:col>
      <xdr:colOff>0</xdr:colOff>
      <xdr:row>36</xdr:row>
      <xdr:rowOff>0</xdr:rowOff>
    </xdr:to>
    <xdr:cxnSp macro="">
      <xdr:nvCxnSpPr>
        <xdr:cNvPr id="211" name="Connecteur droit 210"/>
        <xdr:cNvCxnSpPr/>
      </xdr:nvCxnSpPr>
      <xdr:spPr>
        <a:xfrm>
          <a:off x="6096000" y="2867025"/>
          <a:ext cx="762000" cy="371475"/>
        </a:xfrm>
        <a:prstGeom prst="line">
          <a:avLst/>
        </a:prstGeom>
        <a:ln w="15875">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9525</xdr:colOff>
      <xdr:row>32</xdr:row>
      <xdr:rowOff>9525</xdr:rowOff>
    </xdr:from>
    <xdr:to>
      <xdr:col>10</xdr:col>
      <xdr:colOff>9525</xdr:colOff>
      <xdr:row>34</xdr:row>
      <xdr:rowOff>0</xdr:rowOff>
    </xdr:to>
    <xdr:cxnSp macro="">
      <xdr:nvCxnSpPr>
        <xdr:cNvPr id="212" name="Connecteur droit 211"/>
        <xdr:cNvCxnSpPr/>
      </xdr:nvCxnSpPr>
      <xdr:spPr>
        <a:xfrm>
          <a:off x="5343525" y="2486025"/>
          <a:ext cx="762000" cy="371475"/>
        </a:xfrm>
        <a:prstGeom prst="line">
          <a:avLst/>
        </a:prstGeom>
        <a:noFill/>
        <a:ln w="15875" cap="flat" cmpd="sng" algn="ctr">
          <a:solidFill>
            <a:srgbClr val="00B050"/>
          </a:solidFill>
          <a:prstDash val="solid"/>
        </a:ln>
        <a:effectLst/>
      </xdr:spPr>
    </xdr:cxnSp>
    <xdr:clientData/>
  </xdr:twoCellAnchor>
  <xdr:twoCellAnchor>
    <xdr:from>
      <xdr:col>9</xdr:col>
      <xdr:colOff>704850</xdr:colOff>
      <xdr:row>32</xdr:row>
      <xdr:rowOff>0</xdr:rowOff>
    </xdr:from>
    <xdr:to>
      <xdr:col>10</xdr:col>
      <xdr:colOff>0</xdr:colOff>
      <xdr:row>34</xdr:row>
      <xdr:rowOff>9526</xdr:rowOff>
    </xdr:to>
    <xdr:cxnSp macro="">
      <xdr:nvCxnSpPr>
        <xdr:cNvPr id="213" name="Connecteur droit 212"/>
        <xdr:cNvCxnSpPr/>
      </xdr:nvCxnSpPr>
      <xdr:spPr>
        <a:xfrm flipH="1" flipV="1">
          <a:off x="6038850" y="2476500"/>
          <a:ext cx="57150" cy="390526"/>
        </a:xfrm>
        <a:prstGeom prst="line">
          <a:avLst/>
        </a:prstGeom>
        <a:ln>
          <a:solidFill>
            <a:schemeClr val="tx2">
              <a:lumMod val="75000"/>
            </a:schemeClr>
          </a:solidFill>
          <a:prstDash val="dash"/>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0</xdr:colOff>
      <xdr:row>33</xdr:row>
      <xdr:rowOff>180975</xdr:rowOff>
    </xdr:from>
    <xdr:to>
      <xdr:col>10</xdr:col>
      <xdr:colOff>57150</xdr:colOff>
      <xdr:row>36</xdr:row>
      <xdr:rowOff>1</xdr:rowOff>
    </xdr:to>
    <xdr:cxnSp macro="">
      <xdr:nvCxnSpPr>
        <xdr:cNvPr id="214" name="Connecteur droit 213"/>
        <xdr:cNvCxnSpPr/>
      </xdr:nvCxnSpPr>
      <xdr:spPr>
        <a:xfrm flipH="1" flipV="1">
          <a:off x="6096000" y="2847975"/>
          <a:ext cx="57150" cy="390526"/>
        </a:xfrm>
        <a:prstGeom prst="line">
          <a:avLst/>
        </a:prstGeom>
        <a:noFill/>
        <a:ln w="9525" cap="flat" cmpd="sng" algn="ctr">
          <a:solidFill>
            <a:srgbClr val="1F497D">
              <a:lumMod val="75000"/>
            </a:srgbClr>
          </a:solidFill>
          <a:prstDash val="dash"/>
        </a:ln>
        <a:effectLst/>
      </xdr:spPr>
    </xdr:cxnSp>
    <xdr:clientData/>
  </xdr:twoCellAnchor>
  <xdr:twoCellAnchor>
    <xdr:from>
      <xdr:col>10</xdr:col>
      <xdr:colOff>9527</xdr:colOff>
      <xdr:row>34</xdr:row>
      <xdr:rowOff>9528</xdr:rowOff>
    </xdr:from>
    <xdr:to>
      <xdr:col>10</xdr:col>
      <xdr:colOff>695325</xdr:colOff>
      <xdr:row>34</xdr:row>
      <xdr:rowOff>57150</xdr:rowOff>
    </xdr:to>
    <xdr:cxnSp macro="">
      <xdr:nvCxnSpPr>
        <xdr:cNvPr id="215" name="Connecteur droit 214"/>
        <xdr:cNvCxnSpPr/>
      </xdr:nvCxnSpPr>
      <xdr:spPr>
        <a:xfrm flipH="1" flipV="1">
          <a:off x="6105527" y="2867028"/>
          <a:ext cx="685798" cy="47622"/>
        </a:xfrm>
        <a:prstGeom prst="line">
          <a:avLst/>
        </a:prstGeom>
        <a:noFill/>
        <a:ln w="9525" cap="flat" cmpd="sng" algn="ctr">
          <a:solidFill>
            <a:srgbClr val="1F497D">
              <a:lumMod val="75000"/>
            </a:srgbClr>
          </a:solidFill>
          <a:prstDash val="dash"/>
        </a:ln>
        <a:effectLst/>
      </xdr:spPr>
    </xdr:cxnSp>
    <xdr:clientData/>
  </xdr:twoCellAnchor>
  <xdr:twoCellAnchor>
    <xdr:from>
      <xdr:col>9</xdr:col>
      <xdr:colOff>76200</xdr:colOff>
      <xdr:row>33</xdr:row>
      <xdr:rowOff>142875</xdr:rowOff>
    </xdr:from>
    <xdr:to>
      <xdr:col>9</xdr:col>
      <xdr:colOff>714376</xdr:colOff>
      <xdr:row>34</xdr:row>
      <xdr:rowOff>0</xdr:rowOff>
    </xdr:to>
    <xdr:cxnSp macro="">
      <xdr:nvCxnSpPr>
        <xdr:cNvPr id="216" name="Connecteur droit 215"/>
        <xdr:cNvCxnSpPr/>
      </xdr:nvCxnSpPr>
      <xdr:spPr>
        <a:xfrm flipH="1" flipV="1">
          <a:off x="5410200" y="2809875"/>
          <a:ext cx="638176" cy="47625"/>
        </a:xfrm>
        <a:prstGeom prst="line">
          <a:avLst/>
        </a:prstGeom>
        <a:noFill/>
        <a:ln w="9525" cap="flat" cmpd="sng" algn="ctr">
          <a:solidFill>
            <a:srgbClr val="1F497D">
              <a:lumMod val="75000"/>
            </a:srgbClr>
          </a:solidFill>
          <a:prstDash val="dash"/>
        </a:ln>
        <a:effectLst/>
      </xdr:spPr>
    </xdr:cxnSp>
    <xdr:clientData/>
  </xdr:twoCellAnchor>
  <xdr:twoCellAnchor>
    <xdr:from>
      <xdr:col>8</xdr:col>
      <xdr:colOff>752475</xdr:colOff>
      <xdr:row>26</xdr:row>
      <xdr:rowOff>0</xdr:rowOff>
    </xdr:from>
    <xdr:to>
      <xdr:col>10</xdr:col>
      <xdr:colOff>0</xdr:colOff>
      <xdr:row>27</xdr:row>
      <xdr:rowOff>0</xdr:rowOff>
    </xdr:to>
    <xdr:cxnSp macro="">
      <xdr:nvCxnSpPr>
        <xdr:cNvPr id="217" name="Connecteur droit 216"/>
        <xdr:cNvCxnSpPr/>
      </xdr:nvCxnSpPr>
      <xdr:spPr>
        <a:xfrm flipV="1">
          <a:off x="5324475" y="2857500"/>
          <a:ext cx="771525" cy="190500"/>
        </a:xfrm>
        <a:prstGeom prst="line">
          <a:avLst/>
        </a:prstGeom>
        <a:ln w="15875">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0</xdr:colOff>
      <xdr:row>26</xdr:row>
      <xdr:rowOff>9526</xdr:rowOff>
    </xdr:from>
    <xdr:to>
      <xdr:col>10</xdr:col>
      <xdr:colOff>0</xdr:colOff>
      <xdr:row>30</xdr:row>
      <xdr:rowOff>19050</xdr:rowOff>
    </xdr:to>
    <xdr:cxnSp macro="">
      <xdr:nvCxnSpPr>
        <xdr:cNvPr id="218" name="Connecteur droit 217"/>
        <xdr:cNvCxnSpPr/>
      </xdr:nvCxnSpPr>
      <xdr:spPr>
        <a:xfrm flipV="1">
          <a:off x="6096000" y="2867026"/>
          <a:ext cx="0" cy="771524"/>
        </a:xfrm>
        <a:prstGeom prst="line">
          <a:avLst/>
        </a:prstGeom>
        <a:noFill/>
        <a:ln w="15875" cap="flat" cmpd="sng" algn="ctr">
          <a:solidFill>
            <a:srgbClr val="00B050"/>
          </a:solidFill>
          <a:prstDash val="solid"/>
        </a:ln>
        <a:effectLst/>
      </xdr:spPr>
    </xdr:cxnSp>
    <xdr:clientData/>
  </xdr:twoCellAnchor>
  <xdr:twoCellAnchor>
    <xdr:from>
      <xdr:col>10</xdr:col>
      <xdr:colOff>0</xdr:colOff>
      <xdr:row>21</xdr:row>
      <xdr:rowOff>180975</xdr:rowOff>
    </xdr:from>
    <xdr:to>
      <xdr:col>10</xdr:col>
      <xdr:colOff>0</xdr:colOff>
      <xdr:row>25</xdr:row>
      <xdr:rowOff>190499</xdr:rowOff>
    </xdr:to>
    <xdr:cxnSp macro="">
      <xdr:nvCxnSpPr>
        <xdr:cNvPr id="219" name="Connecteur droit 218"/>
        <xdr:cNvCxnSpPr/>
      </xdr:nvCxnSpPr>
      <xdr:spPr>
        <a:xfrm flipV="1">
          <a:off x="6096000" y="2085975"/>
          <a:ext cx="0" cy="771524"/>
        </a:xfrm>
        <a:prstGeom prst="line">
          <a:avLst/>
        </a:prstGeom>
        <a:noFill/>
        <a:ln w="15875" cap="flat" cmpd="sng" algn="ctr">
          <a:solidFill>
            <a:srgbClr val="00B050"/>
          </a:solidFill>
          <a:prstDash val="solid"/>
        </a:ln>
        <a:effectLst/>
      </xdr:spPr>
    </xdr:cxnSp>
    <xdr:clientData/>
  </xdr:twoCellAnchor>
  <xdr:twoCellAnchor>
    <xdr:from>
      <xdr:col>10</xdr:col>
      <xdr:colOff>9525</xdr:colOff>
      <xdr:row>25</xdr:row>
      <xdr:rowOff>0</xdr:rowOff>
    </xdr:from>
    <xdr:to>
      <xdr:col>11</xdr:col>
      <xdr:colOff>0</xdr:colOff>
      <xdr:row>26</xdr:row>
      <xdr:rowOff>0</xdr:rowOff>
    </xdr:to>
    <xdr:cxnSp macro="">
      <xdr:nvCxnSpPr>
        <xdr:cNvPr id="220" name="Connecteur droit 219"/>
        <xdr:cNvCxnSpPr/>
      </xdr:nvCxnSpPr>
      <xdr:spPr>
        <a:xfrm flipV="1">
          <a:off x="6105525" y="2667000"/>
          <a:ext cx="752475" cy="190500"/>
        </a:xfrm>
        <a:prstGeom prst="line">
          <a:avLst/>
        </a:prstGeom>
        <a:noFill/>
        <a:ln w="15875" cap="flat" cmpd="sng" algn="ctr">
          <a:solidFill>
            <a:srgbClr val="00B050"/>
          </a:solidFill>
          <a:prstDash val="solid"/>
        </a:ln>
        <a:effectLst/>
      </xdr:spPr>
    </xdr:cxnSp>
    <xdr:clientData/>
  </xdr:twoCellAnchor>
  <xdr:twoCellAnchor>
    <xdr:from>
      <xdr:col>10</xdr:col>
      <xdr:colOff>0</xdr:colOff>
      <xdr:row>26</xdr:row>
      <xdr:rowOff>9525</xdr:rowOff>
    </xdr:from>
    <xdr:to>
      <xdr:col>11</xdr:col>
      <xdr:colOff>0</xdr:colOff>
      <xdr:row>28</xdr:row>
      <xdr:rowOff>0</xdr:rowOff>
    </xdr:to>
    <xdr:cxnSp macro="">
      <xdr:nvCxnSpPr>
        <xdr:cNvPr id="221" name="Connecteur droit 220"/>
        <xdr:cNvCxnSpPr/>
      </xdr:nvCxnSpPr>
      <xdr:spPr>
        <a:xfrm>
          <a:off x="6096000" y="2867025"/>
          <a:ext cx="762000" cy="371475"/>
        </a:xfrm>
        <a:prstGeom prst="line">
          <a:avLst/>
        </a:prstGeom>
        <a:ln w="15875">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9525</xdr:colOff>
      <xdr:row>24</xdr:row>
      <xdr:rowOff>9525</xdr:rowOff>
    </xdr:from>
    <xdr:to>
      <xdr:col>10</xdr:col>
      <xdr:colOff>9525</xdr:colOff>
      <xdr:row>26</xdr:row>
      <xdr:rowOff>0</xdr:rowOff>
    </xdr:to>
    <xdr:cxnSp macro="">
      <xdr:nvCxnSpPr>
        <xdr:cNvPr id="222" name="Connecteur droit 221"/>
        <xdr:cNvCxnSpPr/>
      </xdr:nvCxnSpPr>
      <xdr:spPr>
        <a:xfrm>
          <a:off x="5343525" y="2486025"/>
          <a:ext cx="762000" cy="371475"/>
        </a:xfrm>
        <a:prstGeom prst="line">
          <a:avLst/>
        </a:prstGeom>
        <a:noFill/>
        <a:ln w="15875" cap="flat" cmpd="sng" algn="ctr">
          <a:solidFill>
            <a:srgbClr val="00B050"/>
          </a:solidFill>
          <a:prstDash val="solid"/>
        </a:ln>
        <a:effectLst/>
      </xdr:spPr>
    </xdr:cxnSp>
    <xdr:clientData/>
  </xdr:twoCellAnchor>
  <xdr:twoCellAnchor>
    <xdr:from>
      <xdr:col>9</xdr:col>
      <xdr:colOff>704850</xdr:colOff>
      <xdr:row>24</xdr:row>
      <xdr:rowOff>0</xdr:rowOff>
    </xdr:from>
    <xdr:to>
      <xdr:col>10</xdr:col>
      <xdr:colOff>0</xdr:colOff>
      <xdr:row>26</xdr:row>
      <xdr:rowOff>9526</xdr:rowOff>
    </xdr:to>
    <xdr:cxnSp macro="">
      <xdr:nvCxnSpPr>
        <xdr:cNvPr id="223" name="Connecteur droit 222"/>
        <xdr:cNvCxnSpPr/>
      </xdr:nvCxnSpPr>
      <xdr:spPr>
        <a:xfrm flipH="1" flipV="1">
          <a:off x="6038850" y="2476500"/>
          <a:ext cx="57150" cy="390526"/>
        </a:xfrm>
        <a:prstGeom prst="line">
          <a:avLst/>
        </a:prstGeom>
        <a:ln>
          <a:solidFill>
            <a:schemeClr val="tx2">
              <a:lumMod val="75000"/>
            </a:schemeClr>
          </a:solidFill>
          <a:prstDash val="dash"/>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0</xdr:colOff>
      <xdr:row>25</xdr:row>
      <xdr:rowOff>180975</xdr:rowOff>
    </xdr:from>
    <xdr:to>
      <xdr:col>10</xdr:col>
      <xdr:colOff>57150</xdr:colOff>
      <xdr:row>28</xdr:row>
      <xdr:rowOff>1</xdr:rowOff>
    </xdr:to>
    <xdr:cxnSp macro="">
      <xdr:nvCxnSpPr>
        <xdr:cNvPr id="224" name="Connecteur droit 223"/>
        <xdr:cNvCxnSpPr/>
      </xdr:nvCxnSpPr>
      <xdr:spPr>
        <a:xfrm flipH="1" flipV="1">
          <a:off x="6096000" y="2847975"/>
          <a:ext cx="57150" cy="390526"/>
        </a:xfrm>
        <a:prstGeom prst="line">
          <a:avLst/>
        </a:prstGeom>
        <a:noFill/>
        <a:ln w="9525" cap="flat" cmpd="sng" algn="ctr">
          <a:solidFill>
            <a:srgbClr val="1F497D">
              <a:lumMod val="75000"/>
            </a:srgbClr>
          </a:solidFill>
          <a:prstDash val="dash"/>
        </a:ln>
        <a:effectLst/>
      </xdr:spPr>
    </xdr:cxnSp>
    <xdr:clientData/>
  </xdr:twoCellAnchor>
  <xdr:twoCellAnchor>
    <xdr:from>
      <xdr:col>10</xdr:col>
      <xdr:colOff>9527</xdr:colOff>
      <xdr:row>26</xdr:row>
      <xdr:rowOff>9528</xdr:rowOff>
    </xdr:from>
    <xdr:to>
      <xdr:col>10</xdr:col>
      <xdr:colOff>695325</xdr:colOff>
      <xdr:row>26</xdr:row>
      <xdr:rowOff>57150</xdr:rowOff>
    </xdr:to>
    <xdr:cxnSp macro="">
      <xdr:nvCxnSpPr>
        <xdr:cNvPr id="225" name="Connecteur droit 224"/>
        <xdr:cNvCxnSpPr/>
      </xdr:nvCxnSpPr>
      <xdr:spPr>
        <a:xfrm flipH="1" flipV="1">
          <a:off x="6105527" y="2867028"/>
          <a:ext cx="685798" cy="47622"/>
        </a:xfrm>
        <a:prstGeom prst="line">
          <a:avLst/>
        </a:prstGeom>
        <a:noFill/>
        <a:ln w="9525" cap="flat" cmpd="sng" algn="ctr">
          <a:solidFill>
            <a:srgbClr val="1F497D">
              <a:lumMod val="75000"/>
            </a:srgbClr>
          </a:solidFill>
          <a:prstDash val="dash"/>
        </a:ln>
        <a:effectLst/>
      </xdr:spPr>
    </xdr:cxnSp>
    <xdr:clientData/>
  </xdr:twoCellAnchor>
  <xdr:twoCellAnchor>
    <xdr:from>
      <xdr:col>9</xdr:col>
      <xdr:colOff>76200</xdr:colOff>
      <xdr:row>25</xdr:row>
      <xdr:rowOff>142875</xdr:rowOff>
    </xdr:from>
    <xdr:to>
      <xdr:col>9</xdr:col>
      <xdr:colOff>714376</xdr:colOff>
      <xdr:row>26</xdr:row>
      <xdr:rowOff>0</xdr:rowOff>
    </xdr:to>
    <xdr:cxnSp macro="">
      <xdr:nvCxnSpPr>
        <xdr:cNvPr id="226" name="Connecteur droit 225"/>
        <xdr:cNvCxnSpPr/>
      </xdr:nvCxnSpPr>
      <xdr:spPr>
        <a:xfrm flipH="1" flipV="1">
          <a:off x="5410200" y="2809875"/>
          <a:ext cx="638176" cy="47625"/>
        </a:xfrm>
        <a:prstGeom prst="line">
          <a:avLst/>
        </a:prstGeom>
        <a:noFill/>
        <a:ln w="9525" cap="flat" cmpd="sng" algn="ctr">
          <a:solidFill>
            <a:srgbClr val="1F497D">
              <a:lumMod val="75000"/>
            </a:srgbClr>
          </a:solidFill>
          <a:prstDash val="dash"/>
        </a:ln>
        <a:effectLst/>
      </xdr:spPr>
    </xdr:cxnSp>
    <xdr:clientData/>
  </xdr:twoCellAnchor>
  <xdr:twoCellAnchor>
    <xdr:from>
      <xdr:col>4</xdr:col>
      <xdr:colOff>752475</xdr:colOff>
      <xdr:row>12</xdr:row>
      <xdr:rowOff>0</xdr:rowOff>
    </xdr:from>
    <xdr:to>
      <xdr:col>6</xdr:col>
      <xdr:colOff>0</xdr:colOff>
      <xdr:row>13</xdr:row>
      <xdr:rowOff>0</xdr:rowOff>
    </xdr:to>
    <xdr:cxnSp macro="">
      <xdr:nvCxnSpPr>
        <xdr:cNvPr id="238" name="Connecteur droit 237"/>
        <xdr:cNvCxnSpPr/>
      </xdr:nvCxnSpPr>
      <xdr:spPr>
        <a:xfrm flipV="1">
          <a:off x="3800475" y="2286000"/>
          <a:ext cx="771525" cy="190500"/>
        </a:xfrm>
        <a:prstGeom prst="line">
          <a:avLst/>
        </a:prstGeom>
        <a:ln w="12700">
          <a:solidFill>
            <a:srgbClr val="FF000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352425</xdr:colOff>
      <xdr:row>19</xdr:row>
      <xdr:rowOff>38100</xdr:rowOff>
    </xdr:from>
    <xdr:to>
      <xdr:col>2</xdr:col>
      <xdr:colOff>352425</xdr:colOff>
      <xdr:row>27</xdr:row>
      <xdr:rowOff>66675</xdr:rowOff>
    </xdr:to>
    <xdr:cxnSp macro="">
      <xdr:nvCxnSpPr>
        <xdr:cNvPr id="241" name="Connecteur droit avec flèche 240"/>
        <xdr:cNvCxnSpPr/>
      </xdr:nvCxnSpPr>
      <xdr:spPr>
        <a:xfrm>
          <a:off x="1876425" y="2324100"/>
          <a:ext cx="0" cy="1552575"/>
        </a:xfrm>
        <a:prstGeom prst="straightConnector1">
          <a:avLst/>
        </a:prstGeom>
        <a:noFill/>
        <a:ln w="9525" cap="flat" cmpd="sng" algn="ctr">
          <a:solidFill>
            <a:sysClr val="windowText" lastClr="000000"/>
          </a:solidFill>
          <a:prstDash val="solid"/>
          <a:headEnd type="stealth"/>
          <a:tailEnd type="stealth"/>
        </a:ln>
        <a:effectLst/>
      </xdr:spPr>
    </xdr:cxnSp>
    <xdr:clientData/>
  </xdr:twoCellAnchor>
  <xdr:twoCellAnchor>
    <xdr:from>
      <xdr:col>7</xdr:col>
      <xdr:colOff>752475</xdr:colOff>
      <xdr:row>15</xdr:row>
      <xdr:rowOff>0</xdr:rowOff>
    </xdr:from>
    <xdr:to>
      <xdr:col>9</xdr:col>
      <xdr:colOff>0</xdr:colOff>
      <xdr:row>16</xdr:row>
      <xdr:rowOff>0</xdr:rowOff>
    </xdr:to>
    <xdr:cxnSp macro="">
      <xdr:nvCxnSpPr>
        <xdr:cNvPr id="270" name="Connecteur droit 269"/>
        <xdr:cNvCxnSpPr/>
      </xdr:nvCxnSpPr>
      <xdr:spPr>
        <a:xfrm flipV="1">
          <a:off x="6848475" y="4953000"/>
          <a:ext cx="771525" cy="190500"/>
        </a:xfrm>
        <a:prstGeom prst="line">
          <a:avLst/>
        </a:prstGeom>
        <a:ln w="12700">
          <a:solidFill>
            <a:srgbClr val="7030A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0</xdr:colOff>
      <xdr:row>15</xdr:row>
      <xdr:rowOff>9526</xdr:rowOff>
    </xdr:from>
    <xdr:to>
      <xdr:col>9</xdr:col>
      <xdr:colOff>0</xdr:colOff>
      <xdr:row>19</xdr:row>
      <xdr:rowOff>19050</xdr:rowOff>
    </xdr:to>
    <xdr:cxnSp macro="">
      <xdr:nvCxnSpPr>
        <xdr:cNvPr id="271" name="Connecteur droit 270"/>
        <xdr:cNvCxnSpPr/>
      </xdr:nvCxnSpPr>
      <xdr:spPr>
        <a:xfrm flipV="1">
          <a:off x="7620000" y="4962526"/>
          <a:ext cx="0" cy="771524"/>
        </a:xfrm>
        <a:prstGeom prst="line">
          <a:avLst/>
        </a:prstGeom>
        <a:noFill/>
        <a:ln w="12700" cap="flat" cmpd="sng" algn="ctr">
          <a:solidFill>
            <a:srgbClr val="7030A0"/>
          </a:solidFill>
          <a:prstDash val="solid"/>
        </a:ln>
        <a:effectLst/>
      </xdr:spPr>
    </xdr:cxnSp>
    <xdr:clientData/>
  </xdr:twoCellAnchor>
  <xdr:twoCellAnchor>
    <xdr:from>
      <xdr:col>9</xdr:col>
      <xdr:colOff>0</xdr:colOff>
      <xdr:row>10</xdr:row>
      <xdr:rowOff>180975</xdr:rowOff>
    </xdr:from>
    <xdr:to>
      <xdr:col>9</xdr:col>
      <xdr:colOff>0</xdr:colOff>
      <xdr:row>14</xdr:row>
      <xdr:rowOff>190499</xdr:rowOff>
    </xdr:to>
    <xdr:cxnSp macro="">
      <xdr:nvCxnSpPr>
        <xdr:cNvPr id="272" name="Connecteur droit 271"/>
        <xdr:cNvCxnSpPr/>
      </xdr:nvCxnSpPr>
      <xdr:spPr>
        <a:xfrm flipV="1">
          <a:off x="7620000" y="4181475"/>
          <a:ext cx="0" cy="771524"/>
        </a:xfrm>
        <a:prstGeom prst="line">
          <a:avLst/>
        </a:prstGeom>
        <a:noFill/>
        <a:ln w="12700" cap="flat" cmpd="sng" algn="ctr">
          <a:solidFill>
            <a:srgbClr val="7030A0"/>
          </a:solidFill>
          <a:prstDash val="solid"/>
        </a:ln>
        <a:effectLst/>
      </xdr:spPr>
    </xdr:cxnSp>
    <xdr:clientData/>
  </xdr:twoCellAnchor>
  <xdr:twoCellAnchor>
    <xdr:from>
      <xdr:col>9</xdr:col>
      <xdr:colOff>9525</xdr:colOff>
      <xdr:row>14</xdr:row>
      <xdr:rowOff>0</xdr:rowOff>
    </xdr:from>
    <xdr:to>
      <xdr:col>10</xdr:col>
      <xdr:colOff>0</xdr:colOff>
      <xdr:row>15</xdr:row>
      <xdr:rowOff>0</xdr:rowOff>
    </xdr:to>
    <xdr:cxnSp macro="">
      <xdr:nvCxnSpPr>
        <xdr:cNvPr id="273" name="Connecteur droit 272"/>
        <xdr:cNvCxnSpPr/>
      </xdr:nvCxnSpPr>
      <xdr:spPr>
        <a:xfrm flipV="1">
          <a:off x="7629525" y="4762500"/>
          <a:ext cx="752475" cy="190500"/>
        </a:xfrm>
        <a:prstGeom prst="line">
          <a:avLst/>
        </a:prstGeom>
        <a:noFill/>
        <a:ln w="12700" cap="flat" cmpd="sng" algn="ctr">
          <a:solidFill>
            <a:srgbClr val="7030A0"/>
          </a:solidFill>
          <a:prstDash val="solid"/>
        </a:ln>
        <a:effectLst/>
      </xdr:spPr>
    </xdr:cxnSp>
    <xdr:clientData/>
  </xdr:twoCellAnchor>
  <xdr:twoCellAnchor>
    <xdr:from>
      <xdr:col>9</xdr:col>
      <xdr:colOff>0</xdr:colOff>
      <xdr:row>15</xdr:row>
      <xdr:rowOff>9525</xdr:rowOff>
    </xdr:from>
    <xdr:to>
      <xdr:col>10</xdr:col>
      <xdr:colOff>0</xdr:colOff>
      <xdr:row>17</xdr:row>
      <xdr:rowOff>0</xdr:rowOff>
    </xdr:to>
    <xdr:cxnSp macro="">
      <xdr:nvCxnSpPr>
        <xdr:cNvPr id="274" name="Connecteur droit 273"/>
        <xdr:cNvCxnSpPr/>
      </xdr:nvCxnSpPr>
      <xdr:spPr>
        <a:xfrm>
          <a:off x="7620000" y="4962525"/>
          <a:ext cx="762000" cy="371475"/>
        </a:xfrm>
        <a:prstGeom prst="line">
          <a:avLst/>
        </a:prstGeom>
        <a:ln w="12700">
          <a:solidFill>
            <a:srgbClr val="7030A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xdr:col>
      <xdr:colOff>9525</xdr:colOff>
      <xdr:row>13</xdr:row>
      <xdr:rowOff>9525</xdr:rowOff>
    </xdr:from>
    <xdr:to>
      <xdr:col>9</xdr:col>
      <xdr:colOff>9525</xdr:colOff>
      <xdr:row>15</xdr:row>
      <xdr:rowOff>0</xdr:rowOff>
    </xdr:to>
    <xdr:cxnSp macro="">
      <xdr:nvCxnSpPr>
        <xdr:cNvPr id="275" name="Connecteur droit 274"/>
        <xdr:cNvCxnSpPr/>
      </xdr:nvCxnSpPr>
      <xdr:spPr>
        <a:xfrm>
          <a:off x="6867525" y="4581525"/>
          <a:ext cx="762000" cy="371475"/>
        </a:xfrm>
        <a:prstGeom prst="line">
          <a:avLst/>
        </a:prstGeom>
        <a:noFill/>
        <a:ln w="12700" cap="flat" cmpd="sng" algn="ctr">
          <a:solidFill>
            <a:srgbClr val="7030A0"/>
          </a:solidFill>
          <a:prstDash val="solid"/>
        </a:ln>
        <a:effectLst/>
      </xdr:spPr>
    </xdr:cxnSp>
    <xdr:clientData/>
  </xdr:twoCellAnchor>
  <xdr:twoCellAnchor>
    <xdr:from>
      <xdr:col>8</xdr:col>
      <xdr:colOff>704850</xdr:colOff>
      <xdr:row>13</xdr:row>
      <xdr:rowOff>0</xdr:rowOff>
    </xdr:from>
    <xdr:to>
      <xdr:col>9</xdr:col>
      <xdr:colOff>0</xdr:colOff>
      <xdr:row>15</xdr:row>
      <xdr:rowOff>9526</xdr:rowOff>
    </xdr:to>
    <xdr:cxnSp macro="">
      <xdr:nvCxnSpPr>
        <xdr:cNvPr id="276" name="Connecteur droit 275"/>
        <xdr:cNvCxnSpPr/>
      </xdr:nvCxnSpPr>
      <xdr:spPr>
        <a:xfrm flipH="1" flipV="1">
          <a:off x="7562850" y="4572000"/>
          <a:ext cx="57150" cy="390526"/>
        </a:xfrm>
        <a:prstGeom prst="line">
          <a:avLst/>
        </a:prstGeom>
        <a:ln>
          <a:solidFill>
            <a:schemeClr val="tx2">
              <a:lumMod val="75000"/>
            </a:schemeClr>
          </a:solidFill>
          <a:prstDash val="dash"/>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0</xdr:colOff>
      <xdr:row>14</xdr:row>
      <xdr:rowOff>180975</xdr:rowOff>
    </xdr:from>
    <xdr:to>
      <xdr:col>9</xdr:col>
      <xdr:colOff>57150</xdr:colOff>
      <xdr:row>17</xdr:row>
      <xdr:rowOff>1</xdr:rowOff>
    </xdr:to>
    <xdr:cxnSp macro="">
      <xdr:nvCxnSpPr>
        <xdr:cNvPr id="277" name="Connecteur droit 276"/>
        <xdr:cNvCxnSpPr/>
      </xdr:nvCxnSpPr>
      <xdr:spPr>
        <a:xfrm flipH="1" flipV="1">
          <a:off x="7620000" y="4943475"/>
          <a:ext cx="57150" cy="390526"/>
        </a:xfrm>
        <a:prstGeom prst="line">
          <a:avLst/>
        </a:prstGeom>
        <a:noFill/>
        <a:ln w="9525" cap="flat" cmpd="sng" algn="ctr">
          <a:solidFill>
            <a:srgbClr val="1F497D">
              <a:lumMod val="75000"/>
            </a:srgbClr>
          </a:solidFill>
          <a:prstDash val="dash"/>
        </a:ln>
        <a:effectLst/>
      </xdr:spPr>
    </xdr:cxnSp>
    <xdr:clientData/>
  </xdr:twoCellAnchor>
  <xdr:twoCellAnchor>
    <xdr:from>
      <xdr:col>9</xdr:col>
      <xdr:colOff>9527</xdr:colOff>
      <xdr:row>15</xdr:row>
      <xdr:rowOff>9528</xdr:rowOff>
    </xdr:from>
    <xdr:to>
      <xdr:col>9</xdr:col>
      <xdr:colOff>695325</xdr:colOff>
      <xdr:row>15</xdr:row>
      <xdr:rowOff>57150</xdr:rowOff>
    </xdr:to>
    <xdr:cxnSp macro="">
      <xdr:nvCxnSpPr>
        <xdr:cNvPr id="278" name="Connecteur droit 277"/>
        <xdr:cNvCxnSpPr/>
      </xdr:nvCxnSpPr>
      <xdr:spPr>
        <a:xfrm flipH="1" flipV="1">
          <a:off x="7629527" y="4962528"/>
          <a:ext cx="685798" cy="47622"/>
        </a:xfrm>
        <a:prstGeom prst="line">
          <a:avLst/>
        </a:prstGeom>
        <a:noFill/>
        <a:ln w="9525" cap="flat" cmpd="sng" algn="ctr">
          <a:solidFill>
            <a:srgbClr val="1F497D">
              <a:lumMod val="75000"/>
            </a:srgbClr>
          </a:solidFill>
          <a:prstDash val="dash"/>
        </a:ln>
        <a:effectLst/>
      </xdr:spPr>
    </xdr:cxnSp>
    <xdr:clientData/>
  </xdr:twoCellAnchor>
  <xdr:twoCellAnchor>
    <xdr:from>
      <xdr:col>8</xdr:col>
      <xdr:colOff>76200</xdr:colOff>
      <xdr:row>14</xdr:row>
      <xdr:rowOff>142875</xdr:rowOff>
    </xdr:from>
    <xdr:to>
      <xdr:col>8</xdr:col>
      <xdr:colOff>714376</xdr:colOff>
      <xdr:row>15</xdr:row>
      <xdr:rowOff>0</xdr:rowOff>
    </xdr:to>
    <xdr:cxnSp macro="">
      <xdr:nvCxnSpPr>
        <xdr:cNvPr id="279" name="Connecteur droit 278"/>
        <xdr:cNvCxnSpPr/>
      </xdr:nvCxnSpPr>
      <xdr:spPr>
        <a:xfrm flipH="1" flipV="1">
          <a:off x="6934200" y="4905375"/>
          <a:ext cx="638176" cy="47625"/>
        </a:xfrm>
        <a:prstGeom prst="line">
          <a:avLst/>
        </a:prstGeom>
        <a:noFill/>
        <a:ln w="9525" cap="flat" cmpd="sng" algn="ctr">
          <a:solidFill>
            <a:srgbClr val="1F497D">
              <a:lumMod val="75000"/>
            </a:srgbClr>
          </a:solidFill>
          <a:prstDash val="dash"/>
        </a:ln>
        <a:effectLst/>
      </xdr:spPr>
    </xdr:cxnSp>
    <xdr:clientData/>
  </xdr:twoCellAnchor>
  <xdr:twoCellAnchor>
    <xdr:from>
      <xdr:col>2</xdr:col>
      <xdr:colOff>542926</xdr:colOff>
      <xdr:row>7</xdr:row>
      <xdr:rowOff>142875</xdr:rowOff>
    </xdr:from>
    <xdr:to>
      <xdr:col>5</xdr:col>
      <xdr:colOff>457200</xdr:colOff>
      <xdr:row>10</xdr:row>
      <xdr:rowOff>66675</xdr:rowOff>
    </xdr:to>
    <xdr:cxnSp macro="">
      <xdr:nvCxnSpPr>
        <xdr:cNvPr id="281" name="Connecteur droit avec flèche 280"/>
        <xdr:cNvCxnSpPr/>
      </xdr:nvCxnSpPr>
      <xdr:spPr>
        <a:xfrm flipH="1">
          <a:off x="2066926" y="1476375"/>
          <a:ext cx="2200274" cy="495300"/>
        </a:xfrm>
        <a:prstGeom prst="straightConnector1">
          <a:avLst/>
        </a:prstGeom>
        <a:ln>
          <a:solidFill>
            <a:schemeClr val="tx1"/>
          </a:solidFill>
          <a:headEnd type="stealth"/>
          <a:tailEnd type="stealth"/>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752475</xdr:colOff>
      <xdr:row>19</xdr:row>
      <xdr:rowOff>0</xdr:rowOff>
    </xdr:from>
    <xdr:to>
      <xdr:col>11</xdr:col>
      <xdr:colOff>0</xdr:colOff>
      <xdr:row>20</xdr:row>
      <xdr:rowOff>0</xdr:rowOff>
    </xdr:to>
    <xdr:cxnSp macro="">
      <xdr:nvCxnSpPr>
        <xdr:cNvPr id="284" name="Connecteur droit 283"/>
        <xdr:cNvCxnSpPr/>
      </xdr:nvCxnSpPr>
      <xdr:spPr>
        <a:xfrm flipV="1">
          <a:off x="6848475" y="4953000"/>
          <a:ext cx="771525" cy="190500"/>
        </a:xfrm>
        <a:prstGeom prst="line">
          <a:avLst/>
        </a:prstGeom>
        <a:ln w="12700">
          <a:solidFill>
            <a:srgbClr val="7030A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11</xdr:col>
      <xdr:colOff>0</xdr:colOff>
      <xdr:row>19</xdr:row>
      <xdr:rowOff>9526</xdr:rowOff>
    </xdr:from>
    <xdr:to>
      <xdr:col>11</xdr:col>
      <xdr:colOff>0</xdr:colOff>
      <xdr:row>23</xdr:row>
      <xdr:rowOff>19050</xdr:rowOff>
    </xdr:to>
    <xdr:cxnSp macro="">
      <xdr:nvCxnSpPr>
        <xdr:cNvPr id="285" name="Connecteur droit 284"/>
        <xdr:cNvCxnSpPr/>
      </xdr:nvCxnSpPr>
      <xdr:spPr>
        <a:xfrm flipV="1">
          <a:off x="7620000" y="4962526"/>
          <a:ext cx="0" cy="771524"/>
        </a:xfrm>
        <a:prstGeom prst="line">
          <a:avLst/>
        </a:prstGeom>
        <a:noFill/>
        <a:ln w="12700" cap="flat" cmpd="sng" algn="ctr">
          <a:solidFill>
            <a:srgbClr val="7030A0"/>
          </a:solidFill>
          <a:prstDash val="solid"/>
        </a:ln>
        <a:effectLst/>
      </xdr:spPr>
    </xdr:cxnSp>
    <xdr:clientData/>
  </xdr:twoCellAnchor>
  <xdr:twoCellAnchor>
    <xdr:from>
      <xdr:col>11</xdr:col>
      <xdr:colOff>0</xdr:colOff>
      <xdr:row>14</xdr:row>
      <xdr:rowOff>180975</xdr:rowOff>
    </xdr:from>
    <xdr:to>
      <xdr:col>11</xdr:col>
      <xdr:colOff>0</xdr:colOff>
      <xdr:row>18</xdr:row>
      <xdr:rowOff>190499</xdr:rowOff>
    </xdr:to>
    <xdr:cxnSp macro="">
      <xdr:nvCxnSpPr>
        <xdr:cNvPr id="286" name="Connecteur droit 285"/>
        <xdr:cNvCxnSpPr/>
      </xdr:nvCxnSpPr>
      <xdr:spPr>
        <a:xfrm flipV="1">
          <a:off x="7620000" y="4181475"/>
          <a:ext cx="0" cy="771524"/>
        </a:xfrm>
        <a:prstGeom prst="line">
          <a:avLst/>
        </a:prstGeom>
        <a:noFill/>
        <a:ln w="12700" cap="flat" cmpd="sng" algn="ctr">
          <a:solidFill>
            <a:srgbClr val="7030A0"/>
          </a:solidFill>
          <a:prstDash val="solid"/>
        </a:ln>
        <a:effectLst/>
      </xdr:spPr>
    </xdr:cxnSp>
    <xdr:clientData/>
  </xdr:twoCellAnchor>
  <xdr:twoCellAnchor>
    <xdr:from>
      <xdr:col>11</xdr:col>
      <xdr:colOff>9525</xdr:colOff>
      <xdr:row>18</xdr:row>
      <xdr:rowOff>0</xdr:rowOff>
    </xdr:from>
    <xdr:to>
      <xdr:col>12</xdr:col>
      <xdr:colOff>0</xdr:colOff>
      <xdr:row>19</xdr:row>
      <xdr:rowOff>0</xdr:rowOff>
    </xdr:to>
    <xdr:cxnSp macro="">
      <xdr:nvCxnSpPr>
        <xdr:cNvPr id="287" name="Connecteur droit 286"/>
        <xdr:cNvCxnSpPr/>
      </xdr:nvCxnSpPr>
      <xdr:spPr>
        <a:xfrm flipV="1">
          <a:off x="7629525" y="4762500"/>
          <a:ext cx="752475" cy="190500"/>
        </a:xfrm>
        <a:prstGeom prst="line">
          <a:avLst/>
        </a:prstGeom>
        <a:noFill/>
        <a:ln w="12700" cap="flat" cmpd="sng" algn="ctr">
          <a:solidFill>
            <a:srgbClr val="7030A0"/>
          </a:solidFill>
          <a:prstDash val="solid"/>
        </a:ln>
        <a:effectLst/>
      </xdr:spPr>
    </xdr:cxnSp>
    <xdr:clientData/>
  </xdr:twoCellAnchor>
  <xdr:twoCellAnchor>
    <xdr:from>
      <xdr:col>11</xdr:col>
      <xdr:colOff>0</xdr:colOff>
      <xdr:row>19</xdr:row>
      <xdr:rowOff>9525</xdr:rowOff>
    </xdr:from>
    <xdr:to>
      <xdr:col>12</xdr:col>
      <xdr:colOff>0</xdr:colOff>
      <xdr:row>21</xdr:row>
      <xdr:rowOff>0</xdr:rowOff>
    </xdr:to>
    <xdr:cxnSp macro="">
      <xdr:nvCxnSpPr>
        <xdr:cNvPr id="288" name="Connecteur droit 287"/>
        <xdr:cNvCxnSpPr/>
      </xdr:nvCxnSpPr>
      <xdr:spPr>
        <a:xfrm>
          <a:off x="7620000" y="4962525"/>
          <a:ext cx="762000" cy="371475"/>
        </a:xfrm>
        <a:prstGeom prst="line">
          <a:avLst/>
        </a:prstGeom>
        <a:ln w="12700">
          <a:solidFill>
            <a:srgbClr val="7030A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9525</xdr:colOff>
      <xdr:row>17</xdr:row>
      <xdr:rowOff>9525</xdr:rowOff>
    </xdr:from>
    <xdr:to>
      <xdr:col>11</xdr:col>
      <xdr:colOff>9525</xdr:colOff>
      <xdr:row>19</xdr:row>
      <xdr:rowOff>0</xdr:rowOff>
    </xdr:to>
    <xdr:cxnSp macro="">
      <xdr:nvCxnSpPr>
        <xdr:cNvPr id="289" name="Connecteur droit 288"/>
        <xdr:cNvCxnSpPr/>
      </xdr:nvCxnSpPr>
      <xdr:spPr>
        <a:xfrm>
          <a:off x="6867525" y="4581525"/>
          <a:ext cx="762000" cy="371475"/>
        </a:xfrm>
        <a:prstGeom prst="line">
          <a:avLst/>
        </a:prstGeom>
        <a:noFill/>
        <a:ln w="12700" cap="flat" cmpd="sng" algn="ctr">
          <a:solidFill>
            <a:srgbClr val="7030A0"/>
          </a:solidFill>
          <a:prstDash val="solid"/>
        </a:ln>
        <a:effectLst/>
      </xdr:spPr>
    </xdr:cxnSp>
    <xdr:clientData/>
  </xdr:twoCellAnchor>
  <xdr:twoCellAnchor>
    <xdr:from>
      <xdr:col>10</xdr:col>
      <xdr:colOff>704850</xdr:colOff>
      <xdr:row>17</xdr:row>
      <xdr:rowOff>0</xdr:rowOff>
    </xdr:from>
    <xdr:to>
      <xdr:col>11</xdr:col>
      <xdr:colOff>0</xdr:colOff>
      <xdr:row>19</xdr:row>
      <xdr:rowOff>9526</xdr:rowOff>
    </xdr:to>
    <xdr:cxnSp macro="">
      <xdr:nvCxnSpPr>
        <xdr:cNvPr id="290" name="Connecteur droit 289"/>
        <xdr:cNvCxnSpPr/>
      </xdr:nvCxnSpPr>
      <xdr:spPr>
        <a:xfrm flipH="1" flipV="1">
          <a:off x="7562850" y="4572000"/>
          <a:ext cx="57150" cy="390526"/>
        </a:xfrm>
        <a:prstGeom prst="line">
          <a:avLst/>
        </a:prstGeom>
        <a:ln>
          <a:solidFill>
            <a:schemeClr val="tx2">
              <a:lumMod val="75000"/>
            </a:schemeClr>
          </a:solidFill>
          <a:prstDash val="dash"/>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11</xdr:col>
      <xdr:colOff>0</xdr:colOff>
      <xdr:row>18</xdr:row>
      <xdr:rowOff>180975</xdr:rowOff>
    </xdr:from>
    <xdr:to>
      <xdr:col>11</xdr:col>
      <xdr:colOff>57150</xdr:colOff>
      <xdr:row>21</xdr:row>
      <xdr:rowOff>1</xdr:rowOff>
    </xdr:to>
    <xdr:cxnSp macro="">
      <xdr:nvCxnSpPr>
        <xdr:cNvPr id="291" name="Connecteur droit 290"/>
        <xdr:cNvCxnSpPr/>
      </xdr:nvCxnSpPr>
      <xdr:spPr>
        <a:xfrm flipH="1" flipV="1">
          <a:off x="7620000" y="4943475"/>
          <a:ext cx="57150" cy="390526"/>
        </a:xfrm>
        <a:prstGeom prst="line">
          <a:avLst/>
        </a:prstGeom>
        <a:noFill/>
        <a:ln w="9525" cap="flat" cmpd="sng" algn="ctr">
          <a:solidFill>
            <a:srgbClr val="1F497D">
              <a:lumMod val="75000"/>
            </a:srgbClr>
          </a:solidFill>
          <a:prstDash val="dash"/>
        </a:ln>
        <a:effectLst/>
      </xdr:spPr>
    </xdr:cxnSp>
    <xdr:clientData/>
  </xdr:twoCellAnchor>
  <xdr:twoCellAnchor>
    <xdr:from>
      <xdr:col>11</xdr:col>
      <xdr:colOff>9527</xdr:colOff>
      <xdr:row>19</xdr:row>
      <xdr:rowOff>9528</xdr:rowOff>
    </xdr:from>
    <xdr:to>
      <xdr:col>11</xdr:col>
      <xdr:colOff>695325</xdr:colOff>
      <xdr:row>19</xdr:row>
      <xdr:rowOff>57150</xdr:rowOff>
    </xdr:to>
    <xdr:cxnSp macro="">
      <xdr:nvCxnSpPr>
        <xdr:cNvPr id="292" name="Connecteur droit 291"/>
        <xdr:cNvCxnSpPr/>
      </xdr:nvCxnSpPr>
      <xdr:spPr>
        <a:xfrm flipH="1" flipV="1">
          <a:off x="7629527" y="4962528"/>
          <a:ext cx="685798" cy="47622"/>
        </a:xfrm>
        <a:prstGeom prst="line">
          <a:avLst/>
        </a:prstGeom>
        <a:noFill/>
        <a:ln w="9525" cap="flat" cmpd="sng" algn="ctr">
          <a:solidFill>
            <a:srgbClr val="1F497D">
              <a:lumMod val="75000"/>
            </a:srgbClr>
          </a:solidFill>
          <a:prstDash val="dash"/>
        </a:ln>
        <a:effectLst/>
      </xdr:spPr>
    </xdr:cxnSp>
    <xdr:clientData/>
  </xdr:twoCellAnchor>
  <xdr:twoCellAnchor>
    <xdr:from>
      <xdr:col>10</xdr:col>
      <xdr:colOff>76200</xdr:colOff>
      <xdr:row>18</xdr:row>
      <xdr:rowOff>142875</xdr:rowOff>
    </xdr:from>
    <xdr:to>
      <xdr:col>10</xdr:col>
      <xdr:colOff>714376</xdr:colOff>
      <xdr:row>19</xdr:row>
      <xdr:rowOff>0</xdr:rowOff>
    </xdr:to>
    <xdr:cxnSp macro="">
      <xdr:nvCxnSpPr>
        <xdr:cNvPr id="293" name="Connecteur droit 292"/>
        <xdr:cNvCxnSpPr/>
      </xdr:nvCxnSpPr>
      <xdr:spPr>
        <a:xfrm flipH="1" flipV="1">
          <a:off x="6934200" y="4905375"/>
          <a:ext cx="638176" cy="47625"/>
        </a:xfrm>
        <a:prstGeom prst="line">
          <a:avLst/>
        </a:prstGeom>
        <a:noFill/>
        <a:ln w="9525" cap="flat" cmpd="sng" algn="ctr">
          <a:solidFill>
            <a:srgbClr val="1F497D">
              <a:lumMod val="75000"/>
            </a:srgbClr>
          </a:solidFill>
          <a:prstDash val="dash"/>
        </a:ln>
        <a:effectLst/>
      </xdr:spPr>
    </xdr:cxnSp>
    <xdr:clientData/>
  </xdr:twoCellAnchor>
  <xdr:twoCellAnchor>
    <xdr:from>
      <xdr:col>7</xdr:col>
      <xdr:colOff>0</xdr:colOff>
      <xdr:row>16</xdr:row>
      <xdr:rowOff>0</xdr:rowOff>
    </xdr:from>
    <xdr:to>
      <xdr:col>8</xdr:col>
      <xdr:colOff>9525</xdr:colOff>
      <xdr:row>17</xdr:row>
      <xdr:rowOff>0</xdr:rowOff>
    </xdr:to>
    <xdr:cxnSp macro="">
      <xdr:nvCxnSpPr>
        <xdr:cNvPr id="294" name="Connecteur droit 293"/>
        <xdr:cNvCxnSpPr/>
      </xdr:nvCxnSpPr>
      <xdr:spPr>
        <a:xfrm flipV="1">
          <a:off x="5334000" y="3048000"/>
          <a:ext cx="771525" cy="190500"/>
        </a:xfrm>
        <a:prstGeom prst="line">
          <a:avLst/>
        </a:prstGeom>
        <a:noFill/>
        <a:ln w="12700" cap="flat" cmpd="sng" algn="ctr">
          <a:solidFill>
            <a:srgbClr val="FF0000"/>
          </a:solidFill>
          <a:prstDash val="solid"/>
        </a:ln>
        <a:effectLst/>
      </xdr:spPr>
    </xdr:cxnSp>
    <xdr:clientData/>
  </xdr:twoCellAnchor>
  <xdr:twoCellAnchor>
    <xdr:from>
      <xdr:col>9</xdr:col>
      <xdr:colOff>0</xdr:colOff>
      <xdr:row>20</xdr:row>
      <xdr:rowOff>0</xdr:rowOff>
    </xdr:from>
    <xdr:to>
      <xdr:col>10</xdr:col>
      <xdr:colOff>9525</xdr:colOff>
      <xdr:row>21</xdr:row>
      <xdr:rowOff>0</xdr:rowOff>
    </xdr:to>
    <xdr:cxnSp macro="">
      <xdr:nvCxnSpPr>
        <xdr:cNvPr id="295" name="Connecteur droit 294"/>
        <xdr:cNvCxnSpPr/>
      </xdr:nvCxnSpPr>
      <xdr:spPr>
        <a:xfrm flipV="1">
          <a:off x="6858000" y="3810000"/>
          <a:ext cx="771525" cy="190500"/>
        </a:xfrm>
        <a:prstGeom prst="line">
          <a:avLst/>
        </a:prstGeom>
        <a:noFill/>
        <a:ln w="12700" cap="flat" cmpd="sng" algn="ctr">
          <a:solidFill>
            <a:srgbClr val="FF0000"/>
          </a:solidFill>
          <a:prstDash val="solid"/>
        </a:ln>
        <a:effectLst/>
      </xdr:spPr>
    </xdr:cxnSp>
    <xdr:clientData/>
  </xdr:twoCellAnchor>
  <xdr:twoCellAnchor>
    <xdr:from>
      <xdr:col>8</xdr:col>
      <xdr:colOff>9525</xdr:colOff>
      <xdr:row>9</xdr:row>
      <xdr:rowOff>0</xdr:rowOff>
    </xdr:from>
    <xdr:to>
      <xdr:col>9</xdr:col>
      <xdr:colOff>0</xdr:colOff>
      <xdr:row>9</xdr:row>
      <xdr:rowOff>180975</xdr:rowOff>
    </xdr:to>
    <xdr:cxnSp macro="">
      <xdr:nvCxnSpPr>
        <xdr:cNvPr id="296" name="Connecteur droit 295"/>
        <xdr:cNvCxnSpPr/>
      </xdr:nvCxnSpPr>
      <xdr:spPr>
        <a:xfrm flipV="1">
          <a:off x="6105525" y="1714500"/>
          <a:ext cx="752475" cy="180975"/>
        </a:xfrm>
        <a:prstGeom prst="line">
          <a:avLst/>
        </a:prstGeom>
        <a:noFill/>
        <a:ln w="9525" cap="flat" cmpd="sng" algn="ctr">
          <a:solidFill>
            <a:schemeClr val="tx1"/>
          </a:solidFill>
          <a:prstDash val="solid"/>
        </a:ln>
        <a:effectLst/>
      </xdr:spPr>
    </xdr:cxnSp>
    <xdr:clientData/>
  </xdr:twoCellAnchor>
  <xdr:twoCellAnchor>
    <xdr:from>
      <xdr:col>8</xdr:col>
      <xdr:colOff>752475</xdr:colOff>
      <xdr:row>8</xdr:row>
      <xdr:rowOff>0</xdr:rowOff>
    </xdr:from>
    <xdr:to>
      <xdr:col>10</xdr:col>
      <xdr:colOff>0</xdr:colOff>
      <xdr:row>9</xdr:row>
      <xdr:rowOff>0</xdr:rowOff>
    </xdr:to>
    <xdr:cxnSp macro="">
      <xdr:nvCxnSpPr>
        <xdr:cNvPr id="298" name="Connecteur droit 297"/>
        <xdr:cNvCxnSpPr/>
      </xdr:nvCxnSpPr>
      <xdr:spPr>
        <a:xfrm flipV="1">
          <a:off x="7610475" y="3619500"/>
          <a:ext cx="771525" cy="190500"/>
        </a:xfrm>
        <a:prstGeom prst="line">
          <a:avLst/>
        </a:prstGeom>
        <a:ln>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0</xdr:colOff>
      <xdr:row>8</xdr:row>
      <xdr:rowOff>9526</xdr:rowOff>
    </xdr:from>
    <xdr:to>
      <xdr:col>10</xdr:col>
      <xdr:colOff>0</xdr:colOff>
      <xdr:row>12</xdr:row>
      <xdr:rowOff>19050</xdr:rowOff>
    </xdr:to>
    <xdr:cxnSp macro="">
      <xdr:nvCxnSpPr>
        <xdr:cNvPr id="299" name="Connecteur droit 298"/>
        <xdr:cNvCxnSpPr/>
      </xdr:nvCxnSpPr>
      <xdr:spPr>
        <a:xfrm flipV="1">
          <a:off x="8382000" y="3629026"/>
          <a:ext cx="0" cy="771524"/>
        </a:xfrm>
        <a:prstGeom prst="line">
          <a:avLst/>
        </a:prstGeom>
        <a:noFill/>
        <a:ln w="9525" cap="flat" cmpd="sng" algn="ctr">
          <a:solidFill>
            <a:srgbClr val="00B050"/>
          </a:solidFill>
          <a:prstDash val="solid"/>
        </a:ln>
        <a:effectLst/>
      </xdr:spPr>
    </xdr:cxnSp>
    <xdr:clientData/>
  </xdr:twoCellAnchor>
  <xdr:twoCellAnchor>
    <xdr:from>
      <xdr:col>10</xdr:col>
      <xdr:colOff>0</xdr:colOff>
      <xdr:row>3</xdr:row>
      <xdr:rowOff>180975</xdr:rowOff>
    </xdr:from>
    <xdr:to>
      <xdr:col>10</xdr:col>
      <xdr:colOff>0</xdr:colOff>
      <xdr:row>7</xdr:row>
      <xdr:rowOff>190499</xdr:rowOff>
    </xdr:to>
    <xdr:cxnSp macro="">
      <xdr:nvCxnSpPr>
        <xdr:cNvPr id="300" name="Connecteur droit 299"/>
        <xdr:cNvCxnSpPr/>
      </xdr:nvCxnSpPr>
      <xdr:spPr>
        <a:xfrm flipV="1">
          <a:off x="8382000" y="2847975"/>
          <a:ext cx="0" cy="771524"/>
        </a:xfrm>
        <a:prstGeom prst="line">
          <a:avLst/>
        </a:prstGeom>
        <a:noFill/>
        <a:ln w="9525" cap="flat" cmpd="sng" algn="ctr">
          <a:solidFill>
            <a:srgbClr val="00B050"/>
          </a:solidFill>
          <a:prstDash val="solid"/>
        </a:ln>
        <a:effectLst/>
      </xdr:spPr>
    </xdr:cxnSp>
    <xdr:clientData/>
  </xdr:twoCellAnchor>
  <xdr:twoCellAnchor>
    <xdr:from>
      <xdr:col>10</xdr:col>
      <xdr:colOff>9525</xdr:colOff>
      <xdr:row>7</xdr:row>
      <xdr:rowOff>0</xdr:rowOff>
    </xdr:from>
    <xdr:to>
      <xdr:col>11</xdr:col>
      <xdr:colOff>0</xdr:colOff>
      <xdr:row>8</xdr:row>
      <xdr:rowOff>0</xdr:rowOff>
    </xdr:to>
    <xdr:cxnSp macro="">
      <xdr:nvCxnSpPr>
        <xdr:cNvPr id="301" name="Connecteur droit 300"/>
        <xdr:cNvCxnSpPr/>
      </xdr:nvCxnSpPr>
      <xdr:spPr>
        <a:xfrm flipV="1">
          <a:off x="8391525" y="3429000"/>
          <a:ext cx="752475" cy="190500"/>
        </a:xfrm>
        <a:prstGeom prst="line">
          <a:avLst/>
        </a:prstGeom>
        <a:noFill/>
        <a:ln w="9525" cap="flat" cmpd="sng" algn="ctr">
          <a:solidFill>
            <a:srgbClr val="00B050"/>
          </a:solidFill>
          <a:prstDash val="solid"/>
        </a:ln>
        <a:effectLst/>
      </xdr:spPr>
    </xdr:cxnSp>
    <xdr:clientData/>
  </xdr:twoCellAnchor>
  <xdr:twoCellAnchor>
    <xdr:from>
      <xdr:col>10</xdr:col>
      <xdr:colOff>0</xdr:colOff>
      <xdr:row>8</xdr:row>
      <xdr:rowOff>9525</xdr:rowOff>
    </xdr:from>
    <xdr:to>
      <xdr:col>11</xdr:col>
      <xdr:colOff>0</xdr:colOff>
      <xdr:row>10</xdr:row>
      <xdr:rowOff>0</xdr:rowOff>
    </xdr:to>
    <xdr:cxnSp macro="">
      <xdr:nvCxnSpPr>
        <xdr:cNvPr id="302" name="Connecteur droit 301"/>
        <xdr:cNvCxnSpPr/>
      </xdr:nvCxnSpPr>
      <xdr:spPr>
        <a:xfrm>
          <a:off x="8382000" y="3629025"/>
          <a:ext cx="762000" cy="371475"/>
        </a:xfrm>
        <a:prstGeom prst="line">
          <a:avLst/>
        </a:prstGeom>
        <a:ln>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9525</xdr:colOff>
      <xdr:row>6</xdr:row>
      <xdr:rowOff>9525</xdr:rowOff>
    </xdr:from>
    <xdr:to>
      <xdr:col>10</xdr:col>
      <xdr:colOff>9525</xdr:colOff>
      <xdr:row>8</xdr:row>
      <xdr:rowOff>0</xdr:rowOff>
    </xdr:to>
    <xdr:cxnSp macro="">
      <xdr:nvCxnSpPr>
        <xdr:cNvPr id="303" name="Connecteur droit 302"/>
        <xdr:cNvCxnSpPr/>
      </xdr:nvCxnSpPr>
      <xdr:spPr>
        <a:xfrm>
          <a:off x="7629525" y="3248025"/>
          <a:ext cx="762000" cy="371475"/>
        </a:xfrm>
        <a:prstGeom prst="line">
          <a:avLst/>
        </a:prstGeom>
        <a:noFill/>
        <a:ln w="9525" cap="flat" cmpd="sng" algn="ctr">
          <a:solidFill>
            <a:srgbClr val="00B050"/>
          </a:solidFill>
          <a:prstDash val="solid"/>
        </a:ln>
        <a:effectLst/>
      </xdr:spPr>
    </xdr:cxnSp>
    <xdr:clientData/>
  </xdr:twoCellAnchor>
  <xdr:twoCellAnchor>
    <xdr:from>
      <xdr:col>9</xdr:col>
      <xdr:colOff>704850</xdr:colOff>
      <xdr:row>6</xdr:row>
      <xdr:rowOff>0</xdr:rowOff>
    </xdr:from>
    <xdr:to>
      <xdr:col>10</xdr:col>
      <xdr:colOff>0</xdr:colOff>
      <xdr:row>8</xdr:row>
      <xdr:rowOff>9526</xdr:rowOff>
    </xdr:to>
    <xdr:cxnSp macro="">
      <xdr:nvCxnSpPr>
        <xdr:cNvPr id="304" name="Connecteur droit 303"/>
        <xdr:cNvCxnSpPr/>
      </xdr:nvCxnSpPr>
      <xdr:spPr>
        <a:xfrm flipH="1" flipV="1">
          <a:off x="8324850" y="3238500"/>
          <a:ext cx="57150" cy="390526"/>
        </a:xfrm>
        <a:prstGeom prst="line">
          <a:avLst/>
        </a:prstGeom>
        <a:ln>
          <a:solidFill>
            <a:schemeClr val="tx2">
              <a:lumMod val="75000"/>
            </a:schemeClr>
          </a:solidFill>
          <a:prstDash val="dash"/>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0</xdr:colOff>
      <xdr:row>7</xdr:row>
      <xdr:rowOff>180975</xdr:rowOff>
    </xdr:from>
    <xdr:to>
      <xdr:col>10</xdr:col>
      <xdr:colOff>57150</xdr:colOff>
      <xdr:row>10</xdr:row>
      <xdr:rowOff>1</xdr:rowOff>
    </xdr:to>
    <xdr:cxnSp macro="">
      <xdr:nvCxnSpPr>
        <xdr:cNvPr id="305" name="Connecteur droit 304"/>
        <xdr:cNvCxnSpPr/>
      </xdr:nvCxnSpPr>
      <xdr:spPr>
        <a:xfrm flipH="1" flipV="1">
          <a:off x="8382000" y="3609975"/>
          <a:ext cx="57150" cy="390526"/>
        </a:xfrm>
        <a:prstGeom prst="line">
          <a:avLst/>
        </a:prstGeom>
        <a:noFill/>
        <a:ln w="9525" cap="flat" cmpd="sng" algn="ctr">
          <a:solidFill>
            <a:srgbClr val="1F497D">
              <a:lumMod val="75000"/>
            </a:srgbClr>
          </a:solidFill>
          <a:prstDash val="dash"/>
        </a:ln>
        <a:effectLst/>
      </xdr:spPr>
    </xdr:cxnSp>
    <xdr:clientData/>
  </xdr:twoCellAnchor>
  <xdr:twoCellAnchor>
    <xdr:from>
      <xdr:col>10</xdr:col>
      <xdr:colOff>9527</xdr:colOff>
      <xdr:row>8</xdr:row>
      <xdr:rowOff>9528</xdr:rowOff>
    </xdr:from>
    <xdr:to>
      <xdr:col>10</xdr:col>
      <xdr:colOff>695325</xdr:colOff>
      <xdr:row>8</xdr:row>
      <xdr:rowOff>57150</xdr:rowOff>
    </xdr:to>
    <xdr:cxnSp macro="">
      <xdr:nvCxnSpPr>
        <xdr:cNvPr id="306" name="Connecteur droit 305"/>
        <xdr:cNvCxnSpPr/>
      </xdr:nvCxnSpPr>
      <xdr:spPr>
        <a:xfrm flipH="1" flipV="1">
          <a:off x="8391527" y="3629028"/>
          <a:ext cx="685798" cy="47622"/>
        </a:xfrm>
        <a:prstGeom prst="line">
          <a:avLst/>
        </a:prstGeom>
        <a:noFill/>
        <a:ln w="9525" cap="flat" cmpd="sng" algn="ctr">
          <a:solidFill>
            <a:srgbClr val="1F497D">
              <a:lumMod val="75000"/>
            </a:srgbClr>
          </a:solidFill>
          <a:prstDash val="dash"/>
        </a:ln>
        <a:effectLst/>
      </xdr:spPr>
    </xdr:cxnSp>
    <xdr:clientData/>
  </xdr:twoCellAnchor>
  <xdr:twoCellAnchor>
    <xdr:from>
      <xdr:col>9</xdr:col>
      <xdr:colOff>76200</xdr:colOff>
      <xdr:row>7</xdr:row>
      <xdr:rowOff>142875</xdr:rowOff>
    </xdr:from>
    <xdr:to>
      <xdr:col>9</xdr:col>
      <xdr:colOff>714376</xdr:colOff>
      <xdr:row>8</xdr:row>
      <xdr:rowOff>0</xdr:rowOff>
    </xdr:to>
    <xdr:cxnSp macro="">
      <xdr:nvCxnSpPr>
        <xdr:cNvPr id="307" name="Connecteur droit 306"/>
        <xdr:cNvCxnSpPr/>
      </xdr:nvCxnSpPr>
      <xdr:spPr>
        <a:xfrm flipH="1" flipV="1">
          <a:off x="7696200" y="3571875"/>
          <a:ext cx="638176" cy="47625"/>
        </a:xfrm>
        <a:prstGeom prst="line">
          <a:avLst/>
        </a:prstGeom>
        <a:noFill/>
        <a:ln w="9525" cap="flat" cmpd="sng" algn="ctr">
          <a:solidFill>
            <a:srgbClr val="1F497D">
              <a:lumMod val="75000"/>
            </a:srgbClr>
          </a:solidFill>
          <a:prstDash val="dash"/>
        </a:ln>
        <a:effectLst/>
      </xdr:spPr>
    </xdr:cxnSp>
    <xdr:clientData/>
  </xdr:twoCellAnchor>
  <xdr:twoCellAnchor>
    <xdr:from>
      <xdr:col>5</xdr:col>
      <xdr:colOff>752475</xdr:colOff>
      <xdr:row>19</xdr:row>
      <xdr:rowOff>0</xdr:rowOff>
    </xdr:from>
    <xdr:to>
      <xdr:col>7</xdr:col>
      <xdr:colOff>0</xdr:colOff>
      <xdr:row>20</xdr:row>
      <xdr:rowOff>0</xdr:rowOff>
    </xdr:to>
    <xdr:cxnSp macro="">
      <xdr:nvCxnSpPr>
        <xdr:cNvPr id="320" name="Connecteur droit 319"/>
        <xdr:cNvCxnSpPr/>
      </xdr:nvCxnSpPr>
      <xdr:spPr>
        <a:xfrm flipV="1">
          <a:off x="7610475" y="3619500"/>
          <a:ext cx="771525" cy="190500"/>
        </a:xfrm>
        <a:prstGeom prst="line">
          <a:avLst/>
        </a:prstGeom>
        <a:ln w="12700">
          <a:solidFill>
            <a:srgbClr val="7030A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0</xdr:colOff>
      <xdr:row>19</xdr:row>
      <xdr:rowOff>9526</xdr:rowOff>
    </xdr:from>
    <xdr:to>
      <xdr:col>7</xdr:col>
      <xdr:colOff>0</xdr:colOff>
      <xdr:row>23</xdr:row>
      <xdr:rowOff>19050</xdr:rowOff>
    </xdr:to>
    <xdr:cxnSp macro="">
      <xdr:nvCxnSpPr>
        <xdr:cNvPr id="321" name="Connecteur droit 320"/>
        <xdr:cNvCxnSpPr/>
      </xdr:nvCxnSpPr>
      <xdr:spPr>
        <a:xfrm flipV="1">
          <a:off x="8382000" y="3629026"/>
          <a:ext cx="0" cy="771524"/>
        </a:xfrm>
        <a:prstGeom prst="line">
          <a:avLst/>
        </a:prstGeom>
        <a:noFill/>
        <a:ln w="12700" cap="flat" cmpd="sng" algn="ctr">
          <a:solidFill>
            <a:srgbClr val="7030A0"/>
          </a:solidFill>
          <a:prstDash val="solid"/>
        </a:ln>
        <a:effectLst/>
      </xdr:spPr>
    </xdr:cxnSp>
    <xdr:clientData/>
  </xdr:twoCellAnchor>
  <xdr:twoCellAnchor>
    <xdr:from>
      <xdr:col>7</xdr:col>
      <xdr:colOff>0</xdr:colOff>
      <xdr:row>14</xdr:row>
      <xdr:rowOff>180975</xdr:rowOff>
    </xdr:from>
    <xdr:to>
      <xdr:col>7</xdr:col>
      <xdr:colOff>0</xdr:colOff>
      <xdr:row>18</xdr:row>
      <xdr:rowOff>190499</xdr:rowOff>
    </xdr:to>
    <xdr:cxnSp macro="">
      <xdr:nvCxnSpPr>
        <xdr:cNvPr id="322" name="Connecteur droit 321"/>
        <xdr:cNvCxnSpPr/>
      </xdr:nvCxnSpPr>
      <xdr:spPr>
        <a:xfrm flipV="1">
          <a:off x="8382000" y="2847975"/>
          <a:ext cx="0" cy="771524"/>
        </a:xfrm>
        <a:prstGeom prst="line">
          <a:avLst/>
        </a:prstGeom>
        <a:noFill/>
        <a:ln w="12700" cap="flat" cmpd="sng" algn="ctr">
          <a:solidFill>
            <a:srgbClr val="7030A0"/>
          </a:solidFill>
          <a:prstDash val="solid"/>
        </a:ln>
        <a:effectLst/>
      </xdr:spPr>
    </xdr:cxnSp>
    <xdr:clientData/>
  </xdr:twoCellAnchor>
  <xdr:twoCellAnchor>
    <xdr:from>
      <xdr:col>7</xdr:col>
      <xdr:colOff>9525</xdr:colOff>
      <xdr:row>18</xdr:row>
      <xdr:rowOff>0</xdr:rowOff>
    </xdr:from>
    <xdr:to>
      <xdr:col>8</xdr:col>
      <xdr:colOff>0</xdr:colOff>
      <xdr:row>19</xdr:row>
      <xdr:rowOff>0</xdr:rowOff>
    </xdr:to>
    <xdr:cxnSp macro="">
      <xdr:nvCxnSpPr>
        <xdr:cNvPr id="323" name="Connecteur droit 322"/>
        <xdr:cNvCxnSpPr/>
      </xdr:nvCxnSpPr>
      <xdr:spPr>
        <a:xfrm flipV="1">
          <a:off x="8391525" y="3429000"/>
          <a:ext cx="752475" cy="190500"/>
        </a:xfrm>
        <a:prstGeom prst="line">
          <a:avLst/>
        </a:prstGeom>
        <a:noFill/>
        <a:ln w="12700" cap="flat" cmpd="sng" algn="ctr">
          <a:solidFill>
            <a:srgbClr val="7030A0"/>
          </a:solidFill>
          <a:prstDash val="solid"/>
        </a:ln>
        <a:effectLst/>
      </xdr:spPr>
    </xdr:cxnSp>
    <xdr:clientData/>
  </xdr:twoCellAnchor>
  <xdr:twoCellAnchor>
    <xdr:from>
      <xdr:col>7</xdr:col>
      <xdr:colOff>0</xdr:colOff>
      <xdr:row>19</xdr:row>
      <xdr:rowOff>9525</xdr:rowOff>
    </xdr:from>
    <xdr:to>
      <xdr:col>8</xdr:col>
      <xdr:colOff>0</xdr:colOff>
      <xdr:row>21</xdr:row>
      <xdr:rowOff>0</xdr:rowOff>
    </xdr:to>
    <xdr:cxnSp macro="">
      <xdr:nvCxnSpPr>
        <xdr:cNvPr id="324" name="Connecteur droit 323"/>
        <xdr:cNvCxnSpPr/>
      </xdr:nvCxnSpPr>
      <xdr:spPr>
        <a:xfrm>
          <a:off x="8382000" y="3629025"/>
          <a:ext cx="762000" cy="371475"/>
        </a:xfrm>
        <a:prstGeom prst="line">
          <a:avLst/>
        </a:prstGeom>
        <a:ln>
          <a:solidFill>
            <a:srgbClr val="7030A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9525</xdr:colOff>
      <xdr:row>17</xdr:row>
      <xdr:rowOff>9525</xdr:rowOff>
    </xdr:from>
    <xdr:to>
      <xdr:col>7</xdr:col>
      <xdr:colOff>9525</xdr:colOff>
      <xdr:row>19</xdr:row>
      <xdr:rowOff>0</xdr:rowOff>
    </xdr:to>
    <xdr:cxnSp macro="">
      <xdr:nvCxnSpPr>
        <xdr:cNvPr id="325" name="Connecteur droit 324"/>
        <xdr:cNvCxnSpPr/>
      </xdr:nvCxnSpPr>
      <xdr:spPr>
        <a:xfrm>
          <a:off x="7629525" y="3248025"/>
          <a:ext cx="762000" cy="371475"/>
        </a:xfrm>
        <a:prstGeom prst="line">
          <a:avLst/>
        </a:prstGeom>
        <a:noFill/>
        <a:ln w="9525" cap="flat" cmpd="sng" algn="ctr">
          <a:solidFill>
            <a:srgbClr val="7030A0"/>
          </a:solidFill>
          <a:prstDash val="solid"/>
        </a:ln>
        <a:effectLst/>
      </xdr:spPr>
    </xdr:cxnSp>
    <xdr:clientData/>
  </xdr:twoCellAnchor>
  <xdr:twoCellAnchor>
    <xdr:from>
      <xdr:col>6</xdr:col>
      <xdr:colOff>704850</xdr:colOff>
      <xdr:row>17</xdr:row>
      <xdr:rowOff>0</xdr:rowOff>
    </xdr:from>
    <xdr:to>
      <xdr:col>7</xdr:col>
      <xdr:colOff>0</xdr:colOff>
      <xdr:row>19</xdr:row>
      <xdr:rowOff>9526</xdr:rowOff>
    </xdr:to>
    <xdr:cxnSp macro="">
      <xdr:nvCxnSpPr>
        <xdr:cNvPr id="326" name="Connecteur droit 325"/>
        <xdr:cNvCxnSpPr/>
      </xdr:nvCxnSpPr>
      <xdr:spPr>
        <a:xfrm flipH="1" flipV="1">
          <a:off x="8324850" y="3238500"/>
          <a:ext cx="57150" cy="390526"/>
        </a:xfrm>
        <a:prstGeom prst="line">
          <a:avLst/>
        </a:prstGeom>
        <a:ln>
          <a:solidFill>
            <a:schemeClr val="tx2">
              <a:lumMod val="75000"/>
            </a:schemeClr>
          </a:solidFill>
          <a:prstDash val="dash"/>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0</xdr:colOff>
      <xdr:row>18</xdr:row>
      <xdr:rowOff>180975</xdr:rowOff>
    </xdr:from>
    <xdr:to>
      <xdr:col>7</xdr:col>
      <xdr:colOff>57150</xdr:colOff>
      <xdr:row>21</xdr:row>
      <xdr:rowOff>1</xdr:rowOff>
    </xdr:to>
    <xdr:cxnSp macro="">
      <xdr:nvCxnSpPr>
        <xdr:cNvPr id="327" name="Connecteur droit 326"/>
        <xdr:cNvCxnSpPr/>
      </xdr:nvCxnSpPr>
      <xdr:spPr>
        <a:xfrm flipH="1" flipV="1">
          <a:off x="8382000" y="3609975"/>
          <a:ext cx="57150" cy="390526"/>
        </a:xfrm>
        <a:prstGeom prst="line">
          <a:avLst/>
        </a:prstGeom>
        <a:noFill/>
        <a:ln w="9525" cap="flat" cmpd="sng" algn="ctr">
          <a:solidFill>
            <a:srgbClr val="1F497D">
              <a:lumMod val="75000"/>
            </a:srgbClr>
          </a:solidFill>
          <a:prstDash val="dash"/>
        </a:ln>
        <a:effectLst/>
      </xdr:spPr>
    </xdr:cxnSp>
    <xdr:clientData/>
  </xdr:twoCellAnchor>
  <xdr:twoCellAnchor>
    <xdr:from>
      <xdr:col>7</xdr:col>
      <xdr:colOff>9527</xdr:colOff>
      <xdr:row>19</xdr:row>
      <xdr:rowOff>9528</xdr:rowOff>
    </xdr:from>
    <xdr:to>
      <xdr:col>7</xdr:col>
      <xdr:colOff>695325</xdr:colOff>
      <xdr:row>19</xdr:row>
      <xdr:rowOff>57150</xdr:rowOff>
    </xdr:to>
    <xdr:cxnSp macro="">
      <xdr:nvCxnSpPr>
        <xdr:cNvPr id="328" name="Connecteur droit 327"/>
        <xdr:cNvCxnSpPr/>
      </xdr:nvCxnSpPr>
      <xdr:spPr>
        <a:xfrm flipH="1" flipV="1">
          <a:off x="8391527" y="3629028"/>
          <a:ext cx="685798" cy="47622"/>
        </a:xfrm>
        <a:prstGeom prst="line">
          <a:avLst/>
        </a:prstGeom>
        <a:noFill/>
        <a:ln w="9525" cap="flat" cmpd="sng" algn="ctr">
          <a:solidFill>
            <a:srgbClr val="1F497D">
              <a:lumMod val="75000"/>
            </a:srgbClr>
          </a:solidFill>
          <a:prstDash val="dash"/>
        </a:ln>
        <a:effectLst/>
      </xdr:spPr>
    </xdr:cxnSp>
    <xdr:clientData/>
  </xdr:twoCellAnchor>
  <xdr:twoCellAnchor>
    <xdr:from>
      <xdr:col>6</xdr:col>
      <xdr:colOff>76200</xdr:colOff>
      <xdr:row>18</xdr:row>
      <xdr:rowOff>142875</xdr:rowOff>
    </xdr:from>
    <xdr:to>
      <xdr:col>6</xdr:col>
      <xdr:colOff>714376</xdr:colOff>
      <xdr:row>19</xdr:row>
      <xdr:rowOff>0</xdr:rowOff>
    </xdr:to>
    <xdr:cxnSp macro="">
      <xdr:nvCxnSpPr>
        <xdr:cNvPr id="329" name="Connecteur droit 328"/>
        <xdr:cNvCxnSpPr/>
      </xdr:nvCxnSpPr>
      <xdr:spPr>
        <a:xfrm flipH="1" flipV="1">
          <a:off x="7696200" y="3571875"/>
          <a:ext cx="638176" cy="47625"/>
        </a:xfrm>
        <a:prstGeom prst="line">
          <a:avLst/>
        </a:prstGeom>
        <a:noFill/>
        <a:ln w="9525" cap="flat" cmpd="sng" algn="ctr">
          <a:solidFill>
            <a:srgbClr val="1F497D">
              <a:lumMod val="75000"/>
            </a:srgbClr>
          </a:solidFill>
          <a:prstDash val="dash"/>
        </a:ln>
        <a:effectLst/>
      </xdr:spPr>
    </xdr:cxnSp>
    <xdr:clientData/>
  </xdr:twoCellAnchor>
  <xdr:twoCellAnchor>
    <xdr:from>
      <xdr:col>5</xdr:col>
      <xdr:colOff>0</xdr:colOff>
      <xdr:row>20</xdr:row>
      <xdr:rowOff>0</xdr:rowOff>
    </xdr:from>
    <xdr:to>
      <xdr:col>6</xdr:col>
      <xdr:colOff>9525</xdr:colOff>
      <xdr:row>21</xdr:row>
      <xdr:rowOff>0</xdr:rowOff>
    </xdr:to>
    <xdr:cxnSp macro="">
      <xdr:nvCxnSpPr>
        <xdr:cNvPr id="330" name="Connecteur droit 329"/>
        <xdr:cNvCxnSpPr/>
      </xdr:nvCxnSpPr>
      <xdr:spPr>
        <a:xfrm flipV="1">
          <a:off x="6858000" y="3810000"/>
          <a:ext cx="771525" cy="190500"/>
        </a:xfrm>
        <a:prstGeom prst="line">
          <a:avLst/>
        </a:prstGeom>
        <a:noFill/>
        <a:ln w="12700" cap="flat" cmpd="sng" algn="ctr">
          <a:solidFill>
            <a:srgbClr val="FF0000"/>
          </a:solidFill>
          <a:prstDash val="solid"/>
        </a:ln>
        <a:effectLst/>
      </xdr:spPr>
    </xdr:cxnSp>
    <xdr:clientData/>
  </xdr:twoCellAnchor>
  <xdr:twoCellAnchor>
    <xdr:from>
      <xdr:col>5</xdr:col>
      <xdr:colOff>752475</xdr:colOff>
      <xdr:row>11</xdr:row>
      <xdr:rowOff>0</xdr:rowOff>
    </xdr:from>
    <xdr:to>
      <xdr:col>7</xdr:col>
      <xdr:colOff>0</xdr:colOff>
      <xdr:row>12</xdr:row>
      <xdr:rowOff>0</xdr:rowOff>
    </xdr:to>
    <xdr:cxnSp macro="">
      <xdr:nvCxnSpPr>
        <xdr:cNvPr id="405" name="Connecteur droit 404"/>
        <xdr:cNvCxnSpPr/>
      </xdr:nvCxnSpPr>
      <xdr:spPr>
        <a:xfrm flipV="1">
          <a:off x="10658475" y="3048000"/>
          <a:ext cx="771525" cy="190500"/>
        </a:xfrm>
        <a:prstGeom prst="line">
          <a:avLst/>
        </a:prstGeom>
        <a:ln w="12700">
          <a:solidFill>
            <a:srgbClr val="7030A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0</xdr:colOff>
      <xdr:row>11</xdr:row>
      <xdr:rowOff>9526</xdr:rowOff>
    </xdr:from>
    <xdr:to>
      <xdr:col>7</xdr:col>
      <xdr:colOff>0</xdr:colOff>
      <xdr:row>15</xdr:row>
      <xdr:rowOff>19050</xdr:rowOff>
    </xdr:to>
    <xdr:cxnSp macro="">
      <xdr:nvCxnSpPr>
        <xdr:cNvPr id="406" name="Connecteur droit 405"/>
        <xdr:cNvCxnSpPr/>
      </xdr:nvCxnSpPr>
      <xdr:spPr>
        <a:xfrm flipV="1">
          <a:off x="11430000" y="3057526"/>
          <a:ext cx="0" cy="771524"/>
        </a:xfrm>
        <a:prstGeom prst="line">
          <a:avLst/>
        </a:prstGeom>
        <a:noFill/>
        <a:ln w="12700" cap="flat" cmpd="sng" algn="ctr">
          <a:solidFill>
            <a:srgbClr val="7030A0"/>
          </a:solidFill>
          <a:prstDash val="solid"/>
        </a:ln>
        <a:effectLst/>
      </xdr:spPr>
    </xdr:cxnSp>
    <xdr:clientData/>
  </xdr:twoCellAnchor>
  <xdr:twoCellAnchor>
    <xdr:from>
      <xdr:col>7</xdr:col>
      <xdr:colOff>0</xdr:colOff>
      <xdr:row>6</xdr:row>
      <xdr:rowOff>180975</xdr:rowOff>
    </xdr:from>
    <xdr:to>
      <xdr:col>7</xdr:col>
      <xdr:colOff>0</xdr:colOff>
      <xdr:row>10</xdr:row>
      <xdr:rowOff>190499</xdr:rowOff>
    </xdr:to>
    <xdr:cxnSp macro="">
      <xdr:nvCxnSpPr>
        <xdr:cNvPr id="407" name="Connecteur droit 406"/>
        <xdr:cNvCxnSpPr/>
      </xdr:nvCxnSpPr>
      <xdr:spPr>
        <a:xfrm flipV="1">
          <a:off x="11430000" y="2276475"/>
          <a:ext cx="0" cy="771524"/>
        </a:xfrm>
        <a:prstGeom prst="line">
          <a:avLst/>
        </a:prstGeom>
        <a:noFill/>
        <a:ln w="12700" cap="flat" cmpd="sng" algn="ctr">
          <a:solidFill>
            <a:srgbClr val="7030A0"/>
          </a:solidFill>
          <a:prstDash val="solid"/>
        </a:ln>
        <a:effectLst/>
      </xdr:spPr>
    </xdr:cxnSp>
    <xdr:clientData/>
  </xdr:twoCellAnchor>
  <xdr:twoCellAnchor>
    <xdr:from>
      <xdr:col>7</xdr:col>
      <xdr:colOff>9525</xdr:colOff>
      <xdr:row>10</xdr:row>
      <xdr:rowOff>0</xdr:rowOff>
    </xdr:from>
    <xdr:to>
      <xdr:col>8</xdr:col>
      <xdr:colOff>0</xdr:colOff>
      <xdr:row>11</xdr:row>
      <xdr:rowOff>0</xdr:rowOff>
    </xdr:to>
    <xdr:cxnSp macro="">
      <xdr:nvCxnSpPr>
        <xdr:cNvPr id="408" name="Connecteur droit 407"/>
        <xdr:cNvCxnSpPr/>
      </xdr:nvCxnSpPr>
      <xdr:spPr>
        <a:xfrm flipV="1">
          <a:off x="11439525" y="2857500"/>
          <a:ext cx="752475" cy="190500"/>
        </a:xfrm>
        <a:prstGeom prst="line">
          <a:avLst/>
        </a:prstGeom>
        <a:noFill/>
        <a:ln w="12700" cap="flat" cmpd="sng" algn="ctr">
          <a:solidFill>
            <a:srgbClr val="7030A0"/>
          </a:solidFill>
          <a:prstDash val="solid"/>
        </a:ln>
        <a:effectLst/>
      </xdr:spPr>
    </xdr:cxnSp>
    <xdr:clientData/>
  </xdr:twoCellAnchor>
  <xdr:twoCellAnchor>
    <xdr:from>
      <xdr:col>7</xdr:col>
      <xdr:colOff>0</xdr:colOff>
      <xdr:row>11</xdr:row>
      <xdr:rowOff>9525</xdr:rowOff>
    </xdr:from>
    <xdr:to>
      <xdr:col>8</xdr:col>
      <xdr:colOff>0</xdr:colOff>
      <xdr:row>13</xdr:row>
      <xdr:rowOff>0</xdr:rowOff>
    </xdr:to>
    <xdr:cxnSp macro="">
      <xdr:nvCxnSpPr>
        <xdr:cNvPr id="409" name="Connecteur droit 408"/>
        <xdr:cNvCxnSpPr/>
      </xdr:nvCxnSpPr>
      <xdr:spPr>
        <a:xfrm>
          <a:off x="11430000" y="3057525"/>
          <a:ext cx="762000" cy="371475"/>
        </a:xfrm>
        <a:prstGeom prst="line">
          <a:avLst/>
        </a:prstGeom>
        <a:ln w="12700">
          <a:solidFill>
            <a:srgbClr val="7030A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9525</xdr:colOff>
      <xdr:row>9</xdr:row>
      <xdr:rowOff>9525</xdr:rowOff>
    </xdr:from>
    <xdr:to>
      <xdr:col>7</xdr:col>
      <xdr:colOff>9525</xdr:colOff>
      <xdr:row>11</xdr:row>
      <xdr:rowOff>0</xdr:rowOff>
    </xdr:to>
    <xdr:cxnSp macro="">
      <xdr:nvCxnSpPr>
        <xdr:cNvPr id="410" name="Connecteur droit 409"/>
        <xdr:cNvCxnSpPr/>
      </xdr:nvCxnSpPr>
      <xdr:spPr>
        <a:xfrm>
          <a:off x="10677525" y="2676525"/>
          <a:ext cx="762000" cy="371475"/>
        </a:xfrm>
        <a:prstGeom prst="line">
          <a:avLst/>
        </a:prstGeom>
        <a:noFill/>
        <a:ln w="12700" cap="flat" cmpd="sng" algn="ctr">
          <a:solidFill>
            <a:srgbClr val="7030A0"/>
          </a:solidFill>
          <a:prstDash val="solid"/>
        </a:ln>
        <a:effectLst/>
      </xdr:spPr>
    </xdr:cxnSp>
    <xdr:clientData/>
  </xdr:twoCellAnchor>
  <xdr:twoCellAnchor>
    <xdr:from>
      <xdr:col>6</xdr:col>
      <xdr:colOff>704850</xdr:colOff>
      <xdr:row>9</xdr:row>
      <xdr:rowOff>0</xdr:rowOff>
    </xdr:from>
    <xdr:to>
      <xdr:col>7</xdr:col>
      <xdr:colOff>0</xdr:colOff>
      <xdr:row>11</xdr:row>
      <xdr:rowOff>9526</xdr:rowOff>
    </xdr:to>
    <xdr:cxnSp macro="">
      <xdr:nvCxnSpPr>
        <xdr:cNvPr id="411" name="Connecteur droit 410"/>
        <xdr:cNvCxnSpPr/>
      </xdr:nvCxnSpPr>
      <xdr:spPr>
        <a:xfrm flipH="1" flipV="1">
          <a:off x="11372850" y="2667000"/>
          <a:ext cx="57150" cy="390526"/>
        </a:xfrm>
        <a:prstGeom prst="line">
          <a:avLst/>
        </a:prstGeom>
        <a:ln>
          <a:solidFill>
            <a:schemeClr val="tx2">
              <a:lumMod val="75000"/>
            </a:schemeClr>
          </a:solidFill>
          <a:prstDash val="dash"/>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0</xdr:colOff>
      <xdr:row>10</xdr:row>
      <xdr:rowOff>180975</xdr:rowOff>
    </xdr:from>
    <xdr:to>
      <xdr:col>7</xdr:col>
      <xdr:colOff>57150</xdr:colOff>
      <xdr:row>13</xdr:row>
      <xdr:rowOff>1</xdr:rowOff>
    </xdr:to>
    <xdr:cxnSp macro="">
      <xdr:nvCxnSpPr>
        <xdr:cNvPr id="412" name="Connecteur droit 411"/>
        <xdr:cNvCxnSpPr/>
      </xdr:nvCxnSpPr>
      <xdr:spPr>
        <a:xfrm flipH="1" flipV="1">
          <a:off x="11430000" y="3038475"/>
          <a:ext cx="57150" cy="390526"/>
        </a:xfrm>
        <a:prstGeom prst="line">
          <a:avLst/>
        </a:prstGeom>
        <a:noFill/>
        <a:ln w="9525" cap="flat" cmpd="sng" algn="ctr">
          <a:solidFill>
            <a:srgbClr val="1F497D">
              <a:lumMod val="75000"/>
            </a:srgbClr>
          </a:solidFill>
          <a:prstDash val="dash"/>
        </a:ln>
        <a:effectLst/>
      </xdr:spPr>
    </xdr:cxnSp>
    <xdr:clientData/>
  </xdr:twoCellAnchor>
  <xdr:twoCellAnchor>
    <xdr:from>
      <xdr:col>7</xdr:col>
      <xdr:colOff>9527</xdr:colOff>
      <xdr:row>11</xdr:row>
      <xdr:rowOff>9528</xdr:rowOff>
    </xdr:from>
    <xdr:to>
      <xdr:col>7</xdr:col>
      <xdr:colOff>695325</xdr:colOff>
      <xdr:row>11</xdr:row>
      <xdr:rowOff>57150</xdr:rowOff>
    </xdr:to>
    <xdr:cxnSp macro="">
      <xdr:nvCxnSpPr>
        <xdr:cNvPr id="413" name="Connecteur droit 412"/>
        <xdr:cNvCxnSpPr/>
      </xdr:nvCxnSpPr>
      <xdr:spPr>
        <a:xfrm flipH="1" flipV="1">
          <a:off x="11439527" y="3057528"/>
          <a:ext cx="685798" cy="47622"/>
        </a:xfrm>
        <a:prstGeom prst="line">
          <a:avLst/>
        </a:prstGeom>
        <a:noFill/>
        <a:ln w="9525" cap="flat" cmpd="sng" algn="ctr">
          <a:solidFill>
            <a:srgbClr val="1F497D">
              <a:lumMod val="75000"/>
            </a:srgbClr>
          </a:solidFill>
          <a:prstDash val="dash"/>
        </a:ln>
        <a:effectLst/>
      </xdr:spPr>
    </xdr:cxnSp>
    <xdr:clientData/>
  </xdr:twoCellAnchor>
  <xdr:twoCellAnchor>
    <xdr:from>
      <xdr:col>6</xdr:col>
      <xdr:colOff>76200</xdr:colOff>
      <xdr:row>10</xdr:row>
      <xdr:rowOff>142875</xdr:rowOff>
    </xdr:from>
    <xdr:to>
      <xdr:col>6</xdr:col>
      <xdr:colOff>714376</xdr:colOff>
      <xdr:row>11</xdr:row>
      <xdr:rowOff>0</xdr:rowOff>
    </xdr:to>
    <xdr:cxnSp macro="">
      <xdr:nvCxnSpPr>
        <xdr:cNvPr id="414" name="Connecteur droit 413"/>
        <xdr:cNvCxnSpPr/>
      </xdr:nvCxnSpPr>
      <xdr:spPr>
        <a:xfrm flipH="1" flipV="1">
          <a:off x="10744200" y="3000375"/>
          <a:ext cx="638176" cy="47625"/>
        </a:xfrm>
        <a:prstGeom prst="line">
          <a:avLst/>
        </a:prstGeom>
        <a:noFill/>
        <a:ln w="9525" cap="flat" cmpd="sng" algn="ctr">
          <a:solidFill>
            <a:srgbClr val="1F497D">
              <a:lumMod val="75000"/>
            </a:srgbClr>
          </a:solidFill>
          <a:prstDash val="dash"/>
        </a:ln>
        <a:effectLst/>
      </xdr:spPr>
    </xdr:cxnSp>
    <xdr:clientData/>
  </xdr:twoCellAnchor>
  <xdr:twoCellAnchor>
    <xdr:from>
      <xdr:col>7</xdr:col>
      <xdr:colOff>752475</xdr:colOff>
      <xdr:row>23</xdr:row>
      <xdr:rowOff>0</xdr:rowOff>
    </xdr:from>
    <xdr:to>
      <xdr:col>9</xdr:col>
      <xdr:colOff>0</xdr:colOff>
      <xdr:row>24</xdr:row>
      <xdr:rowOff>0</xdr:rowOff>
    </xdr:to>
    <xdr:cxnSp macro="">
      <xdr:nvCxnSpPr>
        <xdr:cNvPr id="437" name="Connecteur droit 436"/>
        <xdr:cNvCxnSpPr/>
      </xdr:nvCxnSpPr>
      <xdr:spPr>
        <a:xfrm flipV="1">
          <a:off x="12944475" y="3048000"/>
          <a:ext cx="771525" cy="190500"/>
        </a:xfrm>
        <a:prstGeom prst="line">
          <a:avLst/>
        </a:prstGeom>
        <a:ln w="12700">
          <a:solidFill>
            <a:srgbClr val="7030A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0</xdr:colOff>
      <xdr:row>23</xdr:row>
      <xdr:rowOff>9526</xdr:rowOff>
    </xdr:from>
    <xdr:to>
      <xdr:col>9</xdr:col>
      <xdr:colOff>0</xdr:colOff>
      <xdr:row>27</xdr:row>
      <xdr:rowOff>19050</xdr:rowOff>
    </xdr:to>
    <xdr:cxnSp macro="">
      <xdr:nvCxnSpPr>
        <xdr:cNvPr id="438" name="Connecteur droit 437"/>
        <xdr:cNvCxnSpPr/>
      </xdr:nvCxnSpPr>
      <xdr:spPr>
        <a:xfrm flipV="1">
          <a:off x="13716000" y="3057526"/>
          <a:ext cx="0" cy="771524"/>
        </a:xfrm>
        <a:prstGeom prst="line">
          <a:avLst/>
        </a:prstGeom>
        <a:noFill/>
        <a:ln w="12700" cap="flat" cmpd="sng" algn="ctr">
          <a:solidFill>
            <a:srgbClr val="7030A0"/>
          </a:solidFill>
          <a:prstDash val="solid"/>
        </a:ln>
        <a:effectLst/>
      </xdr:spPr>
    </xdr:cxnSp>
    <xdr:clientData/>
  </xdr:twoCellAnchor>
  <xdr:twoCellAnchor>
    <xdr:from>
      <xdr:col>9</xdr:col>
      <xdr:colOff>0</xdr:colOff>
      <xdr:row>18</xdr:row>
      <xdr:rowOff>180975</xdr:rowOff>
    </xdr:from>
    <xdr:to>
      <xdr:col>9</xdr:col>
      <xdr:colOff>0</xdr:colOff>
      <xdr:row>22</xdr:row>
      <xdr:rowOff>190499</xdr:rowOff>
    </xdr:to>
    <xdr:cxnSp macro="">
      <xdr:nvCxnSpPr>
        <xdr:cNvPr id="439" name="Connecteur droit 438"/>
        <xdr:cNvCxnSpPr/>
      </xdr:nvCxnSpPr>
      <xdr:spPr>
        <a:xfrm flipV="1">
          <a:off x="13716000" y="2276475"/>
          <a:ext cx="0" cy="771524"/>
        </a:xfrm>
        <a:prstGeom prst="line">
          <a:avLst/>
        </a:prstGeom>
        <a:noFill/>
        <a:ln w="12700" cap="flat" cmpd="sng" algn="ctr">
          <a:solidFill>
            <a:srgbClr val="7030A0"/>
          </a:solidFill>
          <a:prstDash val="solid"/>
        </a:ln>
        <a:effectLst/>
      </xdr:spPr>
    </xdr:cxnSp>
    <xdr:clientData/>
  </xdr:twoCellAnchor>
  <xdr:twoCellAnchor>
    <xdr:from>
      <xdr:col>9</xdr:col>
      <xdr:colOff>9525</xdr:colOff>
      <xdr:row>22</xdr:row>
      <xdr:rowOff>0</xdr:rowOff>
    </xdr:from>
    <xdr:to>
      <xdr:col>10</xdr:col>
      <xdr:colOff>0</xdr:colOff>
      <xdr:row>23</xdr:row>
      <xdr:rowOff>0</xdr:rowOff>
    </xdr:to>
    <xdr:cxnSp macro="">
      <xdr:nvCxnSpPr>
        <xdr:cNvPr id="440" name="Connecteur droit 439"/>
        <xdr:cNvCxnSpPr/>
      </xdr:nvCxnSpPr>
      <xdr:spPr>
        <a:xfrm flipV="1">
          <a:off x="13725525" y="2857500"/>
          <a:ext cx="752475" cy="190500"/>
        </a:xfrm>
        <a:prstGeom prst="line">
          <a:avLst/>
        </a:prstGeom>
        <a:noFill/>
        <a:ln w="12700" cap="flat" cmpd="sng" algn="ctr">
          <a:solidFill>
            <a:srgbClr val="7030A0"/>
          </a:solidFill>
          <a:prstDash val="solid"/>
        </a:ln>
        <a:effectLst/>
      </xdr:spPr>
    </xdr:cxnSp>
    <xdr:clientData/>
  </xdr:twoCellAnchor>
  <xdr:twoCellAnchor>
    <xdr:from>
      <xdr:col>9</xdr:col>
      <xdr:colOff>0</xdr:colOff>
      <xdr:row>23</xdr:row>
      <xdr:rowOff>9525</xdr:rowOff>
    </xdr:from>
    <xdr:to>
      <xdr:col>10</xdr:col>
      <xdr:colOff>0</xdr:colOff>
      <xdr:row>25</xdr:row>
      <xdr:rowOff>0</xdr:rowOff>
    </xdr:to>
    <xdr:cxnSp macro="">
      <xdr:nvCxnSpPr>
        <xdr:cNvPr id="441" name="Connecteur droit 440"/>
        <xdr:cNvCxnSpPr/>
      </xdr:nvCxnSpPr>
      <xdr:spPr>
        <a:xfrm>
          <a:off x="13716000" y="3057525"/>
          <a:ext cx="762000" cy="371475"/>
        </a:xfrm>
        <a:prstGeom prst="line">
          <a:avLst/>
        </a:prstGeom>
        <a:ln>
          <a:solidFill>
            <a:srgbClr val="7030A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xdr:col>
      <xdr:colOff>9525</xdr:colOff>
      <xdr:row>21</xdr:row>
      <xdr:rowOff>9525</xdr:rowOff>
    </xdr:from>
    <xdr:to>
      <xdr:col>9</xdr:col>
      <xdr:colOff>9525</xdr:colOff>
      <xdr:row>23</xdr:row>
      <xdr:rowOff>0</xdr:rowOff>
    </xdr:to>
    <xdr:cxnSp macro="">
      <xdr:nvCxnSpPr>
        <xdr:cNvPr id="442" name="Connecteur droit 441"/>
        <xdr:cNvCxnSpPr/>
      </xdr:nvCxnSpPr>
      <xdr:spPr>
        <a:xfrm>
          <a:off x="12963525" y="2676525"/>
          <a:ext cx="762000" cy="371475"/>
        </a:xfrm>
        <a:prstGeom prst="line">
          <a:avLst/>
        </a:prstGeom>
        <a:noFill/>
        <a:ln w="9525" cap="flat" cmpd="sng" algn="ctr">
          <a:solidFill>
            <a:srgbClr val="7030A0"/>
          </a:solidFill>
          <a:prstDash val="solid"/>
        </a:ln>
        <a:effectLst/>
      </xdr:spPr>
    </xdr:cxnSp>
    <xdr:clientData/>
  </xdr:twoCellAnchor>
  <xdr:twoCellAnchor>
    <xdr:from>
      <xdr:col>8</xdr:col>
      <xdr:colOff>704850</xdr:colOff>
      <xdr:row>21</xdr:row>
      <xdr:rowOff>0</xdr:rowOff>
    </xdr:from>
    <xdr:to>
      <xdr:col>9</xdr:col>
      <xdr:colOff>0</xdr:colOff>
      <xdr:row>23</xdr:row>
      <xdr:rowOff>9526</xdr:rowOff>
    </xdr:to>
    <xdr:cxnSp macro="">
      <xdr:nvCxnSpPr>
        <xdr:cNvPr id="443" name="Connecteur droit 442"/>
        <xdr:cNvCxnSpPr/>
      </xdr:nvCxnSpPr>
      <xdr:spPr>
        <a:xfrm flipH="1" flipV="1">
          <a:off x="13658850" y="2667000"/>
          <a:ext cx="57150" cy="390526"/>
        </a:xfrm>
        <a:prstGeom prst="line">
          <a:avLst/>
        </a:prstGeom>
        <a:ln>
          <a:solidFill>
            <a:schemeClr val="tx2">
              <a:lumMod val="75000"/>
            </a:schemeClr>
          </a:solidFill>
          <a:prstDash val="dash"/>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0</xdr:colOff>
      <xdr:row>22</xdr:row>
      <xdr:rowOff>180975</xdr:rowOff>
    </xdr:from>
    <xdr:to>
      <xdr:col>9</xdr:col>
      <xdr:colOff>57150</xdr:colOff>
      <xdr:row>25</xdr:row>
      <xdr:rowOff>1</xdr:rowOff>
    </xdr:to>
    <xdr:cxnSp macro="">
      <xdr:nvCxnSpPr>
        <xdr:cNvPr id="444" name="Connecteur droit 443"/>
        <xdr:cNvCxnSpPr/>
      </xdr:nvCxnSpPr>
      <xdr:spPr>
        <a:xfrm flipH="1" flipV="1">
          <a:off x="13716000" y="3038475"/>
          <a:ext cx="57150" cy="390526"/>
        </a:xfrm>
        <a:prstGeom prst="line">
          <a:avLst/>
        </a:prstGeom>
        <a:noFill/>
        <a:ln w="9525" cap="flat" cmpd="sng" algn="ctr">
          <a:solidFill>
            <a:srgbClr val="1F497D">
              <a:lumMod val="75000"/>
            </a:srgbClr>
          </a:solidFill>
          <a:prstDash val="dash"/>
        </a:ln>
        <a:effectLst/>
      </xdr:spPr>
    </xdr:cxnSp>
    <xdr:clientData/>
  </xdr:twoCellAnchor>
  <xdr:twoCellAnchor>
    <xdr:from>
      <xdr:col>9</xdr:col>
      <xdr:colOff>9527</xdr:colOff>
      <xdr:row>23</xdr:row>
      <xdr:rowOff>9528</xdr:rowOff>
    </xdr:from>
    <xdr:to>
      <xdr:col>9</xdr:col>
      <xdr:colOff>695325</xdr:colOff>
      <xdr:row>23</xdr:row>
      <xdr:rowOff>57150</xdr:rowOff>
    </xdr:to>
    <xdr:cxnSp macro="">
      <xdr:nvCxnSpPr>
        <xdr:cNvPr id="445" name="Connecteur droit 444"/>
        <xdr:cNvCxnSpPr/>
      </xdr:nvCxnSpPr>
      <xdr:spPr>
        <a:xfrm flipH="1" flipV="1">
          <a:off x="13725527" y="3057528"/>
          <a:ext cx="685798" cy="47622"/>
        </a:xfrm>
        <a:prstGeom prst="line">
          <a:avLst/>
        </a:prstGeom>
        <a:noFill/>
        <a:ln w="9525" cap="flat" cmpd="sng" algn="ctr">
          <a:solidFill>
            <a:srgbClr val="1F497D">
              <a:lumMod val="75000"/>
            </a:srgbClr>
          </a:solidFill>
          <a:prstDash val="dash"/>
        </a:ln>
        <a:effectLst/>
      </xdr:spPr>
    </xdr:cxnSp>
    <xdr:clientData/>
  </xdr:twoCellAnchor>
  <xdr:twoCellAnchor>
    <xdr:from>
      <xdr:col>8</xdr:col>
      <xdr:colOff>76200</xdr:colOff>
      <xdr:row>22</xdr:row>
      <xdr:rowOff>142875</xdr:rowOff>
    </xdr:from>
    <xdr:to>
      <xdr:col>8</xdr:col>
      <xdr:colOff>714376</xdr:colOff>
      <xdr:row>23</xdr:row>
      <xdr:rowOff>0</xdr:rowOff>
    </xdr:to>
    <xdr:cxnSp macro="">
      <xdr:nvCxnSpPr>
        <xdr:cNvPr id="446" name="Connecteur droit 445"/>
        <xdr:cNvCxnSpPr/>
      </xdr:nvCxnSpPr>
      <xdr:spPr>
        <a:xfrm flipH="1" flipV="1">
          <a:off x="13030200" y="3000375"/>
          <a:ext cx="638176" cy="47625"/>
        </a:xfrm>
        <a:prstGeom prst="line">
          <a:avLst/>
        </a:prstGeom>
        <a:noFill/>
        <a:ln w="9525" cap="flat" cmpd="sng" algn="ctr">
          <a:solidFill>
            <a:srgbClr val="1F497D">
              <a:lumMod val="75000"/>
            </a:srgbClr>
          </a:solidFill>
          <a:prstDash val="dash"/>
        </a:ln>
        <a:effectLst/>
      </xdr:spPr>
    </xdr:cxnSp>
    <xdr:clientData/>
  </xdr:twoCellAnchor>
  <xdr:twoCellAnchor>
    <xdr:from>
      <xdr:col>9</xdr:col>
      <xdr:colOff>752475</xdr:colOff>
      <xdr:row>27</xdr:row>
      <xdr:rowOff>0</xdr:rowOff>
    </xdr:from>
    <xdr:to>
      <xdr:col>11</xdr:col>
      <xdr:colOff>0</xdr:colOff>
      <xdr:row>28</xdr:row>
      <xdr:rowOff>0</xdr:rowOff>
    </xdr:to>
    <xdr:cxnSp macro="">
      <xdr:nvCxnSpPr>
        <xdr:cNvPr id="447" name="Connecteur droit 446"/>
        <xdr:cNvCxnSpPr/>
      </xdr:nvCxnSpPr>
      <xdr:spPr>
        <a:xfrm flipV="1">
          <a:off x="12944475" y="3048000"/>
          <a:ext cx="771525" cy="190500"/>
        </a:xfrm>
        <a:prstGeom prst="line">
          <a:avLst/>
        </a:prstGeom>
        <a:ln w="12700">
          <a:solidFill>
            <a:srgbClr val="7030A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11</xdr:col>
      <xdr:colOff>0</xdr:colOff>
      <xdr:row>27</xdr:row>
      <xdr:rowOff>9526</xdr:rowOff>
    </xdr:from>
    <xdr:to>
      <xdr:col>11</xdr:col>
      <xdr:colOff>0</xdr:colOff>
      <xdr:row>31</xdr:row>
      <xdr:rowOff>19050</xdr:rowOff>
    </xdr:to>
    <xdr:cxnSp macro="">
      <xdr:nvCxnSpPr>
        <xdr:cNvPr id="448" name="Connecteur droit 447"/>
        <xdr:cNvCxnSpPr/>
      </xdr:nvCxnSpPr>
      <xdr:spPr>
        <a:xfrm flipV="1">
          <a:off x="13716000" y="3057526"/>
          <a:ext cx="0" cy="771524"/>
        </a:xfrm>
        <a:prstGeom prst="line">
          <a:avLst/>
        </a:prstGeom>
        <a:noFill/>
        <a:ln w="12700" cap="flat" cmpd="sng" algn="ctr">
          <a:solidFill>
            <a:srgbClr val="7030A0"/>
          </a:solidFill>
          <a:prstDash val="solid"/>
        </a:ln>
        <a:effectLst/>
      </xdr:spPr>
    </xdr:cxnSp>
    <xdr:clientData/>
  </xdr:twoCellAnchor>
  <xdr:twoCellAnchor>
    <xdr:from>
      <xdr:col>11</xdr:col>
      <xdr:colOff>0</xdr:colOff>
      <xdr:row>22</xdr:row>
      <xdr:rowOff>180975</xdr:rowOff>
    </xdr:from>
    <xdr:to>
      <xdr:col>11</xdr:col>
      <xdr:colOff>0</xdr:colOff>
      <xdr:row>26</xdr:row>
      <xdr:rowOff>190499</xdr:rowOff>
    </xdr:to>
    <xdr:cxnSp macro="">
      <xdr:nvCxnSpPr>
        <xdr:cNvPr id="449" name="Connecteur droit 448"/>
        <xdr:cNvCxnSpPr/>
      </xdr:nvCxnSpPr>
      <xdr:spPr>
        <a:xfrm flipV="1">
          <a:off x="13716000" y="2276475"/>
          <a:ext cx="0" cy="771524"/>
        </a:xfrm>
        <a:prstGeom prst="line">
          <a:avLst/>
        </a:prstGeom>
        <a:noFill/>
        <a:ln w="12700" cap="flat" cmpd="sng" algn="ctr">
          <a:solidFill>
            <a:srgbClr val="7030A0"/>
          </a:solidFill>
          <a:prstDash val="solid"/>
        </a:ln>
        <a:effectLst/>
      </xdr:spPr>
    </xdr:cxnSp>
    <xdr:clientData/>
  </xdr:twoCellAnchor>
  <xdr:twoCellAnchor>
    <xdr:from>
      <xdr:col>11</xdr:col>
      <xdr:colOff>9525</xdr:colOff>
      <xdr:row>26</xdr:row>
      <xdr:rowOff>0</xdr:rowOff>
    </xdr:from>
    <xdr:to>
      <xdr:col>12</xdr:col>
      <xdr:colOff>0</xdr:colOff>
      <xdr:row>27</xdr:row>
      <xdr:rowOff>0</xdr:rowOff>
    </xdr:to>
    <xdr:cxnSp macro="">
      <xdr:nvCxnSpPr>
        <xdr:cNvPr id="450" name="Connecteur droit 449"/>
        <xdr:cNvCxnSpPr/>
      </xdr:nvCxnSpPr>
      <xdr:spPr>
        <a:xfrm flipV="1">
          <a:off x="13725525" y="2857500"/>
          <a:ext cx="752475" cy="190500"/>
        </a:xfrm>
        <a:prstGeom prst="line">
          <a:avLst/>
        </a:prstGeom>
        <a:noFill/>
        <a:ln w="12700" cap="flat" cmpd="sng" algn="ctr">
          <a:solidFill>
            <a:srgbClr val="7030A0"/>
          </a:solidFill>
          <a:prstDash val="solid"/>
        </a:ln>
        <a:effectLst/>
      </xdr:spPr>
    </xdr:cxnSp>
    <xdr:clientData/>
  </xdr:twoCellAnchor>
  <xdr:twoCellAnchor>
    <xdr:from>
      <xdr:col>11</xdr:col>
      <xdr:colOff>0</xdr:colOff>
      <xdr:row>27</xdr:row>
      <xdr:rowOff>9525</xdr:rowOff>
    </xdr:from>
    <xdr:to>
      <xdr:col>12</xdr:col>
      <xdr:colOff>0</xdr:colOff>
      <xdr:row>29</xdr:row>
      <xdr:rowOff>0</xdr:rowOff>
    </xdr:to>
    <xdr:cxnSp macro="">
      <xdr:nvCxnSpPr>
        <xdr:cNvPr id="451" name="Connecteur droit 450"/>
        <xdr:cNvCxnSpPr/>
      </xdr:nvCxnSpPr>
      <xdr:spPr>
        <a:xfrm>
          <a:off x="13716000" y="3057525"/>
          <a:ext cx="762000" cy="371475"/>
        </a:xfrm>
        <a:prstGeom prst="line">
          <a:avLst/>
        </a:prstGeom>
        <a:ln w="12700">
          <a:solidFill>
            <a:srgbClr val="7030A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9525</xdr:colOff>
      <xdr:row>25</xdr:row>
      <xdr:rowOff>9525</xdr:rowOff>
    </xdr:from>
    <xdr:to>
      <xdr:col>11</xdr:col>
      <xdr:colOff>9525</xdr:colOff>
      <xdr:row>27</xdr:row>
      <xdr:rowOff>0</xdr:rowOff>
    </xdr:to>
    <xdr:cxnSp macro="">
      <xdr:nvCxnSpPr>
        <xdr:cNvPr id="452" name="Connecteur droit 451"/>
        <xdr:cNvCxnSpPr/>
      </xdr:nvCxnSpPr>
      <xdr:spPr>
        <a:xfrm>
          <a:off x="12963525" y="2676525"/>
          <a:ext cx="762000" cy="371475"/>
        </a:xfrm>
        <a:prstGeom prst="line">
          <a:avLst/>
        </a:prstGeom>
        <a:noFill/>
        <a:ln w="12700" cap="flat" cmpd="sng" algn="ctr">
          <a:solidFill>
            <a:srgbClr val="7030A0"/>
          </a:solidFill>
          <a:prstDash val="solid"/>
        </a:ln>
        <a:effectLst/>
      </xdr:spPr>
    </xdr:cxnSp>
    <xdr:clientData/>
  </xdr:twoCellAnchor>
  <xdr:twoCellAnchor>
    <xdr:from>
      <xdr:col>10</xdr:col>
      <xdr:colOff>704850</xdr:colOff>
      <xdr:row>25</xdr:row>
      <xdr:rowOff>0</xdr:rowOff>
    </xdr:from>
    <xdr:to>
      <xdr:col>11</xdr:col>
      <xdr:colOff>0</xdr:colOff>
      <xdr:row>27</xdr:row>
      <xdr:rowOff>9526</xdr:rowOff>
    </xdr:to>
    <xdr:cxnSp macro="">
      <xdr:nvCxnSpPr>
        <xdr:cNvPr id="453" name="Connecteur droit 452"/>
        <xdr:cNvCxnSpPr/>
      </xdr:nvCxnSpPr>
      <xdr:spPr>
        <a:xfrm flipH="1" flipV="1">
          <a:off x="13658850" y="2667000"/>
          <a:ext cx="57150" cy="390526"/>
        </a:xfrm>
        <a:prstGeom prst="line">
          <a:avLst/>
        </a:prstGeom>
        <a:ln>
          <a:solidFill>
            <a:schemeClr val="tx2">
              <a:lumMod val="75000"/>
            </a:schemeClr>
          </a:solidFill>
          <a:prstDash val="dash"/>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11</xdr:col>
      <xdr:colOff>0</xdr:colOff>
      <xdr:row>26</xdr:row>
      <xdr:rowOff>180975</xdr:rowOff>
    </xdr:from>
    <xdr:to>
      <xdr:col>11</xdr:col>
      <xdr:colOff>57150</xdr:colOff>
      <xdr:row>29</xdr:row>
      <xdr:rowOff>1</xdr:rowOff>
    </xdr:to>
    <xdr:cxnSp macro="">
      <xdr:nvCxnSpPr>
        <xdr:cNvPr id="454" name="Connecteur droit 453"/>
        <xdr:cNvCxnSpPr/>
      </xdr:nvCxnSpPr>
      <xdr:spPr>
        <a:xfrm flipH="1" flipV="1">
          <a:off x="13716000" y="3038475"/>
          <a:ext cx="57150" cy="390526"/>
        </a:xfrm>
        <a:prstGeom prst="line">
          <a:avLst/>
        </a:prstGeom>
        <a:noFill/>
        <a:ln w="9525" cap="flat" cmpd="sng" algn="ctr">
          <a:solidFill>
            <a:srgbClr val="1F497D">
              <a:lumMod val="75000"/>
            </a:srgbClr>
          </a:solidFill>
          <a:prstDash val="dash"/>
        </a:ln>
        <a:effectLst/>
      </xdr:spPr>
    </xdr:cxnSp>
    <xdr:clientData/>
  </xdr:twoCellAnchor>
  <xdr:twoCellAnchor>
    <xdr:from>
      <xdr:col>11</xdr:col>
      <xdr:colOff>9527</xdr:colOff>
      <xdr:row>27</xdr:row>
      <xdr:rowOff>9528</xdr:rowOff>
    </xdr:from>
    <xdr:to>
      <xdr:col>11</xdr:col>
      <xdr:colOff>695325</xdr:colOff>
      <xdr:row>27</xdr:row>
      <xdr:rowOff>57150</xdr:rowOff>
    </xdr:to>
    <xdr:cxnSp macro="">
      <xdr:nvCxnSpPr>
        <xdr:cNvPr id="455" name="Connecteur droit 454"/>
        <xdr:cNvCxnSpPr/>
      </xdr:nvCxnSpPr>
      <xdr:spPr>
        <a:xfrm flipH="1" flipV="1">
          <a:off x="13725527" y="3057528"/>
          <a:ext cx="685798" cy="47622"/>
        </a:xfrm>
        <a:prstGeom prst="line">
          <a:avLst/>
        </a:prstGeom>
        <a:noFill/>
        <a:ln w="9525" cap="flat" cmpd="sng" algn="ctr">
          <a:solidFill>
            <a:srgbClr val="1F497D">
              <a:lumMod val="75000"/>
            </a:srgbClr>
          </a:solidFill>
          <a:prstDash val="dash"/>
        </a:ln>
        <a:effectLst/>
      </xdr:spPr>
    </xdr:cxnSp>
    <xdr:clientData/>
  </xdr:twoCellAnchor>
  <xdr:twoCellAnchor>
    <xdr:from>
      <xdr:col>10</xdr:col>
      <xdr:colOff>76200</xdr:colOff>
      <xdr:row>26</xdr:row>
      <xdr:rowOff>142875</xdr:rowOff>
    </xdr:from>
    <xdr:to>
      <xdr:col>10</xdr:col>
      <xdr:colOff>714376</xdr:colOff>
      <xdr:row>27</xdr:row>
      <xdr:rowOff>0</xdr:rowOff>
    </xdr:to>
    <xdr:cxnSp macro="">
      <xdr:nvCxnSpPr>
        <xdr:cNvPr id="456" name="Connecteur droit 455"/>
        <xdr:cNvCxnSpPr/>
      </xdr:nvCxnSpPr>
      <xdr:spPr>
        <a:xfrm flipH="1" flipV="1">
          <a:off x="13030200" y="3000375"/>
          <a:ext cx="638176" cy="47625"/>
        </a:xfrm>
        <a:prstGeom prst="line">
          <a:avLst/>
        </a:prstGeom>
        <a:noFill/>
        <a:ln w="9525" cap="flat" cmpd="sng" algn="ctr">
          <a:solidFill>
            <a:srgbClr val="1F497D">
              <a:lumMod val="75000"/>
            </a:srgbClr>
          </a:solidFill>
          <a:prstDash val="dash"/>
        </a:ln>
        <a:effectLst/>
      </xdr:spPr>
    </xdr:cxnSp>
    <xdr:clientData/>
  </xdr:twoCellAnchor>
  <xdr:twoCellAnchor>
    <xdr:from>
      <xdr:col>7</xdr:col>
      <xdr:colOff>0</xdr:colOff>
      <xdr:row>24</xdr:row>
      <xdr:rowOff>0</xdr:rowOff>
    </xdr:from>
    <xdr:to>
      <xdr:col>8</xdr:col>
      <xdr:colOff>9525</xdr:colOff>
      <xdr:row>25</xdr:row>
      <xdr:rowOff>0</xdr:rowOff>
    </xdr:to>
    <xdr:cxnSp macro="">
      <xdr:nvCxnSpPr>
        <xdr:cNvPr id="458" name="Connecteur droit 457"/>
        <xdr:cNvCxnSpPr/>
      </xdr:nvCxnSpPr>
      <xdr:spPr>
        <a:xfrm flipV="1">
          <a:off x="5334000" y="4572000"/>
          <a:ext cx="771525" cy="190500"/>
        </a:xfrm>
        <a:prstGeom prst="line">
          <a:avLst/>
        </a:prstGeom>
        <a:noFill/>
        <a:ln w="12700" cap="flat" cmpd="sng" algn="ctr">
          <a:solidFill>
            <a:srgbClr val="FF0000"/>
          </a:solidFill>
          <a:prstDash val="solid"/>
        </a:ln>
        <a:effectLst/>
      </xdr:spPr>
    </xdr:cxnSp>
    <xdr:clientData/>
  </xdr:twoCellAnchor>
  <xdr:twoCellAnchor>
    <xdr:from>
      <xdr:col>11</xdr:col>
      <xdr:colOff>9525</xdr:colOff>
      <xdr:row>39</xdr:row>
      <xdr:rowOff>180975</xdr:rowOff>
    </xdr:from>
    <xdr:to>
      <xdr:col>12</xdr:col>
      <xdr:colOff>19050</xdr:colOff>
      <xdr:row>40</xdr:row>
      <xdr:rowOff>180975</xdr:rowOff>
    </xdr:to>
    <xdr:cxnSp macro="">
      <xdr:nvCxnSpPr>
        <xdr:cNvPr id="459" name="Connecteur droit 458"/>
        <xdr:cNvCxnSpPr/>
      </xdr:nvCxnSpPr>
      <xdr:spPr>
        <a:xfrm flipV="1">
          <a:off x="8391525" y="7610475"/>
          <a:ext cx="771525" cy="190500"/>
        </a:xfrm>
        <a:prstGeom prst="line">
          <a:avLst/>
        </a:prstGeom>
        <a:noFill/>
        <a:ln w="12700" cap="flat" cmpd="sng" algn="ctr">
          <a:solidFill>
            <a:srgbClr val="FF0000"/>
          </a:solidFill>
          <a:prstDash val="solid"/>
        </a:ln>
        <a:effectLst/>
      </xdr:spPr>
    </xdr:cxnSp>
    <xdr:clientData/>
  </xdr:twoCellAnchor>
  <xdr:twoCellAnchor>
    <xdr:from>
      <xdr:col>11</xdr:col>
      <xdr:colOff>0</xdr:colOff>
      <xdr:row>32</xdr:row>
      <xdr:rowOff>0</xdr:rowOff>
    </xdr:from>
    <xdr:to>
      <xdr:col>12</xdr:col>
      <xdr:colOff>9525</xdr:colOff>
      <xdr:row>33</xdr:row>
      <xdr:rowOff>0</xdr:rowOff>
    </xdr:to>
    <xdr:cxnSp macro="">
      <xdr:nvCxnSpPr>
        <xdr:cNvPr id="460" name="Connecteur droit 459"/>
        <xdr:cNvCxnSpPr/>
      </xdr:nvCxnSpPr>
      <xdr:spPr>
        <a:xfrm flipV="1">
          <a:off x="8382000" y="6096000"/>
          <a:ext cx="771525" cy="190500"/>
        </a:xfrm>
        <a:prstGeom prst="line">
          <a:avLst/>
        </a:prstGeom>
        <a:noFill/>
        <a:ln w="12700" cap="flat" cmpd="sng" algn="ctr">
          <a:solidFill>
            <a:srgbClr val="FF0000"/>
          </a:solidFill>
          <a:prstDash val="solid"/>
        </a:ln>
        <a:effectLst/>
      </xdr:spPr>
    </xdr:cxnSp>
    <xdr:clientData/>
  </xdr:twoCellAnchor>
  <xdr:twoCellAnchor>
    <xdr:from>
      <xdr:col>9</xdr:col>
      <xdr:colOff>0</xdr:colOff>
      <xdr:row>27</xdr:row>
      <xdr:rowOff>180975</xdr:rowOff>
    </xdr:from>
    <xdr:to>
      <xdr:col>10</xdr:col>
      <xdr:colOff>9525</xdr:colOff>
      <xdr:row>28</xdr:row>
      <xdr:rowOff>180975</xdr:rowOff>
    </xdr:to>
    <xdr:cxnSp macro="">
      <xdr:nvCxnSpPr>
        <xdr:cNvPr id="461" name="Connecteur droit 460"/>
        <xdr:cNvCxnSpPr/>
      </xdr:nvCxnSpPr>
      <xdr:spPr>
        <a:xfrm flipV="1">
          <a:off x="6858000" y="5324475"/>
          <a:ext cx="771525" cy="190500"/>
        </a:xfrm>
        <a:prstGeom prst="line">
          <a:avLst/>
        </a:prstGeom>
        <a:noFill/>
        <a:ln w="12700" cap="flat" cmpd="sng" algn="ctr">
          <a:solidFill>
            <a:srgbClr val="FF0000"/>
          </a:solidFill>
          <a:prstDash val="solid"/>
        </a:ln>
        <a:effectLst/>
      </xdr:spPr>
    </xdr:cxnSp>
    <xdr:clientData/>
  </xdr:twoCellAnchor>
  <xdr:twoCellAnchor>
    <xdr:from>
      <xdr:col>5</xdr:col>
      <xdr:colOff>0</xdr:colOff>
      <xdr:row>28</xdr:row>
      <xdr:rowOff>0</xdr:rowOff>
    </xdr:from>
    <xdr:to>
      <xdr:col>6</xdr:col>
      <xdr:colOff>9525</xdr:colOff>
      <xdr:row>29</xdr:row>
      <xdr:rowOff>0</xdr:rowOff>
    </xdr:to>
    <xdr:cxnSp macro="">
      <xdr:nvCxnSpPr>
        <xdr:cNvPr id="462" name="Connecteur droit 461"/>
        <xdr:cNvCxnSpPr/>
      </xdr:nvCxnSpPr>
      <xdr:spPr>
        <a:xfrm flipV="1">
          <a:off x="3810000" y="5334000"/>
          <a:ext cx="771525" cy="190500"/>
        </a:xfrm>
        <a:prstGeom prst="line">
          <a:avLst/>
        </a:prstGeom>
        <a:noFill/>
        <a:ln w="12700" cap="flat" cmpd="sng" algn="ctr">
          <a:solidFill>
            <a:srgbClr val="FF0000"/>
          </a:solidFill>
          <a:prstDash val="solid"/>
        </a:ln>
        <a:effectLst/>
      </xdr:spPr>
    </xdr:cxnSp>
    <xdr:clientData/>
  </xdr:twoCellAnchor>
  <xdr:twoCellAnchor>
    <xdr:from>
      <xdr:col>6</xdr:col>
      <xdr:colOff>742950</xdr:colOff>
      <xdr:row>32</xdr:row>
      <xdr:rowOff>0</xdr:rowOff>
    </xdr:from>
    <xdr:to>
      <xdr:col>7</xdr:col>
      <xdr:colOff>752475</xdr:colOff>
      <xdr:row>33</xdr:row>
      <xdr:rowOff>0</xdr:rowOff>
    </xdr:to>
    <xdr:cxnSp macro="">
      <xdr:nvCxnSpPr>
        <xdr:cNvPr id="463" name="Connecteur droit 462"/>
        <xdr:cNvCxnSpPr/>
      </xdr:nvCxnSpPr>
      <xdr:spPr>
        <a:xfrm flipV="1">
          <a:off x="5314950" y="6096000"/>
          <a:ext cx="771525" cy="190500"/>
        </a:xfrm>
        <a:prstGeom prst="line">
          <a:avLst/>
        </a:prstGeom>
        <a:noFill/>
        <a:ln w="12700" cap="flat" cmpd="sng" algn="ctr">
          <a:solidFill>
            <a:srgbClr val="FF0000"/>
          </a:solidFill>
          <a:prstDash val="solid"/>
        </a:ln>
        <a:effectLst/>
      </xdr:spPr>
    </xdr:cxnSp>
    <xdr:clientData/>
  </xdr:twoCellAnchor>
  <xdr:twoCellAnchor>
    <xdr:from>
      <xdr:col>8</xdr:col>
      <xdr:colOff>752475</xdr:colOff>
      <xdr:row>36</xdr:row>
      <xdr:rowOff>0</xdr:rowOff>
    </xdr:from>
    <xdr:to>
      <xdr:col>10</xdr:col>
      <xdr:colOff>0</xdr:colOff>
      <xdr:row>37</xdr:row>
      <xdr:rowOff>0</xdr:rowOff>
    </xdr:to>
    <xdr:cxnSp macro="">
      <xdr:nvCxnSpPr>
        <xdr:cNvPr id="467" name="Connecteur droit 466"/>
        <xdr:cNvCxnSpPr/>
      </xdr:nvCxnSpPr>
      <xdr:spPr>
        <a:xfrm flipV="1">
          <a:off x="6848475" y="6858000"/>
          <a:ext cx="771525" cy="190500"/>
        </a:xfrm>
        <a:prstGeom prst="line">
          <a:avLst/>
        </a:prstGeom>
        <a:noFill/>
        <a:ln w="12700" cap="flat" cmpd="sng" algn="ctr">
          <a:solidFill>
            <a:srgbClr val="FF0000"/>
          </a:solidFill>
          <a:prstDash val="solid"/>
        </a:ln>
        <a:effectLst/>
      </xdr:spPr>
    </xdr:cxnSp>
    <xdr:clientData/>
  </xdr:twoCellAnchor>
  <xdr:twoCellAnchor>
    <xdr:from>
      <xdr:col>5</xdr:col>
      <xdr:colOff>752475</xdr:colOff>
      <xdr:row>27</xdr:row>
      <xdr:rowOff>0</xdr:rowOff>
    </xdr:from>
    <xdr:to>
      <xdr:col>7</xdr:col>
      <xdr:colOff>0</xdr:colOff>
      <xdr:row>28</xdr:row>
      <xdr:rowOff>0</xdr:rowOff>
    </xdr:to>
    <xdr:cxnSp macro="">
      <xdr:nvCxnSpPr>
        <xdr:cNvPr id="468" name="Connecteur droit 467"/>
        <xdr:cNvCxnSpPr/>
      </xdr:nvCxnSpPr>
      <xdr:spPr>
        <a:xfrm flipV="1">
          <a:off x="12944475" y="3048000"/>
          <a:ext cx="771525" cy="190500"/>
        </a:xfrm>
        <a:prstGeom prst="line">
          <a:avLst/>
        </a:prstGeom>
        <a:ln w="12700">
          <a:solidFill>
            <a:srgbClr val="7030A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0</xdr:colOff>
      <xdr:row>27</xdr:row>
      <xdr:rowOff>9526</xdr:rowOff>
    </xdr:from>
    <xdr:to>
      <xdr:col>7</xdr:col>
      <xdr:colOff>0</xdr:colOff>
      <xdr:row>31</xdr:row>
      <xdr:rowOff>19050</xdr:rowOff>
    </xdr:to>
    <xdr:cxnSp macro="">
      <xdr:nvCxnSpPr>
        <xdr:cNvPr id="469" name="Connecteur droit 468"/>
        <xdr:cNvCxnSpPr/>
      </xdr:nvCxnSpPr>
      <xdr:spPr>
        <a:xfrm flipV="1">
          <a:off x="13716000" y="3057526"/>
          <a:ext cx="0" cy="771524"/>
        </a:xfrm>
        <a:prstGeom prst="line">
          <a:avLst/>
        </a:prstGeom>
        <a:noFill/>
        <a:ln w="12700" cap="flat" cmpd="sng" algn="ctr">
          <a:solidFill>
            <a:srgbClr val="7030A0"/>
          </a:solidFill>
          <a:prstDash val="solid"/>
        </a:ln>
        <a:effectLst/>
      </xdr:spPr>
    </xdr:cxnSp>
    <xdr:clientData/>
  </xdr:twoCellAnchor>
  <xdr:twoCellAnchor>
    <xdr:from>
      <xdr:col>7</xdr:col>
      <xdr:colOff>0</xdr:colOff>
      <xdr:row>22</xdr:row>
      <xdr:rowOff>180975</xdr:rowOff>
    </xdr:from>
    <xdr:to>
      <xdr:col>7</xdr:col>
      <xdr:colOff>0</xdr:colOff>
      <xdr:row>26</xdr:row>
      <xdr:rowOff>190499</xdr:rowOff>
    </xdr:to>
    <xdr:cxnSp macro="">
      <xdr:nvCxnSpPr>
        <xdr:cNvPr id="470" name="Connecteur droit 469"/>
        <xdr:cNvCxnSpPr/>
      </xdr:nvCxnSpPr>
      <xdr:spPr>
        <a:xfrm flipV="1">
          <a:off x="13716000" y="2276475"/>
          <a:ext cx="0" cy="771524"/>
        </a:xfrm>
        <a:prstGeom prst="line">
          <a:avLst/>
        </a:prstGeom>
        <a:noFill/>
        <a:ln w="12700" cap="flat" cmpd="sng" algn="ctr">
          <a:solidFill>
            <a:srgbClr val="7030A0"/>
          </a:solidFill>
          <a:prstDash val="solid"/>
        </a:ln>
        <a:effectLst/>
      </xdr:spPr>
    </xdr:cxnSp>
    <xdr:clientData/>
  </xdr:twoCellAnchor>
  <xdr:twoCellAnchor>
    <xdr:from>
      <xdr:col>7</xdr:col>
      <xdr:colOff>9525</xdr:colOff>
      <xdr:row>26</xdr:row>
      <xdr:rowOff>0</xdr:rowOff>
    </xdr:from>
    <xdr:to>
      <xdr:col>8</xdr:col>
      <xdr:colOff>0</xdr:colOff>
      <xdr:row>27</xdr:row>
      <xdr:rowOff>0</xdr:rowOff>
    </xdr:to>
    <xdr:cxnSp macro="">
      <xdr:nvCxnSpPr>
        <xdr:cNvPr id="471" name="Connecteur droit 470"/>
        <xdr:cNvCxnSpPr/>
      </xdr:nvCxnSpPr>
      <xdr:spPr>
        <a:xfrm flipV="1">
          <a:off x="13725525" y="2857500"/>
          <a:ext cx="752475" cy="190500"/>
        </a:xfrm>
        <a:prstGeom prst="line">
          <a:avLst/>
        </a:prstGeom>
        <a:noFill/>
        <a:ln w="12700" cap="flat" cmpd="sng" algn="ctr">
          <a:solidFill>
            <a:srgbClr val="7030A0"/>
          </a:solidFill>
          <a:prstDash val="solid"/>
        </a:ln>
        <a:effectLst/>
      </xdr:spPr>
    </xdr:cxnSp>
    <xdr:clientData/>
  </xdr:twoCellAnchor>
  <xdr:twoCellAnchor>
    <xdr:from>
      <xdr:col>7</xdr:col>
      <xdr:colOff>0</xdr:colOff>
      <xdr:row>27</xdr:row>
      <xdr:rowOff>9525</xdr:rowOff>
    </xdr:from>
    <xdr:to>
      <xdr:col>8</xdr:col>
      <xdr:colOff>0</xdr:colOff>
      <xdr:row>29</xdr:row>
      <xdr:rowOff>0</xdr:rowOff>
    </xdr:to>
    <xdr:cxnSp macro="">
      <xdr:nvCxnSpPr>
        <xdr:cNvPr id="472" name="Connecteur droit 471"/>
        <xdr:cNvCxnSpPr/>
      </xdr:nvCxnSpPr>
      <xdr:spPr>
        <a:xfrm>
          <a:off x="13716000" y="3057525"/>
          <a:ext cx="762000" cy="371475"/>
        </a:xfrm>
        <a:prstGeom prst="line">
          <a:avLst/>
        </a:prstGeom>
        <a:ln>
          <a:solidFill>
            <a:srgbClr val="7030A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9525</xdr:colOff>
      <xdr:row>25</xdr:row>
      <xdr:rowOff>9525</xdr:rowOff>
    </xdr:from>
    <xdr:to>
      <xdr:col>7</xdr:col>
      <xdr:colOff>9525</xdr:colOff>
      <xdr:row>27</xdr:row>
      <xdr:rowOff>0</xdr:rowOff>
    </xdr:to>
    <xdr:cxnSp macro="">
      <xdr:nvCxnSpPr>
        <xdr:cNvPr id="473" name="Connecteur droit 472"/>
        <xdr:cNvCxnSpPr/>
      </xdr:nvCxnSpPr>
      <xdr:spPr>
        <a:xfrm>
          <a:off x="12963525" y="2676525"/>
          <a:ext cx="762000" cy="371475"/>
        </a:xfrm>
        <a:prstGeom prst="line">
          <a:avLst/>
        </a:prstGeom>
        <a:noFill/>
        <a:ln w="9525" cap="flat" cmpd="sng" algn="ctr">
          <a:solidFill>
            <a:srgbClr val="7030A0"/>
          </a:solidFill>
          <a:prstDash val="solid"/>
        </a:ln>
        <a:effectLst/>
      </xdr:spPr>
    </xdr:cxnSp>
    <xdr:clientData/>
  </xdr:twoCellAnchor>
  <xdr:twoCellAnchor>
    <xdr:from>
      <xdr:col>6</xdr:col>
      <xdr:colOff>704850</xdr:colOff>
      <xdr:row>25</xdr:row>
      <xdr:rowOff>0</xdr:rowOff>
    </xdr:from>
    <xdr:to>
      <xdr:col>7</xdr:col>
      <xdr:colOff>0</xdr:colOff>
      <xdr:row>27</xdr:row>
      <xdr:rowOff>9526</xdr:rowOff>
    </xdr:to>
    <xdr:cxnSp macro="">
      <xdr:nvCxnSpPr>
        <xdr:cNvPr id="474" name="Connecteur droit 473"/>
        <xdr:cNvCxnSpPr/>
      </xdr:nvCxnSpPr>
      <xdr:spPr>
        <a:xfrm flipH="1" flipV="1">
          <a:off x="13658850" y="2667000"/>
          <a:ext cx="57150" cy="390526"/>
        </a:xfrm>
        <a:prstGeom prst="line">
          <a:avLst/>
        </a:prstGeom>
        <a:ln>
          <a:solidFill>
            <a:schemeClr val="tx2">
              <a:lumMod val="75000"/>
            </a:schemeClr>
          </a:solidFill>
          <a:prstDash val="dash"/>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0</xdr:colOff>
      <xdr:row>26</xdr:row>
      <xdr:rowOff>180975</xdr:rowOff>
    </xdr:from>
    <xdr:to>
      <xdr:col>7</xdr:col>
      <xdr:colOff>57150</xdr:colOff>
      <xdr:row>29</xdr:row>
      <xdr:rowOff>1</xdr:rowOff>
    </xdr:to>
    <xdr:cxnSp macro="">
      <xdr:nvCxnSpPr>
        <xdr:cNvPr id="475" name="Connecteur droit 474"/>
        <xdr:cNvCxnSpPr/>
      </xdr:nvCxnSpPr>
      <xdr:spPr>
        <a:xfrm flipH="1" flipV="1">
          <a:off x="13716000" y="3038475"/>
          <a:ext cx="57150" cy="390526"/>
        </a:xfrm>
        <a:prstGeom prst="line">
          <a:avLst/>
        </a:prstGeom>
        <a:noFill/>
        <a:ln w="9525" cap="flat" cmpd="sng" algn="ctr">
          <a:solidFill>
            <a:srgbClr val="1F497D">
              <a:lumMod val="75000"/>
            </a:srgbClr>
          </a:solidFill>
          <a:prstDash val="dash"/>
        </a:ln>
        <a:effectLst/>
      </xdr:spPr>
    </xdr:cxnSp>
    <xdr:clientData/>
  </xdr:twoCellAnchor>
  <xdr:twoCellAnchor>
    <xdr:from>
      <xdr:col>7</xdr:col>
      <xdr:colOff>9527</xdr:colOff>
      <xdr:row>27</xdr:row>
      <xdr:rowOff>9528</xdr:rowOff>
    </xdr:from>
    <xdr:to>
      <xdr:col>7</xdr:col>
      <xdr:colOff>695325</xdr:colOff>
      <xdr:row>27</xdr:row>
      <xdr:rowOff>57150</xdr:rowOff>
    </xdr:to>
    <xdr:cxnSp macro="">
      <xdr:nvCxnSpPr>
        <xdr:cNvPr id="476" name="Connecteur droit 475"/>
        <xdr:cNvCxnSpPr/>
      </xdr:nvCxnSpPr>
      <xdr:spPr>
        <a:xfrm flipH="1" flipV="1">
          <a:off x="13725527" y="3057528"/>
          <a:ext cx="685798" cy="47622"/>
        </a:xfrm>
        <a:prstGeom prst="line">
          <a:avLst/>
        </a:prstGeom>
        <a:noFill/>
        <a:ln w="9525" cap="flat" cmpd="sng" algn="ctr">
          <a:solidFill>
            <a:srgbClr val="1F497D">
              <a:lumMod val="75000"/>
            </a:srgbClr>
          </a:solidFill>
          <a:prstDash val="dash"/>
        </a:ln>
        <a:effectLst/>
      </xdr:spPr>
    </xdr:cxnSp>
    <xdr:clientData/>
  </xdr:twoCellAnchor>
  <xdr:twoCellAnchor>
    <xdr:from>
      <xdr:col>6</xdr:col>
      <xdr:colOff>76200</xdr:colOff>
      <xdr:row>26</xdr:row>
      <xdr:rowOff>142875</xdr:rowOff>
    </xdr:from>
    <xdr:to>
      <xdr:col>6</xdr:col>
      <xdr:colOff>714376</xdr:colOff>
      <xdr:row>27</xdr:row>
      <xdr:rowOff>0</xdr:rowOff>
    </xdr:to>
    <xdr:cxnSp macro="">
      <xdr:nvCxnSpPr>
        <xdr:cNvPr id="477" name="Connecteur droit 476"/>
        <xdr:cNvCxnSpPr/>
      </xdr:nvCxnSpPr>
      <xdr:spPr>
        <a:xfrm flipH="1" flipV="1">
          <a:off x="13030200" y="3000375"/>
          <a:ext cx="638176" cy="47625"/>
        </a:xfrm>
        <a:prstGeom prst="line">
          <a:avLst/>
        </a:prstGeom>
        <a:noFill/>
        <a:ln w="9525" cap="flat" cmpd="sng" algn="ctr">
          <a:solidFill>
            <a:srgbClr val="1F497D">
              <a:lumMod val="75000"/>
            </a:srgbClr>
          </a:solidFill>
          <a:prstDash val="dash"/>
        </a:ln>
        <a:effectLst/>
      </xdr:spPr>
    </xdr:cxnSp>
    <xdr:clientData/>
  </xdr:twoCellAnchor>
  <xdr:twoCellAnchor>
    <xdr:from>
      <xdr:col>9</xdr:col>
      <xdr:colOff>752475</xdr:colOff>
      <xdr:row>35</xdr:row>
      <xdr:rowOff>0</xdr:rowOff>
    </xdr:from>
    <xdr:to>
      <xdr:col>11</xdr:col>
      <xdr:colOff>0</xdr:colOff>
      <xdr:row>36</xdr:row>
      <xdr:rowOff>0</xdr:rowOff>
    </xdr:to>
    <xdr:cxnSp macro="">
      <xdr:nvCxnSpPr>
        <xdr:cNvPr id="478" name="Connecteur droit 477"/>
        <xdr:cNvCxnSpPr/>
      </xdr:nvCxnSpPr>
      <xdr:spPr>
        <a:xfrm flipV="1">
          <a:off x="12944475" y="3048000"/>
          <a:ext cx="771525" cy="190500"/>
        </a:xfrm>
        <a:prstGeom prst="line">
          <a:avLst/>
        </a:prstGeom>
        <a:ln w="12700">
          <a:solidFill>
            <a:srgbClr val="7030A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11</xdr:col>
      <xdr:colOff>0</xdr:colOff>
      <xdr:row>35</xdr:row>
      <xdr:rowOff>9526</xdr:rowOff>
    </xdr:from>
    <xdr:to>
      <xdr:col>11</xdr:col>
      <xdr:colOff>0</xdr:colOff>
      <xdr:row>39</xdr:row>
      <xdr:rowOff>19050</xdr:rowOff>
    </xdr:to>
    <xdr:cxnSp macro="">
      <xdr:nvCxnSpPr>
        <xdr:cNvPr id="479" name="Connecteur droit 478"/>
        <xdr:cNvCxnSpPr/>
      </xdr:nvCxnSpPr>
      <xdr:spPr>
        <a:xfrm flipV="1">
          <a:off x="13716000" y="3057526"/>
          <a:ext cx="0" cy="771524"/>
        </a:xfrm>
        <a:prstGeom prst="line">
          <a:avLst/>
        </a:prstGeom>
        <a:noFill/>
        <a:ln w="12700" cap="flat" cmpd="sng" algn="ctr">
          <a:solidFill>
            <a:srgbClr val="7030A0"/>
          </a:solidFill>
          <a:prstDash val="solid"/>
        </a:ln>
        <a:effectLst/>
      </xdr:spPr>
    </xdr:cxnSp>
    <xdr:clientData/>
  </xdr:twoCellAnchor>
  <xdr:twoCellAnchor>
    <xdr:from>
      <xdr:col>11</xdr:col>
      <xdr:colOff>0</xdr:colOff>
      <xdr:row>30</xdr:row>
      <xdr:rowOff>180975</xdr:rowOff>
    </xdr:from>
    <xdr:to>
      <xdr:col>11</xdr:col>
      <xdr:colOff>0</xdr:colOff>
      <xdr:row>34</xdr:row>
      <xdr:rowOff>190499</xdr:rowOff>
    </xdr:to>
    <xdr:cxnSp macro="">
      <xdr:nvCxnSpPr>
        <xdr:cNvPr id="480" name="Connecteur droit 479"/>
        <xdr:cNvCxnSpPr/>
      </xdr:nvCxnSpPr>
      <xdr:spPr>
        <a:xfrm flipV="1">
          <a:off x="13716000" y="2276475"/>
          <a:ext cx="0" cy="771524"/>
        </a:xfrm>
        <a:prstGeom prst="line">
          <a:avLst/>
        </a:prstGeom>
        <a:noFill/>
        <a:ln w="12700" cap="flat" cmpd="sng" algn="ctr">
          <a:solidFill>
            <a:srgbClr val="7030A0"/>
          </a:solidFill>
          <a:prstDash val="solid"/>
        </a:ln>
        <a:effectLst/>
      </xdr:spPr>
    </xdr:cxnSp>
    <xdr:clientData/>
  </xdr:twoCellAnchor>
  <xdr:twoCellAnchor>
    <xdr:from>
      <xdr:col>11</xdr:col>
      <xdr:colOff>9525</xdr:colOff>
      <xdr:row>34</xdr:row>
      <xdr:rowOff>0</xdr:rowOff>
    </xdr:from>
    <xdr:to>
      <xdr:col>12</xdr:col>
      <xdr:colOff>0</xdr:colOff>
      <xdr:row>35</xdr:row>
      <xdr:rowOff>0</xdr:rowOff>
    </xdr:to>
    <xdr:cxnSp macro="">
      <xdr:nvCxnSpPr>
        <xdr:cNvPr id="481" name="Connecteur droit 480"/>
        <xdr:cNvCxnSpPr/>
      </xdr:nvCxnSpPr>
      <xdr:spPr>
        <a:xfrm flipV="1">
          <a:off x="13725525" y="2857500"/>
          <a:ext cx="752475" cy="190500"/>
        </a:xfrm>
        <a:prstGeom prst="line">
          <a:avLst/>
        </a:prstGeom>
        <a:noFill/>
        <a:ln w="12700" cap="flat" cmpd="sng" algn="ctr">
          <a:solidFill>
            <a:srgbClr val="7030A0"/>
          </a:solidFill>
          <a:prstDash val="solid"/>
        </a:ln>
        <a:effectLst/>
      </xdr:spPr>
    </xdr:cxnSp>
    <xdr:clientData/>
  </xdr:twoCellAnchor>
  <xdr:twoCellAnchor>
    <xdr:from>
      <xdr:col>11</xdr:col>
      <xdr:colOff>0</xdr:colOff>
      <xdr:row>35</xdr:row>
      <xdr:rowOff>9525</xdr:rowOff>
    </xdr:from>
    <xdr:to>
      <xdr:col>12</xdr:col>
      <xdr:colOff>0</xdr:colOff>
      <xdr:row>37</xdr:row>
      <xdr:rowOff>0</xdr:rowOff>
    </xdr:to>
    <xdr:cxnSp macro="">
      <xdr:nvCxnSpPr>
        <xdr:cNvPr id="482" name="Connecteur droit 481"/>
        <xdr:cNvCxnSpPr/>
      </xdr:nvCxnSpPr>
      <xdr:spPr>
        <a:xfrm>
          <a:off x="13716000" y="3057525"/>
          <a:ext cx="762000" cy="371475"/>
        </a:xfrm>
        <a:prstGeom prst="line">
          <a:avLst/>
        </a:prstGeom>
        <a:ln>
          <a:solidFill>
            <a:srgbClr val="7030A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9525</xdr:colOff>
      <xdr:row>33</xdr:row>
      <xdr:rowOff>9525</xdr:rowOff>
    </xdr:from>
    <xdr:to>
      <xdr:col>11</xdr:col>
      <xdr:colOff>9525</xdr:colOff>
      <xdr:row>35</xdr:row>
      <xdr:rowOff>0</xdr:rowOff>
    </xdr:to>
    <xdr:cxnSp macro="">
      <xdr:nvCxnSpPr>
        <xdr:cNvPr id="483" name="Connecteur droit 482"/>
        <xdr:cNvCxnSpPr/>
      </xdr:nvCxnSpPr>
      <xdr:spPr>
        <a:xfrm>
          <a:off x="12963525" y="2676525"/>
          <a:ext cx="762000" cy="371475"/>
        </a:xfrm>
        <a:prstGeom prst="line">
          <a:avLst/>
        </a:prstGeom>
        <a:noFill/>
        <a:ln w="9525" cap="flat" cmpd="sng" algn="ctr">
          <a:solidFill>
            <a:srgbClr val="7030A0"/>
          </a:solidFill>
          <a:prstDash val="solid"/>
        </a:ln>
        <a:effectLst/>
      </xdr:spPr>
    </xdr:cxnSp>
    <xdr:clientData/>
  </xdr:twoCellAnchor>
  <xdr:twoCellAnchor>
    <xdr:from>
      <xdr:col>10</xdr:col>
      <xdr:colOff>704850</xdr:colOff>
      <xdr:row>33</xdr:row>
      <xdr:rowOff>0</xdr:rowOff>
    </xdr:from>
    <xdr:to>
      <xdr:col>11</xdr:col>
      <xdr:colOff>0</xdr:colOff>
      <xdr:row>35</xdr:row>
      <xdr:rowOff>9526</xdr:rowOff>
    </xdr:to>
    <xdr:cxnSp macro="">
      <xdr:nvCxnSpPr>
        <xdr:cNvPr id="484" name="Connecteur droit 483"/>
        <xdr:cNvCxnSpPr/>
      </xdr:nvCxnSpPr>
      <xdr:spPr>
        <a:xfrm flipH="1" flipV="1">
          <a:off x="13658850" y="2667000"/>
          <a:ext cx="57150" cy="390526"/>
        </a:xfrm>
        <a:prstGeom prst="line">
          <a:avLst/>
        </a:prstGeom>
        <a:ln>
          <a:solidFill>
            <a:schemeClr val="tx2">
              <a:lumMod val="75000"/>
            </a:schemeClr>
          </a:solidFill>
          <a:prstDash val="dash"/>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11</xdr:col>
      <xdr:colOff>0</xdr:colOff>
      <xdr:row>34</xdr:row>
      <xdr:rowOff>180975</xdr:rowOff>
    </xdr:from>
    <xdr:to>
      <xdr:col>11</xdr:col>
      <xdr:colOff>57150</xdr:colOff>
      <xdr:row>37</xdr:row>
      <xdr:rowOff>1</xdr:rowOff>
    </xdr:to>
    <xdr:cxnSp macro="">
      <xdr:nvCxnSpPr>
        <xdr:cNvPr id="485" name="Connecteur droit 484"/>
        <xdr:cNvCxnSpPr/>
      </xdr:nvCxnSpPr>
      <xdr:spPr>
        <a:xfrm flipH="1" flipV="1">
          <a:off x="13716000" y="3038475"/>
          <a:ext cx="57150" cy="390526"/>
        </a:xfrm>
        <a:prstGeom prst="line">
          <a:avLst/>
        </a:prstGeom>
        <a:noFill/>
        <a:ln w="9525" cap="flat" cmpd="sng" algn="ctr">
          <a:solidFill>
            <a:srgbClr val="1F497D">
              <a:lumMod val="75000"/>
            </a:srgbClr>
          </a:solidFill>
          <a:prstDash val="dash"/>
        </a:ln>
        <a:effectLst/>
      </xdr:spPr>
    </xdr:cxnSp>
    <xdr:clientData/>
  </xdr:twoCellAnchor>
  <xdr:twoCellAnchor>
    <xdr:from>
      <xdr:col>11</xdr:col>
      <xdr:colOff>9527</xdr:colOff>
      <xdr:row>35</xdr:row>
      <xdr:rowOff>9528</xdr:rowOff>
    </xdr:from>
    <xdr:to>
      <xdr:col>11</xdr:col>
      <xdr:colOff>695325</xdr:colOff>
      <xdr:row>35</xdr:row>
      <xdr:rowOff>57150</xdr:rowOff>
    </xdr:to>
    <xdr:cxnSp macro="">
      <xdr:nvCxnSpPr>
        <xdr:cNvPr id="486" name="Connecteur droit 485"/>
        <xdr:cNvCxnSpPr/>
      </xdr:nvCxnSpPr>
      <xdr:spPr>
        <a:xfrm flipH="1" flipV="1">
          <a:off x="13725527" y="3057528"/>
          <a:ext cx="685798" cy="47622"/>
        </a:xfrm>
        <a:prstGeom prst="line">
          <a:avLst/>
        </a:prstGeom>
        <a:noFill/>
        <a:ln w="9525" cap="flat" cmpd="sng" algn="ctr">
          <a:solidFill>
            <a:srgbClr val="1F497D">
              <a:lumMod val="75000"/>
            </a:srgbClr>
          </a:solidFill>
          <a:prstDash val="dash"/>
        </a:ln>
        <a:effectLst/>
      </xdr:spPr>
    </xdr:cxnSp>
    <xdr:clientData/>
  </xdr:twoCellAnchor>
  <xdr:twoCellAnchor>
    <xdr:from>
      <xdr:col>10</xdr:col>
      <xdr:colOff>76200</xdr:colOff>
      <xdr:row>34</xdr:row>
      <xdr:rowOff>142875</xdr:rowOff>
    </xdr:from>
    <xdr:to>
      <xdr:col>10</xdr:col>
      <xdr:colOff>714376</xdr:colOff>
      <xdr:row>35</xdr:row>
      <xdr:rowOff>0</xdr:rowOff>
    </xdr:to>
    <xdr:cxnSp macro="">
      <xdr:nvCxnSpPr>
        <xdr:cNvPr id="487" name="Connecteur droit 486"/>
        <xdr:cNvCxnSpPr/>
      </xdr:nvCxnSpPr>
      <xdr:spPr>
        <a:xfrm flipH="1" flipV="1">
          <a:off x="13030200" y="3000375"/>
          <a:ext cx="638176" cy="47625"/>
        </a:xfrm>
        <a:prstGeom prst="line">
          <a:avLst/>
        </a:prstGeom>
        <a:noFill/>
        <a:ln w="9525" cap="flat" cmpd="sng" algn="ctr">
          <a:solidFill>
            <a:srgbClr val="1F497D">
              <a:lumMod val="75000"/>
            </a:srgbClr>
          </a:solidFill>
          <a:prstDash val="dash"/>
        </a:ln>
        <a:effectLst/>
      </xdr:spPr>
    </xdr:cxnSp>
    <xdr:clientData/>
  </xdr:twoCellAnchor>
  <xdr:twoCellAnchor>
    <xdr:from>
      <xdr:col>7</xdr:col>
      <xdr:colOff>752475</xdr:colOff>
      <xdr:row>31</xdr:row>
      <xdr:rowOff>0</xdr:rowOff>
    </xdr:from>
    <xdr:to>
      <xdr:col>9</xdr:col>
      <xdr:colOff>0</xdr:colOff>
      <xdr:row>32</xdr:row>
      <xdr:rowOff>0</xdr:rowOff>
    </xdr:to>
    <xdr:cxnSp macro="">
      <xdr:nvCxnSpPr>
        <xdr:cNvPr id="488" name="Connecteur droit 487"/>
        <xdr:cNvCxnSpPr/>
      </xdr:nvCxnSpPr>
      <xdr:spPr>
        <a:xfrm flipV="1">
          <a:off x="12944475" y="3048000"/>
          <a:ext cx="771525" cy="190500"/>
        </a:xfrm>
        <a:prstGeom prst="line">
          <a:avLst/>
        </a:prstGeom>
        <a:ln w="12700">
          <a:solidFill>
            <a:srgbClr val="7030A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0</xdr:colOff>
      <xdr:row>31</xdr:row>
      <xdr:rowOff>9526</xdr:rowOff>
    </xdr:from>
    <xdr:to>
      <xdr:col>9</xdr:col>
      <xdr:colOff>0</xdr:colOff>
      <xdr:row>35</xdr:row>
      <xdr:rowOff>19050</xdr:rowOff>
    </xdr:to>
    <xdr:cxnSp macro="">
      <xdr:nvCxnSpPr>
        <xdr:cNvPr id="489" name="Connecteur droit 488"/>
        <xdr:cNvCxnSpPr/>
      </xdr:nvCxnSpPr>
      <xdr:spPr>
        <a:xfrm flipV="1">
          <a:off x="13716000" y="3057526"/>
          <a:ext cx="0" cy="771524"/>
        </a:xfrm>
        <a:prstGeom prst="line">
          <a:avLst/>
        </a:prstGeom>
        <a:noFill/>
        <a:ln w="12700" cap="flat" cmpd="sng" algn="ctr">
          <a:solidFill>
            <a:srgbClr val="7030A0"/>
          </a:solidFill>
          <a:prstDash val="solid"/>
        </a:ln>
        <a:effectLst/>
      </xdr:spPr>
    </xdr:cxnSp>
    <xdr:clientData/>
  </xdr:twoCellAnchor>
  <xdr:twoCellAnchor>
    <xdr:from>
      <xdr:col>9</xdr:col>
      <xdr:colOff>0</xdr:colOff>
      <xdr:row>26</xdr:row>
      <xdr:rowOff>180975</xdr:rowOff>
    </xdr:from>
    <xdr:to>
      <xdr:col>9</xdr:col>
      <xdr:colOff>0</xdr:colOff>
      <xdr:row>30</xdr:row>
      <xdr:rowOff>190499</xdr:rowOff>
    </xdr:to>
    <xdr:cxnSp macro="">
      <xdr:nvCxnSpPr>
        <xdr:cNvPr id="490" name="Connecteur droit 489"/>
        <xdr:cNvCxnSpPr/>
      </xdr:nvCxnSpPr>
      <xdr:spPr>
        <a:xfrm flipV="1">
          <a:off x="13716000" y="2276475"/>
          <a:ext cx="0" cy="771524"/>
        </a:xfrm>
        <a:prstGeom prst="line">
          <a:avLst/>
        </a:prstGeom>
        <a:noFill/>
        <a:ln w="12700" cap="flat" cmpd="sng" algn="ctr">
          <a:solidFill>
            <a:srgbClr val="7030A0"/>
          </a:solidFill>
          <a:prstDash val="solid"/>
        </a:ln>
        <a:effectLst/>
      </xdr:spPr>
    </xdr:cxnSp>
    <xdr:clientData/>
  </xdr:twoCellAnchor>
  <xdr:twoCellAnchor>
    <xdr:from>
      <xdr:col>9</xdr:col>
      <xdr:colOff>9525</xdr:colOff>
      <xdr:row>30</xdr:row>
      <xdr:rowOff>0</xdr:rowOff>
    </xdr:from>
    <xdr:to>
      <xdr:col>10</xdr:col>
      <xdr:colOff>0</xdr:colOff>
      <xdr:row>31</xdr:row>
      <xdr:rowOff>0</xdr:rowOff>
    </xdr:to>
    <xdr:cxnSp macro="">
      <xdr:nvCxnSpPr>
        <xdr:cNvPr id="491" name="Connecteur droit 490"/>
        <xdr:cNvCxnSpPr/>
      </xdr:nvCxnSpPr>
      <xdr:spPr>
        <a:xfrm flipV="1">
          <a:off x="13725525" y="2857500"/>
          <a:ext cx="752475" cy="190500"/>
        </a:xfrm>
        <a:prstGeom prst="line">
          <a:avLst/>
        </a:prstGeom>
        <a:noFill/>
        <a:ln w="12700" cap="flat" cmpd="sng" algn="ctr">
          <a:solidFill>
            <a:srgbClr val="7030A0"/>
          </a:solidFill>
          <a:prstDash val="solid"/>
        </a:ln>
        <a:effectLst/>
      </xdr:spPr>
    </xdr:cxnSp>
    <xdr:clientData/>
  </xdr:twoCellAnchor>
  <xdr:twoCellAnchor>
    <xdr:from>
      <xdr:col>9</xdr:col>
      <xdr:colOff>0</xdr:colOff>
      <xdr:row>31</xdr:row>
      <xdr:rowOff>9525</xdr:rowOff>
    </xdr:from>
    <xdr:to>
      <xdr:col>10</xdr:col>
      <xdr:colOff>0</xdr:colOff>
      <xdr:row>33</xdr:row>
      <xdr:rowOff>0</xdr:rowOff>
    </xdr:to>
    <xdr:cxnSp macro="">
      <xdr:nvCxnSpPr>
        <xdr:cNvPr id="492" name="Connecteur droit 491"/>
        <xdr:cNvCxnSpPr/>
      </xdr:nvCxnSpPr>
      <xdr:spPr>
        <a:xfrm>
          <a:off x="13716000" y="3057525"/>
          <a:ext cx="762000" cy="371475"/>
        </a:xfrm>
        <a:prstGeom prst="line">
          <a:avLst/>
        </a:prstGeom>
        <a:ln>
          <a:solidFill>
            <a:srgbClr val="7030A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xdr:col>
      <xdr:colOff>9525</xdr:colOff>
      <xdr:row>29</xdr:row>
      <xdr:rowOff>9525</xdr:rowOff>
    </xdr:from>
    <xdr:to>
      <xdr:col>9</xdr:col>
      <xdr:colOff>9525</xdr:colOff>
      <xdr:row>31</xdr:row>
      <xdr:rowOff>0</xdr:rowOff>
    </xdr:to>
    <xdr:cxnSp macro="">
      <xdr:nvCxnSpPr>
        <xdr:cNvPr id="493" name="Connecteur droit 492"/>
        <xdr:cNvCxnSpPr/>
      </xdr:nvCxnSpPr>
      <xdr:spPr>
        <a:xfrm>
          <a:off x="12963525" y="2676525"/>
          <a:ext cx="762000" cy="371475"/>
        </a:xfrm>
        <a:prstGeom prst="line">
          <a:avLst/>
        </a:prstGeom>
        <a:noFill/>
        <a:ln w="9525" cap="flat" cmpd="sng" algn="ctr">
          <a:solidFill>
            <a:srgbClr val="7030A0"/>
          </a:solidFill>
          <a:prstDash val="solid"/>
        </a:ln>
        <a:effectLst/>
      </xdr:spPr>
    </xdr:cxnSp>
    <xdr:clientData/>
  </xdr:twoCellAnchor>
  <xdr:twoCellAnchor>
    <xdr:from>
      <xdr:col>8</xdr:col>
      <xdr:colOff>704850</xdr:colOff>
      <xdr:row>29</xdr:row>
      <xdr:rowOff>0</xdr:rowOff>
    </xdr:from>
    <xdr:to>
      <xdr:col>9</xdr:col>
      <xdr:colOff>0</xdr:colOff>
      <xdr:row>31</xdr:row>
      <xdr:rowOff>9526</xdr:rowOff>
    </xdr:to>
    <xdr:cxnSp macro="">
      <xdr:nvCxnSpPr>
        <xdr:cNvPr id="494" name="Connecteur droit 493"/>
        <xdr:cNvCxnSpPr/>
      </xdr:nvCxnSpPr>
      <xdr:spPr>
        <a:xfrm flipH="1" flipV="1">
          <a:off x="13658850" y="2667000"/>
          <a:ext cx="57150" cy="390526"/>
        </a:xfrm>
        <a:prstGeom prst="line">
          <a:avLst/>
        </a:prstGeom>
        <a:ln>
          <a:solidFill>
            <a:schemeClr val="tx2">
              <a:lumMod val="75000"/>
            </a:schemeClr>
          </a:solidFill>
          <a:prstDash val="dash"/>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0</xdr:colOff>
      <xdr:row>30</xdr:row>
      <xdr:rowOff>180975</xdr:rowOff>
    </xdr:from>
    <xdr:to>
      <xdr:col>9</xdr:col>
      <xdr:colOff>57150</xdr:colOff>
      <xdr:row>33</xdr:row>
      <xdr:rowOff>1</xdr:rowOff>
    </xdr:to>
    <xdr:cxnSp macro="">
      <xdr:nvCxnSpPr>
        <xdr:cNvPr id="495" name="Connecteur droit 494"/>
        <xdr:cNvCxnSpPr/>
      </xdr:nvCxnSpPr>
      <xdr:spPr>
        <a:xfrm flipH="1" flipV="1">
          <a:off x="13716000" y="3038475"/>
          <a:ext cx="57150" cy="390526"/>
        </a:xfrm>
        <a:prstGeom prst="line">
          <a:avLst/>
        </a:prstGeom>
        <a:noFill/>
        <a:ln w="9525" cap="flat" cmpd="sng" algn="ctr">
          <a:solidFill>
            <a:srgbClr val="1F497D">
              <a:lumMod val="75000"/>
            </a:srgbClr>
          </a:solidFill>
          <a:prstDash val="dash"/>
        </a:ln>
        <a:effectLst/>
      </xdr:spPr>
    </xdr:cxnSp>
    <xdr:clientData/>
  </xdr:twoCellAnchor>
  <xdr:twoCellAnchor>
    <xdr:from>
      <xdr:col>9</xdr:col>
      <xdr:colOff>9527</xdr:colOff>
      <xdr:row>31</xdr:row>
      <xdr:rowOff>9528</xdr:rowOff>
    </xdr:from>
    <xdr:to>
      <xdr:col>9</xdr:col>
      <xdr:colOff>695325</xdr:colOff>
      <xdr:row>31</xdr:row>
      <xdr:rowOff>57150</xdr:rowOff>
    </xdr:to>
    <xdr:cxnSp macro="">
      <xdr:nvCxnSpPr>
        <xdr:cNvPr id="496" name="Connecteur droit 495"/>
        <xdr:cNvCxnSpPr/>
      </xdr:nvCxnSpPr>
      <xdr:spPr>
        <a:xfrm flipH="1" flipV="1">
          <a:off x="13725527" y="3057528"/>
          <a:ext cx="685798" cy="47622"/>
        </a:xfrm>
        <a:prstGeom prst="line">
          <a:avLst/>
        </a:prstGeom>
        <a:noFill/>
        <a:ln w="9525" cap="flat" cmpd="sng" algn="ctr">
          <a:solidFill>
            <a:srgbClr val="1F497D">
              <a:lumMod val="75000"/>
            </a:srgbClr>
          </a:solidFill>
          <a:prstDash val="dash"/>
        </a:ln>
        <a:effectLst/>
      </xdr:spPr>
    </xdr:cxnSp>
    <xdr:clientData/>
  </xdr:twoCellAnchor>
  <xdr:twoCellAnchor>
    <xdr:from>
      <xdr:col>8</xdr:col>
      <xdr:colOff>76200</xdr:colOff>
      <xdr:row>30</xdr:row>
      <xdr:rowOff>142875</xdr:rowOff>
    </xdr:from>
    <xdr:to>
      <xdr:col>8</xdr:col>
      <xdr:colOff>714376</xdr:colOff>
      <xdr:row>31</xdr:row>
      <xdr:rowOff>0</xdr:rowOff>
    </xdr:to>
    <xdr:cxnSp macro="">
      <xdr:nvCxnSpPr>
        <xdr:cNvPr id="497" name="Connecteur droit 496"/>
        <xdr:cNvCxnSpPr/>
      </xdr:nvCxnSpPr>
      <xdr:spPr>
        <a:xfrm flipH="1" flipV="1">
          <a:off x="13030200" y="3000375"/>
          <a:ext cx="638176" cy="47625"/>
        </a:xfrm>
        <a:prstGeom prst="line">
          <a:avLst/>
        </a:prstGeom>
        <a:noFill/>
        <a:ln w="9525" cap="flat" cmpd="sng" algn="ctr">
          <a:solidFill>
            <a:srgbClr val="1F497D">
              <a:lumMod val="75000"/>
            </a:srgbClr>
          </a:solidFill>
          <a:prstDash val="dash"/>
        </a:ln>
        <a:effectLst/>
      </xdr:spPr>
    </xdr:cxnSp>
    <xdr:clientData/>
  </xdr:twoCellAnchor>
  <xdr:twoCellAnchor>
    <xdr:from>
      <xdr:col>11</xdr:col>
      <xdr:colOff>752475</xdr:colOff>
      <xdr:row>23</xdr:row>
      <xdr:rowOff>0</xdr:rowOff>
    </xdr:from>
    <xdr:to>
      <xdr:col>13</xdr:col>
      <xdr:colOff>0</xdr:colOff>
      <xdr:row>24</xdr:row>
      <xdr:rowOff>0</xdr:rowOff>
    </xdr:to>
    <xdr:cxnSp macro="">
      <xdr:nvCxnSpPr>
        <xdr:cNvPr id="498" name="Connecteur droit 497"/>
        <xdr:cNvCxnSpPr/>
      </xdr:nvCxnSpPr>
      <xdr:spPr>
        <a:xfrm flipV="1">
          <a:off x="12944475" y="3048000"/>
          <a:ext cx="771525" cy="190500"/>
        </a:xfrm>
        <a:prstGeom prst="line">
          <a:avLst/>
        </a:prstGeom>
        <a:ln w="12700">
          <a:solidFill>
            <a:srgbClr val="7030A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13</xdr:col>
      <xdr:colOff>0</xdr:colOff>
      <xdr:row>23</xdr:row>
      <xdr:rowOff>9526</xdr:rowOff>
    </xdr:from>
    <xdr:to>
      <xdr:col>13</xdr:col>
      <xdr:colOff>0</xdr:colOff>
      <xdr:row>27</xdr:row>
      <xdr:rowOff>19050</xdr:rowOff>
    </xdr:to>
    <xdr:cxnSp macro="">
      <xdr:nvCxnSpPr>
        <xdr:cNvPr id="499" name="Connecteur droit 498"/>
        <xdr:cNvCxnSpPr/>
      </xdr:nvCxnSpPr>
      <xdr:spPr>
        <a:xfrm flipV="1">
          <a:off x="13716000" y="3057526"/>
          <a:ext cx="0" cy="771524"/>
        </a:xfrm>
        <a:prstGeom prst="line">
          <a:avLst/>
        </a:prstGeom>
        <a:noFill/>
        <a:ln w="12700" cap="flat" cmpd="sng" algn="ctr">
          <a:solidFill>
            <a:srgbClr val="7030A0"/>
          </a:solidFill>
          <a:prstDash val="solid"/>
        </a:ln>
        <a:effectLst/>
      </xdr:spPr>
    </xdr:cxnSp>
    <xdr:clientData/>
  </xdr:twoCellAnchor>
  <xdr:twoCellAnchor>
    <xdr:from>
      <xdr:col>13</xdr:col>
      <xdr:colOff>0</xdr:colOff>
      <xdr:row>18</xdr:row>
      <xdr:rowOff>180975</xdr:rowOff>
    </xdr:from>
    <xdr:to>
      <xdr:col>13</xdr:col>
      <xdr:colOff>0</xdr:colOff>
      <xdr:row>22</xdr:row>
      <xdr:rowOff>190499</xdr:rowOff>
    </xdr:to>
    <xdr:cxnSp macro="">
      <xdr:nvCxnSpPr>
        <xdr:cNvPr id="500" name="Connecteur droit 499"/>
        <xdr:cNvCxnSpPr/>
      </xdr:nvCxnSpPr>
      <xdr:spPr>
        <a:xfrm flipV="1">
          <a:off x="13716000" y="2276475"/>
          <a:ext cx="0" cy="771524"/>
        </a:xfrm>
        <a:prstGeom prst="line">
          <a:avLst/>
        </a:prstGeom>
        <a:noFill/>
        <a:ln w="12700" cap="flat" cmpd="sng" algn="ctr">
          <a:solidFill>
            <a:srgbClr val="7030A0"/>
          </a:solidFill>
          <a:prstDash val="solid"/>
        </a:ln>
        <a:effectLst/>
      </xdr:spPr>
    </xdr:cxnSp>
    <xdr:clientData/>
  </xdr:twoCellAnchor>
  <xdr:twoCellAnchor>
    <xdr:from>
      <xdr:col>13</xdr:col>
      <xdr:colOff>9525</xdr:colOff>
      <xdr:row>22</xdr:row>
      <xdr:rowOff>0</xdr:rowOff>
    </xdr:from>
    <xdr:to>
      <xdr:col>14</xdr:col>
      <xdr:colOff>0</xdr:colOff>
      <xdr:row>23</xdr:row>
      <xdr:rowOff>0</xdr:rowOff>
    </xdr:to>
    <xdr:cxnSp macro="">
      <xdr:nvCxnSpPr>
        <xdr:cNvPr id="501" name="Connecteur droit 500"/>
        <xdr:cNvCxnSpPr/>
      </xdr:nvCxnSpPr>
      <xdr:spPr>
        <a:xfrm flipV="1">
          <a:off x="13725525" y="2857500"/>
          <a:ext cx="752475" cy="190500"/>
        </a:xfrm>
        <a:prstGeom prst="line">
          <a:avLst/>
        </a:prstGeom>
        <a:noFill/>
        <a:ln w="12700" cap="flat" cmpd="sng" algn="ctr">
          <a:solidFill>
            <a:srgbClr val="7030A0"/>
          </a:solidFill>
          <a:prstDash val="solid"/>
        </a:ln>
        <a:effectLst/>
      </xdr:spPr>
    </xdr:cxnSp>
    <xdr:clientData/>
  </xdr:twoCellAnchor>
  <xdr:twoCellAnchor>
    <xdr:from>
      <xdr:col>13</xdr:col>
      <xdr:colOff>0</xdr:colOff>
      <xdr:row>23</xdr:row>
      <xdr:rowOff>9525</xdr:rowOff>
    </xdr:from>
    <xdr:to>
      <xdr:col>14</xdr:col>
      <xdr:colOff>0</xdr:colOff>
      <xdr:row>25</xdr:row>
      <xdr:rowOff>0</xdr:rowOff>
    </xdr:to>
    <xdr:cxnSp macro="">
      <xdr:nvCxnSpPr>
        <xdr:cNvPr id="502" name="Connecteur droit 501"/>
        <xdr:cNvCxnSpPr/>
      </xdr:nvCxnSpPr>
      <xdr:spPr>
        <a:xfrm>
          <a:off x="13716000" y="3057525"/>
          <a:ext cx="762000" cy="371475"/>
        </a:xfrm>
        <a:prstGeom prst="line">
          <a:avLst/>
        </a:prstGeom>
        <a:ln w="12700">
          <a:solidFill>
            <a:srgbClr val="7030A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12</xdr:col>
      <xdr:colOff>9525</xdr:colOff>
      <xdr:row>21</xdr:row>
      <xdr:rowOff>9525</xdr:rowOff>
    </xdr:from>
    <xdr:to>
      <xdr:col>13</xdr:col>
      <xdr:colOff>9525</xdr:colOff>
      <xdr:row>23</xdr:row>
      <xdr:rowOff>0</xdr:rowOff>
    </xdr:to>
    <xdr:cxnSp macro="">
      <xdr:nvCxnSpPr>
        <xdr:cNvPr id="503" name="Connecteur droit 502"/>
        <xdr:cNvCxnSpPr/>
      </xdr:nvCxnSpPr>
      <xdr:spPr>
        <a:xfrm>
          <a:off x="12963525" y="2676525"/>
          <a:ext cx="762000" cy="371475"/>
        </a:xfrm>
        <a:prstGeom prst="line">
          <a:avLst/>
        </a:prstGeom>
        <a:noFill/>
        <a:ln w="12700" cap="flat" cmpd="sng" algn="ctr">
          <a:solidFill>
            <a:srgbClr val="7030A0"/>
          </a:solidFill>
          <a:prstDash val="solid"/>
        </a:ln>
        <a:effectLst/>
      </xdr:spPr>
    </xdr:cxnSp>
    <xdr:clientData/>
  </xdr:twoCellAnchor>
  <xdr:twoCellAnchor>
    <xdr:from>
      <xdr:col>12</xdr:col>
      <xdr:colOff>704850</xdr:colOff>
      <xdr:row>21</xdr:row>
      <xdr:rowOff>0</xdr:rowOff>
    </xdr:from>
    <xdr:to>
      <xdr:col>13</xdr:col>
      <xdr:colOff>0</xdr:colOff>
      <xdr:row>23</xdr:row>
      <xdr:rowOff>9526</xdr:rowOff>
    </xdr:to>
    <xdr:cxnSp macro="">
      <xdr:nvCxnSpPr>
        <xdr:cNvPr id="504" name="Connecteur droit 503"/>
        <xdr:cNvCxnSpPr/>
      </xdr:nvCxnSpPr>
      <xdr:spPr>
        <a:xfrm flipH="1" flipV="1">
          <a:off x="13658850" y="2667000"/>
          <a:ext cx="57150" cy="390526"/>
        </a:xfrm>
        <a:prstGeom prst="line">
          <a:avLst/>
        </a:prstGeom>
        <a:ln>
          <a:solidFill>
            <a:schemeClr val="tx2">
              <a:lumMod val="75000"/>
            </a:schemeClr>
          </a:solidFill>
          <a:prstDash val="dash"/>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13</xdr:col>
      <xdr:colOff>0</xdr:colOff>
      <xdr:row>22</xdr:row>
      <xdr:rowOff>180975</xdr:rowOff>
    </xdr:from>
    <xdr:to>
      <xdr:col>13</xdr:col>
      <xdr:colOff>57150</xdr:colOff>
      <xdr:row>25</xdr:row>
      <xdr:rowOff>1</xdr:rowOff>
    </xdr:to>
    <xdr:cxnSp macro="">
      <xdr:nvCxnSpPr>
        <xdr:cNvPr id="505" name="Connecteur droit 504"/>
        <xdr:cNvCxnSpPr/>
      </xdr:nvCxnSpPr>
      <xdr:spPr>
        <a:xfrm flipH="1" flipV="1">
          <a:off x="13716000" y="3038475"/>
          <a:ext cx="57150" cy="390526"/>
        </a:xfrm>
        <a:prstGeom prst="line">
          <a:avLst/>
        </a:prstGeom>
        <a:noFill/>
        <a:ln w="9525" cap="flat" cmpd="sng" algn="ctr">
          <a:solidFill>
            <a:srgbClr val="1F497D">
              <a:lumMod val="75000"/>
            </a:srgbClr>
          </a:solidFill>
          <a:prstDash val="dash"/>
        </a:ln>
        <a:effectLst/>
      </xdr:spPr>
    </xdr:cxnSp>
    <xdr:clientData/>
  </xdr:twoCellAnchor>
  <xdr:twoCellAnchor>
    <xdr:from>
      <xdr:col>13</xdr:col>
      <xdr:colOff>9527</xdr:colOff>
      <xdr:row>23</xdr:row>
      <xdr:rowOff>9528</xdr:rowOff>
    </xdr:from>
    <xdr:to>
      <xdr:col>13</xdr:col>
      <xdr:colOff>695325</xdr:colOff>
      <xdr:row>23</xdr:row>
      <xdr:rowOff>57150</xdr:rowOff>
    </xdr:to>
    <xdr:cxnSp macro="">
      <xdr:nvCxnSpPr>
        <xdr:cNvPr id="506" name="Connecteur droit 505"/>
        <xdr:cNvCxnSpPr/>
      </xdr:nvCxnSpPr>
      <xdr:spPr>
        <a:xfrm flipH="1" flipV="1">
          <a:off x="13725527" y="3057528"/>
          <a:ext cx="685798" cy="47622"/>
        </a:xfrm>
        <a:prstGeom prst="line">
          <a:avLst/>
        </a:prstGeom>
        <a:noFill/>
        <a:ln w="9525" cap="flat" cmpd="sng" algn="ctr">
          <a:solidFill>
            <a:srgbClr val="1F497D">
              <a:lumMod val="75000"/>
            </a:srgbClr>
          </a:solidFill>
          <a:prstDash val="dash"/>
        </a:ln>
        <a:effectLst/>
      </xdr:spPr>
    </xdr:cxnSp>
    <xdr:clientData/>
  </xdr:twoCellAnchor>
  <xdr:twoCellAnchor>
    <xdr:from>
      <xdr:col>12</xdr:col>
      <xdr:colOff>76200</xdr:colOff>
      <xdr:row>22</xdr:row>
      <xdr:rowOff>142875</xdr:rowOff>
    </xdr:from>
    <xdr:to>
      <xdr:col>12</xdr:col>
      <xdr:colOff>714376</xdr:colOff>
      <xdr:row>23</xdr:row>
      <xdr:rowOff>0</xdr:rowOff>
    </xdr:to>
    <xdr:cxnSp macro="">
      <xdr:nvCxnSpPr>
        <xdr:cNvPr id="507" name="Connecteur droit 506"/>
        <xdr:cNvCxnSpPr/>
      </xdr:nvCxnSpPr>
      <xdr:spPr>
        <a:xfrm flipH="1" flipV="1">
          <a:off x="13030200" y="3000375"/>
          <a:ext cx="638176" cy="47625"/>
        </a:xfrm>
        <a:prstGeom prst="line">
          <a:avLst/>
        </a:prstGeom>
        <a:noFill/>
        <a:ln w="9525" cap="flat" cmpd="sng" algn="ctr">
          <a:solidFill>
            <a:srgbClr val="1F497D">
              <a:lumMod val="75000"/>
            </a:srgbClr>
          </a:solidFill>
          <a:prstDash val="dash"/>
        </a:ln>
        <a:effectLst/>
      </xdr:spPr>
    </xdr:cxnSp>
    <xdr:clientData/>
  </xdr:twoCellAnchor>
  <xdr:twoCellAnchor>
    <xdr:from>
      <xdr:col>10</xdr:col>
      <xdr:colOff>742950</xdr:colOff>
      <xdr:row>24</xdr:row>
      <xdr:rowOff>0</xdr:rowOff>
    </xdr:from>
    <xdr:to>
      <xdr:col>11</xdr:col>
      <xdr:colOff>752475</xdr:colOff>
      <xdr:row>25</xdr:row>
      <xdr:rowOff>0</xdr:rowOff>
    </xdr:to>
    <xdr:cxnSp macro="">
      <xdr:nvCxnSpPr>
        <xdr:cNvPr id="508" name="Connecteur droit 507"/>
        <xdr:cNvCxnSpPr/>
      </xdr:nvCxnSpPr>
      <xdr:spPr>
        <a:xfrm flipV="1">
          <a:off x="8362950" y="4572000"/>
          <a:ext cx="771525" cy="190500"/>
        </a:xfrm>
        <a:prstGeom prst="line">
          <a:avLst/>
        </a:prstGeom>
        <a:noFill/>
        <a:ln w="12700" cap="flat" cmpd="sng" algn="ctr">
          <a:solidFill>
            <a:srgbClr val="FF0000"/>
          </a:solidFill>
          <a:prstDash val="solid"/>
        </a:ln>
        <a:effectLst/>
      </xdr:spPr>
    </xdr:cxnSp>
    <xdr:clientData/>
  </xdr:twoCellAnchor>
  <xdr:twoCellAnchor>
    <xdr:from>
      <xdr:col>11</xdr:col>
      <xdr:colOff>752475</xdr:colOff>
      <xdr:row>31</xdr:row>
      <xdr:rowOff>0</xdr:rowOff>
    </xdr:from>
    <xdr:to>
      <xdr:col>13</xdr:col>
      <xdr:colOff>0</xdr:colOff>
      <xdr:row>32</xdr:row>
      <xdr:rowOff>0</xdr:rowOff>
    </xdr:to>
    <xdr:cxnSp macro="">
      <xdr:nvCxnSpPr>
        <xdr:cNvPr id="510" name="Connecteur droit 509"/>
        <xdr:cNvCxnSpPr/>
      </xdr:nvCxnSpPr>
      <xdr:spPr>
        <a:xfrm flipV="1">
          <a:off x="12944475" y="3048000"/>
          <a:ext cx="771525" cy="190500"/>
        </a:xfrm>
        <a:prstGeom prst="line">
          <a:avLst/>
        </a:prstGeom>
        <a:ln w="12700">
          <a:solidFill>
            <a:srgbClr val="7030A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13</xdr:col>
      <xdr:colOff>0</xdr:colOff>
      <xdr:row>31</xdr:row>
      <xdr:rowOff>9526</xdr:rowOff>
    </xdr:from>
    <xdr:to>
      <xdr:col>13</xdr:col>
      <xdr:colOff>0</xdr:colOff>
      <xdr:row>35</xdr:row>
      <xdr:rowOff>19050</xdr:rowOff>
    </xdr:to>
    <xdr:cxnSp macro="">
      <xdr:nvCxnSpPr>
        <xdr:cNvPr id="511" name="Connecteur droit 510"/>
        <xdr:cNvCxnSpPr/>
      </xdr:nvCxnSpPr>
      <xdr:spPr>
        <a:xfrm flipV="1">
          <a:off x="13716000" y="3057526"/>
          <a:ext cx="0" cy="771524"/>
        </a:xfrm>
        <a:prstGeom prst="line">
          <a:avLst/>
        </a:prstGeom>
        <a:noFill/>
        <a:ln w="12700" cap="flat" cmpd="sng" algn="ctr">
          <a:solidFill>
            <a:srgbClr val="7030A0"/>
          </a:solidFill>
          <a:prstDash val="solid"/>
        </a:ln>
        <a:effectLst/>
      </xdr:spPr>
    </xdr:cxnSp>
    <xdr:clientData/>
  </xdr:twoCellAnchor>
  <xdr:twoCellAnchor>
    <xdr:from>
      <xdr:col>13</xdr:col>
      <xdr:colOff>0</xdr:colOff>
      <xdr:row>26</xdr:row>
      <xdr:rowOff>180975</xdr:rowOff>
    </xdr:from>
    <xdr:to>
      <xdr:col>13</xdr:col>
      <xdr:colOff>0</xdr:colOff>
      <xdr:row>30</xdr:row>
      <xdr:rowOff>190499</xdr:rowOff>
    </xdr:to>
    <xdr:cxnSp macro="">
      <xdr:nvCxnSpPr>
        <xdr:cNvPr id="512" name="Connecteur droit 511"/>
        <xdr:cNvCxnSpPr/>
      </xdr:nvCxnSpPr>
      <xdr:spPr>
        <a:xfrm flipV="1">
          <a:off x="13716000" y="2276475"/>
          <a:ext cx="0" cy="771524"/>
        </a:xfrm>
        <a:prstGeom prst="line">
          <a:avLst/>
        </a:prstGeom>
        <a:noFill/>
        <a:ln w="12700" cap="flat" cmpd="sng" algn="ctr">
          <a:solidFill>
            <a:srgbClr val="7030A0"/>
          </a:solidFill>
          <a:prstDash val="solid"/>
        </a:ln>
        <a:effectLst/>
      </xdr:spPr>
    </xdr:cxnSp>
    <xdr:clientData/>
  </xdr:twoCellAnchor>
  <xdr:twoCellAnchor>
    <xdr:from>
      <xdr:col>13</xdr:col>
      <xdr:colOff>9525</xdr:colOff>
      <xdr:row>30</xdr:row>
      <xdr:rowOff>0</xdr:rowOff>
    </xdr:from>
    <xdr:to>
      <xdr:col>14</xdr:col>
      <xdr:colOff>0</xdr:colOff>
      <xdr:row>31</xdr:row>
      <xdr:rowOff>0</xdr:rowOff>
    </xdr:to>
    <xdr:cxnSp macro="">
      <xdr:nvCxnSpPr>
        <xdr:cNvPr id="513" name="Connecteur droit 512"/>
        <xdr:cNvCxnSpPr/>
      </xdr:nvCxnSpPr>
      <xdr:spPr>
        <a:xfrm flipV="1">
          <a:off x="13725525" y="2857500"/>
          <a:ext cx="752475" cy="190500"/>
        </a:xfrm>
        <a:prstGeom prst="line">
          <a:avLst/>
        </a:prstGeom>
        <a:noFill/>
        <a:ln w="12700" cap="flat" cmpd="sng" algn="ctr">
          <a:solidFill>
            <a:srgbClr val="7030A0"/>
          </a:solidFill>
          <a:prstDash val="solid"/>
        </a:ln>
        <a:effectLst/>
      </xdr:spPr>
    </xdr:cxnSp>
    <xdr:clientData/>
  </xdr:twoCellAnchor>
  <xdr:twoCellAnchor>
    <xdr:from>
      <xdr:col>13</xdr:col>
      <xdr:colOff>0</xdr:colOff>
      <xdr:row>31</xdr:row>
      <xdr:rowOff>9525</xdr:rowOff>
    </xdr:from>
    <xdr:to>
      <xdr:col>14</xdr:col>
      <xdr:colOff>0</xdr:colOff>
      <xdr:row>33</xdr:row>
      <xdr:rowOff>0</xdr:rowOff>
    </xdr:to>
    <xdr:cxnSp macro="">
      <xdr:nvCxnSpPr>
        <xdr:cNvPr id="514" name="Connecteur droit 513"/>
        <xdr:cNvCxnSpPr/>
      </xdr:nvCxnSpPr>
      <xdr:spPr>
        <a:xfrm>
          <a:off x="13716000" y="3057525"/>
          <a:ext cx="762000" cy="371475"/>
        </a:xfrm>
        <a:prstGeom prst="line">
          <a:avLst/>
        </a:prstGeom>
        <a:ln w="12700">
          <a:solidFill>
            <a:srgbClr val="7030A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12</xdr:col>
      <xdr:colOff>9525</xdr:colOff>
      <xdr:row>29</xdr:row>
      <xdr:rowOff>9525</xdr:rowOff>
    </xdr:from>
    <xdr:to>
      <xdr:col>13</xdr:col>
      <xdr:colOff>9525</xdr:colOff>
      <xdr:row>31</xdr:row>
      <xdr:rowOff>0</xdr:rowOff>
    </xdr:to>
    <xdr:cxnSp macro="">
      <xdr:nvCxnSpPr>
        <xdr:cNvPr id="515" name="Connecteur droit 514"/>
        <xdr:cNvCxnSpPr/>
      </xdr:nvCxnSpPr>
      <xdr:spPr>
        <a:xfrm>
          <a:off x="12963525" y="2676525"/>
          <a:ext cx="762000" cy="371475"/>
        </a:xfrm>
        <a:prstGeom prst="line">
          <a:avLst/>
        </a:prstGeom>
        <a:noFill/>
        <a:ln w="12700" cap="flat" cmpd="sng" algn="ctr">
          <a:solidFill>
            <a:srgbClr val="7030A0"/>
          </a:solidFill>
          <a:prstDash val="solid"/>
        </a:ln>
        <a:effectLst/>
      </xdr:spPr>
    </xdr:cxnSp>
    <xdr:clientData/>
  </xdr:twoCellAnchor>
  <xdr:twoCellAnchor>
    <xdr:from>
      <xdr:col>12</xdr:col>
      <xdr:colOff>704850</xdr:colOff>
      <xdr:row>29</xdr:row>
      <xdr:rowOff>0</xdr:rowOff>
    </xdr:from>
    <xdr:to>
      <xdr:col>13</xdr:col>
      <xdr:colOff>0</xdr:colOff>
      <xdr:row>31</xdr:row>
      <xdr:rowOff>9526</xdr:rowOff>
    </xdr:to>
    <xdr:cxnSp macro="">
      <xdr:nvCxnSpPr>
        <xdr:cNvPr id="516" name="Connecteur droit 515"/>
        <xdr:cNvCxnSpPr/>
      </xdr:nvCxnSpPr>
      <xdr:spPr>
        <a:xfrm flipH="1" flipV="1">
          <a:off x="13658850" y="2667000"/>
          <a:ext cx="57150" cy="390526"/>
        </a:xfrm>
        <a:prstGeom prst="line">
          <a:avLst/>
        </a:prstGeom>
        <a:ln w="12700">
          <a:solidFill>
            <a:schemeClr val="tx2">
              <a:lumMod val="75000"/>
            </a:schemeClr>
          </a:solidFill>
          <a:prstDash val="dash"/>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13</xdr:col>
      <xdr:colOff>0</xdr:colOff>
      <xdr:row>30</xdr:row>
      <xdr:rowOff>180975</xdr:rowOff>
    </xdr:from>
    <xdr:to>
      <xdr:col>13</xdr:col>
      <xdr:colOff>57150</xdr:colOff>
      <xdr:row>33</xdr:row>
      <xdr:rowOff>1</xdr:rowOff>
    </xdr:to>
    <xdr:cxnSp macro="">
      <xdr:nvCxnSpPr>
        <xdr:cNvPr id="517" name="Connecteur droit 516"/>
        <xdr:cNvCxnSpPr/>
      </xdr:nvCxnSpPr>
      <xdr:spPr>
        <a:xfrm flipH="1" flipV="1">
          <a:off x="13716000" y="3038475"/>
          <a:ext cx="57150" cy="390526"/>
        </a:xfrm>
        <a:prstGeom prst="line">
          <a:avLst/>
        </a:prstGeom>
        <a:noFill/>
        <a:ln w="9525" cap="flat" cmpd="sng" algn="ctr">
          <a:solidFill>
            <a:srgbClr val="1F497D">
              <a:lumMod val="75000"/>
            </a:srgbClr>
          </a:solidFill>
          <a:prstDash val="dash"/>
        </a:ln>
        <a:effectLst/>
      </xdr:spPr>
    </xdr:cxnSp>
    <xdr:clientData/>
  </xdr:twoCellAnchor>
  <xdr:twoCellAnchor>
    <xdr:from>
      <xdr:col>13</xdr:col>
      <xdr:colOff>9527</xdr:colOff>
      <xdr:row>31</xdr:row>
      <xdr:rowOff>9528</xdr:rowOff>
    </xdr:from>
    <xdr:to>
      <xdr:col>13</xdr:col>
      <xdr:colOff>695325</xdr:colOff>
      <xdr:row>31</xdr:row>
      <xdr:rowOff>57150</xdr:rowOff>
    </xdr:to>
    <xdr:cxnSp macro="">
      <xdr:nvCxnSpPr>
        <xdr:cNvPr id="518" name="Connecteur droit 517"/>
        <xdr:cNvCxnSpPr/>
      </xdr:nvCxnSpPr>
      <xdr:spPr>
        <a:xfrm flipH="1" flipV="1">
          <a:off x="13725527" y="3057528"/>
          <a:ext cx="685798" cy="47622"/>
        </a:xfrm>
        <a:prstGeom prst="line">
          <a:avLst/>
        </a:prstGeom>
        <a:noFill/>
        <a:ln w="9525" cap="flat" cmpd="sng" algn="ctr">
          <a:solidFill>
            <a:srgbClr val="1F497D">
              <a:lumMod val="75000"/>
            </a:srgbClr>
          </a:solidFill>
          <a:prstDash val="dash"/>
        </a:ln>
        <a:effectLst/>
      </xdr:spPr>
    </xdr:cxnSp>
    <xdr:clientData/>
  </xdr:twoCellAnchor>
  <xdr:twoCellAnchor>
    <xdr:from>
      <xdr:col>12</xdr:col>
      <xdr:colOff>76200</xdr:colOff>
      <xdr:row>30</xdr:row>
      <xdr:rowOff>142875</xdr:rowOff>
    </xdr:from>
    <xdr:to>
      <xdr:col>12</xdr:col>
      <xdr:colOff>714376</xdr:colOff>
      <xdr:row>31</xdr:row>
      <xdr:rowOff>0</xdr:rowOff>
    </xdr:to>
    <xdr:cxnSp macro="">
      <xdr:nvCxnSpPr>
        <xdr:cNvPr id="519" name="Connecteur droit 518"/>
        <xdr:cNvCxnSpPr/>
      </xdr:nvCxnSpPr>
      <xdr:spPr>
        <a:xfrm flipH="1" flipV="1">
          <a:off x="13030200" y="3000375"/>
          <a:ext cx="638176" cy="47625"/>
        </a:xfrm>
        <a:prstGeom prst="line">
          <a:avLst/>
        </a:prstGeom>
        <a:noFill/>
        <a:ln w="9525" cap="flat" cmpd="sng" algn="ctr">
          <a:solidFill>
            <a:srgbClr val="1F497D">
              <a:lumMod val="75000"/>
            </a:srgbClr>
          </a:solidFill>
          <a:prstDash val="dash"/>
        </a:ln>
        <a:effectLst/>
      </xdr:spPr>
    </xdr:cxnSp>
    <xdr:clientData/>
  </xdr:twoCellAnchor>
  <xdr:twoCellAnchor>
    <xdr:from>
      <xdr:col>11</xdr:col>
      <xdr:colOff>752475</xdr:colOff>
      <xdr:row>39</xdr:row>
      <xdr:rowOff>0</xdr:rowOff>
    </xdr:from>
    <xdr:to>
      <xdr:col>13</xdr:col>
      <xdr:colOff>0</xdr:colOff>
      <xdr:row>40</xdr:row>
      <xdr:rowOff>0</xdr:rowOff>
    </xdr:to>
    <xdr:cxnSp macro="">
      <xdr:nvCxnSpPr>
        <xdr:cNvPr id="520" name="Connecteur droit 519"/>
        <xdr:cNvCxnSpPr/>
      </xdr:nvCxnSpPr>
      <xdr:spPr>
        <a:xfrm flipV="1">
          <a:off x="12944475" y="3048000"/>
          <a:ext cx="771525" cy="190500"/>
        </a:xfrm>
        <a:prstGeom prst="line">
          <a:avLst/>
        </a:prstGeom>
        <a:ln w="12700">
          <a:solidFill>
            <a:srgbClr val="7030A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13</xdr:col>
      <xdr:colOff>0</xdr:colOff>
      <xdr:row>39</xdr:row>
      <xdr:rowOff>9526</xdr:rowOff>
    </xdr:from>
    <xdr:to>
      <xdr:col>13</xdr:col>
      <xdr:colOff>0</xdr:colOff>
      <xdr:row>43</xdr:row>
      <xdr:rowOff>19050</xdr:rowOff>
    </xdr:to>
    <xdr:cxnSp macro="">
      <xdr:nvCxnSpPr>
        <xdr:cNvPr id="521" name="Connecteur droit 520"/>
        <xdr:cNvCxnSpPr/>
      </xdr:nvCxnSpPr>
      <xdr:spPr>
        <a:xfrm flipV="1">
          <a:off x="13716000" y="3057526"/>
          <a:ext cx="0" cy="771524"/>
        </a:xfrm>
        <a:prstGeom prst="line">
          <a:avLst/>
        </a:prstGeom>
        <a:noFill/>
        <a:ln w="12700" cap="flat" cmpd="sng" algn="ctr">
          <a:solidFill>
            <a:srgbClr val="7030A0"/>
          </a:solidFill>
          <a:prstDash val="solid"/>
        </a:ln>
        <a:effectLst/>
      </xdr:spPr>
    </xdr:cxnSp>
    <xdr:clientData/>
  </xdr:twoCellAnchor>
  <xdr:twoCellAnchor>
    <xdr:from>
      <xdr:col>13</xdr:col>
      <xdr:colOff>0</xdr:colOff>
      <xdr:row>34</xdr:row>
      <xdr:rowOff>180975</xdr:rowOff>
    </xdr:from>
    <xdr:to>
      <xdr:col>13</xdr:col>
      <xdr:colOff>0</xdr:colOff>
      <xdr:row>38</xdr:row>
      <xdr:rowOff>190499</xdr:rowOff>
    </xdr:to>
    <xdr:cxnSp macro="">
      <xdr:nvCxnSpPr>
        <xdr:cNvPr id="522" name="Connecteur droit 521"/>
        <xdr:cNvCxnSpPr/>
      </xdr:nvCxnSpPr>
      <xdr:spPr>
        <a:xfrm flipV="1">
          <a:off x="13716000" y="2276475"/>
          <a:ext cx="0" cy="771524"/>
        </a:xfrm>
        <a:prstGeom prst="line">
          <a:avLst/>
        </a:prstGeom>
        <a:noFill/>
        <a:ln w="12700" cap="flat" cmpd="sng" algn="ctr">
          <a:solidFill>
            <a:srgbClr val="7030A0"/>
          </a:solidFill>
          <a:prstDash val="solid"/>
        </a:ln>
        <a:effectLst/>
      </xdr:spPr>
    </xdr:cxnSp>
    <xdr:clientData/>
  </xdr:twoCellAnchor>
  <xdr:twoCellAnchor>
    <xdr:from>
      <xdr:col>13</xdr:col>
      <xdr:colOff>9525</xdr:colOff>
      <xdr:row>38</xdr:row>
      <xdr:rowOff>0</xdr:rowOff>
    </xdr:from>
    <xdr:to>
      <xdr:col>14</xdr:col>
      <xdr:colOff>0</xdr:colOff>
      <xdr:row>39</xdr:row>
      <xdr:rowOff>0</xdr:rowOff>
    </xdr:to>
    <xdr:cxnSp macro="">
      <xdr:nvCxnSpPr>
        <xdr:cNvPr id="523" name="Connecteur droit 522"/>
        <xdr:cNvCxnSpPr/>
      </xdr:nvCxnSpPr>
      <xdr:spPr>
        <a:xfrm flipV="1">
          <a:off x="13725525" y="2857500"/>
          <a:ext cx="752475" cy="190500"/>
        </a:xfrm>
        <a:prstGeom prst="line">
          <a:avLst/>
        </a:prstGeom>
        <a:noFill/>
        <a:ln w="12700" cap="flat" cmpd="sng" algn="ctr">
          <a:solidFill>
            <a:srgbClr val="7030A0"/>
          </a:solidFill>
          <a:prstDash val="solid"/>
        </a:ln>
        <a:effectLst/>
      </xdr:spPr>
    </xdr:cxnSp>
    <xdr:clientData/>
  </xdr:twoCellAnchor>
  <xdr:twoCellAnchor>
    <xdr:from>
      <xdr:col>13</xdr:col>
      <xdr:colOff>0</xdr:colOff>
      <xdr:row>39</xdr:row>
      <xdr:rowOff>9525</xdr:rowOff>
    </xdr:from>
    <xdr:to>
      <xdr:col>14</xdr:col>
      <xdr:colOff>0</xdr:colOff>
      <xdr:row>41</xdr:row>
      <xdr:rowOff>0</xdr:rowOff>
    </xdr:to>
    <xdr:cxnSp macro="">
      <xdr:nvCxnSpPr>
        <xdr:cNvPr id="524" name="Connecteur droit 523"/>
        <xdr:cNvCxnSpPr/>
      </xdr:nvCxnSpPr>
      <xdr:spPr>
        <a:xfrm>
          <a:off x="13716000" y="3057525"/>
          <a:ext cx="762000" cy="371475"/>
        </a:xfrm>
        <a:prstGeom prst="line">
          <a:avLst/>
        </a:prstGeom>
        <a:ln w="12700">
          <a:solidFill>
            <a:srgbClr val="7030A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12</xdr:col>
      <xdr:colOff>9525</xdr:colOff>
      <xdr:row>37</xdr:row>
      <xdr:rowOff>9525</xdr:rowOff>
    </xdr:from>
    <xdr:to>
      <xdr:col>13</xdr:col>
      <xdr:colOff>9525</xdr:colOff>
      <xdr:row>39</xdr:row>
      <xdr:rowOff>0</xdr:rowOff>
    </xdr:to>
    <xdr:cxnSp macro="">
      <xdr:nvCxnSpPr>
        <xdr:cNvPr id="525" name="Connecteur droit 524"/>
        <xdr:cNvCxnSpPr/>
      </xdr:nvCxnSpPr>
      <xdr:spPr>
        <a:xfrm>
          <a:off x="12963525" y="2676525"/>
          <a:ext cx="762000" cy="371475"/>
        </a:xfrm>
        <a:prstGeom prst="line">
          <a:avLst/>
        </a:prstGeom>
        <a:noFill/>
        <a:ln w="12700" cap="flat" cmpd="sng" algn="ctr">
          <a:solidFill>
            <a:srgbClr val="7030A0"/>
          </a:solidFill>
          <a:prstDash val="solid"/>
        </a:ln>
        <a:effectLst/>
      </xdr:spPr>
    </xdr:cxnSp>
    <xdr:clientData/>
  </xdr:twoCellAnchor>
  <xdr:twoCellAnchor>
    <xdr:from>
      <xdr:col>12</xdr:col>
      <xdr:colOff>704850</xdr:colOff>
      <xdr:row>37</xdr:row>
      <xdr:rowOff>0</xdr:rowOff>
    </xdr:from>
    <xdr:to>
      <xdr:col>13</xdr:col>
      <xdr:colOff>0</xdr:colOff>
      <xdr:row>39</xdr:row>
      <xdr:rowOff>9526</xdr:rowOff>
    </xdr:to>
    <xdr:cxnSp macro="">
      <xdr:nvCxnSpPr>
        <xdr:cNvPr id="526" name="Connecteur droit 525"/>
        <xdr:cNvCxnSpPr/>
      </xdr:nvCxnSpPr>
      <xdr:spPr>
        <a:xfrm flipH="1" flipV="1">
          <a:off x="13658850" y="2667000"/>
          <a:ext cx="57150" cy="390526"/>
        </a:xfrm>
        <a:prstGeom prst="line">
          <a:avLst/>
        </a:prstGeom>
        <a:ln>
          <a:solidFill>
            <a:schemeClr val="tx2">
              <a:lumMod val="75000"/>
            </a:schemeClr>
          </a:solidFill>
          <a:prstDash val="dash"/>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13</xdr:col>
      <xdr:colOff>0</xdr:colOff>
      <xdr:row>38</xdr:row>
      <xdr:rowOff>180975</xdr:rowOff>
    </xdr:from>
    <xdr:to>
      <xdr:col>13</xdr:col>
      <xdr:colOff>57150</xdr:colOff>
      <xdr:row>41</xdr:row>
      <xdr:rowOff>1</xdr:rowOff>
    </xdr:to>
    <xdr:cxnSp macro="">
      <xdr:nvCxnSpPr>
        <xdr:cNvPr id="527" name="Connecteur droit 526"/>
        <xdr:cNvCxnSpPr/>
      </xdr:nvCxnSpPr>
      <xdr:spPr>
        <a:xfrm flipH="1" flipV="1">
          <a:off x="13716000" y="3038475"/>
          <a:ext cx="57150" cy="390526"/>
        </a:xfrm>
        <a:prstGeom prst="line">
          <a:avLst/>
        </a:prstGeom>
        <a:noFill/>
        <a:ln w="9525" cap="flat" cmpd="sng" algn="ctr">
          <a:solidFill>
            <a:srgbClr val="1F497D">
              <a:lumMod val="75000"/>
            </a:srgbClr>
          </a:solidFill>
          <a:prstDash val="dash"/>
        </a:ln>
        <a:effectLst/>
      </xdr:spPr>
    </xdr:cxnSp>
    <xdr:clientData/>
  </xdr:twoCellAnchor>
  <xdr:twoCellAnchor>
    <xdr:from>
      <xdr:col>13</xdr:col>
      <xdr:colOff>9527</xdr:colOff>
      <xdr:row>39</xdr:row>
      <xdr:rowOff>9528</xdr:rowOff>
    </xdr:from>
    <xdr:to>
      <xdr:col>13</xdr:col>
      <xdr:colOff>695325</xdr:colOff>
      <xdr:row>39</xdr:row>
      <xdr:rowOff>57150</xdr:rowOff>
    </xdr:to>
    <xdr:cxnSp macro="">
      <xdr:nvCxnSpPr>
        <xdr:cNvPr id="528" name="Connecteur droit 527"/>
        <xdr:cNvCxnSpPr/>
      </xdr:nvCxnSpPr>
      <xdr:spPr>
        <a:xfrm flipH="1" flipV="1">
          <a:off x="13725527" y="3057528"/>
          <a:ext cx="685798" cy="47622"/>
        </a:xfrm>
        <a:prstGeom prst="line">
          <a:avLst/>
        </a:prstGeom>
        <a:noFill/>
        <a:ln w="9525" cap="flat" cmpd="sng" algn="ctr">
          <a:solidFill>
            <a:srgbClr val="1F497D">
              <a:lumMod val="75000"/>
            </a:srgbClr>
          </a:solidFill>
          <a:prstDash val="dash"/>
        </a:ln>
        <a:effectLst/>
      </xdr:spPr>
    </xdr:cxnSp>
    <xdr:clientData/>
  </xdr:twoCellAnchor>
  <xdr:twoCellAnchor>
    <xdr:from>
      <xdr:col>12</xdr:col>
      <xdr:colOff>76200</xdr:colOff>
      <xdr:row>38</xdr:row>
      <xdr:rowOff>142875</xdr:rowOff>
    </xdr:from>
    <xdr:to>
      <xdr:col>12</xdr:col>
      <xdr:colOff>714376</xdr:colOff>
      <xdr:row>39</xdr:row>
      <xdr:rowOff>0</xdr:rowOff>
    </xdr:to>
    <xdr:cxnSp macro="">
      <xdr:nvCxnSpPr>
        <xdr:cNvPr id="529" name="Connecteur droit 528"/>
        <xdr:cNvCxnSpPr/>
      </xdr:nvCxnSpPr>
      <xdr:spPr>
        <a:xfrm flipH="1" flipV="1">
          <a:off x="13030200" y="3000375"/>
          <a:ext cx="638176" cy="47625"/>
        </a:xfrm>
        <a:prstGeom prst="line">
          <a:avLst/>
        </a:prstGeom>
        <a:noFill/>
        <a:ln w="9525" cap="flat" cmpd="sng" algn="ctr">
          <a:solidFill>
            <a:srgbClr val="1F497D">
              <a:lumMod val="75000"/>
            </a:srgbClr>
          </a:solidFill>
          <a:prstDash val="dash"/>
        </a:ln>
        <a:effectLst/>
      </xdr:spPr>
    </xdr:cxnSp>
    <xdr:clientData/>
  </xdr:twoCellAnchor>
  <xdr:twoCellAnchor>
    <xdr:from>
      <xdr:col>10</xdr:col>
      <xdr:colOff>752475</xdr:colOff>
      <xdr:row>12</xdr:row>
      <xdr:rowOff>0</xdr:rowOff>
    </xdr:from>
    <xdr:to>
      <xdr:col>12</xdr:col>
      <xdr:colOff>0</xdr:colOff>
      <xdr:row>13</xdr:row>
      <xdr:rowOff>0</xdr:rowOff>
    </xdr:to>
    <xdr:cxnSp macro="">
      <xdr:nvCxnSpPr>
        <xdr:cNvPr id="544" name="Connecteur droit 543"/>
        <xdr:cNvCxnSpPr/>
      </xdr:nvCxnSpPr>
      <xdr:spPr>
        <a:xfrm flipV="1">
          <a:off x="15230475" y="3048000"/>
          <a:ext cx="771525" cy="190500"/>
        </a:xfrm>
        <a:prstGeom prst="line">
          <a:avLst/>
        </a:prstGeom>
        <a:ln>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12</xdr:col>
      <xdr:colOff>0</xdr:colOff>
      <xdr:row>12</xdr:row>
      <xdr:rowOff>9526</xdr:rowOff>
    </xdr:from>
    <xdr:to>
      <xdr:col>12</xdr:col>
      <xdr:colOff>0</xdr:colOff>
      <xdr:row>16</xdr:row>
      <xdr:rowOff>19050</xdr:rowOff>
    </xdr:to>
    <xdr:cxnSp macro="">
      <xdr:nvCxnSpPr>
        <xdr:cNvPr id="545" name="Connecteur droit 544"/>
        <xdr:cNvCxnSpPr/>
      </xdr:nvCxnSpPr>
      <xdr:spPr>
        <a:xfrm flipV="1">
          <a:off x="16002000" y="3057526"/>
          <a:ext cx="0" cy="771524"/>
        </a:xfrm>
        <a:prstGeom prst="line">
          <a:avLst/>
        </a:prstGeom>
        <a:noFill/>
        <a:ln w="9525" cap="flat" cmpd="sng" algn="ctr">
          <a:solidFill>
            <a:srgbClr val="00B050"/>
          </a:solidFill>
          <a:prstDash val="solid"/>
        </a:ln>
        <a:effectLst/>
      </xdr:spPr>
    </xdr:cxnSp>
    <xdr:clientData/>
  </xdr:twoCellAnchor>
  <xdr:twoCellAnchor>
    <xdr:from>
      <xdr:col>12</xdr:col>
      <xdr:colOff>0</xdr:colOff>
      <xdr:row>7</xdr:row>
      <xdr:rowOff>180975</xdr:rowOff>
    </xdr:from>
    <xdr:to>
      <xdr:col>12</xdr:col>
      <xdr:colOff>0</xdr:colOff>
      <xdr:row>11</xdr:row>
      <xdr:rowOff>190499</xdr:rowOff>
    </xdr:to>
    <xdr:cxnSp macro="">
      <xdr:nvCxnSpPr>
        <xdr:cNvPr id="546" name="Connecteur droit 545"/>
        <xdr:cNvCxnSpPr/>
      </xdr:nvCxnSpPr>
      <xdr:spPr>
        <a:xfrm flipV="1">
          <a:off x="16002000" y="2276475"/>
          <a:ext cx="0" cy="771524"/>
        </a:xfrm>
        <a:prstGeom prst="line">
          <a:avLst/>
        </a:prstGeom>
        <a:noFill/>
        <a:ln w="9525" cap="flat" cmpd="sng" algn="ctr">
          <a:solidFill>
            <a:srgbClr val="00B050"/>
          </a:solidFill>
          <a:prstDash val="solid"/>
        </a:ln>
        <a:effectLst/>
      </xdr:spPr>
    </xdr:cxnSp>
    <xdr:clientData/>
  </xdr:twoCellAnchor>
  <xdr:twoCellAnchor>
    <xdr:from>
      <xdr:col>12</xdr:col>
      <xdr:colOff>9525</xdr:colOff>
      <xdr:row>11</xdr:row>
      <xdr:rowOff>0</xdr:rowOff>
    </xdr:from>
    <xdr:to>
      <xdr:col>13</xdr:col>
      <xdr:colOff>0</xdr:colOff>
      <xdr:row>12</xdr:row>
      <xdr:rowOff>0</xdr:rowOff>
    </xdr:to>
    <xdr:cxnSp macro="">
      <xdr:nvCxnSpPr>
        <xdr:cNvPr id="547" name="Connecteur droit 546"/>
        <xdr:cNvCxnSpPr/>
      </xdr:nvCxnSpPr>
      <xdr:spPr>
        <a:xfrm flipV="1">
          <a:off x="16011525" y="2857500"/>
          <a:ext cx="752475" cy="190500"/>
        </a:xfrm>
        <a:prstGeom prst="line">
          <a:avLst/>
        </a:prstGeom>
        <a:noFill/>
        <a:ln w="9525" cap="flat" cmpd="sng" algn="ctr">
          <a:solidFill>
            <a:srgbClr val="00B050"/>
          </a:solidFill>
          <a:prstDash val="solid"/>
        </a:ln>
        <a:effectLst/>
      </xdr:spPr>
    </xdr:cxnSp>
    <xdr:clientData/>
  </xdr:twoCellAnchor>
  <xdr:twoCellAnchor>
    <xdr:from>
      <xdr:col>12</xdr:col>
      <xdr:colOff>0</xdr:colOff>
      <xdr:row>12</xdr:row>
      <xdr:rowOff>9525</xdr:rowOff>
    </xdr:from>
    <xdr:to>
      <xdr:col>13</xdr:col>
      <xdr:colOff>0</xdr:colOff>
      <xdr:row>14</xdr:row>
      <xdr:rowOff>0</xdr:rowOff>
    </xdr:to>
    <xdr:cxnSp macro="">
      <xdr:nvCxnSpPr>
        <xdr:cNvPr id="548" name="Connecteur droit 547"/>
        <xdr:cNvCxnSpPr/>
      </xdr:nvCxnSpPr>
      <xdr:spPr>
        <a:xfrm>
          <a:off x="16002000" y="3057525"/>
          <a:ext cx="762000" cy="371475"/>
        </a:xfrm>
        <a:prstGeom prst="line">
          <a:avLst/>
        </a:prstGeom>
        <a:ln>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11</xdr:col>
      <xdr:colOff>9525</xdr:colOff>
      <xdr:row>10</xdr:row>
      <xdr:rowOff>9525</xdr:rowOff>
    </xdr:from>
    <xdr:to>
      <xdr:col>12</xdr:col>
      <xdr:colOff>9525</xdr:colOff>
      <xdr:row>12</xdr:row>
      <xdr:rowOff>0</xdr:rowOff>
    </xdr:to>
    <xdr:cxnSp macro="">
      <xdr:nvCxnSpPr>
        <xdr:cNvPr id="549" name="Connecteur droit 548"/>
        <xdr:cNvCxnSpPr/>
      </xdr:nvCxnSpPr>
      <xdr:spPr>
        <a:xfrm>
          <a:off x="15249525" y="2676525"/>
          <a:ext cx="762000" cy="371475"/>
        </a:xfrm>
        <a:prstGeom prst="line">
          <a:avLst/>
        </a:prstGeom>
        <a:noFill/>
        <a:ln w="9525" cap="flat" cmpd="sng" algn="ctr">
          <a:solidFill>
            <a:srgbClr val="00B050"/>
          </a:solidFill>
          <a:prstDash val="solid"/>
        </a:ln>
        <a:effectLst/>
      </xdr:spPr>
    </xdr:cxnSp>
    <xdr:clientData/>
  </xdr:twoCellAnchor>
  <xdr:twoCellAnchor>
    <xdr:from>
      <xdr:col>11</xdr:col>
      <xdr:colOff>704850</xdr:colOff>
      <xdr:row>10</xdr:row>
      <xdr:rowOff>0</xdr:rowOff>
    </xdr:from>
    <xdr:to>
      <xdr:col>12</xdr:col>
      <xdr:colOff>0</xdr:colOff>
      <xdr:row>12</xdr:row>
      <xdr:rowOff>9526</xdr:rowOff>
    </xdr:to>
    <xdr:cxnSp macro="">
      <xdr:nvCxnSpPr>
        <xdr:cNvPr id="550" name="Connecteur droit 549"/>
        <xdr:cNvCxnSpPr/>
      </xdr:nvCxnSpPr>
      <xdr:spPr>
        <a:xfrm flipH="1" flipV="1">
          <a:off x="15944850" y="2667000"/>
          <a:ext cx="57150" cy="390526"/>
        </a:xfrm>
        <a:prstGeom prst="line">
          <a:avLst/>
        </a:prstGeom>
        <a:ln>
          <a:solidFill>
            <a:schemeClr val="tx2">
              <a:lumMod val="75000"/>
            </a:schemeClr>
          </a:solidFill>
          <a:prstDash val="dash"/>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12</xdr:col>
      <xdr:colOff>0</xdr:colOff>
      <xdr:row>11</xdr:row>
      <xdr:rowOff>180975</xdr:rowOff>
    </xdr:from>
    <xdr:to>
      <xdr:col>12</xdr:col>
      <xdr:colOff>57150</xdr:colOff>
      <xdr:row>14</xdr:row>
      <xdr:rowOff>1</xdr:rowOff>
    </xdr:to>
    <xdr:cxnSp macro="">
      <xdr:nvCxnSpPr>
        <xdr:cNvPr id="551" name="Connecteur droit 550"/>
        <xdr:cNvCxnSpPr/>
      </xdr:nvCxnSpPr>
      <xdr:spPr>
        <a:xfrm flipH="1" flipV="1">
          <a:off x="16002000" y="3038475"/>
          <a:ext cx="57150" cy="390526"/>
        </a:xfrm>
        <a:prstGeom prst="line">
          <a:avLst/>
        </a:prstGeom>
        <a:noFill/>
        <a:ln w="9525" cap="flat" cmpd="sng" algn="ctr">
          <a:solidFill>
            <a:srgbClr val="1F497D">
              <a:lumMod val="75000"/>
            </a:srgbClr>
          </a:solidFill>
          <a:prstDash val="dash"/>
        </a:ln>
        <a:effectLst/>
      </xdr:spPr>
    </xdr:cxnSp>
    <xdr:clientData/>
  </xdr:twoCellAnchor>
  <xdr:twoCellAnchor>
    <xdr:from>
      <xdr:col>12</xdr:col>
      <xdr:colOff>9527</xdr:colOff>
      <xdr:row>12</xdr:row>
      <xdr:rowOff>9528</xdr:rowOff>
    </xdr:from>
    <xdr:to>
      <xdr:col>12</xdr:col>
      <xdr:colOff>695325</xdr:colOff>
      <xdr:row>12</xdr:row>
      <xdr:rowOff>57150</xdr:rowOff>
    </xdr:to>
    <xdr:cxnSp macro="">
      <xdr:nvCxnSpPr>
        <xdr:cNvPr id="552" name="Connecteur droit 551"/>
        <xdr:cNvCxnSpPr/>
      </xdr:nvCxnSpPr>
      <xdr:spPr>
        <a:xfrm flipH="1" flipV="1">
          <a:off x="16011527" y="3057528"/>
          <a:ext cx="685798" cy="47622"/>
        </a:xfrm>
        <a:prstGeom prst="line">
          <a:avLst/>
        </a:prstGeom>
        <a:noFill/>
        <a:ln w="9525" cap="flat" cmpd="sng" algn="ctr">
          <a:solidFill>
            <a:srgbClr val="1F497D">
              <a:lumMod val="75000"/>
            </a:srgbClr>
          </a:solidFill>
          <a:prstDash val="dash"/>
        </a:ln>
        <a:effectLst/>
      </xdr:spPr>
    </xdr:cxnSp>
    <xdr:clientData/>
  </xdr:twoCellAnchor>
  <xdr:twoCellAnchor>
    <xdr:from>
      <xdr:col>11</xdr:col>
      <xdr:colOff>76200</xdr:colOff>
      <xdr:row>11</xdr:row>
      <xdr:rowOff>142875</xdr:rowOff>
    </xdr:from>
    <xdr:to>
      <xdr:col>11</xdr:col>
      <xdr:colOff>714376</xdr:colOff>
      <xdr:row>12</xdr:row>
      <xdr:rowOff>0</xdr:rowOff>
    </xdr:to>
    <xdr:cxnSp macro="">
      <xdr:nvCxnSpPr>
        <xdr:cNvPr id="553" name="Connecteur droit 552"/>
        <xdr:cNvCxnSpPr/>
      </xdr:nvCxnSpPr>
      <xdr:spPr>
        <a:xfrm flipH="1" flipV="1">
          <a:off x="15316200" y="3000375"/>
          <a:ext cx="638176" cy="47625"/>
        </a:xfrm>
        <a:prstGeom prst="line">
          <a:avLst/>
        </a:prstGeom>
        <a:noFill/>
        <a:ln w="9525" cap="flat" cmpd="sng" algn="ctr">
          <a:solidFill>
            <a:srgbClr val="1F497D">
              <a:lumMod val="75000"/>
            </a:srgbClr>
          </a:solidFill>
          <a:prstDash val="dash"/>
        </a:ln>
        <a:effectLst/>
      </xdr:spPr>
    </xdr:cxnSp>
    <xdr:clientData/>
  </xdr:twoCellAnchor>
  <xdr:twoCellAnchor>
    <xdr:from>
      <xdr:col>7</xdr:col>
      <xdr:colOff>752475</xdr:colOff>
      <xdr:row>76</xdr:row>
      <xdr:rowOff>0</xdr:rowOff>
    </xdr:from>
    <xdr:to>
      <xdr:col>9</xdr:col>
      <xdr:colOff>0</xdr:colOff>
      <xdr:row>77</xdr:row>
      <xdr:rowOff>0</xdr:rowOff>
    </xdr:to>
    <xdr:cxnSp macro="">
      <xdr:nvCxnSpPr>
        <xdr:cNvPr id="554" name="Connecteur droit 553"/>
        <xdr:cNvCxnSpPr/>
      </xdr:nvCxnSpPr>
      <xdr:spPr>
        <a:xfrm flipV="1">
          <a:off x="10658475" y="3048000"/>
          <a:ext cx="771525" cy="190500"/>
        </a:xfrm>
        <a:prstGeom prst="line">
          <a:avLst/>
        </a:prstGeom>
        <a:ln>
          <a:solidFill>
            <a:schemeClr val="tx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0</xdr:colOff>
      <xdr:row>76</xdr:row>
      <xdr:rowOff>9526</xdr:rowOff>
    </xdr:from>
    <xdr:to>
      <xdr:col>9</xdr:col>
      <xdr:colOff>0</xdr:colOff>
      <xdr:row>80</xdr:row>
      <xdr:rowOff>19050</xdr:rowOff>
    </xdr:to>
    <xdr:cxnSp macro="">
      <xdr:nvCxnSpPr>
        <xdr:cNvPr id="555" name="Connecteur droit 554"/>
        <xdr:cNvCxnSpPr/>
      </xdr:nvCxnSpPr>
      <xdr:spPr>
        <a:xfrm flipV="1">
          <a:off x="11430000" y="3057526"/>
          <a:ext cx="0" cy="771524"/>
        </a:xfrm>
        <a:prstGeom prst="line">
          <a:avLst/>
        </a:prstGeom>
        <a:noFill/>
        <a:ln w="9525" cap="flat" cmpd="sng" algn="ctr">
          <a:solidFill>
            <a:schemeClr val="tx1"/>
          </a:solidFill>
          <a:prstDash val="solid"/>
        </a:ln>
        <a:effectLst/>
      </xdr:spPr>
    </xdr:cxnSp>
    <xdr:clientData/>
  </xdr:twoCellAnchor>
  <xdr:twoCellAnchor>
    <xdr:from>
      <xdr:col>9</xdr:col>
      <xdr:colOff>0</xdr:colOff>
      <xdr:row>71</xdr:row>
      <xdr:rowOff>180975</xdr:rowOff>
    </xdr:from>
    <xdr:to>
      <xdr:col>9</xdr:col>
      <xdr:colOff>0</xdr:colOff>
      <xdr:row>75</xdr:row>
      <xdr:rowOff>190499</xdr:rowOff>
    </xdr:to>
    <xdr:cxnSp macro="">
      <xdr:nvCxnSpPr>
        <xdr:cNvPr id="556" name="Connecteur droit 555"/>
        <xdr:cNvCxnSpPr/>
      </xdr:nvCxnSpPr>
      <xdr:spPr>
        <a:xfrm flipV="1">
          <a:off x="11430000" y="2276475"/>
          <a:ext cx="0" cy="771524"/>
        </a:xfrm>
        <a:prstGeom prst="line">
          <a:avLst/>
        </a:prstGeom>
        <a:noFill/>
        <a:ln w="9525" cap="flat" cmpd="sng" algn="ctr">
          <a:solidFill>
            <a:sysClr val="windowText" lastClr="000000"/>
          </a:solidFill>
          <a:prstDash val="solid"/>
        </a:ln>
        <a:effectLst/>
      </xdr:spPr>
    </xdr:cxnSp>
    <xdr:clientData/>
  </xdr:twoCellAnchor>
  <xdr:twoCellAnchor>
    <xdr:from>
      <xdr:col>9</xdr:col>
      <xdr:colOff>9525</xdr:colOff>
      <xdr:row>75</xdr:row>
      <xdr:rowOff>0</xdr:rowOff>
    </xdr:from>
    <xdr:to>
      <xdr:col>10</xdr:col>
      <xdr:colOff>0</xdr:colOff>
      <xdr:row>76</xdr:row>
      <xdr:rowOff>0</xdr:rowOff>
    </xdr:to>
    <xdr:cxnSp macro="">
      <xdr:nvCxnSpPr>
        <xdr:cNvPr id="557" name="Connecteur droit 556"/>
        <xdr:cNvCxnSpPr/>
      </xdr:nvCxnSpPr>
      <xdr:spPr>
        <a:xfrm flipV="1">
          <a:off x="11439525" y="2857500"/>
          <a:ext cx="752475" cy="190500"/>
        </a:xfrm>
        <a:prstGeom prst="line">
          <a:avLst/>
        </a:prstGeom>
        <a:noFill/>
        <a:ln w="9525" cap="flat" cmpd="sng" algn="ctr">
          <a:solidFill>
            <a:sysClr val="windowText" lastClr="000000"/>
          </a:solidFill>
          <a:prstDash val="solid"/>
        </a:ln>
        <a:effectLst/>
      </xdr:spPr>
    </xdr:cxnSp>
    <xdr:clientData/>
  </xdr:twoCellAnchor>
  <xdr:twoCellAnchor>
    <xdr:from>
      <xdr:col>9</xdr:col>
      <xdr:colOff>0</xdr:colOff>
      <xdr:row>76</xdr:row>
      <xdr:rowOff>9525</xdr:rowOff>
    </xdr:from>
    <xdr:to>
      <xdr:col>10</xdr:col>
      <xdr:colOff>0</xdr:colOff>
      <xdr:row>78</xdr:row>
      <xdr:rowOff>0</xdr:rowOff>
    </xdr:to>
    <xdr:cxnSp macro="">
      <xdr:nvCxnSpPr>
        <xdr:cNvPr id="558" name="Connecteur droit 557"/>
        <xdr:cNvCxnSpPr/>
      </xdr:nvCxnSpPr>
      <xdr:spPr>
        <a:xfrm>
          <a:off x="11430000" y="3057525"/>
          <a:ext cx="762000" cy="371475"/>
        </a:xfrm>
        <a:prstGeom prst="line">
          <a:avLst/>
        </a:prstGeom>
        <a:ln>
          <a:solidFill>
            <a:schemeClr val="tx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xdr:col>
      <xdr:colOff>9525</xdr:colOff>
      <xdr:row>74</xdr:row>
      <xdr:rowOff>9525</xdr:rowOff>
    </xdr:from>
    <xdr:to>
      <xdr:col>9</xdr:col>
      <xdr:colOff>9525</xdr:colOff>
      <xdr:row>76</xdr:row>
      <xdr:rowOff>0</xdr:rowOff>
    </xdr:to>
    <xdr:cxnSp macro="">
      <xdr:nvCxnSpPr>
        <xdr:cNvPr id="559" name="Connecteur droit 558"/>
        <xdr:cNvCxnSpPr/>
      </xdr:nvCxnSpPr>
      <xdr:spPr>
        <a:xfrm>
          <a:off x="10677525" y="2676525"/>
          <a:ext cx="762000" cy="371475"/>
        </a:xfrm>
        <a:prstGeom prst="line">
          <a:avLst/>
        </a:prstGeom>
        <a:noFill/>
        <a:ln w="9525" cap="flat" cmpd="sng" algn="ctr">
          <a:solidFill>
            <a:sysClr val="windowText" lastClr="000000"/>
          </a:solidFill>
          <a:prstDash val="solid"/>
        </a:ln>
        <a:effectLst/>
      </xdr:spPr>
    </xdr:cxnSp>
    <xdr:clientData/>
  </xdr:twoCellAnchor>
  <xdr:twoCellAnchor>
    <xdr:from>
      <xdr:col>8</xdr:col>
      <xdr:colOff>704850</xdr:colOff>
      <xdr:row>74</xdr:row>
      <xdr:rowOff>0</xdr:rowOff>
    </xdr:from>
    <xdr:to>
      <xdr:col>9</xdr:col>
      <xdr:colOff>0</xdr:colOff>
      <xdr:row>76</xdr:row>
      <xdr:rowOff>9526</xdr:rowOff>
    </xdr:to>
    <xdr:cxnSp macro="">
      <xdr:nvCxnSpPr>
        <xdr:cNvPr id="560" name="Connecteur droit 559"/>
        <xdr:cNvCxnSpPr/>
      </xdr:nvCxnSpPr>
      <xdr:spPr>
        <a:xfrm flipH="1" flipV="1">
          <a:off x="11372850" y="2667000"/>
          <a:ext cx="57150" cy="390526"/>
        </a:xfrm>
        <a:prstGeom prst="line">
          <a:avLst/>
        </a:prstGeom>
        <a:ln>
          <a:solidFill>
            <a:schemeClr val="tx2">
              <a:lumMod val="75000"/>
            </a:schemeClr>
          </a:solidFill>
          <a:prstDash val="dash"/>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0</xdr:colOff>
      <xdr:row>75</xdr:row>
      <xdr:rowOff>180975</xdr:rowOff>
    </xdr:from>
    <xdr:to>
      <xdr:col>9</xdr:col>
      <xdr:colOff>57150</xdr:colOff>
      <xdr:row>78</xdr:row>
      <xdr:rowOff>1</xdr:rowOff>
    </xdr:to>
    <xdr:cxnSp macro="">
      <xdr:nvCxnSpPr>
        <xdr:cNvPr id="561" name="Connecteur droit 560"/>
        <xdr:cNvCxnSpPr/>
      </xdr:nvCxnSpPr>
      <xdr:spPr>
        <a:xfrm flipH="1" flipV="1">
          <a:off x="11430000" y="3038475"/>
          <a:ext cx="57150" cy="390526"/>
        </a:xfrm>
        <a:prstGeom prst="line">
          <a:avLst/>
        </a:prstGeom>
        <a:noFill/>
        <a:ln w="9525" cap="flat" cmpd="sng" algn="ctr">
          <a:solidFill>
            <a:srgbClr val="1F497D">
              <a:lumMod val="75000"/>
            </a:srgbClr>
          </a:solidFill>
          <a:prstDash val="dash"/>
        </a:ln>
        <a:effectLst/>
      </xdr:spPr>
    </xdr:cxnSp>
    <xdr:clientData/>
  </xdr:twoCellAnchor>
  <xdr:twoCellAnchor>
    <xdr:from>
      <xdr:col>9</xdr:col>
      <xdr:colOff>9527</xdr:colOff>
      <xdr:row>76</xdr:row>
      <xdr:rowOff>9528</xdr:rowOff>
    </xdr:from>
    <xdr:to>
      <xdr:col>9</xdr:col>
      <xdr:colOff>695325</xdr:colOff>
      <xdr:row>76</xdr:row>
      <xdr:rowOff>57150</xdr:rowOff>
    </xdr:to>
    <xdr:cxnSp macro="">
      <xdr:nvCxnSpPr>
        <xdr:cNvPr id="562" name="Connecteur droit 561"/>
        <xdr:cNvCxnSpPr/>
      </xdr:nvCxnSpPr>
      <xdr:spPr>
        <a:xfrm flipH="1" flipV="1">
          <a:off x="11439527" y="3057528"/>
          <a:ext cx="685798" cy="47622"/>
        </a:xfrm>
        <a:prstGeom prst="line">
          <a:avLst/>
        </a:prstGeom>
        <a:noFill/>
        <a:ln w="9525" cap="flat" cmpd="sng" algn="ctr">
          <a:solidFill>
            <a:srgbClr val="1F497D">
              <a:lumMod val="75000"/>
            </a:srgbClr>
          </a:solidFill>
          <a:prstDash val="dash"/>
        </a:ln>
        <a:effectLst/>
      </xdr:spPr>
    </xdr:cxnSp>
    <xdr:clientData/>
  </xdr:twoCellAnchor>
  <xdr:twoCellAnchor>
    <xdr:from>
      <xdr:col>8</xdr:col>
      <xdr:colOff>76200</xdr:colOff>
      <xdr:row>75</xdr:row>
      <xdr:rowOff>142875</xdr:rowOff>
    </xdr:from>
    <xdr:to>
      <xdr:col>8</xdr:col>
      <xdr:colOff>714376</xdr:colOff>
      <xdr:row>76</xdr:row>
      <xdr:rowOff>0</xdr:rowOff>
    </xdr:to>
    <xdr:cxnSp macro="">
      <xdr:nvCxnSpPr>
        <xdr:cNvPr id="563" name="Connecteur droit 562"/>
        <xdr:cNvCxnSpPr/>
      </xdr:nvCxnSpPr>
      <xdr:spPr>
        <a:xfrm flipH="1" flipV="1">
          <a:off x="10744200" y="3000375"/>
          <a:ext cx="638176" cy="47625"/>
        </a:xfrm>
        <a:prstGeom prst="line">
          <a:avLst/>
        </a:prstGeom>
        <a:noFill/>
        <a:ln w="9525" cap="flat" cmpd="sng" algn="ctr">
          <a:solidFill>
            <a:srgbClr val="1F497D">
              <a:lumMod val="75000"/>
            </a:srgbClr>
          </a:solidFill>
          <a:prstDash val="dash"/>
        </a:ln>
        <a:effectLst/>
      </xdr:spPr>
    </xdr:cxnSp>
    <xdr:clientData/>
  </xdr:twoCellAnchor>
  <xdr:twoCellAnchor>
    <xdr:from>
      <xdr:col>9</xdr:col>
      <xdr:colOff>0</xdr:colOff>
      <xdr:row>80</xdr:row>
      <xdr:rowOff>180975</xdr:rowOff>
    </xdr:from>
    <xdr:to>
      <xdr:col>9</xdr:col>
      <xdr:colOff>1</xdr:colOff>
      <xdr:row>85</xdr:row>
      <xdr:rowOff>0</xdr:rowOff>
    </xdr:to>
    <xdr:cxnSp macro="">
      <xdr:nvCxnSpPr>
        <xdr:cNvPr id="564" name="Connecteur droit 563"/>
        <xdr:cNvCxnSpPr/>
      </xdr:nvCxnSpPr>
      <xdr:spPr>
        <a:xfrm flipH="1" flipV="1">
          <a:off x="11430000" y="3990975"/>
          <a:ext cx="1" cy="771525"/>
        </a:xfrm>
        <a:prstGeom prst="line">
          <a:avLst/>
        </a:prstGeom>
        <a:ln>
          <a:solidFill>
            <a:schemeClr val="tx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0</xdr:colOff>
      <xdr:row>85</xdr:row>
      <xdr:rowOff>1</xdr:rowOff>
    </xdr:from>
    <xdr:to>
      <xdr:col>10</xdr:col>
      <xdr:colOff>9525</xdr:colOff>
      <xdr:row>87</xdr:row>
      <xdr:rowOff>9525</xdr:rowOff>
    </xdr:to>
    <xdr:cxnSp macro="">
      <xdr:nvCxnSpPr>
        <xdr:cNvPr id="565" name="Connecteur droit 564"/>
        <xdr:cNvCxnSpPr/>
      </xdr:nvCxnSpPr>
      <xdr:spPr>
        <a:xfrm flipH="1" flipV="1">
          <a:off x="11430000" y="4762501"/>
          <a:ext cx="771525" cy="390524"/>
        </a:xfrm>
        <a:prstGeom prst="line">
          <a:avLst/>
        </a:prstGeom>
        <a:noFill/>
        <a:ln w="9525" cap="flat" cmpd="sng" algn="ctr">
          <a:solidFill>
            <a:sysClr val="windowText" lastClr="000000"/>
          </a:solidFill>
          <a:prstDash val="solid"/>
        </a:ln>
        <a:effectLst/>
      </xdr:spPr>
    </xdr:cxnSp>
    <xdr:clientData/>
  </xdr:twoCellAnchor>
  <xdr:twoCellAnchor>
    <xdr:from>
      <xdr:col>7</xdr:col>
      <xdr:colOff>752475</xdr:colOff>
      <xdr:row>82</xdr:row>
      <xdr:rowOff>180975</xdr:rowOff>
    </xdr:from>
    <xdr:to>
      <xdr:col>9</xdr:col>
      <xdr:colOff>0</xdr:colOff>
      <xdr:row>84</xdr:row>
      <xdr:rowOff>190499</xdr:rowOff>
    </xdr:to>
    <xdr:cxnSp macro="">
      <xdr:nvCxnSpPr>
        <xdr:cNvPr id="566" name="Connecteur droit 565"/>
        <xdr:cNvCxnSpPr/>
      </xdr:nvCxnSpPr>
      <xdr:spPr>
        <a:xfrm flipH="1" flipV="1">
          <a:off x="10658475" y="4371975"/>
          <a:ext cx="771525" cy="390524"/>
        </a:xfrm>
        <a:prstGeom prst="line">
          <a:avLst/>
        </a:prstGeom>
        <a:noFill/>
        <a:ln w="9525" cap="flat" cmpd="sng" algn="ctr">
          <a:solidFill>
            <a:sysClr val="windowText" lastClr="000000"/>
          </a:solidFill>
          <a:prstDash val="solid"/>
        </a:ln>
        <a:effectLst/>
      </xdr:spPr>
    </xdr:cxnSp>
    <xdr:clientData/>
  </xdr:twoCellAnchor>
  <xdr:twoCellAnchor>
    <xdr:from>
      <xdr:col>7</xdr:col>
      <xdr:colOff>752476</xdr:colOff>
      <xdr:row>85</xdr:row>
      <xdr:rowOff>0</xdr:rowOff>
    </xdr:from>
    <xdr:to>
      <xdr:col>8</xdr:col>
      <xdr:colOff>752475</xdr:colOff>
      <xdr:row>86</xdr:row>
      <xdr:rowOff>0</xdr:rowOff>
    </xdr:to>
    <xdr:cxnSp macro="">
      <xdr:nvCxnSpPr>
        <xdr:cNvPr id="567" name="Connecteur droit 566"/>
        <xdr:cNvCxnSpPr/>
      </xdr:nvCxnSpPr>
      <xdr:spPr>
        <a:xfrm flipH="1">
          <a:off x="10658476" y="4762500"/>
          <a:ext cx="761999" cy="190500"/>
        </a:xfrm>
        <a:prstGeom prst="line">
          <a:avLst/>
        </a:prstGeom>
        <a:noFill/>
        <a:ln w="9525" cap="flat" cmpd="sng" algn="ctr">
          <a:solidFill>
            <a:sysClr val="windowText" lastClr="000000"/>
          </a:solidFill>
          <a:prstDash val="solid"/>
        </a:ln>
        <a:effectLst/>
      </xdr:spPr>
    </xdr:cxnSp>
    <xdr:clientData/>
  </xdr:twoCellAnchor>
  <xdr:twoCellAnchor>
    <xdr:from>
      <xdr:col>9</xdr:col>
      <xdr:colOff>0</xdr:colOff>
      <xdr:row>85</xdr:row>
      <xdr:rowOff>9525</xdr:rowOff>
    </xdr:from>
    <xdr:to>
      <xdr:col>9</xdr:col>
      <xdr:colOff>0</xdr:colOff>
      <xdr:row>89</xdr:row>
      <xdr:rowOff>0</xdr:rowOff>
    </xdr:to>
    <xdr:cxnSp macro="">
      <xdr:nvCxnSpPr>
        <xdr:cNvPr id="568" name="Connecteur droit 567"/>
        <xdr:cNvCxnSpPr/>
      </xdr:nvCxnSpPr>
      <xdr:spPr>
        <a:xfrm>
          <a:off x="11430000" y="4772025"/>
          <a:ext cx="0" cy="752475"/>
        </a:xfrm>
        <a:prstGeom prst="line">
          <a:avLst/>
        </a:prstGeom>
        <a:noFill/>
        <a:ln w="9525" cap="flat" cmpd="sng" algn="ctr">
          <a:solidFill>
            <a:sysClr val="windowText" lastClr="000000"/>
          </a:solidFill>
          <a:prstDash val="solid"/>
        </a:ln>
        <a:effectLst/>
      </xdr:spPr>
    </xdr:cxnSp>
    <xdr:clientData/>
  </xdr:twoCellAnchor>
  <xdr:twoCellAnchor>
    <xdr:from>
      <xdr:col>9</xdr:col>
      <xdr:colOff>0</xdr:colOff>
      <xdr:row>84</xdr:row>
      <xdr:rowOff>9525</xdr:rowOff>
    </xdr:from>
    <xdr:to>
      <xdr:col>10</xdr:col>
      <xdr:colOff>2</xdr:colOff>
      <xdr:row>85</xdr:row>
      <xdr:rowOff>0</xdr:rowOff>
    </xdr:to>
    <xdr:cxnSp macro="">
      <xdr:nvCxnSpPr>
        <xdr:cNvPr id="569" name="Connecteur droit 568"/>
        <xdr:cNvCxnSpPr/>
      </xdr:nvCxnSpPr>
      <xdr:spPr>
        <a:xfrm flipH="1">
          <a:off x="11430000" y="4581525"/>
          <a:ext cx="762002" cy="180975"/>
        </a:xfrm>
        <a:prstGeom prst="line">
          <a:avLst/>
        </a:prstGeom>
        <a:noFill/>
        <a:ln w="9525" cap="flat" cmpd="sng" algn="ctr">
          <a:solidFill>
            <a:sysClr val="windowText" lastClr="000000"/>
          </a:solidFill>
          <a:prstDash val="solid"/>
        </a:ln>
        <a:effectLst/>
      </xdr:spPr>
    </xdr:cxnSp>
    <xdr:clientData/>
  </xdr:twoCellAnchor>
  <xdr:twoCellAnchor>
    <xdr:from>
      <xdr:col>10</xdr:col>
      <xdr:colOff>752475</xdr:colOff>
      <xdr:row>76</xdr:row>
      <xdr:rowOff>0</xdr:rowOff>
    </xdr:from>
    <xdr:to>
      <xdr:col>12</xdr:col>
      <xdr:colOff>0</xdr:colOff>
      <xdr:row>77</xdr:row>
      <xdr:rowOff>0</xdr:rowOff>
    </xdr:to>
    <xdr:cxnSp macro="">
      <xdr:nvCxnSpPr>
        <xdr:cNvPr id="570" name="Connecteur droit 569"/>
        <xdr:cNvCxnSpPr/>
      </xdr:nvCxnSpPr>
      <xdr:spPr>
        <a:xfrm flipV="1">
          <a:off x="12944475" y="3048000"/>
          <a:ext cx="771525" cy="190500"/>
        </a:xfrm>
        <a:prstGeom prst="line">
          <a:avLst/>
        </a:prstGeom>
        <a:ln>
          <a:solidFill>
            <a:srgbClr val="7030A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12</xdr:col>
      <xdr:colOff>0</xdr:colOff>
      <xdr:row>76</xdr:row>
      <xdr:rowOff>9526</xdr:rowOff>
    </xdr:from>
    <xdr:to>
      <xdr:col>12</xdr:col>
      <xdr:colOff>0</xdr:colOff>
      <xdr:row>80</xdr:row>
      <xdr:rowOff>19050</xdr:rowOff>
    </xdr:to>
    <xdr:cxnSp macro="">
      <xdr:nvCxnSpPr>
        <xdr:cNvPr id="571" name="Connecteur droit 570"/>
        <xdr:cNvCxnSpPr/>
      </xdr:nvCxnSpPr>
      <xdr:spPr>
        <a:xfrm flipV="1">
          <a:off x="13716000" y="3057526"/>
          <a:ext cx="0" cy="771524"/>
        </a:xfrm>
        <a:prstGeom prst="line">
          <a:avLst/>
        </a:prstGeom>
        <a:noFill/>
        <a:ln w="9525" cap="flat" cmpd="sng" algn="ctr">
          <a:solidFill>
            <a:srgbClr val="7030A0"/>
          </a:solidFill>
          <a:prstDash val="solid"/>
        </a:ln>
        <a:effectLst/>
      </xdr:spPr>
    </xdr:cxnSp>
    <xdr:clientData/>
  </xdr:twoCellAnchor>
  <xdr:twoCellAnchor>
    <xdr:from>
      <xdr:col>12</xdr:col>
      <xdr:colOff>0</xdr:colOff>
      <xdr:row>71</xdr:row>
      <xdr:rowOff>180975</xdr:rowOff>
    </xdr:from>
    <xdr:to>
      <xdr:col>12</xdr:col>
      <xdr:colOff>0</xdr:colOff>
      <xdr:row>75</xdr:row>
      <xdr:rowOff>190499</xdr:rowOff>
    </xdr:to>
    <xdr:cxnSp macro="">
      <xdr:nvCxnSpPr>
        <xdr:cNvPr id="572" name="Connecteur droit 571"/>
        <xdr:cNvCxnSpPr/>
      </xdr:nvCxnSpPr>
      <xdr:spPr>
        <a:xfrm flipV="1">
          <a:off x="13716000" y="2276475"/>
          <a:ext cx="0" cy="771524"/>
        </a:xfrm>
        <a:prstGeom prst="line">
          <a:avLst/>
        </a:prstGeom>
        <a:noFill/>
        <a:ln w="9525" cap="flat" cmpd="sng" algn="ctr">
          <a:solidFill>
            <a:srgbClr val="7030A0"/>
          </a:solidFill>
          <a:prstDash val="solid"/>
        </a:ln>
        <a:effectLst/>
      </xdr:spPr>
    </xdr:cxnSp>
    <xdr:clientData/>
  </xdr:twoCellAnchor>
  <xdr:twoCellAnchor>
    <xdr:from>
      <xdr:col>12</xdr:col>
      <xdr:colOff>9525</xdr:colOff>
      <xdr:row>75</xdr:row>
      <xdr:rowOff>0</xdr:rowOff>
    </xdr:from>
    <xdr:to>
      <xdr:col>13</xdr:col>
      <xdr:colOff>0</xdr:colOff>
      <xdr:row>76</xdr:row>
      <xdr:rowOff>0</xdr:rowOff>
    </xdr:to>
    <xdr:cxnSp macro="">
      <xdr:nvCxnSpPr>
        <xdr:cNvPr id="573" name="Connecteur droit 572"/>
        <xdr:cNvCxnSpPr/>
      </xdr:nvCxnSpPr>
      <xdr:spPr>
        <a:xfrm flipV="1">
          <a:off x="13725525" y="2857500"/>
          <a:ext cx="752475" cy="190500"/>
        </a:xfrm>
        <a:prstGeom prst="line">
          <a:avLst/>
        </a:prstGeom>
        <a:noFill/>
        <a:ln w="9525" cap="flat" cmpd="sng" algn="ctr">
          <a:solidFill>
            <a:srgbClr val="7030A0"/>
          </a:solidFill>
          <a:prstDash val="solid"/>
        </a:ln>
        <a:effectLst/>
      </xdr:spPr>
    </xdr:cxnSp>
    <xdr:clientData/>
  </xdr:twoCellAnchor>
  <xdr:twoCellAnchor>
    <xdr:from>
      <xdr:col>12</xdr:col>
      <xdr:colOff>0</xdr:colOff>
      <xdr:row>76</xdr:row>
      <xdr:rowOff>9525</xdr:rowOff>
    </xdr:from>
    <xdr:to>
      <xdr:col>13</xdr:col>
      <xdr:colOff>0</xdr:colOff>
      <xdr:row>78</xdr:row>
      <xdr:rowOff>0</xdr:rowOff>
    </xdr:to>
    <xdr:cxnSp macro="">
      <xdr:nvCxnSpPr>
        <xdr:cNvPr id="574" name="Connecteur droit 573"/>
        <xdr:cNvCxnSpPr/>
      </xdr:nvCxnSpPr>
      <xdr:spPr>
        <a:xfrm>
          <a:off x="13716000" y="3057525"/>
          <a:ext cx="762000" cy="371475"/>
        </a:xfrm>
        <a:prstGeom prst="line">
          <a:avLst/>
        </a:prstGeom>
        <a:ln>
          <a:solidFill>
            <a:srgbClr val="7030A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11</xdr:col>
      <xdr:colOff>9525</xdr:colOff>
      <xdr:row>74</xdr:row>
      <xdr:rowOff>9525</xdr:rowOff>
    </xdr:from>
    <xdr:to>
      <xdr:col>12</xdr:col>
      <xdr:colOff>9525</xdr:colOff>
      <xdr:row>76</xdr:row>
      <xdr:rowOff>0</xdr:rowOff>
    </xdr:to>
    <xdr:cxnSp macro="">
      <xdr:nvCxnSpPr>
        <xdr:cNvPr id="575" name="Connecteur droit 574"/>
        <xdr:cNvCxnSpPr/>
      </xdr:nvCxnSpPr>
      <xdr:spPr>
        <a:xfrm>
          <a:off x="12963525" y="2676525"/>
          <a:ext cx="762000" cy="371475"/>
        </a:xfrm>
        <a:prstGeom prst="line">
          <a:avLst/>
        </a:prstGeom>
        <a:noFill/>
        <a:ln w="9525" cap="flat" cmpd="sng" algn="ctr">
          <a:solidFill>
            <a:srgbClr val="7030A0"/>
          </a:solidFill>
          <a:prstDash val="solid"/>
        </a:ln>
        <a:effectLst/>
      </xdr:spPr>
    </xdr:cxnSp>
    <xdr:clientData/>
  </xdr:twoCellAnchor>
  <xdr:twoCellAnchor>
    <xdr:from>
      <xdr:col>11</xdr:col>
      <xdr:colOff>704850</xdr:colOff>
      <xdr:row>74</xdr:row>
      <xdr:rowOff>0</xdr:rowOff>
    </xdr:from>
    <xdr:to>
      <xdr:col>12</xdr:col>
      <xdr:colOff>0</xdr:colOff>
      <xdr:row>76</xdr:row>
      <xdr:rowOff>9526</xdr:rowOff>
    </xdr:to>
    <xdr:cxnSp macro="">
      <xdr:nvCxnSpPr>
        <xdr:cNvPr id="576" name="Connecteur droit 575"/>
        <xdr:cNvCxnSpPr/>
      </xdr:nvCxnSpPr>
      <xdr:spPr>
        <a:xfrm flipH="1" flipV="1">
          <a:off x="13658850" y="2667000"/>
          <a:ext cx="57150" cy="390526"/>
        </a:xfrm>
        <a:prstGeom prst="line">
          <a:avLst/>
        </a:prstGeom>
        <a:ln>
          <a:solidFill>
            <a:schemeClr val="tx2">
              <a:lumMod val="75000"/>
            </a:schemeClr>
          </a:solidFill>
          <a:prstDash val="dash"/>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12</xdr:col>
      <xdr:colOff>0</xdr:colOff>
      <xdr:row>75</xdr:row>
      <xdr:rowOff>180975</xdr:rowOff>
    </xdr:from>
    <xdr:to>
      <xdr:col>12</xdr:col>
      <xdr:colOff>57150</xdr:colOff>
      <xdr:row>78</xdr:row>
      <xdr:rowOff>1</xdr:rowOff>
    </xdr:to>
    <xdr:cxnSp macro="">
      <xdr:nvCxnSpPr>
        <xdr:cNvPr id="577" name="Connecteur droit 576"/>
        <xdr:cNvCxnSpPr/>
      </xdr:nvCxnSpPr>
      <xdr:spPr>
        <a:xfrm flipH="1" flipV="1">
          <a:off x="13716000" y="3038475"/>
          <a:ext cx="57150" cy="390526"/>
        </a:xfrm>
        <a:prstGeom prst="line">
          <a:avLst/>
        </a:prstGeom>
        <a:noFill/>
        <a:ln w="9525" cap="flat" cmpd="sng" algn="ctr">
          <a:solidFill>
            <a:srgbClr val="1F497D">
              <a:lumMod val="75000"/>
            </a:srgbClr>
          </a:solidFill>
          <a:prstDash val="dash"/>
        </a:ln>
        <a:effectLst/>
      </xdr:spPr>
    </xdr:cxnSp>
    <xdr:clientData/>
  </xdr:twoCellAnchor>
  <xdr:twoCellAnchor>
    <xdr:from>
      <xdr:col>12</xdr:col>
      <xdr:colOff>9527</xdr:colOff>
      <xdr:row>76</xdr:row>
      <xdr:rowOff>9528</xdr:rowOff>
    </xdr:from>
    <xdr:to>
      <xdr:col>12</xdr:col>
      <xdr:colOff>695325</xdr:colOff>
      <xdr:row>76</xdr:row>
      <xdr:rowOff>57150</xdr:rowOff>
    </xdr:to>
    <xdr:cxnSp macro="">
      <xdr:nvCxnSpPr>
        <xdr:cNvPr id="578" name="Connecteur droit 577"/>
        <xdr:cNvCxnSpPr/>
      </xdr:nvCxnSpPr>
      <xdr:spPr>
        <a:xfrm flipH="1" flipV="1">
          <a:off x="13725527" y="3057528"/>
          <a:ext cx="685798" cy="47622"/>
        </a:xfrm>
        <a:prstGeom prst="line">
          <a:avLst/>
        </a:prstGeom>
        <a:noFill/>
        <a:ln w="9525" cap="flat" cmpd="sng" algn="ctr">
          <a:solidFill>
            <a:srgbClr val="1F497D">
              <a:lumMod val="75000"/>
            </a:srgbClr>
          </a:solidFill>
          <a:prstDash val="dash"/>
        </a:ln>
        <a:effectLst/>
      </xdr:spPr>
    </xdr:cxnSp>
    <xdr:clientData/>
  </xdr:twoCellAnchor>
  <xdr:twoCellAnchor>
    <xdr:from>
      <xdr:col>11</xdr:col>
      <xdr:colOff>76200</xdr:colOff>
      <xdr:row>75</xdr:row>
      <xdr:rowOff>142875</xdr:rowOff>
    </xdr:from>
    <xdr:to>
      <xdr:col>11</xdr:col>
      <xdr:colOff>714376</xdr:colOff>
      <xdr:row>76</xdr:row>
      <xdr:rowOff>0</xdr:rowOff>
    </xdr:to>
    <xdr:cxnSp macro="">
      <xdr:nvCxnSpPr>
        <xdr:cNvPr id="579" name="Connecteur droit 578"/>
        <xdr:cNvCxnSpPr/>
      </xdr:nvCxnSpPr>
      <xdr:spPr>
        <a:xfrm flipH="1" flipV="1">
          <a:off x="13030200" y="3000375"/>
          <a:ext cx="638176" cy="47625"/>
        </a:xfrm>
        <a:prstGeom prst="line">
          <a:avLst/>
        </a:prstGeom>
        <a:noFill/>
        <a:ln w="9525" cap="flat" cmpd="sng" algn="ctr">
          <a:solidFill>
            <a:srgbClr val="1F497D">
              <a:lumMod val="75000"/>
            </a:srgbClr>
          </a:solidFill>
          <a:prstDash val="dash"/>
        </a:ln>
        <a:effectLst/>
      </xdr:spPr>
    </xdr:cxnSp>
    <xdr:clientData/>
  </xdr:twoCellAnchor>
  <xdr:twoCellAnchor>
    <xdr:from>
      <xdr:col>13</xdr:col>
      <xdr:colOff>752475</xdr:colOff>
      <xdr:row>76</xdr:row>
      <xdr:rowOff>0</xdr:rowOff>
    </xdr:from>
    <xdr:to>
      <xdr:col>15</xdr:col>
      <xdr:colOff>0</xdr:colOff>
      <xdr:row>77</xdr:row>
      <xdr:rowOff>0</xdr:rowOff>
    </xdr:to>
    <xdr:cxnSp macro="">
      <xdr:nvCxnSpPr>
        <xdr:cNvPr id="580" name="Connecteur droit 579"/>
        <xdr:cNvCxnSpPr/>
      </xdr:nvCxnSpPr>
      <xdr:spPr>
        <a:xfrm flipV="1">
          <a:off x="15230475" y="3048000"/>
          <a:ext cx="771525" cy="190500"/>
        </a:xfrm>
        <a:prstGeom prst="line">
          <a:avLst/>
        </a:prstGeom>
        <a:ln>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15</xdr:col>
      <xdr:colOff>0</xdr:colOff>
      <xdr:row>76</xdr:row>
      <xdr:rowOff>9526</xdr:rowOff>
    </xdr:from>
    <xdr:to>
      <xdr:col>15</xdr:col>
      <xdr:colOff>0</xdr:colOff>
      <xdr:row>80</xdr:row>
      <xdr:rowOff>19050</xdr:rowOff>
    </xdr:to>
    <xdr:cxnSp macro="">
      <xdr:nvCxnSpPr>
        <xdr:cNvPr id="581" name="Connecteur droit 580"/>
        <xdr:cNvCxnSpPr/>
      </xdr:nvCxnSpPr>
      <xdr:spPr>
        <a:xfrm flipV="1">
          <a:off x="16002000" y="3057526"/>
          <a:ext cx="0" cy="771524"/>
        </a:xfrm>
        <a:prstGeom prst="line">
          <a:avLst/>
        </a:prstGeom>
        <a:noFill/>
        <a:ln w="9525" cap="flat" cmpd="sng" algn="ctr">
          <a:solidFill>
            <a:srgbClr val="00B050"/>
          </a:solidFill>
          <a:prstDash val="solid"/>
        </a:ln>
        <a:effectLst/>
      </xdr:spPr>
    </xdr:cxnSp>
    <xdr:clientData/>
  </xdr:twoCellAnchor>
  <xdr:twoCellAnchor>
    <xdr:from>
      <xdr:col>15</xdr:col>
      <xdr:colOff>0</xdr:colOff>
      <xdr:row>71</xdr:row>
      <xdr:rowOff>180975</xdr:rowOff>
    </xdr:from>
    <xdr:to>
      <xdr:col>15</xdr:col>
      <xdr:colOff>0</xdr:colOff>
      <xdr:row>75</xdr:row>
      <xdr:rowOff>190499</xdr:rowOff>
    </xdr:to>
    <xdr:cxnSp macro="">
      <xdr:nvCxnSpPr>
        <xdr:cNvPr id="582" name="Connecteur droit 581"/>
        <xdr:cNvCxnSpPr/>
      </xdr:nvCxnSpPr>
      <xdr:spPr>
        <a:xfrm flipV="1">
          <a:off x="16002000" y="2276475"/>
          <a:ext cx="0" cy="771524"/>
        </a:xfrm>
        <a:prstGeom prst="line">
          <a:avLst/>
        </a:prstGeom>
        <a:noFill/>
        <a:ln w="9525" cap="flat" cmpd="sng" algn="ctr">
          <a:solidFill>
            <a:srgbClr val="00B050"/>
          </a:solidFill>
          <a:prstDash val="solid"/>
        </a:ln>
        <a:effectLst/>
      </xdr:spPr>
    </xdr:cxnSp>
    <xdr:clientData/>
  </xdr:twoCellAnchor>
  <xdr:twoCellAnchor>
    <xdr:from>
      <xdr:col>15</xdr:col>
      <xdr:colOff>9525</xdr:colOff>
      <xdr:row>75</xdr:row>
      <xdr:rowOff>0</xdr:rowOff>
    </xdr:from>
    <xdr:to>
      <xdr:col>16</xdr:col>
      <xdr:colOff>0</xdr:colOff>
      <xdr:row>76</xdr:row>
      <xdr:rowOff>0</xdr:rowOff>
    </xdr:to>
    <xdr:cxnSp macro="">
      <xdr:nvCxnSpPr>
        <xdr:cNvPr id="583" name="Connecteur droit 582"/>
        <xdr:cNvCxnSpPr/>
      </xdr:nvCxnSpPr>
      <xdr:spPr>
        <a:xfrm flipV="1">
          <a:off x="16011525" y="2857500"/>
          <a:ext cx="752475" cy="190500"/>
        </a:xfrm>
        <a:prstGeom prst="line">
          <a:avLst/>
        </a:prstGeom>
        <a:noFill/>
        <a:ln w="9525" cap="flat" cmpd="sng" algn="ctr">
          <a:solidFill>
            <a:srgbClr val="00B050"/>
          </a:solidFill>
          <a:prstDash val="solid"/>
        </a:ln>
        <a:effectLst/>
      </xdr:spPr>
    </xdr:cxnSp>
    <xdr:clientData/>
  </xdr:twoCellAnchor>
  <xdr:twoCellAnchor>
    <xdr:from>
      <xdr:col>15</xdr:col>
      <xdr:colOff>0</xdr:colOff>
      <xdr:row>76</xdr:row>
      <xdr:rowOff>9525</xdr:rowOff>
    </xdr:from>
    <xdr:to>
      <xdr:col>16</xdr:col>
      <xdr:colOff>0</xdr:colOff>
      <xdr:row>78</xdr:row>
      <xdr:rowOff>0</xdr:rowOff>
    </xdr:to>
    <xdr:cxnSp macro="">
      <xdr:nvCxnSpPr>
        <xdr:cNvPr id="584" name="Connecteur droit 583"/>
        <xdr:cNvCxnSpPr/>
      </xdr:nvCxnSpPr>
      <xdr:spPr>
        <a:xfrm>
          <a:off x="16002000" y="3057525"/>
          <a:ext cx="762000" cy="371475"/>
        </a:xfrm>
        <a:prstGeom prst="line">
          <a:avLst/>
        </a:prstGeom>
        <a:ln>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14</xdr:col>
      <xdr:colOff>9525</xdr:colOff>
      <xdr:row>74</xdr:row>
      <xdr:rowOff>9525</xdr:rowOff>
    </xdr:from>
    <xdr:to>
      <xdr:col>15</xdr:col>
      <xdr:colOff>9525</xdr:colOff>
      <xdr:row>76</xdr:row>
      <xdr:rowOff>0</xdr:rowOff>
    </xdr:to>
    <xdr:cxnSp macro="">
      <xdr:nvCxnSpPr>
        <xdr:cNvPr id="585" name="Connecteur droit 584"/>
        <xdr:cNvCxnSpPr/>
      </xdr:nvCxnSpPr>
      <xdr:spPr>
        <a:xfrm>
          <a:off x="15249525" y="2676525"/>
          <a:ext cx="762000" cy="371475"/>
        </a:xfrm>
        <a:prstGeom prst="line">
          <a:avLst/>
        </a:prstGeom>
        <a:noFill/>
        <a:ln w="9525" cap="flat" cmpd="sng" algn="ctr">
          <a:solidFill>
            <a:srgbClr val="00B050"/>
          </a:solidFill>
          <a:prstDash val="solid"/>
        </a:ln>
        <a:effectLst/>
      </xdr:spPr>
    </xdr:cxnSp>
    <xdr:clientData/>
  </xdr:twoCellAnchor>
  <xdr:twoCellAnchor>
    <xdr:from>
      <xdr:col>14</xdr:col>
      <xdr:colOff>704850</xdr:colOff>
      <xdr:row>74</xdr:row>
      <xdr:rowOff>0</xdr:rowOff>
    </xdr:from>
    <xdr:to>
      <xdr:col>15</xdr:col>
      <xdr:colOff>0</xdr:colOff>
      <xdr:row>76</xdr:row>
      <xdr:rowOff>9526</xdr:rowOff>
    </xdr:to>
    <xdr:cxnSp macro="">
      <xdr:nvCxnSpPr>
        <xdr:cNvPr id="586" name="Connecteur droit 585"/>
        <xdr:cNvCxnSpPr/>
      </xdr:nvCxnSpPr>
      <xdr:spPr>
        <a:xfrm flipH="1" flipV="1">
          <a:off x="15944850" y="2667000"/>
          <a:ext cx="57150" cy="390526"/>
        </a:xfrm>
        <a:prstGeom prst="line">
          <a:avLst/>
        </a:prstGeom>
        <a:ln>
          <a:solidFill>
            <a:schemeClr val="tx2">
              <a:lumMod val="75000"/>
            </a:schemeClr>
          </a:solidFill>
          <a:prstDash val="dash"/>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15</xdr:col>
      <xdr:colOff>0</xdr:colOff>
      <xdr:row>75</xdr:row>
      <xdr:rowOff>180975</xdr:rowOff>
    </xdr:from>
    <xdr:to>
      <xdr:col>15</xdr:col>
      <xdr:colOff>57150</xdr:colOff>
      <xdr:row>78</xdr:row>
      <xdr:rowOff>1</xdr:rowOff>
    </xdr:to>
    <xdr:cxnSp macro="">
      <xdr:nvCxnSpPr>
        <xdr:cNvPr id="587" name="Connecteur droit 586"/>
        <xdr:cNvCxnSpPr/>
      </xdr:nvCxnSpPr>
      <xdr:spPr>
        <a:xfrm flipH="1" flipV="1">
          <a:off x="16002000" y="3038475"/>
          <a:ext cx="57150" cy="390526"/>
        </a:xfrm>
        <a:prstGeom prst="line">
          <a:avLst/>
        </a:prstGeom>
        <a:noFill/>
        <a:ln w="9525" cap="flat" cmpd="sng" algn="ctr">
          <a:solidFill>
            <a:srgbClr val="1F497D">
              <a:lumMod val="75000"/>
            </a:srgbClr>
          </a:solidFill>
          <a:prstDash val="dash"/>
        </a:ln>
        <a:effectLst/>
      </xdr:spPr>
    </xdr:cxnSp>
    <xdr:clientData/>
  </xdr:twoCellAnchor>
  <xdr:twoCellAnchor>
    <xdr:from>
      <xdr:col>15</xdr:col>
      <xdr:colOff>9527</xdr:colOff>
      <xdr:row>76</xdr:row>
      <xdr:rowOff>9528</xdr:rowOff>
    </xdr:from>
    <xdr:to>
      <xdr:col>15</xdr:col>
      <xdr:colOff>695325</xdr:colOff>
      <xdr:row>76</xdr:row>
      <xdr:rowOff>57150</xdr:rowOff>
    </xdr:to>
    <xdr:cxnSp macro="">
      <xdr:nvCxnSpPr>
        <xdr:cNvPr id="588" name="Connecteur droit 587"/>
        <xdr:cNvCxnSpPr/>
      </xdr:nvCxnSpPr>
      <xdr:spPr>
        <a:xfrm flipH="1" flipV="1">
          <a:off x="16011527" y="3057528"/>
          <a:ext cx="685798" cy="47622"/>
        </a:xfrm>
        <a:prstGeom prst="line">
          <a:avLst/>
        </a:prstGeom>
        <a:noFill/>
        <a:ln w="9525" cap="flat" cmpd="sng" algn="ctr">
          <a:solidFill>
            <a:srgbClr val="1F497D">
              <a:lumMod val="75000"/>
            </a:srgbClr>
          </a:solidFill>
          <a:prstDash val="dash"/>
        </a:ln>
        <a:effectLst/>
      </xdr:spPr>
    </xdr:cxnSp>
    <xdr:clientData/>
  </xdr:twoCellAnchor>
  <xdr:twoCellAnchor>
    <xdr:from>
      <xdr:col>14</xdr:col>
      <xdr:colOff>76200</xdr:colOff>
      <xdr:row>75</xdr:row>
      <xdr:rowOff>142875</xdr:rowOff>
    </xdr:from>
    <xdr:to>
      <xdr:col>14</xdr:col>
      <xdr:colOff>714376</xdr:colOff>
      <xdr:row>76</xdr:row>
      <xdr:rowOff>0</xdr:rowOff>
    </xdr:to>
    <xdr:cxnSp macro="">
      <xdr:nvCxnSpPr>
        <xdr:cNvPr id="589" name="Connecteur droit 588"/>
        <xdr:cNvCxnSpPr/>
      </xdr:nvCxnSpPr>
      <xdr:spPr>
        <a:xfrm flipH="1" flipV="1">
          <a:off x="15316200" y="3000375"/>
          <a:ext cx="638176" cy="47625"/>
        </a:xfrm>
        <a:prstGeom prst="line">
          <a:avLst/>
        </a:prstGeom>
        <a:noFill/>
        <a:ln w="9525" cap="flat" cmpd="sng" algn="ctr">
          <a:solidFill>
            <a:srgbClr val="1F497D">
              <a:lumMod val="75000"/>
            </a:srgbClr>
          </a:solidFill>
          <a:prstDash val="dash"/>
        </a:ln>
        <a:effectLst/>
      </xdr:spPr>
    </xdr:cxnSp>
    <xdr:clientData/>
  </xdr:twoCellAnchor>
  <xdr:twoCellAnchor>
    <xdr:from>
      <xdr:col>12</xdr:col>
      <xdr:colOff>752475</xdr:colOff>
      <xdr:row>16</xdr:row>
      <xdr:rowOff>0</xdr:rowOff>
    </xdr:from>
    <xdr:to>
      <xdr:col>14</xdr:col>
      <xdr:colOff>0</xdr:colOff>
      <xdr:row>17</xdr:row>
      <xdr:rowOff>0</xdr:rowOff>
    </xdr:to>
    <xdr:cxnSp macro="">
      <xdr:nvCxnSpPr>
        <xdr:cNvPr id="590" name="Connecteur droit 589"/>
        <xdr:cNvCxnSpPr/>
      </xdr:nvCxnSpPr>
      <xdr:spPr>
        <a:xfrm flipV="1">
          <a:off x="10658475" y="14478000"/>
          <a:ext cx="771525" cy="190500"/>
        </a:xfrm>
        <a:prstGeom prst="line">
          <a:avLst/>
        </a:prstGeom>
        <a:ln>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14</xdr:col>
      <xdr:colOff>0</xdr:colOff>
      <xdr:row>16</xdr:row>
      <xdr:rowOff>9526</xdr:rowOff>
    </xdr:from>
    <xdr:to>
      <xdr:col>14</xdr:col>
      <xdr:colOff>0</xdr:colOff>
      <xdr:row>20</xdr:row>
      <xdr:rowOff>19050</xdr:rowOff>
    </xdr:to>
    <xdr:cxnSp macro="">
      <xdr:nvCxnSpPr>
        <xdr:cNvPr id="591" name="Connecteur droit 590"/>
        <xdr:cNvCxnSpPr/>
      </xdr:nvCxnSpPr>
      <xdr:spPr>
        <a:xfrm flipV="1">
          <a:off x="11430000" y="14487526"/>
          <a:ext cx="0" cy="771524"/>
        </a:xfrm>
        <a:prstGeom prst="line">
          <a:avLst/>
        </a:prstGeom>
        <a:noFill/>
        <a:ln w="9525" cap="flat" cmpd="sng" algn="ctr">
          <a:solidFill>
            <a:srgbClr val="00B050"/>
          </a:solidFill>
          <a:prstDash val="solid"/>
        </a:ln>
        <a:effectLst/>
      </xdr:spPr>
    </xdr:cxnSp>
    <xdr:clientData/>
  </xdr:twoCellAnchor>
  <xdr:twoCellAnchor>
    <xdr:from>
      <xdr:col>14</xdr:col>
      <xdr:colOff>0</xdr:colOff>
      <xdr:row>11</xdr:row>
      <xdr:rowOff>180975</xdr:rowOff>
    </xdr:from>
    <xdr:to>
      <xdr:col>14</xdr:col>
      <xdr:colOff>0</xdr:colOff>
      <xdr:row>15</xdr:row>
      <xdr:rowOff>190499</xdr:rowOff>
    </xdr:to>
    <xdr:cxnSp macro="">
      <xdr:nvCxnSpPr>
        <xdr:cNvPr id="592" name="Connecteur droit 591"/>
        <xdr:cNvCxnSpPr/>
      </xdr:nvCxnSpPr>
      <xdr:spPr>
        <a:xfrm flipV="1">
          <a:off x="11430000" y="13706475"/>
          <a:ext cx="0" cy="771524"/>
        </a:xfrm>
        <a:prstGeom prst="line">
          <a:avLst/>
        </a:prstGeom>
        <a:noFill/>
        <a:ln w="9525" cap="flat" cmpd="sng" algn="ctr">
          <a:solidFill>
            <a:srgbClr val="00B050"/>
          </a:solidFill>
          <a:prstDash val="solid"/>
        </a:ln>
        <a:effectLst/>
      </xdr:spPr>
    </xdr:cxnSp>
    <xdr:clientData/>
  </xdr:twoCellAnchor>
  <xdr:twoCellAnchor>
    <xdr:from>
      <xdr:col>14</xdr:col>
      <xdr:colOff>9525</xdr:colOff>
      <xdr:row>15</xdr:row>
      <xdr:rowOff>0</xdr:rowOff>
    </xdr:from>
    <xdr:to>
      <xdr:col>15</xdr:col>
      <xdr:colOff>0</xdr:colOff>
      <xdr:row>16</xdr:row>
      <xdr:rowOff>0</xdr:rowOff>
    </xdr:to>
    <xdr:cxnSp macro="">
      <xdr:nvCxnSpPr>
        <xdr:cNvPr id="593" name="Connecteur droit 592"/>
        <xdr:cNvCxnSpPr/>
      </xdr:nvCxnSpPr>
      <xdr:spPr>
        <a:xfrm flipV="1">
          <a:off x="11439525" y="14287500"/>
          <a:ext cx="752475" cy="190500"/>
        </a:xfrm>
        <a:prstGeom prst="line">
          <a:avLst/>
        </a:prstGeom>
        <a:noFill/>
        <a:ln w="9525" cap="flat" cmpd="sng" algn="ctr">
          <a:solidFill>
            <a:srgbClr val="00B050"/>
          </a:solidFill>
          <a:prstDash val="solid"/>
        </a:ln>
        <a:effectLst/>
      </xdr:spPr>
    </xdr:cxnSp>
    <xdr:clientData/>
  </xdr:twoCellAnchor>
  <xdr:twoCellAnchor>
    <xdr:from>
      <xdr:col>14</xdr:col>
      <xdr:colOff>0</xdr:colOff>
      <xdr:row>16</xdr:row>
      <xdr:rowOff>9525</xdr:rowOff>
    </xdr:from>
    <xdr:to>
      <xdr:col>15</xdr:col>
      <xdr:colOff>0</xdr:colOff>
      <xdr:row>18</xdr:row>
      <xdr:rowOff>0</xdr:rowOff>
    </xdr:to>
    <xdr:cxnSp macro="">
      <xdr:nvCxnSpPr>
        <xdr:cNvPr id="594" name="Connecteur droit 593"/>
        <xdr:cNvCxnSpPr/>
      </xdr:nvCxnSpPr>
      <xdr:spPr>
        <a:xfrm>
          <a:off x="11430000" y="14487525"/>
          <a:ext cx="762000" cy="371475"/>
        </a:xfrm>
        <a:prstGeom prst="line">
          <a:avLst/>
        </a:prstGeom>
        <a:ln>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13</xdr:col>
      <xdr:colOff>9525</xdr:colOff>
      <xdr:row>14</xdr:row>
      <xdr:rowOff>9525</xdr:rowOff>
    </xdr:from>
    <xdr:to>
      <xdr:col>14</xdr:col>
      <xdr:colOff>9525</xdr:colOff>
      <xdr:row>16</xdr:row>
      <xdr:rowOff>0</xdr:rowOff>
    </xdr:to>
    <xdr:cxnSp macro="">
      <xdr:nvCxnSpPr>
        <xdr:cNvPr id="595" name="Connecteur droit 594"/>
        <xdr:cNvCxnSpPr/>
      </xdr:nvCxnSpPr>
      <xdr:spPr>
        <a:xfrm>
          <a:off x="10677525" y="14106525"/>
          <a:ext cx="762000" cy="371475"/>
        </a:xfrm>
        <a:prstGeom prst="line">
          <a:avLst/>
        </a:prstGeom>
        <a:noFill/>
        <a:ln w="9525" cap="flat" cmpd="sng" algn="ctr">
          <a:solidFill>
            <a:srgbClr val="00B050"/>
          </a:solidFill>
          <a:prstDash val="solid"/>
        </a:ln>
        <a:effectLst/>
      </xdr:spPr>
    </xdr:cxnSp>
    <xdr:clientData/>
  </xdr:twoCellAnchor>
  <xdr:twoCellAnchor>
    <xdr:from>
      <xdr:col>13</xdr:col>
      <xdr:colOff>704850</xdr:colOff>
      <xdr:row>14</xdr:row>
      <xdr:rowOff>0</xdr:rowOff>
    </xdr:from>
    <xdr:to>
      <xdr:col>14</xdr:col>
      <xdr:colOff>0</xdr:colOff>
      <xdr:row>16</xdr:row>
      <xdr:rowOff>9526</xdr:rowOff>
    </xdr:to>
    <xdr:cxnSp macro="">
      <xdr:nvCxnSpPr>
        <xdr:cNvPr id="596" name="Connecteur droit 595"/>
        <xdr:cNvCxnSpPr/>
      </xdr:nvCxnSpPr>
      <xdr:spPr>
        <a:xfrm flipH="1" flipV="1">
          <a:off x="11372850" y="14097000"/>
          <a:ext cx="57150" cy="390526"/>
        </a:xfrm>
        <a:prstGeom prst="line">
          <a:avLst/>
        </a:prstGeom>
        <a:ln>
          <a:solidFill>
            <a:schemeClr val="tx2">
              <a:lumMod val="75000"/>
            </a:schemeClr>
          </a:solidFill>
          <a:prstDash val="dash"/>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14</xdr:col>
      <xdr:colOff>0</xdr:colOff>
      <xdr:row>15</xdr:row>
      <xdr:rowOff>180975</xdr:rowOff>
    </xdr:from>
    <xdr:to>
      <xdr:col>14</xdr:col>
      <xdr:colOff>57150</xdr:colOff>
      <xdr:row>18</xdr:row>
      <xdr:rowOff>1</xdr:rowOff>
    </xdr:to>
    <xdr:cxnSp macro="">
      <xdr:nvCxnSpPr>
        <xdr:cNvPr id="597" name="Connecteur droit 596"/>
        <xdr:cNvCxnSpPr/>
      </xdr:nvCxnSpPr>
      <xdr:spPr>
        <a:xfrm flipH="1" flipV="1">
          <a:off x="11430000" y="14468475"/>
          <a:ext cx="57150" cy="390526"/>
        </a:xfrm>
        <a:prstGeom prst="line">
          <a:avLst/>
        </a:prstGeom>
        <a:noFill/>
        <a:ln w="9525" cap="flat" cmpd="sng" algn="ctr">
          <a:solidFill>
            <a:srgbClr val="1F497D">
              <a:lumMod val="75000"/>
            </a:srgbClr>
          </a:solidFill>
          <a:prstDash val="dash"/>
        </a:ln>
        <a:effectLst/>
      </xdr:spPr>
    </xdr:cxnSp>
    <xdr:clientData/>
  </xdr:twoCellAnchor>
  <xdr:twoCellAnchor>
    <xdr:from>
      <xdr:col>14</xdr:col>
      <xdr:colOff>9527</xdr:colOff>
      <xdr:row>16</xdr:row>
      <xdr:rowOff>9528</xdr:rowOff>
    </xdr:from>
    <xdr:to>
      <xdr:col>14</xdr:col>
      <xdr:colOff>695325</xdr:colOff>
      <xdr:row>16</xdr:row>
      <xdr:rowOff>57150</xdr:rowOff>
    </xdr:to>
    <xdr:cxnSp macro="">
      <xdr:nvCxnSpPr>
        <xdr:cNvPr id="598" name="Connecteur droit 597"/>
        <xdr:cNvCxnSpPr/>
      </xdr:nvCxnSpPr>
      <xdr:spPr>
        <a:xfrm flipH="1" flipV="1">
          <a:off x="11439527" y="14487528"/>
          <a:ext cx="685798" cy="47622"/>
        </a:xfrm>
        <a:prstGeom prst="line">
          <a:avLst/>
        </a:prstGeom>
        <a:noFill/>
        <a:ln w="9525" cap="flat" cmpd="sng" algn="ctr">
          <a:solidFill>
            <a:srgbClr val="1F497D">
              <a:lumMod val="75000"/>
            </a:srgbClr>
          </a:solidFill>
          <a:prstDash val="dash"/>
        </a:ln>
        <a:effectLst/>
      </xdr:spPr>
    </xdr:cxnSp>
    <xdr:clientData/>
  </xdr:twoCellAnchor>
  <xdr:twoCellAnchor>
    <xdr:from>
      <xdr:col>13</xdr:col>
      <xdr:colOff>76200</xdr:colOff>
      <xdr:row>15</xdr:row>
      <xdr:rowOff>142875</xdr:rowOff>
    </xdr:from>
    <xdr:to>
      <xdr:col>13</xdr:col>
      <xdr:colOff>714376</xdr:colOff>
      <xdr:row>16</xdr:row>
      <xdr:rowOff>0</xdr:rowOff>
    </xdr:to>
    <xdr:cxnSp macro="">
      <xdr:nvCxnSpPr>
        <xdr:cNvPr id="599" name="Connecteur droit 598"/>
        <xdr:cNvCxnSpPr/>
      </xdr:nvCxnSpPr>
      <xdr:spPr>
        <a:xfrm flipH="1" flipV="1">
          <a:off x="10744200" y="14430375"/>
          <a:ext cx="638176" cy="47625"/>
        </a:xfrm>
        <a:prstGeom prst="line">
          <a:avLst/>
        </a:prstGeom>
        <a:noFill/>
        <a:ln w="9525" cap="flat" cmpd="sng" algn="ctr">
          <a:solidFill>
            <a:srgbClr val="1F497D">
              <a:lumMod val="75000"/>
            </a:srgbClr>
          </a:solidFill>
          <a:prstDash val="dash"/>
        </a:ln>
        <a:effectLst/>
      </xdr:spPr>
    </xdr:cxnSp>
    <xdr:clientData/>
  </xdr:twoCellAnchor>
  <xdr:twoCellAnchor>
    <xdr:from>
      <xdr:col>10</xdr:col>
      <xdr:colOff>9525</xdr:colOff>
      <xdr:row>13</xdr:row>
      <xdr:rowOff>0</xdr:rowOff>
    </xdr:from>
    <xdr:to>
      <xdr:col>11</xdr:col>
      <xdr:colOff>0</xdr:colOff>
      <xdr:row>13</xdr:row>
      <xdr:rowOff>180975</xdr:rowOff>
    </xdr:to>
    <xdr:cxnSp macro="">
      <xdr:nvCxnSpPr>
        <xdr:cNvPr id="600" name="Connecteur droit 599"/>
        <xdr:cNvCxnSpPr/>
      </xdr:nvCxnSpPr>
      <xdr:spPr>
        <a:xfrm flipV="1">
          <a:off x="6105525" y="1714500"/>
          <a:ext cx="752475" cy="180975"/>
        </a:xfrm>
        <a:prstGeom prst="line">
          <a:avLst/>
        </a:prstGeom>
        <a:noFill/>
        <a:ln w="9525" cap="flat" cmpd="sng" algn="ctr">
          <a:solidFill>
            <a:schemeClr val="tx1"/>
          </a:solidFill>
          <a:prstDash val="solid"/>
        </a:ln>
        <a:effectLst/>
      </xdr:spPr>
    </xdr:cxnSp>
    <xdr:clientData/>
  </xdr:twoCellAnchor>
  <xdr:twoCellAnchor>
    <xdr:from>
      <xdr:col>12</xdr:col>
      <xdr:colOff>9525</xdr:colOff>
      <xdr:row>17</xdr:row>
      <xdr:rowOff>0</xdr:rowOff>
    </xdr:from>
    <xdr:to>
      <xdr:col>13</xdr:col>
      <xdr:colOff>0</xdr:colOff>
      <xdr:row>17</xdr:row>
      <xdr:rowOff>180975</xdr:rowOff>
    </xdr:to>
    <xdr:cxnSp macro="">
      <xdr:nvCxnSpPr>
        <xdr:cNvPr id="601" name="Connecteur droit 600"/>
        <xdr:cNvCxnSpPr/>
      </xdr:nvCxnSpPr>
      <xdr:spPr>
        <a:xfrm flipV="1">
          <a:off x="6105525" y="1714500"/>
          <a:ext cx="752475" cy="180975"/>
        </a:xfrm>
        <a:prstGeom prst="line">
          <a:avLst/>
        </a:prstGeom>
        <a:noFill/>
        <a:ln w="9525" cap="flat" cmpd="sng" algn="ctr">
          <a:solidFill>
            <a:schemeClr val="tx1"/>
          </a:solidFill>
          <a:prstDash val="solid"/>
        </a:ln>
        <a:effectLst/>
      </xdr:spPr>
    </xdr:cxnSp>
    <xdr:clientData/>
  </xdr:twoCellAnchor>
  <xdr:twoCellAnchor>
    <xdr:from>
      <xdr:col>14</xdr:col>
      <xdr:colOff>9525</xdr:colOff>
      <xdr:row>21</xdr:row>
      <xdr:rowOff>0</xdr:rowOff>
    </xdr:from>
    <xdr:to>
      <xdr:col>15</xdr:col>
      <xdr:colOff>0</xdr:colOff>
      <xdr:row>21</xdr:row>
      <xdr:rowOff>180975</xdr:rowOff>
    </xdr:to>
    <xdr:cxnSp macro="">
      <xdr:nvCxnSpPr>
        <xdr:cNvPr id="602" name="Connecteur droit 601"/>
        <xdr:cNvCxnSpPr/>
      </xdr:nvCxnSpPr>
      <xdr:spPr>
        <a:xfrm flipV="1">
          <a:off x="6105525" y="1714500"/>
          <a:ext cx="752475" cy="180975"/>
        </a:xfrm>
        <a:prstGeom prst="line">
          <a:avLst/>
        </a:prstGeom>
        <a:noFill/>
        <a:ln w="9525" cap="flat" cmpd="sng" algn="ctr">
          <a:solidFill>
            <a:schemeClr val="tx1"/>
          </a:solidFill>
          <a:prstDash val="solid"/>
        </a:ln>
        <a:effectLst/>
      </xdr:spPr>
    </xdr:cxnSp>
    <xdr:clientData/>
  </xdr:twoCellAnchor>
  <xdr:twoCellAnchor>
    <xdr:from>
      <xdr:col>14</xdr:col>
      <xdr:colOff>752475</xdr:colOff>
      <xdr:row>20</xdr:row>
      <xdr:rowOff>0</xdr:rowOff>
    </xdr:from>
    <xdr:to>
      <xdr:col>16</xdr:col>
      <xdr:colOff>0</xdr:colOff>
      <xdr:row>21</xdr:row>
      <xdr:rowOff>0</xdr:rowOff>
    </xdr:to>
    <xdr:cxnSp macro="">
      <xdr:nvCxnSpPr>
        <xdr:cNvPr id="603" name="Connecteur droit 602"/>
        <xdr:cNvCxnSpPr/>
      </xdr:nvCxnSpPr>
      <xdr:spPr>
        <a:xfrm flipV="1">
          <a:off x="10658475" y="14478000"/>
          <a:ext cx="771525" cy="190500"/>
        </a:xfrm>
        <a:prstGeom prst="line">
          <a:avLst/>
        </a:prstGeom>
        <a:ln>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16</xdr:col>
      <xdr:colOff>0</xdr:colOff>
      <xdr:row>20</xdr:row>
      <xdr:rowOff>9526</xdr:rowOff>
    </xdr:from>
    <xdr:to>
      <xdr:col>16</xdr:col>
      <xdr:colOff>0</xdr:colOff>
      <xdr:row>24</xdr:row>
      <xdr:rowOff>19050</xdr:rowOff>
    </xdr:to>
    <xdr:cxnSp macro="">
      <xdr:nvCxnSpPr>
        <xdr:cNvPr id="604" name="Connecteur droit 603"/>
        <xdr:cNvCxnSpPr/>
      </xdr:nvCxnSpPr>
      <xdr:spPr>
        <a:xfrm flipV="1">
          <a:off x="11430000" y="14487526"/>
          <a:ext cx="0" cy="771524"/>
        </a:xfrm>
        <a:prstGeom prst="line">
          <a:avLst/>
        </a:prstGeom>
        <a:noFill/>
        <a:ln w="9525" cap="flat" cmpd="sng" algn="ctr">
          <a:solidFill>
            <a:srgbClr val="00B050"/>
          </a:solidFill>
          <a:prstDash val="solid"/>
        </a:ln>
        <a:effectLst/>
      </xdr:spPr>
    </xdr:cxnSp>
    <xdr:clientData/>
  </xdr:twoCellAnchor>
  <xdr:twoCellAnchor>
    <xdr:from>
      <xdr:col>16</xdr:col>
      <xdr:colOff>0</xdr:colOff>
      <xdr:row>15</xdr:row>
      <xdr:rowOff>180975</xdr:rowOff>
    </xdr:from>
    <xdr:to>
      <xdr:col>16</xdr:col>
      <xdr:colOff>0</xdr:colOff>
      <xdr:row>19</xdr:row>
      <xdr:rowOff>190499</xdr:rowOff>
    </xdr:to>
    <xdr:cxnSp macro="">
      <xdr:nvCxnSpPr>
        <xdr:cNvPr id="605" name="Connecteur droit 604"/>
        <xdr:cNvCxnSpPr/>
      </xdr:nvCxnSpPr>
      <xdr:spPr>
        <a:xfrm flipV="1">
          <a:off x="11430000" y="13706475"/>
          <a:ext cx="0" cy="771524"/>
        </a:xfrm>
        <a:prstGeom prst="line">
          <a:avLst/>
        </a:prstGeom>
        <a:noFill/>
        <a:ln w="9525" cap="flat" cmpd="sng" algn="ctr">
          <a:solidFill>
            <a:srgbClr val="00B050"/>
          </a:solidFill>
          <a:prstDash val="solid"/>
        </a:ln>
        <a:effectLst/>
      </xdr:spPr>
    </xdr:cxnSp>
    <xdr:clientData/>
  </xdr:twoCellAnchor>
  <xdr:twoCellAnchor>
    <xdr:from>
      <xdr:col>16</xdr:col>
      <xdr:colOff>9525</xdr:colOff>
      <xdr:row>19</xdr:row>
      <xdr:rowOff>0</xdr:rowOff>
    </xdr:from>
    <xdr:to>
      <xdr:col>17</xdr:col>
      <xdr:colOff>0</xdr:colOff>
      <xdr:row>20</xdr:row>
      <xdr:rowOff>0</xdr:rowOff>
    </xdr:to>
    <xdr:cxnSp macro="">
      <xdr:nvCxnSpPr>
        <xdr:cNvPr id="606" name="Connecteur droit 605"/>
        <xdr:cNvCxnSpPr/>
      </xdr:nvCxnSpPr>
      <xdr:spPr>
        <a:xfrm flipV="1">
          <a:off x="11439525" y="14287500"/>
          <a:ext cx="752475" cy="190500"/>
        </a:xfrm>
        <a:prstGeom prst="line">
          <a:avLst/>
        </a:prstGeom>
        <a:noFill/>
        <a:ln w="9525" cap="flat" cmpd="sng" algn="ctr">
          <a:solidFill>
            <a:srgbClr val="00B050"/>
          </a:solidFill>
          <a:prstDash val="solid"/>
        </a:ln>
        <a:effectLst/>
      </xdr:spPr>
    </xdr:cxnSp>
    <xdr:clientData/>
  </xdr:twoCellAnchor>
  <xdr:twoCellAnchor>
    <xdr:from>
      <xdr:col>16</xdr:col>
      <xdr:colOff>0</xdr:colOff>
      <xdr:row>20</xdr:row>
      <xdr:rowOff>9525</xdr:rowOff>
    </xdr:from>
    <xdr:to>
      <xdr:col>17</xdr:col>
      <xdr:colOff>0</xdr:colOff>
      <xdr:row>22</xdr:row>
      <xdr:rowOff>0</xdr:rowOff>
    </xdr:to>
    <xdr:cxnSp macro="">
      <xdr:nvCxnSpPr>
        <xdr:cNvPr id="607" name="Connecteur droit 606"/>
        <xdr:cNvCxnSpPr/>
      </xdr:nvCxnSpPr>
      <xdr:spPr>
        <a:xfrm>
          <a:off x="11430000" y="14487525"/>
          <a:ext cx="762000" cy="371475"/>
        </a:xfrm>
        <a:prstGeom prst="line">
          <a:avLst/>
        </a:prstGeom>
        <a:ln>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15</xdr:col>
      <xdr:colOff>9525</xdr:colOff>
      <xdr:row>18</xdr:row>
      <xdr:rowOff>9525</xdr:rowOff>
    </xdr:from>
    <xdr:to>
      <xdr:col>16</xdr:col>
      <xdr:colOff>9525</xdr:colOff>
      <xdr:row>20</xdr:row>
      <xdr:rowOff>0</xdr:rowOff>
    </xdr:to>
    <xdr:cxnSp macro="">
      <xdr:nvCxnSpPr>
        <xdr:cNvPr id="608" name="Connecteur droit 607"/>
        <xdr:cNvCxnSpPr/>
      </xdr:nvCxnSpPr>
      <xdr:spPr>
        <a:xfrm>
          <a:off x="10677525" y="14106525"/>
          <a:ext cx="762000" cy="371475"/>
        </a:xfrm>
        <a:prstGeom prst="line">
          <a:avLst/>
        </a:prstGeom>
        <a:noFill/>
        <a:ln w="9525" cap="flat" cmpd="sng" algn="ctr">
          <a:solidFill>
            <a:srgbClr val="00B050"/>
          </a:solidFill>
          <a:prstDash val="solid"/>
        </a:ln>
        <a:effectLst/>
      </xdr:spPr>
    </xdr:cxnSp>
    <xdr:clientData/>
  </xdr:twoCellAnchor>
  <xdr:twoCellAnchor>
    <xdr:from>
      <xdr:col>15</xdr:col>
      <xdr:colOff>704850</xdr:colOff>
      <xdr:row>18</xdr:row>
      <xdr:rowOff>0</xdr:rowOff>
    </xdr:from>
    <xdr:to>
      <xdr:col>16</xdr:col>
      <xdr:colOff>0</xdr:colOff>
      <xdr:row>20</xdr:row>
      <xdr:rowOff>9526</xdr:rowOff>
    </xdr:to>
    <xdr:cxnSp macro="">
      <xdr:nvCxnSpPr>
        <xdr:cNvPr id="609" name="Connecteur droit 608"/>
        <xdr:cNvCxnSpPr/>
      </xdr:nvCxnSpPr>
      <xdr:spPr>
        <a:xfrm flipH="1" flipV="1">
          <a:off x="11372850" y="14097000"/>
          <a:ext cx="57150" cy="390526"/>
        </a:xfrm>
        <a:prstGeom prst="line">
          <a:avLst/>
        </a:prstGeom>
        <a:ln>
          <a:solidFill>
            <a:schemeClr val="tx2">
              <a:lumMod val="75000"/>
            </a:schemeClr>
          </a:solidFill>
          <a:prstDash val="dash"/>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16</xdr:col>
      <xdr:colOff>0</xdr:colOff>
      <xdr:row>19</xdr:row>
      <xdr:rowOff>180975</xdr:rowOff>
    </xdr:from>
    <xdr:to>
      <xdr:col>16</xdr:col>
      <xdr:colOff>57150</xdr:colOff>
      <xdr:row>22</xdr:row>
      <xdr:rowOff>1</xdr:rowOff>
    </xdr:to>
    <xdr:cxnSp macro="">
      <xdr:nvCxnSpPr>
        <xdr:cNvPr id="610" name="Connecteur droit 609"/>
        <xdr:cNvCxnSpPr/>
      </xdr:nvCxnSpPr>
      <xdr:spPr>
        <a:xfrm flipH="1" flipV="1">
          <a:off x="11430000" y="14468475"/>
          <a:ext cx="57150" cy="390526"/>
        </a:xfrm>
        <a:prstGeom prst="line">
          <a:avLst/>
        </a:prstGeom>
        <a:noFill/>
        <a:ln w="9525" cap="flat" cmpd="sng" algn="ctr">
          <a:solidFill>
            <a:srgbClr val="1F497D">
              <a:lumMod val="75000"/>
            </a:srgbClr>
          </a:solidFill>
          <a:prstDash val="dash"/>
        </a:ln>
        <a:effectLst/>
      </xdr:spPr>
    </xdr:cxnSp>
    <xdr:clientData/>
  </xdr:twoCellAnchor>
  <xdr:twoCellAnchor>
    <xdr:from>
      <xdr:col>16</xdr:col>
      <xdr:colOff>9527</xdr:colOff>
      <xdr:row>20</xdr:row>
      <xdr:rowOff>9528</xdr:rowOff>
    </xdr:from>
    <xdr:to>
      <xdr:col>16</xdr:col>
      <xdr:colOff>695325</xdr:colOff>
      <xdr:row>20</xdr:row>
      <xdr:rowOff>57150</xdr:rowOff>
    </xdr:to>
    <xdr:cxnSp macro="">
      <xdr:nvCxnSpPr>
        <xdr:cNvPr id="611" name="Connecteur droit 610"/>
        <xdr:cNvCxnSpPr/>
      </xdr:nvCxnSpPr>
      <xdr:spPr>
        <a:xfrm flipH="1" flipV="1">
          <a:off x="11439527" y="14487528"/>
          <a:ext cx="685798" cy="47622"/>
        </a:xfrm>
        <a:prstGeom prst="line">
          <a:avLst/>
        </a:prstGeom>
        <a:noFill/>
        <a:ln w="9525" cap="flat" cmpd="sng" algn="ctr">
          <a:solidFill>
            <a:srgbClr val="1F497D">
              <a:lumMod val="75000"/>
            </a:srgbClr>
          </a:solidFill>
          <a:prstDash val="dash"/>
        </a:ln>
        <a:effectLst/>
      </xdr:spPr>
    </xdr:cxnSp>
    <xdr:clientData/>
  </xdr:twoCellAnchor>
  <xdr:twoCellAnchor>
    <xdr:from>
      <xdr:col>15</xdr:col>
      <xdr:colOff>76200</xdr:colOff>
      <xdr:row>19</xdr:row>
      <xdr:rowOff>142875</xdr:rowOff>
    </xdr:from>
    <xdr:to>
      <xdr:col>15</xdr:col>
      <xdr:colOff>714376</xdr:colOff>
      <xdr:row>20</xdr:row>
      <xdr:rowOff>0</xdr:rowOff>
    </xdr:to>
    <xdr:cxnSp macro="">
      <xdr:nvCxnSpPr>
        <xdr:cNvPr id="612" name="Connecteur droit 611"/>
        <xdr:cNvCxnSpPr/>
      </xdr:nvCxnSpPr>
      <xdr:spPr>
        <a:xfrm flipH="1" flipV="1">
          <a:off x="10744200" y="14430375"/>
          <a:ext cx="638176" cy="47625"/>
        </a:xfrm>
        <a:prstGeom prst="line">
          <a:avLst/>
        </a:prstGeom>
        <a:noFill/>
        <a:ln w="9525" cap="flat" cmpd="sng" algn="ctr">
          <a:solidFill>
            <a:srgbClr val="1F497D">
              <a:lumMod val="75000"/>
            </a:srgbClr>
          </a:solidFill>
          <a:prstDash val="dash"/>
        </a:ln>
        <a:effectLst/>
      </xdr:spPr>
    </xdr:cxnSp>
    <xdr:clientData/>
  </xdr:twoCellAnchor>
  <xdr:twoCellAnchor>
    <xdr:from>
      <xdr:col>14</xdr:col>
      <xdr:colOff>0</xdr:colOff>
      <xdr:row>29</xdr:row>
      <xdr:rowOff>9525</xdr:rowOff>
    </xdr:from>
    <xdr:to>
      <xdr:col>14</xdr:col>
      <xdr:colOff>752475</xdr:colOff>
      <xdr:row>30</xdr:row>
      <xdr:rowOff>0</xdr:rowOff>
    </xdr:to>
    <xdr:cxnSp macro="">
      <xdr:nvCxnSpPr>
        <xdr:cNvPr id="613" name="Connecteur droit 612"/>
        <xdr:cNvCxnSpPr/>
      </xdr:nvCxnSpPr>
      <xdr:spPr>
        <a:xfrm flipV="1">
          <a:off x="10668000" y="5534025"/>
          <a:ext cx="752475" cy="180975"/>
        </a:xfrm>
        <a:prstGeom prst="line">
          <a:avLst/>
        </a:prstGeom>
        <a:noFill/>
        <a:ln w="9525" cap="flat" cmpd="sng" algn="ctr">
          <a:solidFill>
            <a:schemeClr val="tx1"/>
          </a:solidFill>
          <a:prstDash val="solid"/>
        </a:ln>
        <a:effectLst/>
      </xdr:spPr>
    </xdr:cxnSp>
    <xdr:clientData/>
  </xdr:twoCellAnchor>
  <xdr:twoCellAnchor>
    <xdr:from>
      <xdr:col>10</xdr:col>
      <xdr:colOff>0</xdr:colOff>
      <xdr:row>21</xdr:row>
      <xdr:rowOff>9525</xdr:rowOff>
    </xdr:from>
    <xdr:to>
      <xdr:col>10</xdr:col>
      <xdr:colOff>752475</xdr:colOff>
      <xdr:row>22</xdr:row>
      <xdr:rowOff>0</xdr:rowOff>
    </xdr:to>
    <xdr:cxnSp macro="">
      <xdr:nvCxnSpPr>
        <xdr:cNvPr id="614" name="Connecteur droit 613"/>
        <xdr:cNvCxnSpPr/>
      </xdr:nvCxnSpPr>
      <xdr:spPr>
        <a:xfrm flipV="1">
          <a:off x="7620000" y="4010025"/>
          <a:ext cx="752475" cy="180975"/>
        </a:xfrm>
        <a:prstGeom prst="line">
          <a:avLst/>
        </a:prstGeom>
        <a:noFill/>
        <a:ln w="9525" cap="flat" cmpd="sng" algn="ctr">
          <a:solidFill>
            <a:schemeClr val="tx1"/>
          </a:solidFill>
          <a:prstDash val="solid"/>
        </a:ln>
        <a:effectLst/>
      </xdr:spPr>
    </xdr:cxnSp>
    <xdr:clientData/>
  </xdr:twoCellAnchor>
  <xdr:twoCellAnchor>
    <xdr:from>
      <xdr:col>12</xdr:col>
      <xdr:colOff>0</xdr:colOff>
      <xdr:row>25</xdr:row>
      <xdr:rowOff>9525</xdr:rowOff>
    </xdr:from>
    <xdr:to>
      <xdr:col>12</xdr:col>
      <xdr:colOff>752475</xdr:colOff>
      <xdr:row>26</xdr:row>
      <xdr:rowOff>0</xdr:rowOff>
    </xdr:to>
    <xdr:cxnSp macro="">
      <xdr:nvCxnSpPr>
        <xdr:cNvPr id="615" name="Connecteur droit 614"/>
        <xdr:cNvCxnSpPr/>
      </xdr:nvCxnSpPr>
      <xdr:spPr>
        <a:xfrm flipV="1">
          <a:off x="9144000" y="4772025"/>
          <a:ext cx="752475" cy="180975"/>
        </a:xfrm>
        <a:prstGeom prst="line">
          <a:avLst/>
        </a:prstGeom>
        <a:noFill/>
        <a:ln w="9525" cap="flat" cmpd="sng" algn="ctr">
          <a:solidFill>
            <a:schemeClr val="tx1"/>
          </a:solidFill>
          <a:prstDash val="solid"/>
        </a:ln>
        <a:effectLst/>
      </xdr:spPr>
    </xdr:cxnSp>
    <xdr:clientData/>
  </xdr:twoCellAnchor>
  <xdr:twoCellAnchor>
    <xdr:from>
      <xdr:col>8</xdr:col>
      <xdr:colOff>9525</xdr:colOff>
      <xdr:row>17</xdr:row>
      <xdr:rowOff>0</xdr:rowOff>
    </xdr:from>
    <xdr:to>
      <xdr:col>9</xdr:col>
      <xdr:colOff>0</xdr:colOff>
      <xdr:row>17</xdr:row>
      <xdr:rowOff>180975</xdr:rowOff>
    </xdr:to>
    <xdr:cxnSp macro="">
      <xdr:nvCxnSpPr>
        <xdr:cNvPr id="616" name="Connecteur droit 615"/>
        <xdr:cNvCxnSpPr/>
      </xdr:nvCxnSpPr>
      <xdr:spPr>
        <a:xfrm flipV="1">
          <a:off x="6105525" y="3238500"/>
          <a:ext cx="752475" cy="180975"/>
        </a:xfrm>
        <a:prstGeom prst="line">
          <a:avLst/>
        </a:prstGeom>
        <a:noFill/>
        <a:ln w="9525" cap="flat" cmpd="sng" algn="ctr">
          <a:solidFill>
            <a:schemeClr val="tx1"/>
          </a:solidFill>
          <a:prstDash val="solid"/>
        </a:ln>
        <a:effectLst/>
      </xdr:spPr>
    </xdr:cxnSp>
    <xdr:clientData/>
  </xdr:twoCellAnchor>
  <xdr:twoCellAnchor>
    <xdr:from>
      <xdr:col>14</xdr:col>
      <xdr:colOff>752475</xdr:colOff>
      <xdr:row>28</xdr:row>
      <xdr:rowOff>0</xdr:rowOff>
    </xdr:from>
    <xdr:to>
      <xdr:col>16</xdr:col>
      <xdr:colOff>0</xdr:colOff>
      <xdr:row>29</xdr:row>
      <xdr:rowOff>0</xdr:rowOff>
    </xdr:to>
    <xdr:cxnSp macro="">
      <xdr:nvCxnSpPr>
        <xdr:cNvPr id="617" name="Connecteur droit 616"/>
        <xdr:cNvCxnSpPr/>
      </xdr:nvCxnSpPr>
      <xdr:spPr>
        <a:xfrm flipV="1">
          <a:off x="10658475" y="14478000"/>
          <a:ext cx="771525" cy="190500"/>
        </a:xfrm>
        <a:prstGeom prst="line">
          <a:avLst/>
        </a:prstGeom>
        <a:ln>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16</xdr:col>
      <xdr:colOff>0</xdr:colOff>
      <xdr:row>28</xdr:row>
      <xdr:rowOff>9526</xdr:rowOff>
    </xdr:from>
    <xdr:to>
      <xdr:col>16</xdr:col>
      <xdr:colOff>0</xdr:colOff>
      <xdr:row>32</xdr:row>
      <xdr:rowOff>19050</xdr:rowOff>
    </xdr:to>
    <xdr:cxnSp macro="">
      <xdr:nvCxnSpPr>
        <xdr:cNvPr id="618" name="Connecteur droit 617"/>
        <xdr:cNvCxnSpPr/>
      </xdr:nvCxnSpPr>
      <xdr:spPr>
        <a:xfrm flipV="1">
          <a:off x="11430000" y="14487526"/>
          <a:ext cx="0" cy="771524"/>
        </a:xfrm>
        <a:prstGeom prst="line">
          <a:avLst/>
        </a:prstGeom>
        <a:noFill/>
        <a:ln w="9525" cap="flat" cmpd="sng" algn="ctr">
          <a:solidFill>
            <a:srgbClr val="00B050"/>
          </a:solidFill>
          <a:prstDash val="solid"/>
        </a:ln>
        <a:effectLst/>
      </xdr:spPr>
    </xdr:cxnSp>
    <xdr:clientData/>
  </xdr:twoCellAnchor>
  <xdr:twoCellAnchor>
    <xdr:from>
      <xdr:col>16</xdr:col>
      <xdr:colOff>0</xdr:colOff>
      <xdr:row>23</xdr:row>
      <xdr:rowOff>180975</xdr:rowOff>
    </xdr:from>
    <xdr:to>
      <xdr:col>16</xdr:col>
      <xdr:colOff>0</xdr:colOff>
      <xdr:row>27</xdr:row>
      <xdr:rowOff>190499</xdr:rowOff>
    </xdr:to>
    <xdr:cxnSp macro="">
      <xdr:nvCxnSpPr>
        <xdr:cNvPr id="619" name="Connecteur droit 618"/>
        <xdr:cNvCxnSpPr/>
      </xdr:nvCxnSpPr>
      <xdr:spPr>
        <a:xfrm flipV="1">
          <a:off x="11430000" y="13706475"/>
          <a:ext cx="0" cy="771524"/>
        </a:xfrm>
        <a:prstGeom prst="line">
          <a:avLst/>
        </a:prstGeom>
        <a:noFill/>
        <a:ln w="9525" cap="flat" cmpd="sng" algn="ctr">
          <a:solidFill>
            <a:srgbClr val="00B050"/>
          </a:solidFill>
          <a:prstDash val="solid"/>
        </a:ln>
        <a:effectLst/>
      </xdr:spPr>
    </xdr:cxnSp>
    <xdr:clientData/>
  </xdr:twoCellAnchor>
  <xdr:twoCellAnchor>
    <xdr:from>
      <xdr:col>16</xdr:col>
      <xdr:colOff>9525</xdr:colOff>
      <xdr:row>27</xdr:row>
      <xdr:rowOff>0</xdr:rowOff>
    </xdr:from>
    <xdr:to>
      <xdr:col>17</xdr:col>
      <xdr:colOff>0</xdr:colOff>
      <xdr:row>28</xdr:row>
      <xdr:rowOff>0</xdr:rowOff>
    </xdr:to>
    <xdr:cxnSp macro="">
      <xdr:nvCxnSpPr>
        <xdr:cNvPr id="620" name="Connecteur droit 619"/>
        <xdr:cNvCxnSpPr/>
      </xdr:nvCxnSpPr>
      <xdr:spPr>
        <a:xfrm flipV="1">
          <a:off x="11439525" y="14287500"/>
          <a:ext cx="752475" cy="190500"/>
        </a:xfrm>
        <a:prstGeom prst="line">
          <a:avLst/>
        </a:prstGeom>
        <a:noFill/>
        <a:ln w="9525" cap="flat" cmpd="sng" algn="ctr">
          <a:solidFill>
            <a:srgbClr val="00B050"/>
          </a:solidFill>
          <a:prstDash val="solid"/>
        </a:ln>
        <a:effectLst/>
      </xdr:spPr>
    </xdr:cxnSp>
    <xdr:clientData/>
  </xdr:twoCellAnchor>
  <xdr:twoCellAnchor>
    <xdr:from>
      <xdr:col>16</xdr:col>
      <xdr:colOff>0</xdr:colOff>
      <xdr:row>28</xdr:row>
      <xdr:rowOff>9525</xdr:rowOff>
    </xdr:from>
    <xdr:to>
      <xdr:col>17</xdr:col>
      <xdr:colOff>0</xdr:colOff>
      <xdr:row>30</xdr:row>
      <xdr:rowOff>0</xdr:rowOff>
    </xdr:to>
    <xdr:cxnSp macro="">
      <xdr:nvCxnSpPr>
        <xdr:cNvPr id="621" name="Connecteur droit 620"/>
        <xdr:cNvCxnSpPr/>
      </xdr:nvCxnSpPr>
      <xdr:spPr>
        <a:xfrm>
          <a:off x="11430000" y="14487525"/>
          <a:ext cx="762000" cy="371475"/>
        </a:xfrm>
        <a:prstGeom prst="line">
          <a:avLst/>
        </a:prstGeom>
        <a:ln>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15</xdr:col>
      <xdr:colOff>9525</xdr:colOff>
      <xdr:row>26</xdr:row>
      <xdr:rowOff>9525</xdr:rowOff>
    </xdr:from>
    <xdr:to>
      <xdr:col>16</xdr:col>
      <xdr:colOff>9525</xdr:colOff>
      <xdr:row>28</xdr:row>
      <xdr:rowOff>0</xdr:rowOff>
    </xdr:to>
    <xdr:cxnSp macro="">
      <xdr:nvCxnSpPr>
        <xdr:cNvPr id="622" name="Connecteur droit 621"/>
        <xdr:cNvCxnSpPr/>
      </xdr:nvCxnSpPr>
      <xdr:spPr>
        <a:xfrm>
          <a:off x="10677525" y="14106525"/>
          <a:ext cx="762000" cy="371475"/>
        </a:xfrm>
        <a:prstGeom prst="line">
          <a:avLst/>
        </a:prstGeom>
        <a:noFill/>
        <a:ln w="9525" cap="flat" cmpd="sng" algn="ctr">
          <a:solidFill>
            <a:srgbClr val="00B050"/>
          </a:solidFill>
          <a:prstDash val="solid"/>
        </a:ln>
        <a:effectLst/>
      </xdr:spPr>
    </xdr:cxnSp>
    <xdr:clientData/>
  </xdr:twoCellAnchor>
  <xdr:twoCellAnchor>
    <xdr:from>
      <xdr:col>15</xdr:col>
      <xdr:colOff>704850</xdr:colOff>
      <xdr:row>26</xdr:row>
      <xdr:rowOff>0</xdr:rowOff>
    </xdr:from>
    <xdr:to>
      <xdr:col>16</xdr:col>
      <xdr:colOff>0</xdr:colOff>
      <xdr:row>28</xdr:row>
      <xdr:rowOff>9526</xdr:rowOff>
    </xdr:to>
    <xdr:cxnSp macro="">
      <xdr:nvCxnSpPr>
        <xdr:cNvPr id="623" name="Connecteur droit 622"/>
        <xdr:cNvCxnSpPr/>
      </xdr:nvCxnSpPr>
      <xdr:spPr>
        <a:xfrm flipH="1" flipV="1">
          <a:off x="11372850" y="14097000"/>
          <a:ext cx="57150" cy="390526"/>
        </a:xfrm>
        <a:prstGeom prst="line">
          <a:avLst/>
        </a:prstGeom>
        <a:ln>
          <a:solidFill>
            <a:schemeClr val="tx2">
              <a:lumMod val="75000"/>
            </a:schemeClr>
          </a:solidFill>
          <a:prstDash val="dash"/>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16</xdr:col>
      <xdr:colOff>0</xdr:colOff>
      <xdr:row>27</xdr:row>
      <xdr:rowOff>180975</xdr:rowOff>
    </xdr:from>
    <xdr:to>
      <xdr:col>16</xdr:col>
      <xdr:colOff>57150</xdr:colOff>
      <xdr:row>30</xdr:row>
      <xdr:rowOff>1</xdr:rowOff>
    </xdr:to>
    <xdr:cxnSp macro="">
      <xdr:nvCxnSpPr>
        <xdr:cNvPr id="624" name="Connecteur droit 623"/>
        <xdr:cNvCxnSpPr/>
      </xdr:nvCxnSpPr>
      <xdr:spPr>
        <a:xfrm flipH="1" flipV="1">
          <a:off x="11430000" y="14468475"/>
          <a:ext cx="57150" cy="390526"/>
        </a:xfrm>
        <a:prstGeom prst="line">
          <a:avLst/>
        </a:prstGeom>
        <a:noFill/>
        <a:ln w="9525" cap="flat" cmpd="sng" algn="ctr">
          <a:solidFill>
            <a:srgbClr val="1F497D">
              <a:lumMod val="75000"/>
            </a:srgbClr>
          </a:solidFill>
          <a:prstDash val="dash"/>
        </a:ln>
        <a:effectLst/>
      </xdr:spPr>
    </xdr:cxnSp>
    <xdr:clientData/>
  </xdr:twoCellAnchor>
  <xdr:twoCellAnchor>
    <xdr:from>
      <xdr:col>16</xdr:col>
      <xdr:colOff>9527</xdr:colOff>
      <xdr:row>28</xdr:row>
      <xdr:rowOff>9528</xdr:rowOff>
    </xdr:from>
    <xdr:to>
      <xdr:col>16</xdr:col>
      <xdr:colOff>695325</xdr:colOff>
      <xdr:row>28</xdr:row>
      <xdr:rowOff>57150</xdr:rowOff>
    </xdr:to>
    <xdr:cxnSp macro="">
      <xdr:nvCxnSpPr>
        <xdr:cNvPr id="625" name="Connecteur droit 624"/>
        <xdr:cNvCxnSpPr/>
      </xdr:nvCxnSpPr>
      <xdr:spPr>
        <a:xfrm flipH="1" flipV="1">
          <a:off x="11439527" y="14487528"/>
          <a:ext cx="685798" cy="47622"/>
        </a:xfrm>
        <a:prstGeom prst="line">
          <a:avLst/>
        </a:prstGeom>
        <a:noFill/>
        <a:ln w="9525" cap="flat" cmpd="sng" algn="ctr">
          <a:solidFill>
            <a:srgbClr val="1F497D">
              <a:lumMod val="75000"/>
            </a:srgbClr>
          </a:solidFill>
          <a:prstDash val="dash"/>
        </a:ln>
        <a:effectLst/>
      </xdr:spPr>
    </xdr:cxnSp>
    <xdr:clientData/>
  </xdr:twoCellAnchor>
  <xdr:twoCellAnchor>
    <xdr:from>
      <xdr:col>15</xdr:col>
      <xdr:colOff>76200</xdr:colOff>
      <xdr:row>27</xdr:row>
      <xdr:rowOff>142875</xdr:rowOff>
    </xdr:from>
    <xdr:to>
      <xdr:col>15</xdr:col>
      <xdr:colOff>714376</xdr:colOff>
      <xdr:row>28</xdr:row>
      <xdr:rowOff>0</xdr:rowOff>
    </xdr:to>
    <xdr:cxnSp macro="">
      <xdr:nvCxnSpPr>
        <xdr:cNvPr id="626" name="Connecteur droit 625"/>
        <xdr:cNvCxnSpPr/>
      </xdr:nvCxnSpPr>
      <xdr:spPr>
        <a:xfrm flipH="1" flipV="1">
          <a:off x="10744200" y="14430375"/>
          <a:ext cx="638176" cy="47625"/>
        </a:xfrm>
        <a:prstGeom prst="line">
          <a:avLst/>
        </a:prstGeom>
        <a:noFill/>
        <a:ln w="9525" cap="flat" cmpd="sng" algn="ctr">
          <a:solidFill>
            <a:srgbClr val="1F497D">
              <a:lumMod val="75000"/>
            </a:srgbClr>
          </a:solidFill>
          <a:prstDash val="dash"/>
        </a:ln>
        <a:effectLst/>
      </xdr:spPr>
    </xdr:cxnSp>
    <xdr:clientData/>
  </xdr:twoCellAnchor>
  <xdr:twoCellAnchor>
    <xdr:from>
      <xdr:col>14</xdr:col>
      <xdr:colOff>752475</xdr:colOff>
      <xdr:row>36</xdr:row>
      <xdr:rowOff>0</xdr:rowOff>
    </xdr:from>
    <xdr:to>
      <xdr:col>16</xdr:col>
      <xdr:colOff>0</xdr:colOff>
      <xdr:row>37</xdr:row>
      <xdr:rowOff>0</xdr:rowOff>
    </xdr:to>
    <xdr:cxnSp macro="">
      <xdr:nvCxnSpPr>
        <xdr:cNvPr id="627" name="Connecteur droit 626"/>
        <xdr:cNvCxnSpPr/>
      </xdr:nvCxnSpPr>
      <xdr:spPr>
        <a:xfrm flipV="1">
          <a:off x="10658475" y="14478000"/>
          <a:ext cx="771525" cy="190500"/>
        </a:xfrm>
        <a:prstGeom prst="line">
          <a:avLst/>
        </a:prstGeom>
        <a:ln>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16</xdr:col>
      <xdr:colOff>0</xdr:colOff>
      <xdr:row>36</xdr:row>
      <xdr:rowOff>9526</xdr:rowOff>
    </xdr:from>
    <xdr:to>
      <xdr:col>16</xdr:col>
      <xdr:colOff>0</xdr:colOff>
      <xdr:row>40</xdr:row>
      <xdr:rowOff>19050</xdr:rowOff>
    </xdr:to>
    <xdr:cxnSp macro="">
      <xdr:nvCxnSpPr>
        <xdr:cNvPr id="628" name="Connecteur droit 627"/>
        <xdr:cNvCxnSpPr/>
      </xdr:nvCxnSpPr>
      <xdr:spPr>
        <a:xfrm flipV="1">
          <a:off x="11430000" y="14487526"/>
          <a:ext cx="0" cy="771524"/>
        </a:xfrm>
        <a:prstGeom prst="line">
          <a:avLst/>
        </a:prstGeom>
        <a:noFill/>
        <a:ln w="9525" cap="flat" cmpd="sng" algn="ctr">
          <a:solidFill>
            <a:srgbClr val="00B050"/>
          </a:solidFill>
          <a:prstDash val="solid"/>
        </a:ln>
        <a:effectLst/>
      </xdr:spPr>
    </xdr:cxnSp>
    <xdr:clientData/>
  </xdr:twoCellAnchor>
  <xdr:twoCellAnchor>
    <xdr:from>
      <xdr:col>16</xdr:col>
      <xdr:colOff>0</xdr:colOff>
      <xdr:row>31</xdr:row>
      <xdr:rowOff>180975</xdr:rowOff>
    </xdr:from>
    <xdr:to>
      <xdr:col>16</xdr:col>
      <xdr:colOff>0</xdr:colOff>
      <xdr:row>35</xdr:row>
      <xdr:rowOff>190499</xdr:rowOff>
    </xdr:to>
    <xdr:cxnSp macro="">
      <xdr:nvCxnSpPr>
        <xdr:cNvPr id="629" name="Connecteur droit 628"/>
        <xdr:cNvCxnSpPr/>
      </xdr:nvCxnSpPr>
      <xdr:spPr>
        <a:xfrm flipV="1">
          <a:off x="11430000" y="13706475"/>
          <a:ext cx="0" cy="771524"/>
        </a:xfrm>
        <a:prstGeom prst="line">
          <a:avLst/>
        </a:prstGeom>
        <a:noFill/>
        <a:ln w="9525" cap="flat" cmpd="sng" algn="ctr">
          <a:solidFill>
            <a:srgbClr val="00B050"/>
          </a:solidFill>
          <a:prstDash val="solid"/>
        </a:ln>
        <a:effectLst/>
      </xdr:spPr>
    </xdr:cxnSp>
    <xdr:clientData/>
  </xdr:twoCellAnchor>
  <xdr:twoCellAnchor>
    <xdr:from>
      <xdr:col>16</xdr:col>
      <xdr:colOff>9525</xdr:colOff>
      <xdr:row>35</xdr:row>
      <xdr:rowOff>0</xdr:rowOff>
    </xdr:from>
    <xdr:to>
      <xdr:col>17</xdr:col>
      <xdr:colOff>0</xdr:colOff>
      <xdr:row>36</xdr:row>
      <xdr:rowOff>0</xdr:rowOff>
    </xdr:to>
    <xdr:cxnSp macro="">
      <xdr:nvCxnSpPr>
        <xdr:cNvPr id="630" name="Connecteur droit 629"/>
        <xdr:cNvCxnSpPr/>
      </xdr:nvCxnSpPr>
      <xdr:spPr>
        <a:xfrm flipV="1">
          <a:off x="11439525" y="14287500"/>
          <a:ext cx="752475" cy="190500"/>
        </a:xfrm>
        <a:prstGeom prst="line">
          <a:avLst/>
        </a:prstGeom>
        <a:noFill/>
        <a:ln w="9525" cap="flat" cmpd="sng" algn="ctr">
          <a:solidFill>
            <a:srgbClr val="00B050"/>
          </a:solidFill>
          <a:prstDash val="solid"/>
        </a:ln>
        <a:effectLst/>
      </xdr:spPr>
    </xdr:cxnSp>
    <xdr:clientData/>
  </xdr:twoCellAnchor>
  <xdr:twoCellAnchor>
    <xdr:from>
      <xdr:col>16</xdr:col>
      <xdr:colOff>0</xdr:colOff>
      <xdr:row>36</xdr:row>
      <xdr:rowOff>9525</xdr:rowOff>
    </xdr:from>
    <xdr:to>
      <xdr:col>17</xdr:col>
      <xdr:colOff>0</xdr:colOff>
      <xdr:row>38</xdr:row>
      <xdr:rowOff>0</xdr:rowOff>
    </xdr:to>
    <xdr:cxnSp macro="">
      <xdr:nvCxnSpPr>
        <xdr:cNvPr id="631" name="Connecteur droit 630"/>
        <xdr:cNvCxnSpPr/>
      </xdr:nvCxnSpPr>
      <xdr:spPr>
        <a:xfrm>
          <a:off x="11430000" y="14487525"/>
          <a:ext cx="762000" cy="371475"/>
        </a:xfrm>
        <a:prstGeom prst="line">
          <a:avLst/>
        </a:prstGeom>
        <a:ln>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15</xdr:col>
      <xdr:colOff>9525</xdr:colOff>
      <xdr:row>34</xdr:row>
      <xdr:rowOff>9525</xdr:rowOff>
    </xdr:from>
    <xdr:to>
      <xdr:col>16</xdr:col>
      <xdr:colOff>9525</xdr:colOff>
      <xdr:row>36</xdr:row>
      <xdr:rowOff>0</xdr:rowOff>
    </xdr:to>
    <xdr:cxnSp macro="">
      <xdr:nvCxnSpPr>
        <xdr:cNvPr id="632" name="Connecteur droit 631"/>
        <xdr:cNvCxnSpPr/>
      </xdr:nvCxnSpPr>
      <xdr:spPr>
        <a:xfrm>
          <a:off x="10677525" y="14106525"/>
          <a:ext cx="762000" cy="371475"/>
        </a:xfrm>
        <a:prstGeom prst="line">
          <a:avLst/>
        </a:prstGeom>
        <a:noFill/>
        <a:ln w="9525" cap="flat" cmpd="sng" algn="ctr">
          <a:solidFill>
            <a:srgbClr val="00B050"/>
          </a:solidFill>
          <a:prstDash val="solid"/>
        </a:ln>
        <a:effectLst/>
      </xdr:spPr>
    </xdr:cxnSp>
    <xdr:clientData/>
  </xdr:twoCellAnchor>
  <xdr:twoCellAnchor>
    <xdr:from>
      <xdr:col>15</xdr:col>
      <xdr:colOff>704850</xdr:colOff>
      <xdr:row>34</xdr:row>
      <xdr:rowOff>0</xdr:rowOff>
    </xdr:from>
    <xdr:to>
      <xdr:col>16</xdr:col>
      <xdr:colOff>0</xdr:colOff>
      <xdr:row>36</xdr:row>
      <xdr:rowOff>9526</xdr:rowOff>
    </xdr:to>
    <xdr:cxnSp macro="">
      <xdr:nvCxnSpPr>
        <xdr:cNvPr id="633" name="Connecteur droit 632"/>
        <xdr:cNvCxnSpPr/>
      </xdr:nvCxnSpPr>
      <xdr:spPr>
        <a:xfrm flipH="1" flipV="1">
          <a:off x="11372850" y="14097000"/>
          <a:ext cx="57150" cy="390526"/>
        </a:xfrm>
        <a:prstGeom prst="line">
          <a:avLst/>
        </a:prstGeom>
        <a:ln>
          <a:solidFill>
            <a:schemeClr val="tx2">
              <a:lumMod val="75000"/>
            </a:schemeClr>
          </a:solidFill>
          <a:prstDash val="dash"/>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16</xdr:col>
      <xdr:colOff>0</xdr:colOff>
      <xdr:row>35</xdr:row>
      <xdr:rowOff>180975</xdr:rowOff>
    </xdr:from>
    <xdr:to>
      <xdr:col>16</xdr:col>
      <xdr:colOff>57150</xdr:colOff>
      <xdr:row>38</xdr:row>
      <xdr:rowOff>1</xdr:rowOff>
    </xdr:to>
    <xdr:cxnSp macro="">
      <xdr:nvCxnSpPr>
        <xdr:cNvPr id="634" name="Connecteur droit 633"/>
        <xdr:cNvCxnSpPr/>
      </xdr:nvCxnSpPr>
      <xdr:spPr>
        <a:xfrm flipH="1" flipV="1">
          <a:off x="11430000" y="14468475"/>
          <a:ext cx="57150" cy="390526"/>
        </a:xfrm>
        <a:prstGeom prst="line">
          <a:avLst/>
        </a:prstGeom>
        <a:noFill/>
        <a:ln w="9525" cap="flat" cmpd="sng" algn="ctr">
          <a:solidFill>
            <a:srgbClr val="1F497D">
              <a:lumMod val="75000"/>
            </a:srgbClr>
          </a:solidFill>
          <a:prstDash val="dash"/>
        </a:ln>
        <a:effectLst/>
      </xdr:spPr>
    </xdr:cxnSp>
    <xdr:clientData/>
  </xdr:twoCellAnchor>
  <xdr:twoCellAnchor>
    <xdr:from>
      <xdr:col>16</xdr:col>
      <xdr:colOff>9527</xdr:colOff>
      <xdr:row>36</xdr:row>
      <xdr:rowOff>9528</xdr:rowOff>
    </xdr:from>
    <xdr:to>
      <xdr:col>16</xdr:col>
      <xdr:colOff>695325</xdr:colOff>
      <xdr:row>36</xdr:row>
      <xdr:rowOff>57150</xdr:rowOff>
    </xdr:to>
    <xdr:cxnSp macro="">
      <xdr:nvCxnSpPr>
        <xdr:cNvPr id="635" name="Connecteur droit 634"/>
        <xdr:cNvCxnSpPr/>
      </xdr:nvCxnSpPr>
      <xdr:spPr>
        <a:xfrm flipH="1" flipV="1">
          <a:off x="11439527" y="14487528"/>
          <a:ext cx="685798" cy="47622"/>
        </a:xfrm>
        <a:prstGeom prst="line">
          <a:avLst/>
        </a:prstGeom>
        <a:noFill/>
        <a:ln w="9525" cap="flat" cmpd="sng" algn="ctr">
          <a:solidFill>
            <a:srgbClr val="1F497D">
              <a:lumMod val="75000"/>
            </a:srgbClr>
          </a:solidFill>
          <a:prstDash val="dash"/>
        </a:ln>
        <a:effectLst/>
      </xdr:spPr>
    </xdr:cxnSp>
    <xdr:clientData/>
  </xdr:twoCellAnchor>
  <xdr:twoCellAnchor>
    <xdr:from>
      <xdr:col>15</xdr:col>
      <xdr:colOff>76200</xdr:colOff>
      <xdr:row>35</xdr:row>
      <xdr:rowOff>142875</xdr:rowOff>
    </xdr:from>
    <xdr:to>
      <xdr:col>15</xdr:col>
      <xdr:colOff>714376</xdr:colOff>
      <xdr:row>36</xdr:row>
      <xdr:rowOff>0</xdr:rowOff>
    </xdr:to>
    <xdr:cxnSp macro="">
      <xdr:nvCxnSpPr>
        <xdr:cNvPr id="636" name="Connecteur droit 635"/>
        <xdr:cNvCxnSpPr/>
      </xdr:nvCxnSpPr>
      <xdr:spPr>
        <a:xfrm flipH="1" flipV="1">
          <a:off x="10744200" y="14430375"/>
          <a:ext cx="638176" cy="47625"/>
        </a:xfrm>
        <a:prstGeom prst="line">
          <a:avLst/>
        </a:prstGeom>
        <a:noFill/>
        <a:ln w="9525" cap="flat" cmpd="sng" algn="ctr">
          <a:solidFill>
            <a:srgbClr val="1F497D">
              <a:lumMod val="75000"/>
            </a:srgbClr>
          </a:solidFill>
          <a:prstDash val="dash"/>
        </a:ln>
        <a:effectLst/>
      </xdr:spPr>
    </xdr:cxnSp>
    <xdr:clientData/>
  </xdr:twoCellAnchor>
  <xdr:twoCellAnchor>
    <xdr:from>
      <xdr:col>14</xdr:col>
      <xdr:colOff>9525</xdr:colOff>
      <xdr:row>37</xdr:row>
      <xdr:rowOff>0</xdr:rowOff>
    </xdr:from>
    <xdr:to>
      <xdr:col>15</xdr:col>
      <xdr:colOff>0</xdr:colOff>
      <xdr:row>37</xdr:row>
      <xdr:rowOff>180975</xdr:rowOff>
    </xdr:to>
    <xdr:cxnSp macro="">
      <xdr:nvCxnSpPr>
        <xdr:cNvPr id="637" name="Connecteur droit 636"/>
        <xdr:cNvCxnSpPr/>
      </xdr:nvCxnSpPr>
      <xdr:spPr>
        <a:xfrm flipV="1">
          <a:off x="10677525" y="7048500"/>
          <a:ext cx="752475" cy="180975"/>
        </a:xfrm>
        <a:prstGeom prst="line">
          <a:avLst/>
        </a:prstGeom>
        <a:noFill/>
        <a:ln w="9525" cap="flat" cmpd="sng" algn="ctr">
          <a:solidFill>
            <a:schemeClr val="tx1"/>
          </a:solidFill>
          <a:prstDash val="solid"/>
        </a:ln>
        <a:effectLst/>
      </xdr:spPr>
    </xdr:cxnSp>
    <xdr:clientData/>
  </xdr:twoCellAnchor>
  <xdr:twoCellAnchor>
    <xdr:from>
      <xdr:col>10</xdr:col>
      <xdr:colOff>9525</xdr:colOff>
      <xdr:row>29</xdr:row>
      <xdr:rowOff>9525</xdr:rowOff>
    </xdr:from>
    <xdr:to>
      <xdr:col>11</xdr:col>
      <xdr:colOff>0</xdr:colOff>
      <xdr:row>30</xdr:row>
      <xdr:rowOff>0</xdr:rowOff>
    </xdr:to>
    <xdr:cxnSp macro="">
      <xdr:nvCxnSpPr>
        <xdr:cNvPr id="638" name="Connecteur droit 637"/>
        <xdr:cNvCxnSpPr/>
      </xdr:nvCxnSpPr>
      <xdr:spPr>
        <a:xfrm flipV="1">
          <a:off x="7629525" y="5534025"/>
          <a:ext cx="752475" cy="180975"/>
        </a:xfrm>
        <a:prstGeom prst="line">
          <a:avLst/>
        </a:prstGeom>
        <a:noFill/>
        <a:ln w="9525" cap="flat" cmpd="sng" algn="ctr">
          <a:solidFill>
            <a:schemeClr val="tx1"/>
          </a:solidFill>
          <a:prstDash val="solid"/>
        </a:ln>
        <a:effectLst/>
      </xdr:spPr>
    </xdr:cxnSp>
    <xdr:clientData/>
  </xdr:twoCellAnchor>
  <xdr:twoCellAnchor>
    <xdr:from>
      <xdr:col>8</xdr:col>
      <xdr:colOff>9525</xdr:colOff>
      <xdr:row>25</xdr:row>
      <xdr:rowOff>0</xdr:rowOff>
    </xdr:from>
    <xdr:to>
      <xdr:col>9</xdr:col>
      <xdr:colOff>0</xdr:colOff>
      <xdr:row>25</xdr:row>
      <xdr:rowOff>180975</xdr:rowOff>
    </xdr:to>
    <xdr:cxnSp macro="">
      <xdr:nvCxnSpPr>
        <xdr:cNvPr id="639" name="Connecteur droit 638"/>
        <xdr:cNvCxnSpPr/>
      </xdr:nvCxnSpPr>
      <xdr:spPr>
        <a:xfrm flipV="1">
          <a:off x="6105525" y="4762500"/>
          <a:ext cx="752475" cy="180975"/>
        </a:xfrm>
        <a:prstGeom prst="line">
          <a:avLst/>
        </a:prstGeom>
        <a:noFill/>
        <a:ln w="9525" cap="flat" cmpd="sng" algn="ctr">
          <a:solidFill>
            <a:schemeClr val="tx1"/>
          </a:solidFill>
          <a:prstDash val="solid"/>
        </a:ln>
        <a:effectLst/>
      </xdr:spPr>
    </xdr:cxnSp>
    <xdr:clientData/>
  </xdr:twoCellAnchor>
  <xdr:twoCellAnchor>
    <xdr:from>
      <xdr:col>11</xdr:col>
      <xdr:colOff>752475</xdr:colOff>
      <xdr:row>33</xdr:row>
      <xdr:rowOff>9525</xdr:rowOff>
    </xdr:from>
    <xdr:to>
      <xdr:col>12</xdr:col>
      <xdr:colOff>742950</xdr:colOff>
      <xdr:row>34</xdr:row>
      <xdr:rowOff>0</xdr:rowOff>
    </xdr:to>
    <xdr:cxnSp macro="">
      <xdr:nvCxnSpPr>
        <xdr:cNvPr id="640" name="Connecteur droit 639"/>
        <xdr:cNvCxnSpPr/>
      </xdr:nvCxnSpPr>
      <xdr:spPr>
        <a:xfrm flipV="1">
          <a:off x="9134475" y="6296025"/>
          <a:ext cx="752475" cy="180975"/>
        </a:xfrm>
        <a:prstGeom prst="line">
          <a:avLst/>
        </a:prstGeom>
        <a:noFill/>
        <a:ln w="9525" cap="flat" cmpd="sng" algn="ctr">
          <a:solidFill>
            <a:schemeClr val="tx1"/>
          </a:solidFill>
          <a:prstDash val="solid"/>
        </a:ln>
        <a:effectLst/>
      </xdr:spPr>
    </xdr:cxnSp>
    <xdr:clientData/>
  </xdr:twoCellAnchor>
  <xdr:twoCellAnchor>
    <xdr:from>
      <xdr:col>12</xdr:col>
      <xdr:colOff>752475</xdr:colOff>
      <xdr:row>24</xdr:row>
      <xdr:rowOff>0</xdr:rowOff>
    </xdr:from>
    <xdr:to>
      <xdr:col>14</xdr:col>
      <xdr:colOff>0</xdr:colOff>
      <xdr:row>25</xdr:row>
      <xdr:rowOff>0</xdr:rowOff>
    </xdr:to>
    <xdr:cxnSp macro="">
      <xdr:nvCxnSpPr>
        <xdr:cNvPr id="641" name="Connecteur droit 640"/>
        <xdr:cNvCxnSpPr/>
      </xdr:nvCxnSpPr>
      <xdr:spPr>
        <a:xfrm flipV="1">
          <a:off x="10658475" y="14478000"/>
          <a:ext cx="771525" cy="190500"/>
        </a:xfrm>
        <a:prstGeom prst="line">
          <a:avLst/>
        </a:prstGeom>
        <a:ln>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14</xdr:col>
      <xdr:colOff>0</xdr:colOff>
      <xdr:row>24</xdr:row>
      <xdr:rowOff>9526</xdr:rowOff>
    </xdr:from>
    <xdr:to>
      <xdr:col>14</xdr:col>
      <xdr:colOff>0</xdr:colOff>
      <xdr:row>28</xdr:row>
      <xdr:rowOff>19050</xdr:rowOff>
    </xdr:to>
    <xdr:cxnSp macro="">
      <xdr:nvCxnSpPr>
        <xdr:cNvPr id="642" name="Connecteur droit 641"/>
        <xdr:cNvCxnSpPr/>
      </xdr:nvCxnSpPr>
      <xdr:spPr>
        <a:xfrm flipV="1">
          <a:off x="11430000" y="14487526"/>
          <a:ext cx="0" cy="771524"/>
        </a:xfrm>
        <a:prstGeom prst="line">
          <a:avLst/>
        </a:prstGeom>
        <a:noFill/>
        <a:ln w="9525" cap="flat" cmpd="sng" algn="ctr">
          <a:solidFill>
            <a:srgbClr val="00B050"/>
          </a:solidFill>
          <a:prstDash val="solid"/>
        </a:ln>
        <a:effectLst/>
      </xdr:spPr>
    </xdr:cxnSp>
    <xdr:clientData/>
  </xdr:twoCellAnchor>
  <xdr:twoCellAnchor>
    <xdr:from>
      <xdr:col>14</xdr:col>
      <xdr:colOff>0</xdr:colOff>
      <xdr:row>19</xdr:row>
      <xdr:rowOff>180975</xdr:rowOff>
    </xdr:from>
    <xdr:to>
      <xdr:col>14</xdr:col>
      <xdr:colOff>0</xdr:colOff>
      <xdr:row>23</xdr:row>
      <xdr:rowOff>190499</xdr:rowOff>
    </xdr:to>
    <xdr:cxnSp macro="">
      <xdr:nvCxnSpPr>
        <xdr:cNvPr id="643" name="Connecteur droit 642"/>
        <xdr:cNvCxnSpPr/>
      </xdr:nvCxnSpPr>
      <xdr:spPr>
        <a:xfrm flipV="1">
          <a:off x="11430000" y="13706475"/>
          <a:ext cx="0" cy="771524"/>
        </a:xfrm>
        <a:prstGeom prst="line">
          <a:avLst/>
        </a:prstGeom>
        <a:noFill/>
        <a:ln w="9525" cap="flat" cmpd="sng" algn="ctr">
          <a:solidFill>
            <a:srgbClr val="00B050"/>
          </a:solidFill>
          <a:prstDash val="solid"/>
        </a:ln>
        <a:effectLst/>
      </xdr:spPr>
    </xdr:cxnSp>
    <xdr:clientData/>
  </xdr:twoCellAnchor>
  <xdr:twoCellAnchor>
    <xdr:from>
      <xdr:col>14</xdr:col>
      <xdr:colOff>9525</xdr:colOff>
      <xdr:row>23</xdr:row>
      <xdr:rowOff>0</xdr:rowOff>
    </xdr:from>
    <xdr:to>
      <xdr:col>15</xdr:col>
      <xdr:colOff>0</xdr:colOff>
      <xdr:row>24</xdr:row>
      <xdr:rowOff>0</xdr:rowOff>
    </xdr:to>
    <xdr:cxnSp macro="">
      <xdr:nvCxnSpPr>
        <xdr:cNvPr id="644" name="Connecteur droit 643"/>
        <xdr:cNvCxnSpPr/>
      </xdr:nvCxnSpPr>
      <xdr:spPr>
        <a:xfrm flipV="1">
          <a:off x="11439525" y="14287500"/>
          <a:ext cx="752475" cy="190500"/>
        </a:xfrm>
        <a:prstGeom prst="line">
          <a:avLst/>
        </a:prstGeom>
        <a:noFill/>
        <a:ln w="9525" cap="flat" cmpd="sng" algn="ctr">
          <a:solidFill>
            <a:srgbClr val="00B050"/>
          </a:solidFill>
          <a:prstDash val="solid"/>
        </a:ln>
        <a:effectLst/>
      </xdr:spPr>
    </xdr:cxnSp>
    <xdr:clientData/>
  </xdr:twoCellAnchor>
  <xdr:twoCellAnchor>
    <xdr:from>
      <xdr:col>14</xdr:col>
      <xdr:colOff>0</xdr:colOff>
      <xdr:row>24</xdr:row>
      <xdr:rowOff>9525</xdr:rowOff>
    </xdr:from>
    <xdr:to>
      <xdr:col>15</xdr:col>
      <xdr:colOff>0</xdr:colOff>
      <xdr:row>26</xdr:row>
      <xdr:rowOff>0</xdr:rowOff>
    </xdr:to>
    <xdr:cxnSp macro="">
      <xdr:nvCxnSpPr>
        <xdr:cNvPr id="645" name="Connecteur droit 644"/>
        <xdr:cNvCxnSpPr/>
      </xdr:nvCxnSpPr>
      <xdr:spPr>
        <a:xfrm>
          <a:off x="11430000" y="14487525"/>
          <a:ext cx="762000" cy="371475"/>
        </a:xfrm>
        <a:prstGeom prst="line">
          <a:avLst/>
        </a:prstGeom>
        <a:ln>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13</xdr:col>
      <xdr:colOff>9525</xdr:colOff>
      <xdr:row>22</xdr:row>
      <xdr:rowOff>9525</xdr:rowOff>
    </xdr:from>
    <xdr:to>
      <xdr:col>14</xdr:col>
      <xdr:colOff>9525</xdr:colOff>
      <xdr:row>24</xdr:row>
      <xdr:rowOff>0</xdr:rowOff>
    </xdr:to>
    <xdr:cxnSp macro="">
      <xdr:nvCxnSpPr>
        <xdr:cNvPr id="646" name="Connecteur droit 645"/>
        <xdr:cNvCxnSpPr/>
      </xdr:nvCxnSpPr>
      <xdr:spPr>
        <a:xfrm>
          <a:off x="10677525" y="14106525"/>
          <a:ext cx="762000" cy="371475"/>
        </a:xfrm>
        <a:prstGeom prst="line">
          <a:avLst/>
        </a:prstGeom>
        <a:noFill/>
        <a:ln w="9525" cap="flat" cmpd="sng" algn="ctr">
          <a:solidFill>
            <a:srgbClr val="00B050"/>
          </a:solidFill>
          <a:prstDash val="solid"/>
        </a:ln>
        <a:effectLst/>
      </xdr:spPr>
    </xdr:cxnSp>
    <xdr:clientData/>
  </xdr:twoCellAnchor>
  <xdr:twoCellAnchor>
    <xdr:from>
      <xdr:col>13</xdr:col>
      <xdr:colOff>704850</xdr:colOff>
      <xdr:row>22</xdr:row>
      <xdr:rowOff>0</xdr:rowOff>
    </xdr:from>
    <xdr:to>
      <xdr:col>14</xdr:col>
      <xdr:colOff>0</xdr:colOff>
      <xdr:row>24</xdr:row>
      <xdr:rowOff>9526</xdr:rowOff>
    </xdr:to>
    <xdr:cxnSp macro="">
      <xdr:nvCxnSpPr>
        <xdr:cNvPr id="647" name="Connecteur droit 646"/>
        <xdr:cNvCxnSpPr/>
      </xdr:nvCxnSpPr>
      <xdr:spPr>
        <a:xfrm flipH="1" flipV="1">
          <a:off x="11372850" y="14097000"/>
          <a:ext cx="57150" cy="390526"/>
        </a:xfrm>
        <a:prstGeom prst="line">
          <a:avLst/>
        </a:prstGeom>
        <a:ln>
          <a:solidFill>
            <a:schemeClr val="tx2">
              <a:lumMod val="75000"/>
            </a:schemeClr>
          </a:solidFill>
          <a:prstDash val="dash"/>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14</xdr:col>
      <xdr:colOff>0</xdr:colOff>
      <xdr:row>23</xdr:row>
      <xdr:rowOff>180975</xdr:rowOff>
    </xdr:from>
    <xdr:to>
      <xdr:col>14</xdr:col>
      <xdr:colOff>57150</xdr:colOff>
      <xdr:row>26</xdr:row>
      <xdr:rowOff>1</xdr:rowOff>
    </xdr:to>
    <xdr:cxnSp macro="">
      <xdr:nvCxnSpPr>
        <xdr:cNvPr id="648" name="Connecteur droit 647"/>
        <xdr:cNvCxnSpPr/>
      </xdr:nvCxnSpPr>
      <xdr:spPr>
        <a:xfrm flipH="1" flipV="1">
          <a:off x="11430000" y="14468475"/>
          <a:ext cx="57150" cy="390526"/>
        </a:xfrm>
        <a:prstGeom prst="line">
          <a:avLst/>
        </a:prstGeom>
        <a:noFill/>
        <a:ln w="9525" cap="flat" cmpd="sng" algn="ctr">
          <a:solidFill>
            <a:srgbClr val="1F497D">
              <a:lumMod val="75000"/>
            </a:srgbClr>
          </a:solidFill>
          <a:prstDash val="dash"/>
        </a:ln>
        <a:effectLst/>
      </xdr:spPr>
    </xdr:cxnSp>
    <xdr:clientData/>
  </xdr:twoCellAnchor>
  <xdr:twoCellAnchor>
    <xdr:from>
      <xdr:col>14</xdr:col>
      <xdr:colOff>9527</xdr:colOff>
      <xdr:row>24</xdr:row>
      <xdr:rowOff>9528</xdr:rowOff>
    </xdr:from>
    <xdr:to>
      <xdr:col>14</xdr:col>
      <xdr:colOff>695325</xdr:colOff>
      <xdr:row>24</xdr:row>
      <xdr:rowOff>57150</xdr:rowOff>
    </xdr:to>
    <xdr:cxnSp macro="">
      <xdr:nvCxnSpPr>
        <xdr:cNvPr id="649" name="Connecteur droit 648"/>
        <xdr:cNvCxnSpPr/>
      </xdr:nvCxnSpPr>
      <xdr:spPr>
        <a:xfrm flipH="1" flipV="1">
          <a:off x="11439527" y="14487528"/>
          <a:ext cx="685798" cy="47622"/>
        </a:xfrm>
        <a:prstGeom prst="line">
          <a:avLst/>
        </a:prstGeom>
        <a:noFill/>
        <a:ln w="9525" cap="flat" cmpd="sng" algn="ctr">
          <a:solidFill>
            <a:srgbClr val="1F497D">
              <a:lumMod val="75000"/>
            </a:srgbClr>
          </a:solidFill>
          <a:prstDash val="dash"/>
        </a:ln>
        <a:effectLst/>
      </xdr:spPr>
    </xdr:cxnSp>
    <xdr:clientData/>
  </xdr:twoCellAnchor>
  <xdr:twoCellAnchor>
    <xdr:from>
      <xdr:col>13</xdr:col>
      <xdr:colOff>76200</xdr:colOff>
      <xdr:row>23</xdr:row>
      <xdr:rowOff>142875</xdr:rowOff>
    </xdr:from>
    <xdr:to>
      <xdr:col>13</xdr:col>
      <xdr:colOff>714376</xdr:colOff>
      <xdr:row>24</xdr:row>
      <xdr:rowOff>0</xdr:rowOff>
    </xdr:to>
    <xdr:cxnSp macro="">
      <xdr:nvCxnSpPr>
        <xdr:cNvPr id="650" name="Connecteur droit 649"/>
        <xdr:cNvCxnSpPr/>
      </xdr:nvCxnSpPr>
      <xdr:spPr>
        <a:xfrm flipH="1" flipV="1">
          <a:off x="10744200" y="14430375"/>
          <a:ext cx="638176" cy="47625"/>
        </a:xfrm>
        <a:prstGeom prst="line">
          <a:avLst/>
        </a:prstGeom>
        <a:noFill/>
        <a:ln w="9525" cap="flat" cmpd="sng" algn="ctr">
          <a:solidFill>
            <a:srgbClr val="1F497D">
              <a:lumMod val="75000"/>
            </a:srgbClr>
          </a:solidFill>
          <a:prstDash val="dash"/>
        </a:ln>
        <a:effectLst/>
      </xdr:spPr>
    </xdr:cxnSp>
    <xdr:clientData/>
  </xdr:twoCellAnchor>
  <xdr:twoCellAnchor>
    <xdr:from>
      <xdr:col>10</xdr:col>
      <xdr:colOff>752475</xdr:colOff>
      <xdr:row>20</xdr:row>
      <xdr:rowOff>0</xdr:rowOff>
    </xdr:from>
    <xdr:to>
      <xdr:col>12</xdr:col>
      <xdr:colOff>0</xdr:colOff>
      <xdr:row>21</xdr:row>
      <xdr:rowOff>0</xdr:rowOff>
    </xdr:to>
    <xdr:cxnSp macro="">
      <xdr:nvCxnSpPr>
        <xdr:cNvPr id="651" name="Connecteur droit 650"/>
        <xdr:cNvCxnSpPr/>
      </xdr:nvCxnSpPr>
      <xdr:spPr>
        <a:xfrm flipV="1">
          <a:off x="10658475" y="14478000"/>
          <a:ext cx="771525" cy="190500"/>
        </a:xfrm>
        <a:prstGeom prst="line">
          <a:avLst/>
        </a:prstGeom>
        <a:ln>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12</xdr:col>
      <xdr:colOff>0</xdr:colOff>
      <xdr:row>20</xdr:row>
      <xdr:rowOff>9526</xdr:rowOff>
    </xdr:from>
    <xdr:to>
      <xdr:col>12</xdr:col>
      <xdr:colOff>0</xdr:colOff>
      <xdr:row>24</xdr:row>
      <xdr:rowOff>19050</xdr:rowOff>
    </xdr:to>
    <xdr:cxnSp macro="">
      <xdr:nvCxnSpPr>
        <xdr:cNvPr id="652" name="Connecteur droit 651"/>
        <xdr:cNvCxnSpPr/>
      </xdr:nvCxnSpPr>
      <xdr:spPr>
        <a:xfrm flipV="1">
          <a:off x="11430000" y="14487526"/>
          <a:ext cx="0" cy="771524"/>
        </a:xfrm>
        <a:prstGeom prst="line">
          <a:avLst/>
        </a:prstGeom>
        <a:noFill/>
        <a:ln w="9525" cap="flat" cmpd="sng" algn="ctr">
          <a:solidFill>
            <a:srgbClr val="00B050"/>
          </a:solidFill>
          <a:prstDash val="solid"/>
        </a:ln>
        <a:effectLst/>
      </xdr:spPr>
    </xdr:cxnSp>
    <xdr:clientData/>
  </xdr:twoCellAnchor>
  <xdr:twoCellAnchor>
    <xdr:from>
      <xdr:col>12</xdr:col>
      <xdr:colOff>0</xdr:colOff>
      <xdr:row>15</xdr:row>
      <xdr:rowOff>180975</xdr:rowOff>
    </xdr:from>
    <xdr:to>
      <xdr:col>12</xdr:col>
      <xdr:colOff>0</xdr:colOff>
      <xdr:row>19</xdr:row>
      <xdr:rowOff>190499</xdr:rowOff>
    </xdr:to>
    <xdr:cxnSp macro="">
      <xdr:nvCxnSpPr>
        <xdr:cNvPr id="653" name="Connecteur droit 652"/>
        <xdr:cNvCxnSpPr/>
      </xdr:nvCxnSpPr>
      <xdr:spPr>
        <a:xfrm flipV="1">
          <a:off x="11430000" y="13706475"/>
          <a:ext cx="0" cy="771524"/>
        </a:xfrm>
        <a:prstGeom prst="line">
          <a:avLst/>
        </a:prstGeom>
        <a:noFill/>
        <a:ln w="9525" cap="flat" cmpd="sng" algn="ctr">
          <a:solidFill>
            <a:srgbClr val="00B050"/>
          </a:solidFill>
          <a:prstDash val="solid"/>
        </a:ln>
        <a:effectLst/>
      </xdr:spPr>
    </xdr:cxnSp>
    <xdr:clientData/>
  </xdr:twoCellAnchor>
  <xdr:twoCellAnchor>
    <xdr:from>
      <xdr:col>12</xdr:col>
      <xdr:colOff>9525</xdr:colOff>
      <xdr:row>19</xdr:row>
      <xdr:rowOff>0</xdr:rowOff>
    </xdr:from>
    <xdr:to>
      <xdr:col>13</xdr:col>
      <xdr:colOff>0</xdr:colOff>
      <xdr:row>20</xdr:row>
      <xdr:rowOff>0</xdr:rowOff>
    </xdr:to>
    <xdr:cxnSp macro="">
      <xdr:nvCxnSpPr>
        <xdr:cNvPr id="654" name="Connecteur droit 653"/>
        <xdr:cNvCxnSpPr/>
      </xdr:nvCxnSpPr>
      <xdr:spPr>
        <a:xfrm flipV="1">
          <a:off x="11439525" y="14287500"/>
          <a:ext cx="752475" cy="190500"/>
        </a:xfrm>
        <a:prstGeom prst="line">
          <a:avLst/>
        </a:prstGeom>
        <a:noFill/>
        <a:ln w="9525" cap="flat" cmpd="sng" algn="ctr">
          <a:solidFill>
            <a:srgbClr val="00B050"/>
          </a:solidFill>
          <a:prstDash val="solid"/>
        </a:ln>
        <a:effectLst/>
      </xdr:spPr>
    </xdr:cxnSp>
    <xdr:clientData/>
  </xdr:twoCellAnchor>
  <xdr:twoCellAnchor>
    <xdr:from>
      <xdr:col>12</xdr:col>
      <xdr:colOff>0</xdr:colOff>
      <xdr:row>20</xdr:row>
      <xdr:rowOff>9525</xdr:rowOff>
    </xdr:from>
    <xdr:to>
      <xdr:col>13</xdr:col>
      <xdr:colOff>0</xdr:colOff>
      <xdr:row>22</xdr:row>
      <xdr:rowOff>0</xdr:rowOff>
    </xdr:to>
    <xdr:cxnSp macro="">
      <xdr:nvCxnSpPr>
        <xdr:cNvPr id="655" name="Connecteur droit 654"/>
        <xdr:cNvCxnSpPr/>
      </xdr:nvCxnSpPr>
      <xdr:spPr>
        <a:xfrm>
          <a:off x="11430000" y="14487525"/>
          <a:ext cx="762000" cy="371475"/>
        </a:xfrm>
        <a:prstGeom prst="line">
          <a:avLst/>
        </a:prstGeom>
        <a:ln>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11</xdr:col>
      <xdr:colOff>9525</xdr:colOff>
      <xdr:row>18</xdr:row>
      <xdr:rowOff>9525</xdr:rowOff>
    </xdr:from>
    <xdr:to>
      <xdr:col>12</xdr:col>
      <xdr:colOff>9525</xdr:colOff>
      <xdr:row>20</xdr:row>
      <xdr:rowOff>0</xdr:rowOff>
    </xdr:to>
    <xdr:cxnSp macro="">
      <xdr:nvCxnSpPr>
        <xdr:cNvPr id="656" name="Connecteur droit 655"/>
        <xdr:cNvCxnSpPr/>
      </xdr:nvCxnSpPr>
      <xdr:spPr>
        <a:xfrm>
          <a:off x="10677525" y="14106525"/>
          <a:ext cx="762000" cy="371475"/>
        </a:xfrm>
        <a:prstGeom prst="line">
          <a:avLst/>
        </a:prstGeom>
        <a:noFill/>
        <a:ln w="9525" cap="flat" cmpd="sng" algn="ctr">
          <a:solidFill>
            <a:srgbClr val="00B050"/>
          </a:solidFill>
          <a:prstDash val="solid"/>
        </a:ln>
        <a:effectLst/>
      </xdr:spPr>
    </xdr:cxnSp>
    <xdr:clientData/>
  </xdr:twoCellAnchor>
  <xdr:twoCellAnchor>
    <xdr:from>
      <xdr:col>11</xdr:col>
      <xdr:colOff>704850</xdr:colOff>
      <xdr:row>18</xdr:row>
      <xdr:rowOff>0</xdr:rowOff>
    </xdr:from>
    <xdr:to>
      <xdr:col>12</xdr:col>
      <xdr:colOff>0</xdr:colOff>
      <xdr:row>20</xdr:row>
      <xdr:rowOff>9526</xdr:rowOff>
    </xdr:to>
    <xdr:cxnSp macro="">
      <xdr:nvCxnSpPr>
        <xdr:cNvPr id="657" name="Connecteur droit 656"/>
        <xdr:cNvCxnSpPr/>
      </xdr:nvCxnSpPr>
      <xdr:spPr>
        <a:xfrm flipH="1" flipV="1">
          <a:off x="11372850" y="14097000"/>
          <a:ext cx="57150" cy="390526"/>
        </a:xfrm>
        <a:prstGeom prst="line">
          <a:avLst/>
        </a:prstGeom>
        <a:ln>
          <a:solidFill>
            <a:schemeClr val="tx2">
              <a:lumMod val="75000"/>
            </a:schemeClr>
          </a:solidFill>
          <a:prstDash val="dash"/>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12</xdr:col>
      <xdr:colOff>0</xdr:colOff>
      <xdr:row>19</xdr:row>
      <xdr:rowOff>180975</xdr:rowOff>
    </xdr:from>
    <xdr:to>
      <xdr:col>12</xdr:col>
      <xdr:colOff>57150</xdr:colOff>
      <xdr:row>22</xdr:row>
      <xdr:rowOff>1</xdr:rowOff>
    </xdr:to>
    <xdr:cxnSp macro="">
      <xdr:nvCxnSpPr>
        <xdr:cNvPr id="658" name="Connecteur droit 657"/>
        <xdr:cNvCxnSpPr/>
      </xdr:nvCxnSpPr>
      <xdr:spPr>
        <a:xfrm flipH="1" flipV="1">
          <a:off x="11430000" y="14468475"/>
          <a:ext cx="57150" cy="390526"/>
        </a:xfrm>
        <a:prstGeom prst="line">
          <a:avLst/>
        </a:prstGeom>
        <a:noFill/>
        <a:ln w="9525" cap="flat" cmpd="sng" algn="ctr">
          <a:solidFill>
            <a:srgbClr val="1F497D">
              <a:lumMod val="75000"/>
            </a:srgbClr>
          </a:solidFill>
          <a:prstDash val="dash"/>
        </a:ln>
        <a:effectLst/>
      </xdr:spPr>
    </xdr:cxnSp>
    <xdr:clientData/>
  </xdr:twoCellAnchor>
  <xdr:twoCellAnchor>
    <xdr:from>
      <xdr:col>12</xdr:col>
      <xdr:colOff>9527</xdr:colOff>
      <xdr:row>20</xdr:row>
      <xdr:rowOff>9528</xdr:rowOff>
    </xdr:from>
    <xdr:to>
      <xdr:col>12</xdr:col>
      <xdr:colOff>695325</xdr:colOff>
      <xdr:row>20</xdr:row>
      <xdr:rowOff>57150</xdr:rowOff>
    </xdr:to>
    <xdr:cxnSp macro="">
      <xdr:nvCxnSpPr>
        <xdr:cNvPr id="659" name="Connecteur droit 658"/>
        <xdr:cNvCxnSpPr/>
      </xdr:nvCxnSpPr>
      <xdr:spPr>
        <a:xfrm flipH="1" flipV="1">
          <a:off x="11439527" y="14487528"/>
          <a:ext cx="685798" cy="47622"/>
        </a:xfrm>
        <a:prstGeom prst="line">
          <a:avLst/>
        </a:prstGeom>
        <a:noFill/>
        <a:ln w="9525" cap="flat" cmpd="sng" algn="ctr">
          <a:solidFill>
            <a:srgbClr val="1F497D">
              <a:lumMod val="75000"/>
            </a:srgbClr>
          </a:solidFill>
          <a:prstDash val="dash"/>
        </a:ln>
        <a:effectLst/>
      </xdr:spPr>
    </xdr:cxnSp>
    <xdr:clientData/>
  </xdr:twoCellAnchor>
  <xdr:twoCellAnchor>
    <xdr:from>
      <xdr:col>11</xdr:col>
      <xdr:colOff>76200</xdr:colOff>
      <xdr:row>19</xdr:row>
      <xdr:rowOff>142875</xdr:rowOff>
    </xdr:from>
    <xdr:to>
      <xdr:col>11</xdr:col>
      <xdr:colOff>714376</xdr:colOff>
      <xdr:row>20</xdr:row>
      <xdr:rowOff>0</xdr:rowOff>
    </xdr:to>
    <xdr:cxnSp macro="">
      <xdr:nvCxnSpPr>
        <xdr:cNvPr id="660" name="Connecteur droit 659"/>
        <xdr:cNvCxnSpPr/>
      </xdr:nvCxnSpPr>
      <xdr:spPr>
        <a:xfrm flipH="1" flipV="1">
          <a:off x="10744200" y="14430375"/>
          <a:ext cx="638176" cy="47625"/>
        </a:xfrm>
        <a:prstGeom prst="line">
          <a:avLst/>
        </a:prstGeom>
        <a:noFill/>
        <a:ln w="9525" cap="flat" cmpd="sng" algn="ctr">
          <a:solidFill>
            <a:srgbClr val="1F497D">
              <a:lumMod val="75000"/>
            </a:srgbClr>
          </a:solidFill>
          <a:prstDash val="dash"/>
        </a:ln>
        <a:effectLst/>
      </xdr:spPr>
    </xdr:cxnSp>
    <xdr:clientData/>
  </xdr:twoCellAnchor>
  <xdr:twoCellAnchor>
    <xdr:from>
      <xdr:col>8</xdr:col>
      <xdr:colOff>752475</xdr:colOff>
      <xdr:row>16</xdr:row>
      <xdr:rowOff>0</xdr:rowOff>
    </xdr:from>
    <xdr:to>
      <xdr:col>10</xdr:col>
      <xdr:colOff>0</xdr:colOff>
      <xdr:row>17</xdr:row>
      <xdr:rowOff>0</xdr:rowOff>
    </xdr:to>
    <xdr:cxnSp macro="">
      <xdr:nvCxnSpPr>
        <xdr:cNvPr id="661" name="Connecteur droit 660"/>
        <xdr:cNvCxnSpPr/>
      </xdr:nvCxnSpPr>
      <xdr:spPr>
        <a:xfrm flipV="1">
          <a:off x="10658475" y="14478000"/>
          <a:ext cx="771525" cy="190500"/>
        </a:xfrm>
        <a:prstGeom prst="line">
          <a:avLst/>
        </a:prstGeom>
        <a:ln>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0</xdr:colOff>
      <xdr:row>16</xdr:row>
      <xdr:rowOff>9526</xdr:rowOff>
    </xdr:from>
    <xdr:to>
      <xdr:col>10</xdr:col>
      <xdr:colOff>0</xdr:colOff>
      <xdr:row>20</xdr:row>
      <xdr:rowOff>19050</xdr:rowOff>
    </xdr:to>
    <xdr:cxnSp macro="">
      <xdr:nvCxnSpPr>
        <xdr:cNvPr id="662" name="Connecteur droit 661"/>
        <xdr:cNvCxnSpPr/>
      </xdr:nvCxnSpPr>
      <xdr:spPr>
        <a:xfrm flipV="1">
          <a:off x="11430000" y="14487526"/>
          <a:ext cx="0" cy="771524"/>
        </a:xfrm>
        <a:prstGeom prst="line">
          <a:avLst/>
        </a:prstGeom>
        <a:noFill/>
        <a:ln w="9525" cap="flat" cmpd="sng" algn="ctr">
          <a:solidFill>
            <a:srgbClr val="00B050"/>
          </a:solidFill>
          <a:prstDash val="solid"/>
        </a:ln>
        <a:effectLst/>
      </xdr:spPr>
    </xdr:cxnSp>
    <xdr:clientData/>
  </xdr:twoCellAnchor>
  <xdr:twoCellAnchor>
    <xdr:from>
      <xdr:col>10</xdr:col>
      <xdr:colOff>0</xdr:colOff>
      <xdr:row>11</xdr:row>
      <xdr:rowOff>180975</xdr:rowOff>
    </xdr:from>
    <xdr:to>
      <xdr:col>10</xdr:col>
      <xdr:colOff>0</xdr:colOff>
      <xdr:row>15</xdr:row>
      <xdr:rowOff>190499</xdr:rowOff>
    </xdr:to>
    <xdr:cxnSp macro="">
      <xdr:nvCxnSpPr>
        <xdr:cNvPr id="663" name="Connecteur droit 662"/>
        <xdr:cNvCxnSpPr/>
      </xdr:nvCxnSpPr>
      <xdr:spPr>
        <a:xfrm flipV="1">
          <a:off x="11430000" y="13706475"/>
          <a:ext cx="0" cy="771524"/>
        </a:xfrm>
        <a:prstGeom prst="line">
          <a:avLst/>
        </a:prstGeom>
        <a:noFill/>
        <a:ln w="9525" cap="flat" cmpd="sng" algn="ctr">
          <a:solidFill>
            <a:srgbClr val="00B050"/>
          </a:solidFill>
          <a:prstDash val="solid"/>
        </a:ln>
        <a:effectLst/>
      </xdr:spPr>
    </xdr:cxnSp>
    <xdr:clientData/>
  </xdr:twoCellAnchor>
  <xdr:twoCellAnchor>
    <xdr:from>
      <xdr:col>10</xdr:col>
      <xdr:colOff>9525</xdr:colOff>
      <xdr:row>15</xdr:row>
      <xdr:rowOff>0</xdr:rowOff>
    </xdr:from>
    <xdr:to>
      <xdr:col>11</xdr:col>
      <xdr:colOff>0</xdr:colOff>
      <xdr:row>16</xdr:row>
      <xdr:rowOff>0</xdr:rowOff>
    </xdr:to>
    <xdr:cxnSp macro="">
      <xdr:nvCxnSpPr>
        <xdr:cNvPr id="664" name="Connecteur droit 663"/>
        <xdr:cNvCxnSpPr/>
      </xdr:nvCxnSpPr>
      <xdr:spPr>
        <a:xfrm flipV="1">
          <a:off x="11439525" y="14287500"/>
          <a:ext cx="752475" cy="190500"/>
        </a:xfrm>
        <a:prstGeom prst="line">
          <a:avLst/>
        </a:prstGeom>
        <a:noFill/>
        <a:ln w="9525" cap="flat" cmpd="sng" algn="ctr">
          <a:solidFill>
            <a:srgbClr val="00B050"/>
          </a:solidFill>
          <a:prstDash val="solid"/>
        </a:ln>
        <a:effectLst/>
      </xdr:spPr>
    </xdr:cxnSp>
    <xdr:clientData/>
  </xdr:twoCellAnchor>
  <xdr:twoCellAnchor>
    <xdr:from>
      <xdr:col>10</xdr:col>
      <xdr:colOff>0</xdr:colOff>
      <xdr:row>16</xdr:row>
      <xdr:rowOff>9525</xdr:rowOff>
    </xdr:from>
    <xdr:to>
      <xdr:col>11</xdr:col>
      <xdr:colOff>0</xdr:colOff>
      <xdr:row>18</xdr:row>
      <xdr:rowOff>0</xdr:rowOff>
    </xdr:to>
    <xdr:cxnSp macro="">
      <xdr:nvCxnSpPr>
        <xdr:cNvPr id="665" name="Connecteur droit 664"/>
        <xdr:cNvCxnSpPr/>
      </xdr:nvCxnSpPr>
      <xdr:spPr>
        <a:xfrm>
          <a:off x="11430000" y="14487525"/>
          <a:ext cx="762000" cy="371475"/>
        </a:xfrm>
        <a:prstGeom prst="line">
          <a:avLst/>
        </a:prstGeom>
        <a:ln>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9525</xdr:colOff>
      <xdr:row>14</xdr:row>
      <xdr:rowOff>9525</xdr:rowOff>
    </xdr:from>
    <xdr:to>
      <xdr:col>10</xdr:col>
      <xdr:colOff>9525</xdr:colOff>
      <xdr:row>16</xdr:row>
      <xdr:rowOff>0</xdr:rowOff>
    </xdr:to>
    <xdr:cxnSp macro="">
      <xdr:nvCxnSpPr>
        <xdr:cNvPr id="666" name="Connecteur droit 665"/>
        <xdr:cNvCxnSpPr/>
      </xdr:nvCxnSpPr>
      <xdr:spPr>
        <a:xfrm>
          <a:off x="10677525" y="14106525"/>
          <a:ext cx="762000" cy="371475"/>
        </a:xfrm>
        <a:prstGeom prst="line">
          <a:avLst/>
        </a:prstGeom>
        <a:noFill/>
        <a:ln w="9525" cap="flat" cmpd="sng" algn="ctr">
          <a:solidFill>
            <a:srgbClr val="00B050"/>
          </a:solidFill>
          <a:prstDash val="solid"/>
        </a:ln>
        <a:effectLst/>
      </xdr:spPr>
    </xdr:cxnSp>
    <xdr:clientData/>
  </xdr:twoCellAnchor>
  <xdr:twoCellAnchor>
    <xdr:from>
      <xdr:col>9</xdr:col>
      <xdr:colOff>704850</xdr:colOff>
      <xdr:row>14</xdr:row>
      <xdr:rowOff>0</xdr:rowOff>
    </xdr:from>
    <xdr:to>
      <xdr:col>10</xdr:col>
      <xdr:colOff>0</xdr:colOff>
      <xdr:row>16</xdr:row>
      <xdr:rowOff>9526</xdr:rowOff>
    </xdr:to>
    <xdr:cxnSp macro="">
      <xdr:nvCxnSpPr>
        <xdr:cNvPr id="667" name="Connecteur droit 666"/>
        <xdr:cNvCxnSpPr/>
      </xdr:nvCxnSpPr>
      <xdr:spPr>
        <a:xfrm flipH="1" flipV="1">
          <a:off x="11372850" y="14097000"/>
          <a:ext cx="57150" cy="390526"/>
        </a:xfrm>
        <a:prstGeom prst="line">
          <a:avLst/>
        </a:prstGeom>
        <a:ln>
          <a:solidFill>
            <a:schemeClr val="tx2">
              <a:lumMod val="75000"/>
            </a:schemeClr>
          </a:solidFill>
          <a:prstDash val="dash"/>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0</xdr:colOff>
      <xdr:row>15</xdr:row>
      <xdr:rowOff>180975</xdr:rowOff>
    </xdr:from>
    <xdr:to>
      <xdr:col>10</xdr:col>
      <xdr:colOff>57150</xdr:colOff>
      <xdr:row>18</xdr:row>
      <xdr:rowOff>1</xdr:rowOff>
    </xdr:to>
    <xdr:cxnSp macro="">
      <xdr:nvCxnSpPr>
        <xdr:cNvPr id="668" name="Connecteur droit 667"/>
        <xdr:cNvCxnSpPr/>
      </xdr:nvCxnSpPr>
      <xdr:spPr>
        <a:xfrm flipH="1" flipV="1">
          <a:off x="11430000" y="14468475"/>
          <a:ext cx="57150" cy="390526"/>
        </a:xfrm>
        <a:prstGeom prst="line">
          <a:avLst/>
        </a:prstGeom>
        <a:noFill/>
        <a:ln w="9525" cap="flat" cmpd="sng" algn="ctr">
          <a:solidFill>
            <a:srgbClr val="1F497D">
              <a:lumMod val="75000"/>
            </a:srgbClr>
          </a:solidFill>
          <a:prstDash val="dash"/>
        </a:ln>
        <a:effectLst/>
      </xdr:spPr>
    </xdr:cxnSp>
    <xdr:clientData/>
  </xdr:twoCellAnchor>
  <xdr:twoCellAnchor>
    <xdr:from>
      <xdr:col>10</xdr:col>
      <xdr:colOff>9527</xdr:colOff>
      <xdr:row>16</xdr:row>
      <xdr:rowOff>9528</xdr:rowOff>
    </xdr:from>
    <xdr:to>
      <xdr:col>10</xdr:col>
      <xdr:colOff>695325</xdr:colOff>
      <xdr:row>16</xdr:row>
      <xdr:rowOff>57150</xdr:rowOff>
    </xdr:to>
    <xdr:cxnSp macro="">
      <xdr:nvCxnSpPr>
        <xdr:cNvPr id="669" name="Connecteur droit 668"/>
        <xdr:cNvCxnSpPr/>
      </xdr:nvCxnSpPr>
      <xdr:spPr>
        <a:xfrm flipH="1" flipV="1">
          <a:off x="11439527" y="14487528"/>
          <a:ext cx="685798" cy="47622"/>
        </a:xfrm>
        <a:prstGeom prst="line">
          <a:avLst/>
        </a:prstGeom>
        <a:noFill/>
        <a:ln w="9525" cap="flat" cmpd="sng" algn="ctr">
          <a:solidFill>
            <a:srgbClr val="1F497D">
              <a:lumMod val="75000"/>
            </a:srgbClr>
          </a:solidFill>
          <a:prstDash val="dash"/>
        </a:ln>
        <a:effectLst/>
      </xdr:spPr>
    </xdr:cxnSp>
    <xdr:clientData/>
  </xdr:twoCellAnchor>
  <xdr:twoCellAnchor>
    <xdr:from>
      <xdr:col>9</xdr:col>
      <xdr:colOff>76200</xdr:colOff>
      <xdr:row>15</xdr:row>
      <xdr:rowOff>142875</xdr:rowOff>
    </xdr:from>
    <xdr:to>
      <xdr:col>9</xdr:col>
      <xdr:colOff>714376</xdr:colOff>
      <xdr:row>16</xdr:row>
      <xdr:rowOff>0</xdr:rowOff>
    </xdr:to>
    <xdr:cxnSp macro="">
      <xdr:nvCxnSpPr>
        <xdr:cNvPr id="670" name="Connecteur droit 669"/>
        <xdr:cNvCxnSpPr/>
      </xdr:nvCxnSpPr>
      <xdr:spPr>
        <a:xfrm flipH="1" flipV="1">
          <a:off x="10744200" y="14430375"/>
          <a:ext cx="638176" cy="47625"/>
        </a:xfrm>
        <a:prstGeom prst="line">
          <a:avLst/>
        </a:prstGeom>
        <a:noFill/>
        <a:ln w="9525" cap="flat" cmpd="sng" algn="ctr">
          <a:solidFill>
            <a:srgbClr val="1F497D">
              <a:lumMod val="75000"/>
            </a:srgbClr>
          </a:solidFill>
          <a:prstDash val="dash"/>
        </a:ln>
        <a:effectLst/>
      </xdr:spPr>
    </xdr:cxnSp>
    <xdr:clientData/>
  </xdr:twoCellAnchor>
  <xdr:twoCellAnchor>
    <xdr:from>
      <xdr:col>12</xdr:col>
      <xdr:colOff>752475</xdr:colOff>
      <xdr:row>32</xdr:row>
      <xdr:rowOff>0</xdr:rowOff>
    </xdr:from>
    <xdr:to>
      <xdr:col>14</xdr:col>
      <xdr:colOff>0</xdr:colOff>
      <xdr:row>33</xdr:row>
      <xdr:rowOff>0</xdr:rowOff>
    </xdr:to>
    <xdr:cxnSp macro="">
      <xdr:nvCxnSpPr>
        <xdr:cNvPr id="671" name="Connecteur droit 670"/>
        <xdr:cNvCxnSpPr/>
      </xdr:nvCxnSpPr>
      <xdr:spPr>
        <a:xfrm flipV="1">
          <a:off x="10658475" y="14478000"/>
          <a:ext cx="771525" cy="190500"/>
        </a:xfrm>
        <a:prstGeom prst="line">
          <a:avLst/>
        </a:prstGeom>
        <a:ln>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14</xdr:col>
      <xdr:colOff>0</xdr:colOff>
      <xdr:row>32</xdr:row>
      <xdr:rowOff>9526</xdr:rowOff>
    </xdr:from>
    <xdr:to>
      <xdr:col>14</xdr:col>
      <xdr:colOff>0</xdr:colOff>
      <xdr:row>36</xdr:row>
      <xdr:rowOff>19050</xdr:rowOff>
    </xdr:to>
    <xdr:cxnSp macro="">
      <xdr:nvCxnSpPr>
        <xdr:cNvPr id="672" name="Connecteur droit 671"/>
        <xdr:cNvCxnSpPr/>
      </xdr:nvCxnSpPr>
      <xdr:spPr>
        <a:xfrm flipV="1">
          <a:off x="11430000" y="14487526"/>
          <a:ext cx="0" cy="771524"/>
        </a:xfrm>
        <a:prstGeom prst="line">
          <a:avLst/>
        </a:prstGeom>
        <a:noFill/>
        <a:ln w="9525" cap="flat" cmpd="sng" algn="ctr">
          <a:solidFill>
            <a:srgbClr val="00B050"/>
          </a:solidFill>
          <a:prstDash val="solid"/>
        </a:ln>
        <a:effectLst/>
      </xdr:spPr>
    </xdr:cxnSp>
    <xdr:clientData/>
  </xdr:twoCellAnchor>
  <xdr:twoCellAnchor>
    <xdr:from>
      <xdr:col>14</xdr:col>
      <xdr:colOff>0</xdr:colOff>
      <xdr:row>27</xdr:row>
      <xdr:rowOff>180975</xdr:rowOff>
    </xdr:from>
    <xdr:to>
      <xdr:col>14</xdr:col>
      <xdr:colOff>0</xdr:colOff>
      <xdr:row>31</xdr:row>
      <xdr:rowOff>190499</xdr:rowOff>
    </xdr:to>
    <xdr:cxnSp macro="">
      <xdr:nvCxnSpPr>
        <xdr:cNvPr id="673" name="Connecteur droit 672"/>
        <xdr:cNvCxnSpPr/>
      </xdr:nvCxnSpPr>
      <xdr:spPr>
        <a:xfrm flipV="1">
          <a:off x="11430000" y="13706475"/>
          <a:ext cx="0" cy="771524"/>
        </a:xfrm>
        <a:prstGeom prst="line">
          <a:avLst/>
        </a:prstGeom>
        <a:noFill/>
        <a:ln w="9525" cap="flat" cmpd="sng" algn="ctr">
          <a:solidFill>
            <a:srgbClr val="00B050"/>
          </a:solidFill>
          <a:prstDash val="solid"/>
        </a:ln>
        <a:effectLst/>
      </xdr:spPr>
    </xdr:cxnSp>
    <xdr:clientData/>
  </xdr:twoCellAnchor>
  <xdr:twoCellAnchor>
    <xdr:from>
      <xdr:col>14</xdr:col>
      <xdr:colOff>9525</xdr:colOff>
      <xdr:row>31</xdr:row>
      <xdr:rowOff>0</xdr:rowOff>
    </xdr:from>
    <xdr:to>
      <xdr:col>15</xdr:col>
      <xdr:colOff>0</xdr:colOff>
      <xdr:row>32</xdr:row>
      <xdr:rowOff>0</xdr:rowOff>
    </xdr:to>
    <xdr:cxnSp macro="">
      <xdr:nvCxnSpPr>
        <xdr:cNvPr id="674" name="Connecteur droit 673"/>
        <xdr:cNvCxnSpPr/>
      </xdr:nvCxnSpPr>
      <xdr:spPr>
        <a:xfrm flipV="1">
          <a:off x="11439525" y="14287500"/>
          <a:ext cx="752475" cy="190500"/>
        </a:xfrm>
        <a:prstGeom prst="line">
          <a:avLst/>
        </a:prstGeom>
        <a:noFill/>
        <a:ln w="9525" cap="flat" cmpd="sng" algn="ctr">
          <a:solidFill>
            <a:srgbClr val="00B050"/>
          </a:solidFill>
          <a:prstDash val="solid"/>
        </a:ln>
        <a:effectLst/>
      </xdr:spPr>
    </xdr:cxnSp>
    <xdr:clientData/>
  </xdr:twoCellAnchor>
  <xdr:twoCellAnchor>
    <xdr:from>
      <xdr:col>14</xdr:col>
      <xdr:colOff>0</xdr:colOff>
      <xdr:row>32</xdr:row>
      <xdr:rowOff>9525</xdr:rowOff>
    </xdr:from>
    <xdr:to>
      <xdr:col>15</xdr:col>
      <xdr:colOff>0</xdr:colOff>
      <xdr:row>34</xdr:row>
      <xdr:rowOff>0</xdr:rowOff>
    </xdr:to>
    <xdr:cxnSp macro="">
      <xdr:nvCxnSpPr>
        <xdr:cNvPr id="675" name="Connecteur droit 674"/>
        <xdr:cNvCxnSpPr/>
      </xdr:nvCxnSpPr>
      <xdr:spPr>
        <a:xfrm>
          <a:off x="11430000" y="14487525"/>
          <a:ext cx="762000" cy="371475"/>
        </a:xfrm>
        <a:prstGeom prst="line">
          <a:avLst/>
        </a:prstGeom>
        <a:ln>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13</xdr:col>
      <xdr:colOff>9525</xdr:colOff>
      <xdr:row>30</xdr:row>
      <xdr:rowOff>9525</xdr:rowOff>
    </xdr:from>
    <xdr:to>
      <xdr:col>14</xdr:col>
      <xdr:colOff>9525</xdr:colOff>
      <xdr:row>32</xdr:row>
      <xdr:rowOff>0</xdr:rowOff>
    </xdr:to>
    <xdr:cxnSp macro="">
      <xdr:nvCxnSpPr>
        <xdr:cNvPr id="676" name="Connecteur droit 675"/>
        <xdr:cNvCxnSpPr/>
      </xdr:nvCxnSpPr>
      <xdr:spPr>
        <a:xfrm>
          <a:off x="10677525" y="14106525"/>
          <a:ext cx="762000" cy="371475"/>
        </a:xfrm>
        <a:prstGeom prst="line">
          <a:avLst/>
        </a:prstGeom>
        <a:noFill/>
        <a:ln w="9525" cap="flat" cmpd="sng" algn="ctr">
          <a:solidFill>
            <a:srgbClr val="00B050"/>
          </a:solidFill>
          <a:prstDash val="solid"/>
        </a:ln>
        <a:effectLst/>
      </xdr:spPr>
    </xdr:cxnSp>
    <xdr:clientData/>
  </xdr:twoCellAnchor>
  <xdr:twoCellAnchor>
    <xdr:from>
      <xdr:col>13</xdr:col>
      <xdr:colOff>704850</xdr:colOff>
      <xdr:row>30</xdr:row>
      <xdr:rowOff>0</xdr:rowOff>
    </xdr:from>
    <xdr:to>
      <xdr:col>14</xdr:col>
      <xdr:colOff>0</xdr:colOff>
      <xdr:row>32</xdr:row>
      <xdr:rowOff>9526</xdr:rowOff>
    </xdr:to>
    <xdr:cxnSp macro="">
      <xdr:nvCxnSpPr>
        <xdr:cNvPr id="677" name="Connecteur droit 676"/>
        <xdr:cNvCxnSpPr/>
      </xdr:nvCxnSpPr>
      <xdr:spPr>
        <a:xfrm flipH="1" flipV="1">
          <a:off x="11372850" y="14097000"/>
          <a:ext cx="57150" cy="390526"/>
        </a:xfrm>
        <a:prstGeom prst="line">
          <a:avLst/>
        </a:prstGeom>
        <a:ln>
          <a:solidFill>
            <a:schemeClr val="tx2">
              <a:lumMod val="75000"/>
            </a:schemeClr>
          </a:solidFill>
          <a:prstDash val="dash"/>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14</xdr:col>
      <xdr:colOff>0</xdr:colOff>
      <xdr:row>31</xdr:row>
      <xdr:rowOff>180975</xdr:rowOff>
    </xdr:from>
    <xdr:to>
      <xdr:col>14</xdr:col>
      <xdr:colOff>57150</xdr:colOff>
      <xdr:row>34</xdr:row>
      <xdr:rowOff>1</xdr:rowOff>
    </xdr:to>
    <xdr:cxnSp macro="">
      <xdr:nvCxnSpPr>
        <xdr:cNvPr id="678" name="Connecteur droit 677"/>
        <xdr:cNvCxnSpPr/>
      </xdr:nvCxnSpPr>
      <xdr:spPr>
        <a:xfrm flipH="1" flipV="1">
          <a:off x="11430000" y="14468475"/>
          <a:ext cx="57150" cy="390526"/>
        </a:xfrm>
        <a:prstGeom prst="line">
          <a:avLst/>
        </a:prstGeom>
        <a:noFill/>
        <a:ln w="9525" cap="flat" cmpd="sng" algn="ctr">
          <a:solidFill>
            <a:srgbClr val="1F497D">
              <a:lumMod val="75000"/>
            </a:srgbClr>
          </a:solidFill>
          <a:prstDash val="dash"/>
        </a:ln>
        <a:effectLst/>
      </xdr:spPr>
    </xdr:cxnSp>
    <xdr:clientData/>
  </xdr:twoCellAnchor>
  <xdr:twoCellAnchor>
    <xdr:from>
      <xdr:col>14</xdr:col>
      <xdr:colOff>9527</xdr:colOff>
      <xdr:row>32</xdr:row>
      <xdr:rowOff>9528</xdr:rowOff>
    </xdr:from>
    <xdr:to>
      <xdr:col>14</xdr:col>
      <xdr:colOff>695325</xdr:colOff>
      <xdr:row>32</xdr:row>
      <xdr:rowOff>57150</xdr:rowOff>
    </xdr:to>
    <xdr:cxnSp macro="">
      <xdr:nvCxnSpPr>
        <xdr:cNvPr id="679" name="Connecteur droit 678"/>
        <xdr:cNvCxnSpPr/>
      </xdr:nvCxnSpPr>
      <xdr:spPr>
        <a:xfrm flipH="1" flipV="1">
          <a:off x="11439527" y="14487528"/>
          <a:ext cx="685798" cy="47622"/>
        </a:xfrm>
        <a:prstGeom prst="line">
          <a:avLst/>
        </a:prstGeom>
        <a:noFill/>
        <a:ln w="9525" cap="flat" cmpd="sng" algn="ctr">
          <a:solidFill>
            <a:srgbClr val="1F497D">
              <a:lumMod val="75000"/>
            </a:srgbClr>
          </a:solidFill>
          <a:prstDash val="dash"/>
        </a:ln>
        <a:effectLst/>
      </xdr:spPr>
    </xdr:cxnSp>
    <xdr:clientData/>
  </xdr:twoCellAnchor>
  <xdr:twoCellAnchor>
    <xdr:from>
      <xdr:col>13</xdr:col>
      <xdr:colOff>76200</xdr:colOff>
      <xdr:row>31</xdr:row>
      <xdr:rowOff>142875</xdr:rowOff>
    </xdr:from>
    <xdr:to>
      <xdr:col>13</xdr:col>
      <xdr:colOff>714376</xdr:colOff>
      <xdr:row>32</xdr:row>
      <xdr:rowOff>0</xdr:rowOff>
    </xdr:to>
    <xdr:cxnSp macro="">
      <xdr:nvCxnSpPr>
        <xdr:cNvPr id="680" name="Connecteur droit 679"/>
        <xdr:cNvCxnSpPr/>
      </xdr:nvCxnSpPr>
      <xdr:spPr>
        <a:xfrm flipH="1" flipV="1">
          <a:off x="10744200" y="14430375"/>
          <a:ext cx="638176" cy="47625"/>
        </a:xfrm>
        <a:prstGeom prst="line">
          <a:avLst/>
        </a:prstGeom>
        <a:noFill/>
        <a:ln w="9525" cap="flat" cmpd="sng" algn="ctr">
          <a:solidFill>
            <a:srgbClr val="1F497D">
              <a:lumMod val="75000"/>
            </a:srgbClr>
          </a:solidFill>
          <a:prstDash val="dash"/>
        </a:ln>
        <a:effectLst/>
      </xdr:spPr>
    </xdr:cxnSp>
    <xdr:clientData/>
  </xdr:twoCellAnchor>
  <xdr:twoCellAnchor>
    <xdr:from>
      <xdr:col>10</xdr:col>
      <xdr:colOff>752475</xdr:colOff>
      <xdr:row>28</xdr:row>
      <xdr:rowOff>0</xdr:rowOff>
    </xdr:from>
    <xdr:to>
      <xdr:col>12</xdr:col>
      <xdr:colOff>0</xdr:colOff>
      <xdr:row>29</xdr:row>
      <xdr:rowOff>0</xdr:rowOff>
    </xdr:to>
    <xdr:cxnSp macro="">
      <xdr:nvCxnSpPr>
        <xdr:cNvPr id="681" name="Connecteur droit 680"/>
        <xdr:cNvCxnSpPr/>
      </xdr:nvCxnSpPr>
      <xdr:spPr>
        <a:xfrm flipV="1">
          <a:off x="10658475" y="14478000"/>
          <a:ext cx="771525" cy="190500"/>
        </a:xfrm>
        <a:prstGeom prst="line">
          <a:avLst/>
        </a:prstGeom>
        <a:ln>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12</xdr:col>
      <xdr:colOff>0</xdr:colOff>
      <xdr:row>28</xdr:row>
      <xdr:rowOff>9526</xdr:rowOff>
    </xdr:from>
    <xdr:to>
      <xdr:col>12</xdr:col>
      <xdr:colOff>0</xdr:colOff>
      <xdr:row>32</xdr:row>
      <xdr:rowOff>19050</xdr:rowOff>
    </xdr:to>
    <xdr:cxnSp macro="">
      <xdr:nvCxnSpPr>
        <xdr:cNvPr id="682" name="Connecteur droit 681"/>
        <xdr:cNvCxnSpPr/>
      </xdr:nvCxnSpPr>
      <xdr:spPr>
        <a:xfrm flipV="1">
          <a:off x="11430000" y="14487526"/>
          <a:ext cx="0" cy="771524"/>
        </a:xfrm>
        <a:prstGeom prst="line">
          <a:avLst/>
        </a:prstGeom>
        <a:noFill/>
        <a:ln w="9525" cap="flat" cmpd="sng" algn="ctr">
          <a:solidFill>
            <a:srgbClr val="00B050"/>
          </a:solidFill>
          <a:prstDash val="solid"/>
        </a:ln>
        <a:effectLst/>
      </xdr:spPr>
    </xdr:cxnSp>
    <xdr:clientData/>
  </xdr:twoCellAnchor>
  <xdr:twoCellAnchor>
    <xdr:from>
      <xdr:col>12</xdr:col>
      <xdr:colOff>0</xdr:colOff>
      <xdr:row>23</xdr:row>
      <xdr:rowOff>180975</xdr:rowOff>
    </xdr:from>
    <xdr:to>
      <xdr:col>12</xdr:col>
      <xdr:colOff>0</xdr:colOff>
      <xdr:row>27</xdr:row>
      <xdr:rowOff>190499</xdr:rowOff>
    </xdr:to>
    <xdr:cxnSp macro="">
      <xdr:nvCxnSpPr>
        <xdr:cNvPr id="683" name="Connecteur droit 682"/>
        <xdr:cNvCxnSpPr/>
      </xdr:nvCxnSpPr>
      <xdr:spPr>
        <a:xfrm flipV="1">
          <a:off x="11430000" y="13706475"/>
          <a:ext cx="0" cy="771524"/>
        </a:xfrm>
        <a:prstGeom prst="line">
          <a:avLst/>
        </a:prstGeom>
        <a:noFill/>
        <a:ln w="9525" cap="flat" cmpd="sng" algn="ctr">
          <a:solidFill>
            <a:srgbClr val="00B050"/>
          </a:solidFill>
          <a:prstDash val="solid"/>
        </a:ln>
        <a:effectLst/>
      </xdr:spPr>
    </xdr:cxnSp>
    <xdr:clientData/>
  </xdr:twoCellAnchor>
  <xdr:twoCellAnchor>
    <xdr:from>
      <xdr:col>12</xdr:col>
      <xdr:colOff>9525</xdr:colOff>
      <xdr:row>27</xdr:row>
      <xdr:rowOff>0</xdr:rowOff>
    </xdr:from>
    <xdr:to>
      <xdr:col>13</xdr:col>
      <xdr:colOff>0</xdr:colOff>
      <xdr:row>28</xdr:row>
      <xdr:rowOff>0</xdr:rowOff>
    </xdr:to>
    <xdr:cxnSp macro="">
      <xdr:nvCxnSpPr>
        <xdr:cNvPr id="684" name="Connecteur droit 683"/>
        <xdr:cNvCxnSpPr/>
      </xdr:nvCxnSpPr>
      <xdr:spPr>
        <a:xfrm flipV="1">
          <a:off x="11439525" y="14287500"/>
          <a:ext cx="752475" cy="190500"/>
        </a:xfrm>
        <a:prstGeom prst="line">
          <a:avLst/>
        </a:prstGeom>
        <a:noFill/>
        <a:ln w="9525" cap="flat" cmpd="sng" algn="ctr">
          <a:solidFill>
            <a:srgbClr val="00B050"/>
          </a:solidFill>
          <a:prstDash val="solid"/>
        </a:ln>
        <a:effectLst/>
      </xdr:spPr>
    </xdr:cxnSp>
    <xdr:clientData/>
  </xdr:twoCellAnchor>
  <xdr:twoCellAnchor>
    <xdr:from>
      <xdr:col>12</xdr:col>
      <xdr:colOff>0</xdr:colOff>
      <xdr:row>28</xdr:row>
      <xdr:rowOff>9525</xdr:rowOff>
    </xdr:from>
    <xdr:to>
      <xdr:col>13</xdr:col>
      <xdr:colOff>0</xdr:colOff>
      <xdr:row>30</xdr:row>
      <xdr:rowOff>0</xdr:rowOff>
    </xdr:to>
    <xdr:cxnSp macro="">
      <xdr:nvCxnSpPr>
        <xdr:cNvPr id="685" name="Connecteur droit 684"/>
        <xdr:cNvCxnSpPr/>
      </xdr:nvCxnSpPr>
      <xdr:spPr>
        <a:xfrm>
          <a:off x="11430000" y="14487525"/>
          <a:ext cx="762000" cy="371475"/>
        </a:xfrm>
        <a:prstGeom prst="line">
          <a:avLst/>
        </a:prstGeom>
        <a:ln>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11</xdr:col>
      <xdr:colOff>9525</xdr:colOff>
      <xdr:row>26</xdr:row>
      <xdr:rowOff>9525</xdr:rowOff>
    </xdr:from>
    <xdr:to>
      <xdr:col>12</xdr:col>
      <xdr:colOff>9525</xdr:colOff>
      <xdr:row>28</xdr:row>
      <xdr:rowOff>0</xdr:rowOff>
    </xdr:to>
    <xdr:cxnSp macro="">
      <xdr:nvCxnSpPr>
        <xdr:cNvPr id="686" name="Connecteur droit 685"/>
        <xdr:cNvCxnSpPr/>
      </xdr:nvCxnSpPr>
      <xdr:spPr>
        <a:xfrm>
          <a:off x="10677525" y="14106525"/>
          <a:ext cx="762000" cy="371475"/>
        </a:xfrm>
        <a:prstGeom prst="line">
          <a:avLst/>
        </a:prstGeom>
        <a:noFill/>
        <a:ln w="9525" cap="flat" cmpd="sng" algn="ctr">
          <a:solidFill>
            <a:srgbClr val="00B050"/>
          </a:solidFill>
          <a:prstDash val="solid"/>
        </a:ln>
        <a:effectLst/>
      </xdr:spPr>
    </xdr:cxnSp>
    <xdr:clientData/>
  </xdr:twoCellAnchor>
  <xdr:twoCellAnchor>
    <xdr:from>
      <xdr:col>11</xdr:col>
      <xdr:colOff>704850</xdr:colOff>
      <xdr:row>26</xdr:row>
      <xdr:rowOff>0</xdr:rowOff>
    </xdr:from>
    <xdr:to>
      <xdr:col>12</xdr:col>
      <xdr:colOff>0</xdr:colOff>
      <xdr:row>28</xdr:row>
      <xdr:rowOff>9526</xdr:rowOff>
    </xdr:to>
    <xdr:cxnSp macro="">
      <xdr:nvCxnSpPr>
        <xdr:cNvPr id="687" name="Connecteur droit 686"/>
        <xdr:cNvCxnSpPr/>
      </xdr:nvCxnSpPr>
      <xdr:spPr>
        <a:xfrm flipH="1" flipV="1">
          <a:off x="11372850" y="14097000"/>
          <a:ext cx="57150" cy="390526"/>
        </a:xfrm>
        <a:prstGeom prst="line">
          <a:avLst/>
        </a:prstGeom>
        <a:ln>
          <a:solidFill>
            <a:schemeClr val="tx2">
              <a:lumMod val="75000"/>
            </a:schemeClr>
          </a:solidFill>
          <a:prstDash val="dash"/>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12</xdr:col>
      <xdr:colOff>0</xdr:colOff>
      <xdr:row>27</xdr:row>
      <xdr:rowOff>180975</xdr:rowOff>
    </xdr:from>
    <xdr:to>
      <xdr:col>12</xdr:col>
      <xdr:colOff>57150</xdr:colOff>
      <xdr:row>30</xdr:row>
      <xdr:rowOff>1</xdr:rowOff>
    </xdr:to>
    <xdr:cxnSp macro="">
      <xdr:nvCxnSpPr>
        <xdr:cNvPr id="688" name="Connecteur droit 687"/>
        <xdr:cNvCxnSpPr/>
      </xdr:nvCxnSpPr>
      <xdr:spPr>
        <a:xfrm flipH="1" flipV="1">
          <a:off x="11430000" y="14468475"/>
          <a:ext cx="57150" cy="390526"/>
        </a:xfrm>
        <a:prstGeom prst="line">
          <a:avLst/>
        </a:prstGeom>
        <a:noFill/>
        <a:ln w="9525" cap="flat" cmpd="sng" algn="ctr">
          <a:solidFill>
            <a:srgbClr val="1F497D">
              <a:lumMod val="75000"/>
            </a:srgbClr>
          </a:solidFill>
          <a:prstDash val="dash"/>
        </a:ln>
        <a:effectLst/>
      </xdr:spPr>
    </xdr:cxnSp>
    <xdr:clientData/>
  </xdr:twoCellAnchor>
  <xdr:twoCellAnchor>
    <xdr:from>
      <xdr:col>12</xdr:col>
      <xdr:colOff>9527</xdr:colOff>
      <xdr:row>28</xdr:row>
      <xdr:rowOff>9528</xdr:rowOff>
    </xdr:from>
    <xdr:to>
      <xdr:col>12</xdr:col>
      <xdr:colOff>695325</xdr:colOff>
      <xdr:row>28</xdr:row>
      <xdr:rowOff>57150</xdr:rowOff>
    </xdr:to>
    <xdr:cxnSp macro="">
      <xdr:nvCxnSpPr>
        <xdr:cNvPr id="689" name="Connecteur droit 688"/>
        <xdr:cNvCxnSpPr/>
      </xdr:nvCxnSpPr>
      <xdr:spPr>
        <a:xfrm flipH="1" flipV="1">
          <a:off x="11439527" y="14487528"/>
          <a:ext cx="685798" cy="47622"/>
        </a:xfrm>
        <a:prstGeom prst="line">
          <a:avLst/>
        </a:prstGeom>
        <a:noFill/>
        <a:ln w="9525" cap="flat" cmpd="sng" algn="ctr">
          <a:solidFill>
            <a:srgbClr val="1F497D">
              <a:lumMod val="75000"/>
            </a:srgbClr>
          </a:solidFill>
          <a:prstDash val="dash"/>
        </a:ln>
        <a:effectLst/>
      </xdr:spPr>
    </xdr:cxnSp>
    <xdr:clientData/>
  </xdr:twoCellAnchor>
  <xdr:twoCellAnchor>
    <xdr:from>
      <xdr:col>11</xdr:col>
      <xdr:colOff>76200</xdr:colOff>
      <xdr:row>27</xdr:row>
      <xdr:rowOff>142875</xdr:rowOff>
    </xdr:from>
    <xdr:to>
      <xdr:col>11</xdr:col>
      <xdr:colOff>714376</xdr:colOff>
      <xdr:row>28</xdr:row>
      <xdr:rowOff>0</xdr:rowOff>
    </xdr:to>
    <xdr:cxnSp macro="">
      <xdr:nvCxnSpPr>
        <xdr:cNvPr id="690" name="Connecteur droit 689"/>
        <xdr:cNvCxnSpPr/>
      </xdr:nvCxnSpPr>
      <xdr:spPr>
        <a:xfrm flipH="1" flipV="1">
          <a:off x="10744200" y="14430375"/>
          <a:ext cx="638176" cy="47625"/>
        </a:xfrm>
        <a:prstGeom prst="line">
          <a:avLst/>
        </a:prstGeom>
        <a:noFill/>
        <a:ln w="9525" cap="flat" cmpd="sng" algn="ctr">
          <a:solidFill>
            <a:srgbClr val="1F497D">
              <a:lumMod val="75000"/>
            </a:srgbClr>
          </a:solidFill>
          <a:prstDash val="dash"/>
        </a:ln>
        <a:effectLst/>
      </xdr:spPr>
    </xdr:cxnSp>
    <xdr:clientData/>
  </xdr:twoCellAnchor>
  <xdr:twoCellAnchor>
    <xdr:from>
      <xdr:col>8</xdr:col>
      <xdr:colOff>752475</xdr:colOff>
      <xdr:row>24</xdr:row>
      <xdr:rowOff>0</xdr:rowOff>
    </xdr:from>
    <xdr:to>
      <xdr:col>10</xdr:col>
      <xdr:colOff>0</xdr:colOff>
      <xdr:row>25</xdr:row>
      <xdr:rowOff>0</xdr:rowOff>
    </xdr:to>
    <xdr:cxnSp macro="">
      <xdr:nvCxnSpPr>
        <xdr:cNvPr id="691" name="Connecteur droit 690"/>
        <xdr:cNvCxnSpPr/>
      </xdr:nvCxnSpPr>
      <xdr:spPr>
        <a:xfrm flipV="1">
          <a:off x="10658475" y="14478000"/>
          <a:ext cx="771525" cy="190500"/>
        </a:xfrm>
        <a:prstGeom prst="line">
          <a:avLst/>
        </a:prstGeom>
        <a:ln>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0</xdr:colOff>
      <xdr:row>24</xdr:row>
      <xdr:rowOff>9526</xdr:rowOff>
    </xdr:from>
    <xdr:to>
      <xdr:col>10</xdr:col>
      <xdr:colOff>0</xdr:colOff>
      <xdr:row>28</xdr:row>
      <xdr:rowOff>19050</xdr:rowOff>
    </xdr:to>
    <xdr:cxnSp macro="">
      <xdr:nvCxnSpPr>
        <xdr:cNvPr id="692" name="Connecteur droit 691"/>
        <xdr:cNvCxnSpPr/>
      </xdr:nvCxnSpPr>
      <xdr:spPr>
        <a:xfrm flipV="1">
          <a:off x="11430000" y="14487526"/>
          <a:ext cx="0" cy="771524"/>
        </a:xfrm>
        <a:prstGeom prst="line">
          <a:avLst/>
        </a:prstGeom>
        <a:noFill/>
        <a:ln w="9525" cap="flat" cmpd="sng" algn="ctr">
          <a:solidFill>
            <a:srgbClr val="00B050"/>
          </a:solidFill>
          <a:prstDash val="solid"/>
        </a:ln>
        <a:effectLst/>
      </xdr:spPr>
    </xdr:cxnSp>
    <xdr:clientData/>
  </xdr:twoCellAnchor>
  <xdr:twoCellAnchor>
    <xdr:from>
      <xdr:col>10</xdr:col>
      <xdr:colOff>0</xdr:colOff>
      <xdr:row>19</xdr:row>
      <xdr:rowOff>180975</xdr:rowOff>
    </xdr:from>
    <xdr:to>
      <xdr:col>10</xdr:col>
      <xdr:colOff>0</xdr:colOff>
      <xdr:row>23</xdr:row>
      <xdr:rowOff>190499</xdr:rowOff>
    </xdr:to>
    <xdr:cxnSp macro="">
      <xdr:nvCxnSpPr>
        <xdr:cNvPr id="693" name="Connecteur droit 692"/>
        <xdr:cNvCxnSpPr/>
      </xdr:nvCxnSpPr>
      <xdr:spPr>
        <a:xfrm flipV="1">
          <a:off x="11430000" y="13706475"/>
          <a:ext cx="0" cy="771524"/>
        </a:xfrm>
        <a:prstGeom prst="line">
          <a:avLst/>
        </a:prstGeom>
        <a:noFill/>
        <a:ln w="9525" cap="flat" cmpd="sng" algn="ctr">
          <a:solidFill>
            <a:srgbClr val="00B050"/>
          </a:solidFill>
          <a:prstDash val="solid"/>
        </a:ln>
        <a:effectLst/>
      </xdr:spPr>
    </xdr:cxnSp>
    <xdr:clientData/>
  </xdr:twoCellAnchor>
  <xdr:twoCellAnchor>
    <xdr:from>
      <xdr:col>10</xdr:col>
      <xdr:colOff>9525</xdr:colOff>
      <xdr:row>23</xdr:row>
      <xdr:rowOff>0</xdr:rowOff>
    </xdr:from>
    <xdr:to>
      <xdr:col>11</xdr:col>
      <xdr:colOff>0</xdr:colOff>
      <xdr:row>24</xdr:row>
      <xdr:rowOff>0</xdr:rowOff>
    </xdr:to>
    <xdr:cxnSp macro="">
      <xdr:nvCxnSpPr>
        <xdr:cNvPr id="694" name="Connecteur droit 693"/>
        <xdr:cNvCxnSpPr/>
      </xdr:nvCxnSpPr>
      <xdr:spPr>
        <a:xfrm flipV="1">
          <a:off x="11439525" y="14287500"/>
          <a:ext cx="752475" cy="190500"/>
        </a:xfrm>
        <a:prstGeom prst="line">
          <a:avLst/>
        </a:prstGeom>
        <a:noFill/>
        <a:ln w="9525" cap="flat" cmpd="sng" algn="ctr">
          <a:solidFill>
            <a:srgbClr val="00B050"/>
          </a:solidFill>
          <a:prstDash val="solid"/>
        </a:ln>
        <a:effectLst/>
      </xdr:spPr>
    </xdr:cxnSp>
    <xdr:clientData/>
  </xdr:twoCellAnchor>
  <xdr:twoCellAnchor>
    <xdr:from>
      <xdr:col>10</xdr:col>
      <xdr:colOff>0</xdr:colOff>
      <xdr:row>24</xdr:row>
      <xdr:rowOff>9525</xdr:rowOff>
    </xdr:from>
    <xdr:to>
      <xdr:col>11</xdr:col>
      <xdr:colOff>0</xdr:colOff>
      <xdr:row>26</xdr:row>
      <xdr:rowOff>0</xdr:rowOff>
    </xdr:to>
    <xdr:cxnSp macro="">
      <xdr:nvCxnSpPr>
        <xdr:cNvPr id="695" name="Connecteur droit 694"/>
        <xdr:cNvCxnSpPr/>
      </xdr:nvCxnSpPr>
      <xdr:spPr>
        <a:xfrm>
          <a:off x="11430000" y="14487525"/>
          <a:ext cx="762000" cy="371475"/>
        </a:xfrm>
        <a:prstGeom prst="line">
          <a:avLst/>
        </a:prstGeom>
        <a:ln>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9525</xdr:colOff>
      <xdr:row>22</xdr:row>
      <xdr:rowOff>9525</xdr:rowOff>
    </xdr:from>
    <xdr:to>
      <xdr:col>10</xdr:col>
      <xdr:colOff>9525</xdr:colOff>
      <xdr:row>24</xdr:row>
      <xdr:rowOff>0</xdr:rowOff>
    </xdr:to>
    <xdr:cxnSp macro="">
      <xdr:nvCxnSpPr>
        <xdr:cNvPr id="696" name="Connecteur droit 695"/>
        <xdr:cNvCxnSpPr/>
      </xdr:nvCxnSpPr>
      <xdr:spPr>
        <a:xfrm>
          <a:off x="10677525" y="14106525"/>
          <a:ext cx="762000" cy="371475"/>
        </a:xfrm>
        <a:prstGeom prst="line">
          <a:avLst/>
        </a:prstGeom>
        <a:noFill/>
        <a:ln w="9525" cap="flat" cmpd="sng" algn="ctr">
          <a:solidFill>
            <a:srgbClr val="00B050"/>
          </a:solidFill>
          <a:prstDash val="solid"/>
        </a:ln>
        <a:effectLst/>
      </xdr:spPr>
    </xdr:cxnSp>
    <xdr:clientData/>
  </xdr:twoCellAnchor>
  <xdr:twoCellAnchor>
    <xdr:from>
      <xdr:col>9</xdr:col>
      <xdr:colOff>704850</xdr:colOff>
      <xdr:row>22</xdr:row>
      <xdr:rowOff>0</xdr:rowOff>
    </xdr:from>
    <xdr:to>
      <xdr:col>10</xdr:col>
      <xdr:colOff>0</xdr:colOff>
      <xdr:row>24</xdr:row>
      <xdr:rowOff>9526</xdr:rowOff>
    </xdr:to>
    <xdr:cxnSp macro="">
      <xdr:nvCxnSpPr>
        <xdr:cNvPr id="697" name="Connecteur droit 696"/>
        <xdr:cNvCxnSpPr/>
      </xdr:nvCxnSpPr>
      <xdr:spPr>
        <a:xfrm flipH="1" flipV="1">
          <a:off x="11372850" y="14097000"/>
          <a:ext cx="57150" cy="390526"/>
        </a:xfrm>
        <a:prstGeom prst="line">
          <a:avLst/>
        </a:prstGeom>
        <a:ln>
          <a:solidFill>
            <a:schemeClr val="tx2">
              <a:lumMod val="75000"/>
            </a:schemeClr>
          </a:solidFill>
          <a:prstDash val="dash"/>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0</xdr:colOff>
      <xdr:row>23</xdr:row>
      <xdr:rowOff>180975</xdr:rowOff>
    </xdr:from>
    <xdr:to>
      <xdr:col>10</xdr:col>
      <xdr:colOff>57150</xdr:colOff>
      <xdr:row>26</xdr:row>
      <xdr:rowOff>1</xdr:rowOff>
    </xdr:to>
    <xdr:cxnSp macro="">
      <xdr:nvCxnSpPr>
        <xdr:cNvPr id="698" name="Connecteur droit 697"/>
        <xdr:cNvCxnSpPr/>
      </xdr:nvCxnSpPr>
      <xdr:spPr>
        <a:xfrm flipH="1" flipV="1">
          <a:off x="11430000" y="14468475"/>
          <a:ext cx="57150" cy="390526"/>
        </a:xfrm>
        <a:prstGeom prst="line">
          <a:avLst/>
        </a:prstGeom>
        <a:noFill/>
        <a:ln w="9525" cap="flat" cmpd="sng" algn="ctr">
          <a:solidFill>
            <a:srgbClr val="1F497D">
              <a:lumMod val="75000"/>
            </a:srgbClr>
          </a:solidFill>
          <a:prstDash val="dash"/>
        </a:ln>
        <a:effectLst/>
      </xdr:spPr>
    </xdr:cxnSp>
    <xdr:clientData/>
  </xdr:twoCellAnchor>
  <xdr:twoCellAnchor>
    <xdr:from>
      <xdr:col>10</xdr:col>
      <xdr:colOff>9527</xdr:colOff>
      <xdr:row>24</xdr:row>
      <xdr:rowOff>9528</xdr:rowOff>
    </xdr:from>
    <xdr:to>
      <xdr:col>10</xdr:col>
      <xdr:colOff>695325</xdr:colOff>
      <xdr:row>24</xdr:row>
      <xdr:rowOff>57150</xdr:rowOff>
    </xdr:to>
    <xdr:cxnSp macro="">
      <xdr:nvCxnSpPr>
        <xdr:cNvPr id="699" name="Connecteur droit 698"/>
        <xdr:cNvCxnSpPr/>
      </xdr:nvCxnSpPr>
      <xdr:spPr>
        <a:xfrm flipH="1" flipV="1">
          <a:off x="11439527" y="14487528"/>
          <a:ext cx="685798" cy="47622"/>
        </a:xfrm>
        <a:prstGeom prst="line">
          <a:avLst/>
        </a:prstGeom>
        <a:noFill/>
        <a:ln w="9525" cap="flat" cmpd="sng" algn="ctr">
          <a:solidFill>
            <a:srgbClr val="1F497D">
              <a:lumMod val="75000"/>
            </a:srgbClr>
          </a:solidFill>
          <a:prstDash val="dash"/>
        </a:ln>
        <a:effectLst/>
      </xdr:spPr>
    </xdr:cxnSp>
    <xdr:clientData/>
  </xdr:twoCellAnchor>
  <xdr:twoCellAnchor>
    <xdr:from>
      <xdr:col>9</xdr:col>
      <xdr:colOff>76200</xdr:colOff>
      <xdr:row>23</xdr:row>
      <xdr:rowOff>142875</xdr:rowOff>
    </xdr:from>
    <xdr:to>
      <xdr:col>9</xdr:col>
      <xdr:colOff>714376</xdr:colOff>
      <xdr:row>24</xdr:row>
      <xdr:rowOff>0</xdr:rowOff>
    </xdr:to>
    <xdr:cxnSp macro="">
      <xdr:nvCxnSpPr>
        <xdr:cNvPr id="700" name="Connecteur droit 699"/>
        <xdr:cNvCxnSpPr/>
      </xdr:nvCxnSpPr>
      <xdr:spPr>
        <a:xfrm flipH="1" flipV="1">
          <a:off x="10744200" y="14430375"/>
          <a:ext cx="638176" cy="47625"/>
        </a:xfrm>
        <a:prstGeom prst="line">
          <a:avLst/>
        </a:prstGeom>
        <a:noFill/>
        <a:ln w="9525" cap="flat" cmpd="sng" algn="ctr">
          <a:solidFill>
            <a:srgbClr val="1F497D">
              <a:lumMod val="75000"/>
            </a:srgbClr>
          </a:solidFill>
          <a:prstDash val="dash"/>
        </a:ln>
        <a:effectLst/>
      </xdr:spPr>
    </xdr:cxn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11</xdr:col>
          <xdr:colOff>323850</xdr:colOff>
          <xdr:row>4</xdr:row>
          <xdr:rowOff>0</xdr:rowOff>
        </xdr:from>
        <xdr:to>
          <xdr:col>11</xdr:col>
          <xdr:colOff>657225</xdr:colOff>
          <xdr:row>6</xdr:row>
          <xdr:rowOff>152400</xdr:rowOff>
        </xdr:to>
        <xdr:sp macro="" textlink="">
          <xdr:nvSpPr>
            <xdr:cNvPr id="2052" name="Spinner 4" hidden="1">
              <a:extLst>
                <a:ext uri="{63B3BB69-23CF-44E3-9099-C40C66FF867C}">
                  <a14:compatExt spid="_x0000_s2052"/>
                </a:ext>
              </a:extLst>
            </xdr:cNvPr>
            <xdr:cNvSpPr/>
          </xdr:nvSpPr>
          <xdr:spPr>
            <a:xfrm>
              <a:off x="0" y="0"/>
              <a:ext cx="0" cy="0"/>
            </a:xfrm>
            <a:prstGeom prst="rect">
              <a:avLst/>
            </a:prstGeom>
          </xdr:spPr>
        </xdr:sp>
        <xdr:clientData/>
      </xdr:twoCellAnchor>
    </mc:Choice>
    <mc:Fallback/>
  </mc:AlternateContent>
  <xdr:twoCellAnchor>
    <xdr:from>
      <xdr:col>13</xdr:col>
      <xdr:colOff>9525</xdr:colOff>
      <xdr:row>4</xdr:row>
      <xdr:rowOff>9525</xdr:rowOff>
    </xdr:from>
    <xdr:to>
      <xdr:col>14</xdr:col>
      <xdr:colOff>0</xdr:colOff>
      <xdr:row>4</xdr:row>
      <xdr:rowOff>9525</xdr:rowOff>
    </xdr:to>
    <xdr:cxnSp macro="">
      <xdr:nvCxnSpPr>
        <xdr:cNvPr id="3" name="Connecteur droit 2"/>
        <xdr:cNvCxnSpPr/>
      </xdr:nvCxnSpPr>
      <xdr:spPr>
        <a:xfrm>
          <a:off x="7267575" y="781050"/>
          <a:ext cx="752475" cy="0"/>
        </a:xfrm>
        <a:prstGeom prst="line">
          <a:avLst/>
        </a:prstGeom>
        <a:ln w="19050">
          <a:solidFill>
            <a:schemeClr val="tx1"/>
          </a:solidFill>
          <a:headEnd type="oval"/>
          <a:tailEnd type="ova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14</xdr:col>
      <xdr:colOff>752475</xdr:colOff>
      <xdr:row>4</xdr:row>
      <xdr:rowOff>0</xdr:rowOff>
    </xdr:from>
    <xdr:to>
      <xdr:col>15</xdr:col>
      <xdr:colOff>742950</xdr:colOff>
      <xdr:row>4</xdr:row>
      <xdr:rowOff>0</xdr:rowOff>
    </xdr:to>
    <xdr:cxnSp macro="">
      <xdr:nvCxnSpPr>
        <xdr:cNvPr id="6" name="Connecteur droit 5"/>
        <xdr:cNvCxnSpPr/>
      </xdr:nvCxnSpPr>
      <xdr:spPr>
        <a:xfrm>
          <a:off x="8772525" y="771525"/>
          <a:ext cx="752475" cy="0"/>
        </a:xfrm>
        <a:prstGeom prst="line">
          <a:avLst/>
        </a:prstGeom>
        <a:noFill/>
        <a:ln w="19050" cap="flat" cmpd="sng" algn="ctr">
          <a:solidFill>
            <a:sysClr val="windowText" lastClr="000000"/>
          </a:solidFill>
          <a:prstDash val="solid"/>
          <a:headEnd type="oval"/>
          <a:tailEnd type="oval"/>
        </a:ln>
        <a:effectLst/>
      </xdr:spPr>
    </xdr:cxnSp>
    <xdr:clientData/>
  </xdr:twoCellAnchor>
  <xdr:twoCellAnchor>
    <xdr:from>
      <xdr:col>14</xdr:col>
      <xdr:colOff>0</xdr:colOff>
      <xdr:row>4</xdr:row>
      <xdr:rowOff>0</xdr:rowOff>
    </xdr:from>
    <xdr:to>
      <xdr:col>14</xdr:col>
      <xdr:colOff>752475</xdr:colOff>
      <xdr:row>4</xdr:row>
      <xdr:rowOff>0</xdr:rowOff>
    </xdr:to>
    <xdr:cxnSp macro="">
      <xdr:nvCxnSpPr>
        <xdr:cNvPr id="7" name="Connecteur droit 6"/>
        <xdr:cNvCxnSpPr/>
      </xdr:nvCxnSpPr>
      <xdr:spPr>
        <a:xfrm>
          <a:off x="8020050" y="771525"/>
          <a:ext cx="752475" cy="0"/>
        </a:xfrm>
        <a:prstGeom prst="line">
          <a:avLst/>
        </a:prstGeom>
        <a:noFill/>
        <a:ln w="19050" cap="flat" cmpd="sng" algn="ctr">
          <a:solidFill>
            <a:sysClr val="windowText" lastClr="000000"/>
          </a:solidFill>
          <a:prstDash val="solid"/>
          <a:headEnd type="oval"/>
          <a:tailEnd type="oval"/>
        </a:ln>
        <a:effectLst/>
      </xdr:spPr>
    </xdr:cxnSp>
    <xdr:clientData/>
  </xdr:twoCellAnchor>
  <xdr:twoCellAnchor>
    <xdr:from>
      <xdr:col>14</xdr:col>
      <xdr:colOff>0</xdr:colOff>
      <xdr:row>2</xdr:row>
      <xdr:rowOff>38100</xdr:rowOff>
    </xdr:from>
    <xdr:to>
      <xdr:col>14</xdr:col>
      <xdr:colOff>0</xdr:colOff>
      <xdr:row>4</xdr:row>
      <xdr:rowOff>0</xdr:rowOff>
    </xdr:to>
    <xdr:cxnSp macro="">
      <xdr:nvCxnSpPr>
        <xdr:cNvPr id="8" name="Connecteur droit 7"/>
        <xdr:cNvCxnSpPr/>
      </xdr:nvCxnSpPr>
      <xdr:spPr>
        <a:xfrm flipV="1">
          <a:off x="8020050" y="428625"/>
          <a:ext cx="0" cy="342900"/>
        </a:xfrm>
        <a:prstGeom prst="line">
          <a:avLst/>
        </a:prstGeom>
        <a:noFill/>
        <a:ln w="19050" cap="flat" cmpd="sng" algn="ctr">
          <a:solidFill>
            <a:sysClr val="windowText" lastClr="000000"/>
          </a:solidFill>
          <a:prstDash val="solid"/>
          <a:headEnd type="oval"/>
          <a:tailEnd type="oval"/>
        </a:ln>
        <a:effectLst/>
      </xdr:spPr>
    </xdr:cxnSp>
    <xdr:clientData/>
  </xdr:twoCellAnchor>
  <xdr:twoCellAnchor>
    <xdr:from>
      <xdr:col>16</xdr:col>
      <xdr:colOff>19050</xdr:colOff>
      <xdr:row>4</xdr:row>
      <xdr:rowOff>9525</xdr:rowOff>
    </xdr:from>
    <xdr:to>
      <xdr:col>16</xdr:col>
      <xdr:colOff>123825</xdr:colOff>
      <xdr:row>5</xdr:row>
      <xdr:rowOff>0</xdr:rowOff>
    </xdr:to>
    <xdr:sp macro="" textlink="">
      <xdr:nvSpPr>
        <xdr:cNvPr id="13" name="Ellipse 12"/>
        <xdr:cNvSpPr/>
      </xdr:nvSpPr>
      <xdr:spPr>
        <a:xfrm>
          <a:off x="9563100" y="781050"/>
          <a:ext cx="104775" cy="180975"/>
        </a:xfrm>
        <a:prstGeom prst="ellipse">
          <a:avLst/>
        </a:prstGeom>
        <a:noFill/>
        <a:ln w="12700" cap="flat" cmpd="sng" algn="ctr">
          <a:solidFill>
            <a:srgbClr val="FF0000"/>
          </a:solidFill>
          <a:prstDash val="solid"/>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a typeface="+mn-ea"/>
            <a:cs typeface="+mn-cs"/>
          </a:endParaRPr>
        </a:p>
      </xdr:txBody>
    </xdr:sp>
    <xdr:clientData/>
  </xdr:twoCellAnchor>
  <xdr:twoCellAnchor>
    <xdr:from>
      <xdr:col>13</xdr:col>
      <xdr:colOff>647700</xdr:colOff>
      <xdr:row>1</xdr:row>
      <xdr:rowOff>9525</xdr:rowOff>
    </xdr:from>
    <xdr:to>
      <xdr:col>13</xdr:col>
      <xdr:colOff>752475</xdr:colOff>
      <xdr:row>2</xdr:row>
      <xdr:rowOff>0</xdr:rowOff>
    </xdr:to>
    <xdr:sp macro="" textlink="">
      <xdr:nvSpPr>
        <xdr:cNvPr id="14" name="Ellipse 13"/>
        <xdr:cNvSpPr/>
      </xdr:nvSpPr>
      <xdr:spPr>
        <a:xfrm>
          <a:off x="7905750" y="209550"/>
          <a:ext cx="104775" cy="180975"/>
        </a:xfrm>
        <a:prstGeom prst="ellipse">
          <a:avLst/>
        </a:prstGeom>
        <a:noFill/>
        <a:ln w="12700" cap="flat" cmpd="sng" algn="ctr">
          <a:solidFill>
            <a:srgbClr val="FF0000"/>
          </a:solidFill>
          <a:prstDash val="solid"/>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a typeface="+mn-ea"/>
            <a:cs typeface="+mn-cs"/>
          </a:endParaRPr>
        </a:p>
      </xdr:txBody>
    </xdr:sp>
    <xdr:clientData/>
  </xdr:twoCellAnchor>
  <xdr:twoCellAnchor>
    <xdr:from>
      <xdr:col>19</xdr:col>
      <xdr:colOff>133350</xdr:colOff>
      <xdr:row>10</xdr:row>
      <xdr:rowOff>9525</xdr:rowOff>
    </xdr:from>
    <xdr:to>
      <xdr:col>19</xdr:col>
      <xdr:colOff>238125</xdr:colOff>
      <xdr:row>11</xdr:row>
      <xdr:rowOff>0</xdr:rowOff>
    </xdr:to>
    <xdr:sp macro="" textlink="">
      <xdr:nvSpPr>
        <xdr:cNvPr id="15" name="Ellipse 14"/>
        <xdr:cNvSpPr/>
      </xdr:nvSpPr>
      <xdr:spPr>
        <a:xfrm>
          <a:off x="11487150" y="1962150"/>
          <a:ext cx="104775" cy="180975"/>
        </a:xfrm>
        <a:prstGeom prst="ellipse">
          <a:avLst/>
        </a:prstGeom>
        <a:noFill/>
        <a:ln w="12700" cap="flat" cmpd="sng" algn="ctr">
          <a:solidFill>
            <a:srgbClr val="FF0000"/>
          </a:solidFill>
          <a:prstDash val="solid"/>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a typeface="+mn-ea"/>
            <a:cs typeface="+mn-cs"/>
          </a:endParaRPr>
        </a:p>
      </xdr:txBody>
    </xdr:sp>
    <xdr:clientData/>
  </xdr:twoCellAnchor>
  <xdr:twoCellAnchor>
    <xdr:from>
      <xdr:col>19</xdr:col>
      <xdr:colOff>123825</xdr:colOff>
      <xdr:row>12</xdr:row>
      <xdr:rowOff>19050</xdr:rowOff>
    </xdr:from>
    <xdr:to>
      <xdr:col>19</xdr:col>
      <xdr:colOff>228600</xdr:colOff>
      <xdr:row>13</xdr:row>
      <xdr:rowOff>0</xdr:rowOff>
    </xdr:to>
    <xdr:sp macro="" textlink="">
      <xdr:nvSpPr>
        <xdr:cNvPr id="16" name="Ellipse 15"/>
        <xdr:cNvSpPr/>
      </xdr:nvSpPr>
      <xdr:spPr>
        <a:xfrm>
          <a:off x="11477625" y="2352675"/>
          <a:ext cx="104775" cy="180975"/>
        </a:xfrm>
        <a:prstGeom prst="ellipse">
          <a:avLst/>
        </a:prstGeom>
        <a:noFill/>
        <a:ln w="12700" cap="flat" cmpd="sng" algn="ctr">
          <a:solidFill>
            <a:srgbClr val="FF0000"/>
          </a:solidFill>
          <a:prstDash val="solid"/>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a typeface="+mn-ea"/>
            <a:cs typeface="+mn-cs"/>
          </a:endParaRPr>
        </a:p>
      </xdr:txBody>
    </xdr:sp>
    <xdr:clientData/>
  </xdr:twoCellAnchor>
  <xdr:twoCellAnchor>
    <xdr:from>
      <xdr:col>13</xdr:col>
      <xdr:colOff>9525</xdr:colOff>
      <xdr:row>3</xdr:row>
      <xdr:rowOff>142875</xdr:rowOff>
    </xdr:from>
    <xdr:to>
      <xdr:col>13</xdr:col>
      <xdr:colOff>752475</xdr:colOff>
      <xdr:row>3</xdr:row>
      <xdr:rowOff>142877</xdr:rowOff>
    </xdr:to>
    <xdr:cxnSp macro="">
      <xdr:nvCxnSpPr>
        <xdr:cNvPr id="4" name="Connecteur droit avec flèche 3"/>
        <xdr:cNvCxnSpPr/>
      </xdr:nvCxnSpPr>
      <xdr:spPr>
        <a:xfrm flipV="1">
          <a:off x="7267575" y="723900"/>
          <a:ext cx="742950" cy="2"/>
        </a:xfrm>
        <a:prstGeom prst="straightConnector1">
          <a:avLst/>
        </a:prstGeom>
        <a:ln w="22225">
          <a:solidFill>
            <a:srgbClr val="0070C0"/>
          </a:solidFill>
          <a:tailEnd type="stealth"/>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13</xdr:col>
      <xdr:colOff>704850</xdr:colOff>
      <xdr:row>2</xdr:row>
      <xdr:rowOff>57150</xdr:rowOff>
    </xdr:from>
    <xdr:to>
      <xdr:col>13</xdr:col>
      <xdr:colOff>704850</xdr:colOff>
      <xdr:row>3</xdr:row>
      <xdr:rowOff>114302</xdr:rowOff>
    </xdr:to>
    <xdr:cxnSp macro="">
      <xdr:nvCxnSpPr>
        <xdr:cNvPr id="19" name="Connecteur droit avec flèche 18"/>
        <xdr:cNvCxnSpPr/>
      </xdr:nvCxnSpPr>
      <xdr:spPr>
        <a:xfrm flipV="1">
          <a:off x="7962900" y="447675"/>
          <a:ext cx="0" cy="247652"/>
        </a:xfrm>
        <a:prstGeom prst="straightConnector1">
          <a:avLst/>
        </a:prstGeom>
        <a:noFill/>
        <a:ln w="22225" cap="flat" cmpd="sng" algn="ctr">
          <a:solidFill>
            <a:srgbClr val="0070C0"/>
          </a:solidFill>
          <a:prstDash val="solid"/>
          <a:tailEnd type="stealth"/>
        </a:ln>
        <a:effectLst/>
      </xdr:spPr>
    </xdr:cxnSp>
    <xdr:clientData/>
  </xdr:twoCellAnchor>
  <xdr:twoCellAnchor>
    <xdr:from>
      <xdr:col>19</xdr:col>
      <xdr:colOff>238125</xdr:colOff>
      <xdr:row>10</xdr:row>
      <xdr:rowOff>100013</xdr:rowOff>
    </xdr:from>
    <xdr:to>
      <xdr:col>21</xdr:col>
      <xdr:colOff>76200</xdr:colOff>
      <xdr:row>10</xdr:row>
      <xdr:rowOff>104775</xdr:rowOff>
    </xdr:to>
    <xdr:cxnSp macro="">
      <xdr:nvCxnSpPr>
        <xdr:cNvPr id="21" name="Connecteur droit avec flèche 20"/>
        <xdr:cNvCxnSpPr>
          <a:endCxn id="15" idx="6"/>
        </xdr:cNvCxnSpPr>
      </xdr:nvCxnSpPr>
      <xdr:spPr>
        <a:xfrm flipH="1" flipV="1">
          <a:off x="11591925" y="2071688"/>
          <a:ext cx="523875" cy="4762"/>
        </a:xfrm>
        <a:prstGeom prst="straightConnector1">
          <a:avLst/>
        </a:prstGeom>
        <a:noFill/>
        <a:ln w="12700" cap="flat" cmpd="sng" algn="ctr">
          <a:solidFill>
            <a:srgbClr val="0070C0"/>
          </a:solidFill>
          <a:prstDash val="solid"/>
          <a:tailEnd type="stealth"/>
        </a:ln>
        <a:effectLst/>
      </xdr:spPr>
    </xdr:cxnSp>
    <xdr:clientData/>
  </xdr:twoCellAnchor>
  <xdr:twoCellAnchor>
    <xdr:from>
      <xdr:col>14</xdr:col>
      <xdr:colOff>733425</xdr:colOff>
      <xdr:row>4</xdr:row>
      <xdr:rowOff>180975</xdr:rowOff>
    </xdr:from>
    <xdr:to>
      <xdr:col>15</xdr:col>
      <xdr:colOff>714375</xdr:colOff>
      <xdr:row>4</xdr:row>
      <xdr:rowOff>180977</xdr:rowOff>
    </xdr:to>
    <xdr:cxnSp macro="">
      <xdr:nvCxnSpPr>
        <xdr:cNvPr id="26" name="Connecteur droit avec flèche 25"/>
        <xdr:cNvCxnSpPr/>
      </xdr:nvCxnSpPr>
      <xdr:spPr>
        <a:xfrm flipV="1">
          <a:off x="8753475" y="952500"/>
          <a:ext cx="742950" cy="2"/>
        </a:xfrm>
        <a:prstGeom prst="straightConnector1">
          <a:avLst/>
        </a:prstGeom>
        <a:noFill/>
        <a:ln w="22225" cap="flat" cmpd="sng" algn="ctr">
          <a:solidFill>
            <a:srgbClr val="FF0000"/>
          </a:solidFill>
          <a:prstDash val="solid"/>
          <a:tailEnd type="stealth"/>
        </a:ln>
        <a:effectLst/>
      </xdr:spPr>
    </xdr:cxnSp>
    <xdr:clientData/>
  </xdr:twoCellAnchor>
  <xdr:twoCellAnchor>
    <xdr:from>
      <xdr:col>14</xdr:col>
      <xdr:colOff>9525</xdr:colOff>
      <xdr:row>4</xdr:row>
      <xdr:rowOff>180975</xdr:rowOff>
    </xdr:from>
    <xdr:to>
      <xdr:col>14</xdr:col>
      <xdr:colOff>752475</xdr:colOff>
      <xdr:row>4</xdr:row>
      <xdr:rowOff>180977</xdr:rowOff>
    </xdr:to>
    <xdr:cxnSp macro="">
      <xdr:nvCxnSpPr>
        <xdr:cNvPr id="27" name="Connecteur droit avec flèche 26"/>
        <xdr:cNvCxnSpPr/>
      </xdr:nvCxnSpPr>
      <xdr:spPr>
        <a:xfrm flipV="1">
          <a:off x="8029575" y="952500"/>
          <a:ext cx="742950" cy="2"/>
        </a:xfrm>
        <a:prstGeom prst="straightConnector1">
          <a:avLst/>
        </a:prstGeom>
        <a:noFill/>
        <a:ln w="22225" cap="flat" cmpd="sng" algn="ctr">
          <a:solidFill>
            <a:srgbClr val="FF0000"/>
          </a:solidFill>
          <a:prstDash val="solid"/>
          <a:tailEnd type="stealth"/>
        </a:ln>
        <a:effectLst/>
      </xdr:spPr>
    </xdr:cxnSp>
    <xdr:clientData/>
  </xdr:twoCellAnchor>
  <xdr:twoCellAnchor>
    <xdr:from>
      <xdr:col>13</xdr:col>
      <xdr:colOff>19050</xdr:colOff>
      <xdr:row>5</xdr:row>
      <xdr:rowOff>0</xdr:rowOff>
    </xdr:from>
    <xdr:to>
      <xdr:col>14</xdr:col>
      <xdr:colOff>0</xdr:colOff>
      <xdr:row>5</xdr:row>
      <xdr:rowOff>2</xdr:rowOff>
    </xdr:to>
    <xdr:cxnSp macro="">
      <xdr:nvCxnSpPr>
        <xdr:cNvPr id="29" name="Connecteur droit avec flèche 28"/>
        <xdr:cNvCxnSpPr/>
      </xdr:nvCxnSpPr>
      <xdr:spPr>
        <a:xfrm flipV="1">
          <a:off x="7277100" y="962025"/>
          <a:ext cx="742950" cy="2"/>
        </a:xfrm>
        <a:prstGeom prst="straightConnector1">
          <a:avLst/>
        </a:prstGeom>
        <a:noFill/>
        <a:ln w="22225" cap="flat" cmpd="sng" algn="ctr">
          <a:solidFill>
            <a:srgbClr val="FF0000"/>
          </a:solidFill>
          <a:prstDash val="solid"/>
          <a:tailEnd type="stealth"/>
        </a:ln>
        <a:effectLst/>
      </xdr:spPr>
    </xdr:cxnSp>
    <xdr:clientData/>
  </xdr:twoCellAnchor>
  <xdr:twoCellAnchor>
    <xdr:from>
      <xdr:col>19</xdr:col>
      <xdr:colOff>228600</xdr:colOff>
      <xdr:row>12</xdr:row>
      <xdr:rowOff>104775</xdr:rowOff>
    </xdr:from>
    <xdr:to>
      <xdr:col>22</xdr:col>
      <xdr:colOff>152400</xdr:colOff>
      <xdr:row>12</xdr:row>
      <xdr:rowOff>104775</xdr:rowOff>
    </xdr:to>
    <xdr:cxnSp macro="">
      <xdr:nvCxnSpPr>
        <xdr:cNvPr id="30" name="Connecteur droit avec flèche 29"/>
        <xdr:cNvCxnSpPr/>
      </xdr:nvCxnSpPr>
      <xdr:spPr>
        <a:xfrm flipH="1">
          <a:off x="11582400" y="2457450"/>
          <a:ext cx="933450" cy="0"/>
        </a:xfrm>
        <a:prstGeom prst="straightConnector1">
          <a:avLst/>
        </a:prstGeom>
        <a:noFill/>
        <a:ln w="12700" cap="flat" cmpd="sng" algn="ctr">
          <a:solidFill>
            <a:srgbClr val="FF0000"/>
          </a:solidFill>
          <a:prstDash val="solid"/>
          <a:tailEnd type="stealth"/>
        </a:ln>
        <a:effectLst/>
      </xdr:spPr>
    </xdr:cxnSp>
    <xdr:clientData/>
  </xdr:twoCellAnchor>
</xdr:wsDr>
</file>

<file path=xl/drawings/drawing3.xml><?xml version="1.0" encoding="utf-8"?>
<xdr:wsDr xmlns:xdr="http://schemas.openxmlformats.org/drawingml/2006/spreadsheetDrawing" xmlns:a="http://schemas.openxmlformats.org/drawingml/2006/main">
  <xdr:twoCellAnchor>
    <xdr:from>
      <xdr:col>3</xdr:col>
      <xdr:colOff>0</xdr:colOff>
      <xdr:row>18</xdr:row>
      <xdr:rowOff>19050</xdr:rowOff>
    </xdr:from>
    <xdr:to>
      <xdr:col>3</xdr:col>
      <xdr:colOff>752475</xdr:colOff>
      <xdr:row>22</xdr:row>
      <xdr:rowOff>0</xdr:rowOff>
    </xdr:to>
    <xdr:cxnSp macro="">
      <xdr:nvCxnSpPr>
        <xdr:cNvPr id="3" name="Connecteur droit 2"/>
        <xdr:cNvCxnSpPr/>
      </xdr:nvCxnSpPr>
      <xdr:spPr>
        <a:xfrm>
          <a:off x="2362200" y="3448050"/>
          <a:ext cx="752475" cy="742950"/>
        </a:xfrm>
        <a:prstGeom prst="line">
          <a:avLst/>
        </a:prstGeom>
        <a:ln w="19050" cmpd="sng">
          <a:solidFill>
            <a:schemeClr val="tx1"/>
          </a:solidFill>
          <a:headEnd type="oval"/>
          <a:tailEnd type="ova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742950</xdr:colOff>
      <xdr:row>22</xdr:row>
      <xdr:rowOff>0</xdr:rowOff>
    </xdr:from>
    <xdr:to>
      <xdr:col>4</xdr:col>
      <xdr:colOff>733425</xdr:colOff>
      <xdr:row>25</xdr:row>
      <xdr:rowOff>171450</xdr:rowOff>
    </xdr:to>
    <xdr:cxnSp macro="">
      <xdr:nvCxnSpPr>
        <xdr:cNvPr id="5" name="Connecteur droit 4"/>
        <xdr:cNvCxnSpPr/>
      </xdr:nvCxnSpPr>
      <xdr:spPr>
        <a:xfrm>
          <a:off x="3105150" y="4191000"/>
          <a:ext cx="752475" cy="742950"/>
        </a:xfrm>
        <a:prstGeom prst="line">
          <a:avLst/>
        </a:prstGeom>
        <a:noFill/>
        <a:ln w="19050" cap="flat" cmpd="sng" algn="ctr">
          <a:solidFill>
            <a:sysClr val="windowText" lastClr="000000"/>
          </a:solidFill>
          <a:prstDash val="solid"/>
          <a:headEnd type="oval"/>
          <a:tailEnd type="oval"/>
        </a:ln>
        <a:effectLst/>
      </xdr:spPr>
    </xdr:cxnSp>
    <xdr:clientData/>
  </xdr:twoCellAnchor>
  <xdr:twoCellAnchor>
    <xdr:from>
      <xdr:col>3</xdr:col>
      <xdr:colOff>742950</xdr:colOff>
      <xdr:row>22</xdr:row>
      <xdr:rowOff>0</xdr:rowOff>
    </xdr:from>
    <xdr:to>
      <xdr:col>5</xdr:col>
      <xdr:colOff>314325</xdr:colOff>
      <xdr:row>22</xdr:row>
      <xdr:rowOff>0</xdr:rowOff>
    </xdr:to>
    <xdr:cxnSp macro="">
      <xdr:nvCxnSpPr>
        <xdr:cNvPr id="6" name="Connecteur droit 5"/>
        <xdr:cNvCxnSpPr/>
      </xdr:nvCxnSpPr>
      <xdr:spPr>
        <a:xfrm>
          <a:off x="3105150" y="4191000"/>
          <a:ext cx="1095375" cy="0"/>
        </a:xfrm>
        <a:prstGeom prst="line">
          <a:avLst/>
        </a:prstGeom>
        <a:noFill/>
        <a:ln w="19050" cap="flat" cmpd="sng" algn="ctr">
          <a:solidFill>
            <a:sysClr val="windowText" lastClr="000000"/>
          </a:solidFill>
          <a:prstDash val="solid"/>
          <a:headEnd type="oval"/>
          <a:tailEnd type="oval"/>
        </a:ln>
        <a:effectLst/>
      </xdr:spPr>
    </xdr:cxnSp>
    <xdr:clientData/>
  </xdr:twoCellAnchor>
  <xdr:twoCellAnchor>
    <xdr:from>
      <xdr:col>4</xdr:col>
      <xdr:colOff>447675</xdr:colOff>
      <xdr:row>18</xdr:row>
      <xdr:rowOff>171450</xdr:rowOff>
    </xdr:from>
    <xdr:to>
      <xdr:col>5</xdr:col>
      <xdr:colOff>304800</xdr:colOff>
      <xdr:row>21</xdr:row>
      <xdr:rowOff>171450</xdr:rowOff>
    </xdr:to>
    <xdr:cxnSp macro="">
      <xdr:nvCxnSpPr>
        <xdr:cNvPr id="8" name="Connecteur droit 7"/>
        <xdr:cNvCxnSpPr/>
      </xdr:nvCxnSpPr>
      <xdr:spPr>
        <a:xfrm>
          <a:off x="3571875" y="3600450"/>
          <a:ext cx="619125" cy="571500"/>
        </a:xfrm>
        <a:prstGeom prst="line">
          <a:avLst/>
        </a:prstGeom>
        <a:noFill/>
        <a:ln w="19050" cap="flat" cmpd="sng" algn="ctr">
          <a:solidFill>
            <a:sysClr val="windowText" lastClr="000000"/>
          </a:solidFill>
          <a:prstDash val="solid"/>
          <a:headEnd type="oval"/>
          <a:tailEnd type="oval"/>
        </a:ln>
        <a:effectLst/>
      </xdr:spPr>
    </xdr:cxnSp>
    <xdr:clientData/>
  </xdr:twoCellAnchor>
  <xdr:twoCellAnchor>
    <xdr:from>
      <xdr:col>5</xdr:col>
      <xdr:colOff>314325</xdr:colOff>
      <xdr:row>21</xdr:row>
      <xdr:rowOff>180975</xdr:rowOff>
    </xdr:from>
    <xdr:to>
      <xdr:col>6</xdr:col>
      <xdr:colOff>647700</xdr:colOff>
      <xdr:row>21</xdr:row>
      <xdr:rowOff>180975</xdr:rowOff>
    </xdr:to>
    <xdr:cxnSp macro="">
      <xdr:nvCxnSpPr>
        <xdr:cNvPr id="11" name="Connecteur droit 10"/>
        <xdr:cNvCxnSpPr/>
      </xdr:nvCxnSpPr>
      <xdr:spPr>
        <a:xfrm>
          <a:off x="4200525" y="4181475"/>
          <a:ext cx="1095375" cy="0"/>
        </a:xfrm>
        <a:prstGeom prst="line">
          <a:avLst/>
        </a:prstGeom>
        <a:noFill/>
        <a:ln w="19050" cap="flat" cmpd="sng" algn="ctr">
          <a:solidFill>
            <a:sysClr val="windowText" lastClr="000000"/>
          </a:solidFill>
          <a:prstDash val="solid"/>
          <a:headEnd type="oval"/>
          <a:tailEnd type="oval"/>
        </a:ln>
        <a:effectLst/>
      </xdr:spPr>
    </xdr:cxnSp>
    <xdr:clientData/>
  </xdr:twoCellAnchor>
  <xdr:twoCellAnchor>
    <xdr:from>
      <xdr:col>6</xdr:col>
      <xdr:colOff>647700</xdr:colOff>
      <xdr:row>22</xdr:row>
      <xdr:rowOff>0</xdr:rowOff>
    </xdr:from>
    <xdr:to>
      <xdr:col>7</xdr:col>
      <xdr:colOff>733425</xdr:colOff>
      <xdr:row>25</xdr:row>
      <xdr:rowOff>171450</xdr:rowOff>
    </xdr:to>
    <xdr:cxnSp macro="">
      <xdr:nvCxnSpPr>
        <xdr:cNvPr id="12" name="Connecteur droit 11"/>
        <xdr:cNvCxnSpPr/>
      </xdr:nvCxnSpPr>
      <xdr:spPr>
        <a:xfrm>
          <a:off x="5295900" y="4191000"/>
          <a:ext cx="847725" cy="742950"/>
        </a:xfrm>
        <a:prstGeom prst="line">
          <a:avLst/>
        </a:prstGeom>
        <a:noFill/>
        <a:ln w="19050" cap="flat" cmpd="sng" algn="ctr">
          <a:solidFill>
            <a:sysClr val="windowText" lastClr="000000"/>
          </a:solidFill>
          <a:prstDash val="solid"/>
          <a:headEnd type="oval"/>
          <a:tailEnd type="oval"/>
        </a:ln>
        <a:effectLst/>
      </xdr:spPr>
    </xdr:cxnSp>
    <xdr:clientData/>
  </xdr:twoCellAnchor>
  <xdr:twoCellAnchor>
    <xdr:from>
      <xdr:col>6</xdr:col>
      <xdr:colOff>647700</xdr:colOff>
      <xdr:row>21</xdr:row>
      <xdr:rowOff>180975</xdr:rowOff>
    </xdr:from>
    <xdr:to>
      <xdr:col>8</xdr:col>
      <xdr:colOff>19050</xdr:colOff>
      <xdr:row>21</xdr:row>
      <xdr:rowOff>180975</xdr:rowOff>
    </xdr:to>
    <xdr:cxnSp macro="">
      <xdr:nvCxnSpPr>
        <xdr:cNvPr id="16" name="Connecteur droit 15"/>
        <xdr:cNvCxnSpPr/>
      </xdr:nvCxnSpPr>
      <xdr:spPr>
        <a:xfrm>
          <a:off x="5295900" y="4181475"/>
          <a:ext cx="895350" cy="0"/>
        </a:xfrm>
        <a:prstGeom prst="line">
          <a:avLst/>
        </a:prstGeom>
        <a:noFill/>
        <a:ln w="19050" cap="flat" cmpd="sng" algn="ctr">
          <a:solidFill>
            <a:sysClr val="windowText" lastClr="000000"/>
          </a:solidFill>
          <a:prstDash val="solid"/>
          <a:headEnd type="oval"/>
          <a:tailEnd type="oval"/>
        </a:ln>
        <a:effectLst/>
      </xdr:spPr>
    </xdr:cxnSp>
    <xdr:clientData/>
  </xdr:twoCellAnchor>
  <xdr:twoCellAnchor>
    <xdr:from>
      <xdr:col>6</xdr:col>
      <xdr:colOff>28575</xdr:colOff>
      <xdr:row>19</xdr:row>
      <xdr:rowOff>0</xdr:rowOff>
    </xdr:from>
    <xdr:to>
      <xdr:col>6</xdr:col>
      <xdr:colOff>647700</xdr:colOff>
      <xdr:row>22</xdr:row>
      <xdr:rowOff>0</xdr:rowOff>
    </xdr:to>
    <xdr:cxnSp macro="">
      <xdr:nvCxnSpPr>
        <xdr:cNvPr id="18" name="Connecteur droit 17"/>
        <xdr:cNvCxnSpPr/>
      </xdr:nvCxnSpPr>
      <xdr:spPr>
        <a:xfrm>
          <a:off x="4676775" y="3619500"/>
          <a:ext cx="619125" cy="571500"/>
        </a:xfrm>
        <a:prstGeom prst="line">
          <a:avLst/>
        </a:prstGeom>
        <a:noFill/>
        <a:ln w="19050" cap="flat" cmpd="sng" algn="ctr">
          <a:solidFill>
            <a:sysClr val="windowText" lastClr="000000"/>
          </a:solidFill>
          <a:prstDash val="solid"/>
          <a:headEnd type="oval"/>
          <a:tailEnd type="oval"/>
        </a:ln>
        <a:effectLst/>
      </xdr:spPr>
    </xdr:cxnSp>
    <xdr:clientData/>
  </xdr:twoCellAnchor>
  <xdr:twoCellAnchor>
    <xdr:from>
      <xdr:col>7</xdr:col>
      <xdr:colOff>733425</xdr:colOff>
      <xdr:row>25</xdr:row>
      <xdr:rowOff>180975</xdr:rowOff>
    </xdr:from>
    <xdr:to>
      <xdr:col>9</xdr:col>
      <xdr:colOff>38100</xdr:colOff>
      <xdr:row>25</xdr:row>
      <xdr:rowOff>180975</xdr:rowOff>
    </xdr:to>
    <xdr:cxnSp macro="">
      <xdr:nvCxnSpPr>
        <xdr:cNvPr id="19" name="Connecteur droit 18"/>
        <xdr:cNvCxnSpPr/>
      </xdr:nvCxnSpPr>
      <xdr:spPr>
        <a:xfrm>
          <a:off x="6143625" y="4943475"/>
          <a:ext cx="828675" cy="0"/>
        </a:xfrm>
        <a:prstGeom prst="line">
          <a:avLst/>
        </a:prstGeom>
        <a:noFill/>
        <a:ln w="19050" cap="flat" cmpd="sng" algn="ctr">
          <a:solidFill>
            <a:sysClr val="windowText" lastClr="000000"/>
          </a:solidFill>
          <a:prstDash val="solid"/>
          <a:headEnd type="oval"/>
          <a:tailEnd type="oval"/>
        </a:ln>
        <a:effectLst/>
      </xdr:spPr>
    </xdr:cxnSp>
    <xdr:clientData/>
  </xdr:twoCellAnchor>
  <xdr:twoCellAnchor>
    <xdr:from>
      <xdr:col>9</xdr:col>
      <xdr:colOff>28575</xdr:colOff>
      <xdr:row>25</xdr:row>
      <xdr:rowOff>171450</xdr:rowOff>
    </xdr:from>
    <xdr:to>
      <xdr:col>9</xdr:col>
      <xdr:colOff>742950</xdr:colOff>
      <xdr:row>29</xdr:row>
      <xdr:rowOff>0</xdr:rowOff>
    </xdr:to>
    <xdr:cxnSp macro="">
      <xdr:nvCxnSpPr>
        <xdr:cNvPr id="22" name="Connecteur droit 21"/>
        <xdr:cNvCxnSpPr/>
      </xdr:nvCxnSpPr>
      <xdr:spPr>
        <a:xfrm>
          <a:off x="6962775" y="4933950"/>
          <a:ext cx="714375" cy="590550"/>
        </a:xfrm>
        <a:prstGeom prst="line">
          <a:avLst/>
        </a:prstGeom>
        <a:noFill/>
        <a:ln w="19050" cap="flat" cmpd="sng" algn="ctr">
          <a:solidFill>
            <a:sysClr val="windowText" lastClr="000000"/>
          </a:solidFill>
          <a:prstDash val="solid"/>
          <a:headEnd type="oval"/>
          <a:tailEnd type="oval"/>
        </a:ln>
        <a:effectLst/>
      </xdr:spPr>
    </xdr:cxnSp>
    <xdr:clientData/>
  </xdr:twoCellAnchor>
  <xdr:twoCellAnchor>
    <xdr:from>
      <xdr:col>9</xdr:col>
      <xdr:colOff>0</xdr:colOff>
      <xdr:row>25</xdr:row>
      <xdr:rowOff>180975</xdr:rowOff>
    </xdr:from>
    <xdr:to>
      <xdr:col>9</xdr:col>
      <xdr:colOff>38100</xdr:colOff>
      <xdr:row>29</xdr:row>
      <xdr:rowOff>9525</xdr:rowOff>
    </xdr:to>
    <xdr:cxnSp macro="">
      <xdr:nvCxnSpPr>
        <xdr:cNvPr id="24" name="Connecteur droit 23"/>
        <xdr:cNvCxnSpPr/>
      </xdr:nvCxnSpPr>
      <xdr:spPr>
        <a:xfrm flipH="1">
          <a:off x="7991475" y="5048250"/>
          <a:ext cx="38100" cy="590550"/>
        </a:xfrm>
        <a:prstGeom prst="line">
          <a:avLst/>
        </a:prstGeom>
        <a:noFill/>
        <a:ln w="19050" cap="flat" cmpd="sng" algn="ctr">
          <a:solidFill>
            <a:sysClr val="windowText" lastClr="000000"/>
          </a:solidFill>
          <a:prstDash val="solid"/>
          <a:headEnd type="oval"/>
          <a:tailEnd type="oval"/>
        </a:ln>
        <a:effectLst/>
      </xdr:spPr>
    </xdr:cxnSp>
    <xdr:clientData/>
  </xdr:twoCellAnchor>
  <xdr:twoCellAnchor>
    <xdr:from>
      <xdr:col>2</xdr:col>
      <xdr:colOff>666750</xdr:colOff>
      <xdr:row>18</xdr:row>
      <xdr:rowOff>104775</xdr:rowOff>
    </xdr:from>
    <xdr:to>
      <xdr:col>3</xdr:col>
      <xdr:colOff>542925</xdr:colOff>
      <xdr:row>22</xdr:row>
      <xdr:rowOff>66675</xdr:rowOff>
    </xdr:to>
    <xdr:cxnSp macro="">
      <xdr:nvCxnSpPr>
        <xdr:cNvPr id="28" name="Connecteur droit 27"/>
        <xdr:cNvCxnSpPr/>
      </xdr:nvCxnSpPr>
      <xdr:spPr>
        <a:xfrm>
          <a:off x="2190750" y="3533775"/>
          <a:ext cx="714375" cy="723900"/>
        </a:xfrm>
        <a:prstGeom prst="line">
          <a:avLst/>
        </a:prstGeom>
        <a:noFill/>
        <a:ln w="19050" cap="flat" cmpd="sng" algn="ctr">
          <a:solidFill>
            <a:srgbClr val="0070C0"/>
          </a:solidFill>
          <a:prstDash val="solid"/>
          <a:headEnd type="none"/>
          <a:tailEnd type="stealth"/>
        </a:ln>
        <a:effectLst/>
      </xdr:spPr>
    </xdr:cxnSp>
    <xdr:clientData/>
  </xdr:twoCellAnchor>
  <xdr:twoCellAnchor>
    <xdr:from>
      <xdr:col>3</xdr:col>
      <xdr:colOff>581025</xdr:colOff>
      <xdr:row>22</xdr:row>
      <xdr:rowOff>66675</xdr:rowOff>
    </xdr:from>
    <xdr:to>
      <xdr:col>5</xdr:col>
      <xdr:colOff>295275</xdr:colOff>
      <xdr:row>22</xdr:row>
      <xdr:rowOff>76200</xdr:rowOff>
    </xdr:to>
    <xdr:cxnSp macro="">
      <xdr:nvCxnSpPr>
        <xdr:cNvPr id="30" name="Connecteur droit 29"/>
        <xdr:cNvCxnSpPr/>
      </xdr:nvCxnSpPr>
      <xdr:spPr>
        <a:xfrm>
          <a:off x="2943225" y="4257675"/>
          <a:ext cx="1238250" cy="9525"/>
        </a:xfrm>
        <a:prstGeom prst="line">
          <a:avLst/>
        </a:prstGeom>
        <a:noFill/>
        <a:ln w="19050" cap="flat" cmpd="sng" algn="ctr">
          <a:solidFill>
            <a:srgbClr val="0070C0"/>
          </a:solidFill>
          <a:prstDash val="solid"/>
          <a:headEnd type="none"/>
          <a:tailEnd type="stealth"/>
        </a:ln>
        <a:effectLst/>
      </xdr:spPr>
    </xdr:cxnSp>
    <xdr:clientData/>
  </xdr:twoCellAnchor>
  <xdr:twoCellAnchor>
    <xdr:from>
      <xdr:col>5</xdr:col>
      <xdr:colOff>314325</xdr:colOff>
      <xdr:row>22</xdr:row>
      <xdr:rowOff>66675</xdr:rowOff>
    </xdr:from>
    <xdr:to>
      <xdr:col>6</xdr:col>
      <xdr:colOff>657225</xdr:colOff>
      <xdr:row>22</xdr:row>
      <xdr:rowOff>76200</xdr:rowOff>
    </xdr:to>
    <xdr:cxnSp macro="">
      <xdr:nvCxnSpPr>
        <xdr:cNvPr id="33" name="Connecteur droit 32"/>
        <xdr:cNvCxnSpPr/>
      </xdr:nvCxnSpPr>
      <xdr:spPr>
        <a:xfrm>
          <a:off x="4200525" y="4257675"/>
          <a:ext cx="1104900" cy="9525"/>
        </a:xfrm>
        <a:prstGeom prst="line">
          <a:avLst/>
        </a:prstGeom>
        <a:noFill/>
        <a:ln w="19050" cap="flat" cmpd="sng" algn="ctr">
          <a:solidFill>
            <a:srgbClr val="0070C0"/>
          </a:solidFill>
          <a:prstDash val="solid"/>
          <a:headEnd type="none"/>
          <a:tailEnd type="stealth"/>
        </a:ln>
        <a:effectLst/>
      </xdr:spPr>
    </xdr:cxnSp>
    <xdr:clientData/>
  </xdr:twoCellAnchor>
  <xdr:twoCellAnchor>
    <xdr:from>
      <xdr:col>6</xdr:col>
      <xdr:colOff>619125</xdr:colOff>
      <xdr:row>22</xdr:row>
      <xdr:rowOff>76200</xdr:rowOff>
    </xdr:from>
    <xdr:to>
      <xdr:col>7</xdr:col>
      <xdr:colOff>657225</xdr:colOff>
      <xdr:row>26</xdr:row>
      <xdr:rowOff>38100</xdr:rowOff>
    </xdr:to>
    <xdr:cxnSp macro="">
      <xdr:nvCxnSpPr>
        <xdr:cNvPr id="35" name="Connecteur droit 34"/>
        <xdr:cNvCxnSpPr/>
      </xdr:nvCxnSpPr>
      <xdr:spPr>
        <a:xfrm>
          <a:off x="5267325" y="4267200"/>
          <a:ext cx="800100" cy="723900"/>
        </a:xfrm>
        <a:prstGeom prst="line">
          <a:avLst/>
        </a:prstGeom>
        <a:noFill/>
        <a:ln w="19050" cap="flat" cmpd="sng" algn="ctr">
          <a:solidFill>
            <a:srgbClr val="0070C0"/>
          </a:solidFill>
          <a:prstDash val="solid"/>
          <a:headEnd type="none"/>
          <a:tailEnd type="stealth"/>
        </a:ln>
        <a:effectLst/>
      </xdr:spPr>
    </xdr:cxnSp>
    <xdr:clientData/>
  </xdr:twoCellAnchor>
  <xdr:twoCellAnchor>
    <xdr:from>
      <xdr:col>7</xdr:col>
      <xdr:colOff>666750</xdr:colOff>
      <xdr:row>26</xdr:row>
      <xdr:rowOff>57150</xdr:rowOff>
    </xdr:from>
    <xdr:to>
      <xdr:col>9</xdr:col>
      <xdr:colOff>9525</xdr:colOff>
      <xdr:row>26</xdr:row>
      <xdr:rowOff>57153</xdr:rowOff>
    </xdr:to>
    <xdr:cxnSp macro="">
      <xdr:nvCxnSpPr>
        <xdr:cNvPr id="38" name="Connecteur droit 37"/>
        <xdr:cNvCxnSpPr/>
      </xdr:nvCxnSpPr>
      <xdr:spPr>
        <a:xfrm flipV="1">
          <a:off x="6076950" y="5010150"/>
          <a:ext cx="866775" cy="3"/>
        </a:xfrm>
        <a:prstGeom prst="line">
          <a:avLst/>
        </a:prstGeom>
        <a:noFill/>
        <a:ln w="19050" cap="flat" cmpd="sng" algn="ctr">
          <a:solidFill>
            <a:srgbClr val="0070C0"/>
          </a:solidFill>
          <a:prstDash val="solid"/>
          <a:headEnd type="none"/>
          <a:tailEnd type="stealth"/>
        </a:ln>
        <a:effectLst/>
      </xdr:spPr>
    </xdr:cxnSp>
    <xdr:clientData/>
  </xdr:twoCellAnchor>
  <xdr:twoCellAnchor>
    <xdr:from>
      <xdr:col>9</xdr:col>
      <xdr:colOff>66675</xdr:colOff>
      <xdr:row>26</xdr:row>
      <xdr:rowOff>76200</xdr:rowOff>
    </xdr:from>
    <xdr:to>
      <xdr:col>9</xdr:col>
      <xdr:colOff>685800</xdr:colOff>
      <xdr:row>29</xdr:row>
      <xdr:rowOff>38100</xdr:rowOff>
    </xdr:to>
    <xdr:cxnSp macro="">
      <xdr:nvCxnSpPr>
        <xdr:cNvPr id="56" name="Connecteur droit 55"/>
        <xdr:cNvCxnSpPr/>
      </xdr:nvCxnSpPr>
      <xdr:spPr>
        <a:xfrm>
          <a:off x="8058150" y="5133975"/>
          <a:ext cx="619125" cy="533400"/>
        </a:xfrm>
        <a:prstGeom prst="line">
          <a:avLst/>
        </a:prstGeom>
        <a:noFill/>
        <a:ln w="19050" cap="flat" cmpd="sng" algn="ctr">
          <a:solidFill>
            <a:srgbClr val="0070C0"/>
          </a:solidFill>
          <a:prstDash val="solid"/>
          <a:headEnd type="none"/>
          <a:tailEnd type="stealth"/>
        </a:ln>
        <a:effectLst/>
      </xdr:spPr>
    </xdr:cxnSp>
    <xdr:clientData/>
  </xdr:twoCellAnchor>
  <xdr:twoCellAnchor>
    <xdr:from>
      <xdr:col>3</xdr:col>
      <xdr:colOff>114300</xdr:colOff>
      <xdr:row>17</xdr:row>
      <xdr:rowOff>152400</xdr:rowOff>
    </xdr:from>
    <xdr:to>
      <xdr:col>4</xdr:col>
      <xdr:colOff>66675</xdr:colOff>
      <xdr:row>21</xdr:row>
      <xdr:rowOff>114300</xdr:rowOff>
    </xdr:to>
    <xdr:cxnSp macro="">
      <xdr:nvCxnSpPr>
        <xdr:cNvPr id="63" name="Connecteur droit 62"/>
        <xdr:cNvCxnSpPr/>
      </xdr:nvCxnSpPr>
      <xdr:spPr>
        <a:xfrm>
          <a:off x="2476500" y="3390900"/>
          <a:ext cx="714375" cy="723900"/>
        </a:xfrm>
        <a:prstGeom prst="line">
          <a:avLst/>
        </a:prstGeom>
        <a:noFill/>
        <a:ln w="19050" cap="flat" cmpd="sng" algn="ctr">
          <a:solidFill>
            <a:srgbClr val="FF0000"/>
          </a:solidFill>
          <a:prstDash val="solid"/>
          <a:headEnd type="none"/>
          <a:tailEnd type="stealth"/>
        </a:ln>
        <a:effectLst/>
      </xdr:spPr>
    </xdr:cxnSp>
    <xdr:clientData/>
  </xdr:twoCellAnchor>
  <xdr:twoCellAnchor>
    <xdr:from>
      <xdr:col>4</xdr:col>
      <xdr:colOff>38100</xdr:colOff>
      <xdr:row>21</xdr:row>
      <xdr:rowOff>104775</xdr:rowOff>
    </xdr:from>
    <xdr:to>
      <xdr:col>5</xdr:col>
      <xdr:colOff>161925</xdr:colOff>
      <xdr:row>21</xdr:row>
      <xdr:rowOff>104777</xdr:rowOff>
    </xdr:to>
    <xdr:cxnSp macro="">
      <xdr:nvCxnSpPr>
        <xdr:cNvPr id="65" name="Connecteur droit 64"/>
        <xdr:cNvCxnSpPr/>
      </xdr:nvCxnSpPr>
      <xdr:spPr>
        <a:xfrm flipV="1">
          <a:off x="3162300" y="4105275"/>
          <a:ext cx="885825" cy="2"/>
        </a:xfrm>
        <a:prstGeom prst="line">
          <a:avLst/>
        </a:prstGeom>
        <a:noFill/>
        <a:ln w="19050" cap="flat" cmpd="sng" algn="ctr">
          <a:solidFill>
            <a:srgbClr val="FF0000"/>
          </a:solidFill>
          <a:prstDash val="solid"/>
          <a:headEnd type="none"/>
          <a:tailEnd type="stealth"/>
        </a:ln>
        <a:effectLst/>
      </xdr:spPr>
    </xdr:cxnSp>
    <xdr:clientData/>
  </xdr:twoCellAnchor>
  <xdr:twoCellAnchor>
    <xdr:from>
      <xdr:col>4</xdr:col>
      <xdr:colOff>342900</xdr:colOff>
      <xdr:row>19</xdr:row>
      <xdr:rowOff>9525</xdr:rowOff>
    </xdr:from>
    <xdr:to>
      <xdr:col>5</xdr:col>
      <xdr:colOff>104776</xdr:colOff>
      <xdr:row>21</xdr:row>
      <xdr:rowOff>104779</xdr:rowOff>
    </xdr:to>
    <xdr:cxnSp macro="">
      <xdr:nvCxnSpPr>
        <xdr:cNvPr id="72" name="Connecteur droit 71"/>
        <xdr:cNvCxnSpPr/>
      </xdr:nvCxnSpPr>
      <xdr:spPr>
        <a:xfrm flipH="1" flipV="1">
          <a:off x="3467100" y="3629025"/>
          <a:ext cx="523876" cy="476254"/>
        </a:xfrm>
        <a:prstGeom prst="line">
          <a:avLst/>
        </a:prstGeom>
        <a:noFill/>
        <a:ln w="19050" cap="flat" cmpd="sng" algn="ctr">
          <a:solidFill>
            <a:srgbClr val="FF0000"/>
          </a:solidFill>
          <a:prstDash val="solid"/>
          <a:headEnd type="none"/>
          <a:tailEnd type="stealth"/>
        </a:ln>
        <a:effectLst/>
      </xdr:spPr>
    </xdr:cxnSp>
    <xdr:clientData/>
  </xdr:twoCellAnchor>
  <xdr:twoCellAnchor>
    <xdr:from>
      <xdr:col>4</xdr:col>
      <xdr:colOff>0</xdr:colOff>
      <xdr:row>4</xdr:row>
      <xdr:rowOff>0</xdr:rowOff>
    </xdr:from>
    <xdr:to>
      <xdr:col>5</xdr:col>
      <xdr:colOff>28575</xdr:colOff>
      <xdr:row>4</xdr:row>
      <xdr:rowOff>123825</xdr:rowOff>
    </xdr:to>
    <xdr:cxnSp macro="">
      <xdr:nvCxnSpPr>
        <xdr:cNvPr id="76" name="Connecteur droit 75"/>
        <xdr:cNvCxnSpPr/>
      </xdr:nvCxnSpPr>
      <xdr:spPr>
        <a:xfrm flipH="1">
          <a:off x="3124200" y="762000"/>
          <a:ext cx="790575" cy="123825"/>
        </a:xfrm>
        <a:prstGeom prst="line">
          <a:avLst/>
        </a:prstGeom>
        <a:noFill/>
        <a:ln w="19050" cap="flat" cmpd="sng" algn="ctr">
          <a:solidFill>
            <a:schemeClr val="tx1"/>
          </a:solidFill>
          <a:prstDash val="solid"/>
          <a:headEnd type="none"/>
          <a:tailEnd type="stealth"/>
        </a:ln>
        <a:effectLst/>
      </xdr:spPr>
    </xdr:cxnSp>
    <xdr:clientData/>
  </xdr:twoCellAnchor>
  <xdr:twoCellAnchor>
    <xdr:from>
      <xdr:col>6</xdr:col>
      <xdr:colOff>47626</xdr:colOff>
      <xdr:row>4</xdr:row>
      <xdr:rowOff>0</xdr:rowOff>
    </xdr:from>
    <xdr:to>
      <xdr:col>6</xdr:col>
      <xdr:colOff>381000</xdr:colOff>
      <xdr:row>5</xdr:row>
      <xdr:rowOff>0</xdr:rowOff>
    </xdr:to>
    <xdr:cxnSp macro="">
      <xdr:nvCxnSpPr>
        <xdr:cNvPr id="79" name="Connecteur droit 78"/>
        <xdr:cNvCxnSpPr/>
      </xdr:nvCxnSpPr>
      <xdr:spPr>
        <a:xfrm>
          <a:off x="4695826" y="762000"/>
          <a:ext cx="333374" cy="190500"/>
        </a:xfrm>
        <a:prstGeom prst="line">
          <a:avLst/>
        </a:prstGeom>
        <a:noFill/>
        <a:ln w="19050" cap="flat" cmpd="sng" algn="ctr">
          <a:solidFill>
            <a:schemeClr val="tx1"/>
          </a:solidFill>
          <a:prstDash val="solid"/>
          <a:headEnd type="none"/>
          <a:tailEnd type="stealth"/>
        </a:ln>
        <a:effectLst/>
      </xdr:spPr>
    </xdr:cxnSp>
    <xdr:clientData/>
  </xdr:twoCellAnchor>
  <xdr:twoCellAnchor>
    <xdr:from>
      <xdr:col>3</xdr:col>
      <xdr:colOff>371475</xdr:colOff>
      <xdr:row>32</xdr:row>
      <xdr:rowOff>28575</xdr:rowOff>
    </xdr:from>
    <xdr:to>
      <xdr:col>3</xdr:col>
      <xdr:colOff>476250</xdr:colOff>
      <xdr:row>33</xdr:row>
      <xdr:rowOff>19050</xdr:rowOff>
    </xdr:to>
    <xdr:sp macro="" textlink="">
      <xdr:nvSpPr>
        <xdr:cNvPr id="2" name="Ellipse 1"/>
        <xdr:cNvSpPr/>
      </xdr:nvSpPr>
      <xdr:spPr>
        <a:xfrm>
          <a:off x="2733675" y="6124575"/>
          <a:ext cx="104775" cy="180975"/>
        </a:xfrm>
        <a:prstGeom prst="ellipse">
          <a:avLst/>
        </a:prstGeom>
        <a:noFill/>
        <a:ln w="12700">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xdr:col>
      <xdr:colOff>381000</xdr:colOff>
      <xdr:row>38</xdr:row>
      <xdr:rowOff>19050</xdr:rowOff>
    </xdr:from>
    <xdr:to>
      <xdr:col>3</xdr:col>
      <xdr:colOff>485775</xdr:colOff>
      <xdr:row>39</xdr:row>
      <xdr:rowOff>9525</xdr:rowOff>
    </xdr:to>
    <xdr:sp macro="" textlink="">
      <xdr:nvSpPr>
        <xdr:cNvPr id="26" name="Ellipse 25"/>
        <xdr:cNvSpPr/>
      </xdr:nvSpPr>
      <xdr:spPr>
        <a:xfrm>
          <a:off x="2743200" y="7258050"/>
          <a:ext cx="104775" cy="180975"/>
        </a:xfrm>
        <a:prstGeom prst="ellipse">
          <a:avLst/>
        </a:prstGeom>
        <a:noFill/>
        <a:ln w="12700" cap="flat" cmpd="sng" algn="ctr">
          <a:solidFill>
            <a:srgbClr val="FF0000"/>
          </a:solidFill>
          <a:prstDash val="solid"/>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smtClean="0">
            <a:ln>
              <a:noFill/>
            </a:ln>
            <a:solidFill>
              <a:sysClr val="window" lastClr="FFFFFF"/>
            </a:solidFill>
            <a:effectLst/>
            <a:uLnTx/>
            <a:uFillTx/>
            <a:latin typeface="Calibri"/>
            <a:ea typeface="+mn-ea"/>
            <a:cs typeface="+mn-cs"/>
          </a:endParaRPr>
        </a:p>
      </xdr:txBody>
    </xdr:sp>
    <xdr:clientData/>
  </xdr:twoCellAnchor>
  <xdr:twoCellAnchor>
    <xdr:from>
      <xdr:col>3</xdr:col>
      <xdr:colOff>371475</xdr:colOff>
      <xdr:row>37</xdr:row>
      <xdr:rowOff>9525</xdr:rowOff>
    </xdr:from>
    <xdr:to>
      <xdr:col>3</xdr:col>
      <xdr:colOff>476250</xdr:colOff>
      <xdr:row>38</xdr:row>
      <xdr:rowOff>0</xdr:rowOff>
    </xdr:to>
    <xdr:sp macro="" textlink="">
      <xdr:nvSpPr>
        <xdr:cNvPr id="27" name="Ellipse 26"/>
        <xdr:cNvSpPr/>
      </xdr:nvSpPr>
      <xdr:spPr>
        <a:xfrm>
          <a:off x="2733675" y="7058025"/>
          <a:ext cx="104775" cy="180975"/>
        </a:xfrm>
        <a:prstGeom prst="ellipse">
          <a:avLst/>
        </a:prstGeom>
        <a:noFill/>
        <a:ln w="12700" cap="flat" cmpd="sng" algn="ctr">
          <a:solidFill>
            <a:srgbClr val="FF0000"/>
          </a:solidFill>
          <a:prstDash val="solid"/>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smtClean="0">
            <a:ln>
              <a:noFill/>
            </a:ln>
            <a:solidFill>
              <a:sysClr val="window" lastClr="FFFFFF"/>
            </a:solidFill>
            <a:effectLst/>
            <a:uLnTx/>
            <a:uFillTx/>
            <a:latin typeface="Calibri"/>
            <a:ea typeface="+mn-ea"/>
            <a:cs typeface="+mn-cs"/>
          </a:endParaRPr>
        </a:p>
      </xdr:txBody>
    </xdr:sp>
    <xdr:clientData/>
  </xdr:twoCellAnchor>
  <xdr:twoCellAnchor>
    <xdr:from>
      <xdr:col>3</xdr:col>
      <xdr:colOff>381000</xdr:colOff>
      <xdr:row>41</xdr:row>
      <xdr:rowOff>19050</xdr:rowOff>
    </xdr:from>
    <xdr:to>
      <xdr:col>3</xdr:col>
      <xdr:colOff>485775</xdr:colOff>
      <xdr:row>42</xdr:row>
      <xdr:rowOff>9525</xdr:rowOff>
    </xdr:to>
    <xdr:sp macro="" textlink="">
      <xdr:nvSpPr>
        <xdr:cNvPr id="29" name="Ellipse 28"/>
        <xdr:cNvSpPr/>
      </xdr:nvSpPr>
      <xdr:spPr>
        <a:xfrm>
          <a:off x="2743200" y="7829550"/>
          <a:ext cx="104775" cy="180975"/>
        </a:xfrm>
        <a:prstGeom prst="ellipse">
          <a:avLst/>
        </a:prstGeom>
        <a:noFill/>
        <a:ln w="12700" cap="flat" cmpd="sng" algn="ctr">
          <a:solidFill>
            <a:srgbClr val="FF0000"/>
          </a:solidFill>
          <a:prstDash val="solid"/>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smtClean="0">
            <a:ln>
              <a:noFill/>
            </a:ln>
            <a:solidFill>
              <a:sysClr val="window" lastClr="FFFFFF"/>
            </a:solidFill>
            <a:effectLst/>
            <a:uLnTx/>
            <a:uFillTx/>
            <a:latin typeface="Calibri"/>
            <a:ea typeface="+mn-ea"/>
            <a:cs typeface="+mn-cs"/>
          </a:endParaRPr>
        </a:p>
      </xdr:txBody>
    </xdr:sp>
    <xdr:clientData/>
  </xdr:twoCellAnchor>
  <xdr:twoCellAnchor>
    <xdr:from>
      <xdr:col>3</xdr:col>
      <xdr:colOff>390525</xdr:colOff>
      <xdr:row>34</xdr:row>
      <xdr:rowOff>28575</xdr:rowOff>
    </xdr:from>
    <xdr:to>
      <xdr:col>3</xdr:col>
      <xdr:colOff>495300</xdr:colOff>
      <xdr:row>35</xdr:row>
      <xdr:rowOff>19050</xdr:rowOff>
    </xdr:to>
    <xdr:sp macro="" textlink="">
      <xdr:nvSpPr>
        <xdr:cNvPr id="31" name="Ellipse 30"/>
        <xdr:cNvSpPr/>
      </xdr:nvSpPr>
      <xdr:spPr>
        <a:xfrm>
          <a:off x="2752725" y="6505575"/>
          <a:ext cx="104775" cy="180975"/>
        </a:xfrm>
        <a:prstGeom prst="ellipse">
          <a:avLst/>
        </a:prstGeom>
        <a:noFill/>
        <a:ln w="12700" cap="flat" cmpd="sng" algn="ctr">
          <a:solidFill>
            <a:srgbClr val="FF0000"/>
          </a:solidFill>
          <a:prstDash val="solid"/>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smtClean="0">
            <a:ln>
              <a:noFill/>
            </a:ln>
            <a:solidFill>
              <a:sysClr val="window" lastClr="FFFFFF"/>
            </a:solidFill>
            <a:effectLst/>
            <a:uLnTx/>
            <a:uFillTx/>
            <a:latin typeface="Calibri"/>
            <a:ea typeface="+mn-ea"/>
            <a:cs typeface="+mn-cs"/>
          </a:endParaRPr>
        </a:p>
      </xdr:txBody>
    </xdr:sp>
    <xdr:clientData/>
  </xdr:twoCellAnchor>
  <xdr:twoCellAnchor>
    <xdr:from>
      <xdr:col>3</xdr:col>
      <xdr:colOff>371475</xdr:colOff>
      <xdr:row>40</xdr:row>
      <xdr:rowOff>28575</xdr:rowOff>
    </xdr:from>
    <xdr:to>
      <xdr:col>3</xdr:col>
      <xdr:colOff>476250</xdr:colOff>
      <xdr:row>41</xdr:row>
      <xdr:rowOff>19050</xdr:rowOff>
    </xdr:to>
    <xdr:sp macro="" textlink="">
      <xdr:nvSpPr>
        <xdr:cNvPr id="34" name="Ellipse 33"/>
        <xdr:cNvSpPr/>
      </xdr:nvSpPr>
      <xdr:spPr>
        <a:xfrm>
          <a:off x="2733675" y="7648575"/>
          <a:ext cx="104775" cy="180975"/>
        </a:xfrm>
        <a:prstGeom prst="ellipse">
          <a:avLst/>
        </a:prstGeom>
        <a:noFill/>
        <a:ln w="12700" cap="flat" cmpd="sng" algn="ctr">
          <a:solidFill>
            <a:srgbClr val="FF0000"/>
          </a:solidFill>
          <a:prstDash val="solid"/>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smtClean="0">
            <a:ln>
              <a:noFill/>
            </a:ln>
            <a:solidFill>
              <a:sysClr val="window" lastClr="FFFFFF"/>
            </a:solidFill>
            <a:effectLst/>
            <a:uLnTx/>
            <a:uFillTx/>
            <a:latin typeface="Calibri"/>
            <a:ea typeface="+mn-ea"/>
            <a:cs typeface="+mn-cs"/>
          </a:endParaRPr>
        </a:p>
      </xdr:txBody>
    </xdr:sp>
    <xdr:clientData/>
  </xdr:twoCellAnchor>
  <xdr:twoCellAnchor>
    <xdr:from>
      <xdr:col>1</xdr:col>
      <xdr:colOff>428625</xdr:colOff>
      <xdr:row>54</xdr:row>
      <xdr:rowOff>0</xdr:rowOff>
    </xdr:from>
    <xdr:to>
      <xdr:col>1</xdr:col>
      <xdr:colOff>457200</xdr:colOff>
      <xdr:row>67</xdr:row>
      <xdr:rowOff>142875</xdr:rowOff>
    </xdr:to>
    <xdr:cxnSp macro="">
      <xdr:nvCxnSpPr>
        <xdr:cNvPr id="7" name="Connecteur droit avec flèche 6"/>
        <xdr:cNvCxnSpPr/>
      </xdr:nvCxnSpPr>
      <xdr:spPr>
        <a:xfrm flipH="1">
          <a:off x="1190625" y="10525125"/>
          <a:ext cx="28575" cy="2619375"/>
        </a:xfrm>
        <a:prstGeom prst="straightConnector1">
          <a:avLst/>
        </a:prstGeom>
        <a:ln w="19050">
          <a:solidFill>
            <a:schemeClr val="tx1"/>
          </a:solidFill>
          <a:headEnd type="stealth"/>
          <a:tailEnd type="stealth"/>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0</xdr:col>
      <xdr:colOff>238125</xdr:colOff>
      <xdr:row>59</xdr:row>
      <xdr:rowOff>133350</xdr:rowOff>
    </xdr:from>
    <xdr:to>
      <xdr:col>1</xdr:col>
      <xdr:colOff>323850</xdr:colOff>
      <xdr:row>61</xdr:row>
      <xdr:rowOff>104775</xdr:rowOff>
    </xdr:to>
    <xdr:sp macro="" textlink="">
      <xdr:nvSpPr>
        <xdr:cNvPr id="9" name="ZoneTexte 8"/>
        <xdr:cNvSpPr txBox="1"/>
      </xdr:nvSpPr>
      <xdr:spPr>
        <a:xfrm>
          <a:off x="238125" y="11487150"/>
          <a:ext cx="847725" cy="352425"/>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t>30 lignes</a:t>
          </a:r>
        </a:p>
      </xdr:txBody>
    </xdr:sp>
    <xdr:clientData/>
  </xdr:twoCellAnchor>
  <xdr:twoCellAnchor>
    <xdr:from>
      <xdr:col>2</xdr:col>
      <xdr:colOff>876300</xdr:colOff>
      <xdr:row>55</xdr:row>
      <xdr:rowOff>9525</xdr:rowOff>
    </xdr:from>
    <xdr:to>
      <xdr:col>2</xdr:col>
      <xdr:colOff>981075</xdr:colOff>
      <xdr:row>56</xdr:row>
      <xdr:rowOff>0</xdr:rowOff>
    </xdr:to>
    <xdr:sp macro="" textlink="">
      <xdr:nvSpPr>
        <xdr:cNvPr id="36" name="Ellipse 35"/>
        <xdr:cNvSpPr/>
      </xdr:nvSpPr>
      <xdr:spPr>
        <a:xfrm>
          <a:off x="2295525" y="10829925"/>
          <a:ext cx="104775" cy="180975"/>
        </a:xfrm>
        <a:prstGeom prst="ellipse">
          <a:avLst/>
        </a:prstGeom>
        <a:noFill/>
        <a:ln w="12700">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xdr:col>
      <xdr:colOff>866775</xdr:colOff>
      <xdr:row>61</xdr:row>
      <xdr:rowOff>28575</xdr:rowOff>
    </xdr:from>
    <xdr:to>
      <xdr:col>2</xdr:col>
      <xdr:colOff>971550</xdr:colOff>
      <xdr:row>62</xdr:row>
      <xdr:rowOff>19050</xdr:rowOff>
    </xdr:to>
    <xdr:sp macro="" textlink="">
      <xdr:nvSpPr>
        <xdr:cNvPr id="37" name="Ellipse 36"/>
        <xdr:cNvSpPr/>
      </xdr:nvSpPr>
      <xdr:spPr>
        <a:xfrm>
          <a:off x="2286000" y="11991975"/>
          <a:ext cx="104775" cy="180975"/>
        </a:xfrm>
        <a:prstGeom prst="ellipse">
          <a:avLst/>
        </a:prstGeom>
        <a:noFill/>
        <a:ln w="12700" cap="flat" cmpd="sng" algn="ctr">
          <a:solidFill>
            <a:srgbClr val="FF0000"/>
          </a:solidFill>
          <a:prstDash val="solid"/>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smtClean="0">
            <a:ln>
              <a:noFill/>
            </a:ln>
            <a:solidFill>
              <a:sysClr val="window" lastClr="FFFFFF"/>
            </a:solidFill>
            <a:effectLst/>
            <a:uLnTx/>
            <a:uFillTx/>
            <a:latin typeface="Calibri"/>
            <a:ea typeface="+mn-ea"/>
            <a:cs typeface="+mn-cs"/>
          </a:endParaRPr>
        </a:p>
      </xdr:txBody>
    </xdr:sp>
    <xdr:clientData/>
  </xdr:twoCellAnchor>
  <xdr:twoCellAnchor>
    <xdr:from>
      <xdr:col>2</xdr:col>
      <xdr:colOff>866775</xdr:colOff>
      <xdr:row>60</xdr:row>
      <xdr:rowOff>9525</xdr:rowOff>
    </xdr:from>
    <xdr:to>
      <xdr:col>2</xdr:col>
      <xdr:colOff>971550</xdr:colOff>
      <xdr:row>61</xdr:row>
      <xdr:rowOff>0</xdr:rowOff>
    </xdr:to>
    <xdr:sp macro="" textlink="">
      <xdr:nvSpPr>
        <xdr:cNvPr id="39" name="Ellipse 38"/>
        <xdr:cNvSpPr/>
      </xdr:nvSpPr>
      <xdr:spPr>
        <a:xfrm>
          <a:off x="2286000" y="11782425"/>
          <a:ext cx="104775" cy="180975"/>
        </a:xfrm>
        <a:prstGeom prst="ellipse">
          <a:avLst/>
        </a:prstGeom>
        <a:noFill/>
        <a:ln w="12700" cap="flat" cmpd="sng" algn="ctr">
          <a:solidFill>
            <a:srgbClr val="FF0000"/>
          </a:solidFill>
          <a:prstDash val="solid"/>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smtClean="0">
            <a:ln>
              <a:noFill/>
            </a:ln>
            <a:solidFill>
              <a:sysClr val="window" lastClr="FFFFFF"/>
            </a:solidFill>
            <a:effectLst/>
            <a:uLnTx/>
            <a:uFillTx/>
            <a:latin typeface="Calibri"/>
            <a:ea typeface="+mn-ea"/>
            <a:cs typeface="+mn-cs"/>
          </a:endParaRPr>
        </a:p>
      </xdr:txBody>
    </xdr:sp>
    <xdr:clientData/>
  </xdr:twoCellAnchor>
  <xdr:twoCellAnchor>
    <xdr:from>
      <xdr:col>2</xdr:col>
      <xdr:colOff>866775</xdr:colOff>
      <xdr:row>64</xdr:row>
      <xdr:rowOff>9525</xdr:rowOff>
    </xdr:from>
    <xdr:to>
      <xdr:col>2</xdr:col>
      <xdr:colOff>971550</xdr:colOff>
      <xdr:row>65</xdr:row>
      <xdr:rowOff>0</xdr:rowOff>
    </xdr:to>
    <xdr:sp macro="" textlink="">
      <xdr:nvSpPr>
        <xdr:cNvPr id="40" name="Ellipse 39"/>
        <xdr:cNvSpPr/>
      </xdr:nvSpPr>
      <xdr:spPr>
        <a:xfrm>
          <a:off x="2286000" y="12544425"/>
          <a:ext cx="104775" cy="180975"/>
        </a:xfrm>
        <a:prstGeom prst="ellipse">
          <a:avLst/>
        </a:prstGeom>
        <a:noFill/>
        <a:ln w="12700" cap="flat" cmpd="sng" algn="ctr">
          <a:solidFill>
            <a:srgbClr val="FF0000"/>
          </a:solidFill>
          <a:prstDash val="solid"/>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smtClean="0">
            <a:ln>
              <a:noFill/>
            </a:ln>
            <a:solidFill>
              <a:sysClr val="window" lastClr="FFFFFF"/>
            </a:solidFill>
            <a:effectLst/>
            <a:uLnTx/>
            <a:uFillTx/>
            <a:latin typeface="Calibri"/>
            <a:ea typeface="+mn-ea"/>
            <a:cs typeface="+mn-cs"/>
          </a:endParaRPr>
        </a:p>
      </xdr:txBody>
    </xdr:sp>
    <xdr:clientData/>
  </xdr:twoCellAnchor>
  <xdr:twoCellAnchor>
    <xdr:from>
      <xdr:col>2</xdr:col>
      <xdr:colOff>876300</xdr:colOff>
      <xdr:row>57</xdr:row>
      <xdr:rowOff>19050</xdr:rowOff>
    </xdr:from>
    <xdr:to>
      <xdr:col>2</xdr:col>
      <xdr:colOff>981075</xdr:colOff>
      <xdr:row>58</xdr:row>
      <xdr:rowOff>9525</xdr:rowOff>
    </xdr:to>
    <xdr:sp macro="" textlink="">
      <xdr:nvSpPr>
        <xdr:cNvPr id="41" name="Ellipse 40"/>
        <xdr:cNvSpPr/>
      </xdr:nvSpPr>
      <xdr:spPr>
        <a:xfrm>
          <a:off x="2295525" y="11220450"/>
          <a:ext cx="104775" cy="180975"/>
        </a:xfrm>
        <a:prstGeom prst="ellipse">
          <a:avLst/>
        </a:prstGeom>
        <a:noFill/>
        <a:ln w="12700" cap="flat" cmpd="sng" algn="ctr">
          <a:solidFill>
            <a:srgbClr val="FF0000"/>
          </a:solidFill>
          <a:prstDash val="solid"/>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smtClean="0">
            <a:ln>
              <a:noFill/>
            </a:ln>
            <a:solidFill>
              <a:sysClr val="window" lastClr="FFFFFF"/>
            </a:solidFill>
            <a:effectLst/>
            <a:uLnTx/>
            <a:uFillTx/>
            <a:latin typeface="Calibri"/>
            <a:ea typeface="+mn-ea"/>
            <a:cs typeface="+mn-cs"/>
          </a:endParaRPr>
        </a:p>
      </xdr:txBody>
    </xdr:sp>
    <xdr:clientData/>
  </xdr:twoCellAnchor>
  <xdr:twoCellAnchor>
    <xdr:from>
      <xdr:col>2</xdr:col>
      <xdr:colOff>876300</xdr:colOff>
      <xdr:row>63</xdr:row>
      <xdr:rowOff>19050</xdr:rowOff>
    </xdr:from>
    <xdr:to>
      <xdr:col>2</xdr:col>
      <xdr:colOff>981075</xdr:colOff>
      <xdr:row>64</xdr:row>
      <xdr:rowOff>9525</xdr:rowOff>
    </xdr:to>
    <xdr:sp macro="" textlink="">
      <xdr:nvSpPr>
        <xdr:cNvPr id="42" name="Ellipse 41"/>
        <xdr:cNvSpPr/>
      </xdr:nvSpPr>
      <xdr:spPr>
        <a:xfrm>
          <a:off x="2295525" y="12363450"/>
          <a:ext cx="104775" cy="180975"/>
        </a:xfrm>
        <a:prstGeom prst="ellipse">
          <a:avLst/>
        </a:prstGeom>
        <a:noFill/>
        <a:ln w="12700" cap="flat" cmpd="sng" algn="ctr">
          <a:solidFill>
            <a:srgbClr val="FF0000"/>
          </a:solidFill>
          <a:prstDash val="solid"/>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smtClean="0">
            <a:ln>
              <a:noFill/>
            </a:ln>
            <a:solidFill>
              <a:sysClr val="window" lastClr="FFFFFF"/>
            </a:solidFill>
            <a:effectLst/>
            <a:uLnTx/>
            <a:uFillTx/>
            <a:latin typeface="Calibri"/>
            <a:ea typeface="+mn-ea"/>
            <a:cs typeface="+mn-cs"/>
          </a:endParaRPr>
        </a:p>
      </xdr:txBody>
    </xdr:sp>
    <xdr:clientData/>
  </xdr:twoCellAnchor>
  <xdr:twoCellAnchor>
    <xdr:from>
      <xdr:col>2</xdr:col>
      <xdr:colOff>28576</xdr:colOff>
      <xdr:row>52</xdr:row>
      <xdr:rowOff>0</xdr:rowOff>
    </xdr:from>
    <xdr:to>
      <xdr:col>12</xdr:col>
      <xdr:colOff>742950</xdr:colOff>
      <xdr:row>52</xdr:row>
      <xdr:rowOff>9527</xdr:rowOff>
    </xdr:to>
    <xdr:cxnSp macro="">
      <xdr:nvCxnSpPr>
        <xdr:cNvPr id="44" name="Connecteur droit avec flèche 43"/>
        <xdr:cNvCxnSpPr/>
      </xdr:nvCxnSpPr>
      <xdr:spPr>
        <a:xfrm flipV="1">
          <a:off x="1447801" y="10010775"/>
          <a:ext cx="9810749" cy="9527"/>
        </a:xfrm>
        <a:prstGeom prst="straightConnector1">
          <a:avLst/>
        </a:prstGeom>
        <a:noFill/>
        <a:ln w="19050" cap="flat" cmpd="sng" algn="ctr">
          <a:solidFill>
            <a:sysClr val="windowText" lastClr="000000"/>
          </a:solidFill>
          <a:prstDash val="solid"/>
          <a:headEnd type="stealth"/>
          <a:tailEnd type="stealth"/>
        </a:ln>
        <a:effectLst/>
      </xdr:spPr>
    </xdr:cxnSp>
    <xdr:clientData/>
  </xdr:twoCellAnchor>
  <xdr:twoCellAnchor>
    <xdr:from>
      <xdr:col>3</xdr:col>
      <xdr:colOff>209548</xdr:colOff>
      <xdr:row>49</xdr:row>
      <xdr:rowOff>180975</xdr:rowOff>
    </xdr:from>
    <xdr:to>
      <xdr:col>10</xdr:col>
      <xdr:colOff>581024</xdr:colOff>
      <xdr:row>51</xdr:row>
      <xdr:rowOff>152400</xdr:rowOff>
    </xdr:to>
    <xdr:sp macro="" textlink="">
      <xdr:nvSpPr>
        <xdr:cNvPr id="47" name="ZoneTexte 46"/>
        <xdr:cNvSpPr txBox="1"/>
      </xdr:nvSpPr>
      <xdr:spPr>
        <a:xfrm>
          <a:off x="3390898" y="9620250"/>
          <a:ext cx="5943601" cy="352425"/>
        </a:xfrm>
        <a:prstGeom prst="rect">
          <a:avLst/>
        </a:prstGeom>
        <a:noFill/>
        <a:ln w="9525" cmpd="sng">
          <a:noFill/>
        </a:ln>
        <a:effectLst/>
      </xdr:spPr>
      <xdr:txBody>
        <a:bodyPr vertOverflow="clip" horzOverflow="clip" wrap="square"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smtClean="0">
              <a:ln>
                <a:noFill/>
              </a:ln>
              <a:solidFill>
                <a:sysClr val="windowText" lastClr="000000"/>
              </a:solidFill>
              <a:effectLst/>
              <a:uLnTx/>
              <a:uFillTx/>
              <a:latin typeface="Calibri"/>
              <a:ea typeface="+mn-ea"/>
              <a:cs typeface="+mn-cs"/>
            </a:rPr>
            <a:t>20 colonnes voire plus si besoin de colonnes masquées pour les calculs intermédiaires</a:t>
          </a:r>
        </a:p>
      </xdr:txBody>
    </xdr:sp>
    <xdr:clientData/>
  </xdr:twoCellAnchor>
  <xdr:twoCellAnchor>
    <xdr:from>
      <xdr:col>0</xdr:col>
      <xdr:colOff>661988</xdr:colOff>
      <xdr:row>52</xdr:row>
      <xdr:rowOff>180975</xdr:rowOff>
    </xdr:from>
    <xdr:to>
      <xdr:col>1</xdr:col>
      <xdr:colOff>409575</xdr:colOff>
      <xdr:row>59</xdr:row>
      <xdr:rowOff>133350</xdr:rowOff>
    </xdr:to>
    <xdr:cxnSp macro="">
      <xdr:nvCxnSpPr>
        <xdr:cNvPr id="48" name="Connecteur droit avec flèche 47"/>
        <xdr:cNvCxnSpPr>
          <a:endCxn id="9" idx="0"/>
        </xdr:cNvCxnSpPr>
      </xdr:nvCxnSpPr>
      <xdr:spPr>
        <a:xfrm flipH="1">
          <a:off x="661988" y="10086975"/>
          <a:ext cx="509587" cy="1524000"/>
        </a:xfrm>
        <a:prstGeom prst="straightConnector1">
          <a:avLst/>
        </a:prstGeom>
        <a:noFill/>
        <a:ln w="12700" cap="flat" cmpd="sng" algn="ctr">
          <a:solidFill>
            <a:srgbClr val="0070C0"/>
          </a:solidFill>
          <a:prstDash val="solid"/>
          <a:headEnd type="none"/>
          <a:tailEnd type="stealth"/>
        </a:ln>
        <a:effectLst/>
      </xdr:spPr>
    </xdr:cxnSp>
    <xdr:clientData/>
  </xdr:twoCellAnchor>
  <xdr:twoCellAnchor>
    <xdr:from>
      <xdr:col>1</xdr:col>
      <xdr:colOff>400050</xdr:colOff>
      <xdr:row>51</xdr:row>
      <xdr:rowOff>0</xdr:rowOff>
    </xdr:from>
    <xdr:to>
      <xdr:col>3</xdr:col>
      <xdr:colOff>638175</xdr:colOff>
      <xdr:row>53</xdr:row>
      <xdr:rowOff>1</xdr:rowOff>
    </xdr:to>
    <xdr:cxnSp macro="">
      <xdr:nvCxnSpPr>
        <xdr:cNvPr id="53" name="Connecteur droit avec flèche 52"/>
        <xdr:cNvCxnSpPr/>
      </xdr:nvCxnSpPr>
      <xdr:spPr>
        <a:xfrm flipV="1">
          <a:off x="1162050" y="9820275"/>
          <a:ext cx="2657475" cy="390526"/>
        </a:xfrm>
        <a:prstGeom prst="straightConnector1">
          <a:avLst/>
        </a:prstGeom>
        <a:noFill/>
        <a:ln w="12700" cap="flat" cmpd="sng" algn="ctr">
          <a:solidFill>
            <a:srgbClr val="0070C0"/>
          </a:solidFill>
          <a:prstDash val="solid"/>
          <a:headEnd type="none"/>
          <a:tailEnd type="stealth"/>
        </a:ln>
        <a:effectLst/>
      </xdr:spPr>
    </xdr:cxnSp>
    <xdr:clientData/>
  </xdr:twoCellAnchor>
  <xdr:twoCellAnchor>
    <xdr:from>
      <xdr:col>7</xdr:col>
      <xdr:colOff>19050</xdr:colOff>
      <xdr:row>25</xdr:row>
      <xdr:rowOff>180975</xdr:rowOff>
    </xdr:from>
    <xdr:to>
      <xdr:col>7</xdr:col>
      <xdr:colOff>733425</xdr:colOff>
      <xdr:row>25</xdr:row>
      <xdr:rowOff>180975</xdr:rowOff>
    </xdr:to>
    <xdr:cxnSp macro="">
      <xdr:nvCxnSpPr>
        <xdr:cNvPr id="62" name="Connecteur droit 61"/>
        <xdr:cNvCxnSpPr/>
      </xdr:nvCxnSpPr>
      <xdr:spPr>
        <a:xfrm>
          <a:off x="6410325" y="5048250"/>
          <a:ext cx="714375" cy="0"/>
        </a:xfrm>
        <a:prstGeom prst="line">
          <a:avLst/>
        </a:prstGeom>
        <a:noFill/>
        <a:ln w="19050" cap="flat" cmpd="sng" algn="ctr">
          <a:solidFill>
            <a:sysClr val="windowText" lastClr="000000"/>
          </a:solidFill>
          <a:prstDash val="solid"/>
          <a:headEnd type="oval"/>
          <a:tailEnd type="oval"/>
        </a:ln>
        <a:effectLst/>
      </xdr:spPr>
    </xdr:cxnSp>
    <xdr:clientData/>
  </xdr:twoCellAnchor>
  <xdr:twoCellAnchor>
    <xdr:from>
      <xdr:col>2</xdr:col>
      <xdr:colOff>876300</xdr:colOff>
      <xdr:row>65</xdr:row>
      <xdr:rowOff>19050</xdr:rowOff>
    </xdr:from>
    <xdr:to>
      <xdr:col>2</xdr:col>
      <xdr:colOff>981075</xdr:colOff>
      <xdr:row>66</xdr:row>
      <xdr:rowOff>9525</xdr:rowOff>
    </xdr:to>
    <xdr:sp macro="" textlink="">
      <xdr:nvSpPr>
        <xdr:cNvPr id="64" name="Ellipse 63"/>
        <xdr:cNvSpPr/>
      </xdr:nvSpPr>
      <xdr:spPr>
        <a:xfrm>
          <a:off x="2295525" y="12744450"/>
          <a:ext cx="104775" cy="180975"/>
        </a:xfrm>
        <a:prstGeom prst="ellipse">
          <a:avLst/>
        </a:prstGeom>
        <a:noFill/>
        <a:ln w="12700" cap="flat" cmpd="sng" algn="ctr">
          <a:solidFill>
            <a:srgbClr val="FF0000"/>
          </a:solidFill>
          <a:prstDash val="solid"/>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smtClean="0">
            <a:ln>
              <a:noFill/>
            </a:ln>
            <a:solidFill>
              <a:sysClr val="window" lastClr="FFFFFF"/>
            </a:solidFill>
            <a:effectLst/>
            <a:uLnTx/>
            <a:uFillTx/>
            <a:latin typeface="Calibri"/>
            <a:ea typeface="+mn-ea"/>
            <a:cs typeface="+mn-cs"/>
          </a:endParaRPr>
        </a:p>
      </xdr:txBody>
    </xdr:sp>
    <xdr:clientData/>
  </xdr:twoCellAnchor>
  <xdr:twoCellAnchor>
    <xdr:from>
      <xdr:col>13</xdr:col>
      <xdr:colOff>323850</xdr:colOff>
      <xdr:row>60</xdr:row>
      <xdr:rowOff>38100</xdr:rowOff>
    </xdr:from>
    <xdr:to>
      <xdr:col>15</xdr:col>
      <xdr:colOff>114300</xdr:colOff>
      <xdr:row>63</xdr:row>
      <xdr:rowOff>161925</xdr:rowOff>
    </xdr:to>
    <xdr:sp macro="" textlink="">
      <xdr:nvSpPr>
        <xdr:cNvPr id="67" name="ZoneTexte 66"/>
        <xdr:cNvSpPr txBox="1"/>
      </xdr:nvSpPr>
      <xdr:spPr>
        <a:xfrm>
          <a:off x="11601450" y="11830050"/>
          <a:ext cx="1314450" cy="695325"/>
        </a:xfrm>
        <a:prstGeom prst="rect">
          <a:avLst/>
        </a:prstGeom>
        <a:solidFill>
          <a:sysClr val="window" lastClr="FFFFFF"/>
        </a:solidFill>
        <a:ln w="9525" cmpd="sng">
          <a:noFill/>
        </a:ln>
        <a:effectLst/>
      </xdr:spPr>
      <xdr:txBody>
        <a:bodyPr vertOverflow="clip" horzOverflow="clip" wrap="square"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smtClean="0">
              <a:ln>
                <a:noFill/>
              </a:ln>
              <a:solidFill>
                <a:sysClr val="windowText" lastClr="000000"/>
              </a:solidFill>
              <a:effectLst/>
              <a:uLnTx/>
              <a:uFillTx/>
              <a:latin typeface="Calibri"/>
              <a:ea typeface="+mn-ea"/>
              <a:cs typeface="+mn-cs"/>
            </a:rPr>
            <a:t>cet émetteur est  donc le plus défavorisé</a:t>
          </a:r>
        </a:p>
      </xdr:txBody>
    </xdr:sp>
    <xdr:clientData/>
  </xdr:twoCellAnchor>
  <xdr:twoCellAnchor>
    <xdr:from>
      <xdr:col>2</xdr:col>
      <xdr:colOff>971550</xdr:colOff>
      <xdr:row>62</xdr:row>
      <xdr:rowOff>9525</xdr:rowOff>
    </xdr:from>
    <xdr:to>
      <xdr:col>13</xdr:col>
      <xdr:colOff>500063</xdr:colOff>
      <xdr:row>64</xdr:row>
      <xdr:rowOff>100013</xdr:rowOff>
    </xdr:to>
    <xdr:cxnSp macro="">
      <xdr:nvCxnSpPr>
        <xdr:cNvPr id="68" name="Connecteur droit avec flèche 67"/>
        <xdr:cNvCxnSpPr>
          <a:endCxn id="40" idx="6"/>
        </xdr:cNvCxnSpPr>
      </xdr:nvCxnSpPr>
      <xdr:spPr>
        <a:xfrm flipH="1">
          <a:off x="2390775" y="12182475"/>
          <a:ext cx="9386888" cy="471488"/>
        </a:xfrm>
        <a:prstGeom prst="straightConnector1">
          <a:avLst/>
        </a:prstGeom>
        <a:noFill/>
        <a:ln w="12700" cap="flat" cmpd="sng" algn="ctr">
          <a:solidFill>
            <a:srgbClr val="0070C0"/>
          </a:solidFill>
          <a:prstDash val="solid"/>
          <a:headEnd type="none"/>
          <a:tailEnd type="stealth"/>
        </a:ln>
        <a:effectLst/>
      </xdr:spPr>
    </xdr:cxnSp>
    <xdr:clientData/>
  </xdr:twoCellAnchor>
  <xdr:twoCellAnchor>
    <xdr:from>
      <xdr:col>11</xdr:col>
      <xdr:colOff>838200</xdr:colOff>
      <xdr:row>62</xdr:row>
      <xdr:rowOff>0</xdr:rowOff>
    </xdr:from>
    <xdr:to>
      <xdr:col>13</xdr:col>
      <xdr:colOff>509588</xdr:colOff>
      <xdr:row>64</xdr:row>
      <xdr:rowOff>104775</xdr:rowOff>
    </xdr:to>
    <xdr:cxnSp macro="">
      <xdr:nvCxnSpPr>
        <xdr:cNvPr id="73" name="Connecteur droit avec flèche 72"/>
        <xdr:cNvCxnSpPr/>
      </xdr:nvCxnSpPr>
      <xdr:spPr>
        <a:xfrm flipH="1">
          <a:off x="10496550" y="12172950"/>
          <a:ext cx="1290638" cy="485775"/>
        </a:xfrm>
        <a:prstGeom prst="straightConnector1">
          <a:avLst/>
        </a:prstGeom>
        <a:noFill/>
        <a:ln w="12700" cap="flat" cmpd="sng" algn="ctr">
          <a:solidFill>
            <a:srgbClr val="0070C0"/>
          </a:solidFill>
          <a:prstDash val="solid"/>
          <a:headEnd type="none"/>
          <a:tailEnd type="stealth"/>
        </a:ln>
        <a:effectLst/>
      </xdr:spPr>
    </xdr:cxnSp>
    <xdr:clientData/>
  </xdr:twoCellAnchor>
  <xdr:twoCellAnchor>
    <xdr:from>
      <xdr:col>2</xdr:col>
      <xdr:colOff>1181099</xdr:colOff>
      <xdr:row>67</xdr:row>
      <xdr:rowOff>57150</xdr:rowOff>
    </xdr:from>
    <xdr:to>
      <xdr:col>3</xdr:col>
      <xdr:colOff>761999</xdr:colOff>
      <xdr:row>72</xdr:row>
      <xdr:rowOff>57150</xdr:rowOff>
    </xdr:to>
    <xdr:sp macro="" textlink="">
      <xdr:nvSpPr>
        <xdr:cNvPr id="74" name="ZoneTexte 73"/>
        <xdr:cNvSpPr txBox="1"/>
      </xdr:nvSpPr>
      <xdr:spPr>
        <a:xfrm>
          <a:off x="2600324" y="13201650"/>
          <a:ext cx="1343025" cy="952500"/>
        </a:xfrm>
        <a:prstGeom prst="rect">
          <a:avLst/>
        </a:prstGeom>
        <a:solidFill>
          <a:sysClr val="window" lastClr="FFFFFF"/>
        </a:solidFill>
        <a:ln w="9525" cmpd="sng">
          <a:noFill/>
        </a:ln>
        <a:effectLst/>
      </xdr:spPr>
      <xdr:txBody>
        <a:bodyPr vertOverflow="clip" horzOverflow="clip" wrap="square"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smtClean="0">
              <a:ln>
                <a:noFill/>
              </a:ln>
              <a:solidFill>
                <a:sysClr val="windowText" lastClr="000000"/>
              </a:solidFill>
              <a:effectLst/>
              <a:uLnTx/>
              <a:uFillTx/>
              <a:latin typeface="Calibri"/>
              <a:ea typeface="+mn-ea"/>
              <a:cs typeface="+mn-cs"/>
            </a:rPr>
            <a:t>si possible je voudrais éviter de respecter un ordre d'entrée particulier</a:t>
          </a:r>
        </a:p>
      </xdr:txBody>
    </xdr:sp>
    <xdr:clientData/>
  </xdr:twoCellAnchor>
  <xdr:twoCellAnchor>
    <xdr:from>
      <xdr:col>2</xdr:col>
      <xdr:colOff>1162051</xdr:colOff>
      <xdr:row>66</xdr:row>
      <xdr:rowOff>0</xdr:rowOff>
    </xdr:from>
    <xdr:to>
      <xdr:col>2</xdr:col>
      <xdr:colOff>1647825</xdr:colOff>
      <xdr:row>68</xdr:row>
      <xdr:rowOff>0</xdr:rowOff>
    </xdr:to>
    <xdr:cxnSp macro="">
      <xdr:nvCxnSpPr>
        <xdr:cNvPr id="75" name="Connecteur droit avec flèche 74"/>
        <xdr:cNvCxnSpPr/>
      </xdr:nvCxnSpPr>
      <xdr:spPr>
        <a:xfrm flipH="1" flipV="1">
          <a:off x="2581276" y="12944475"/>
          <a:ext cx="485774" cy="390525"/>
        </a:xfrm>
        <a:prstGeom prst="straightConnector1">
          <a:avLst/>
        </a:prstGeom>
        <a:noFill/>
        <a:ln w="12700" cap="flat" cmpd="sng" algn="ctr">
          <a:solidFill>
            <a:srgbClr val="0070C0"/>
          </a:solidFill>
          <a:prstDash val="solid"/>
          <a:headEnd type="none"/>
          <a:tailEnd type="stealth"/>
        </a:ln>
        <a:effectLst/>
      </xdr:spPr>
    </xdr:cxnSp>
    <xdr:clientData/>
  </xdr:twoCellAnchor>
  <xdr:twoCellAnchor>
    <xdr:from>
      <xdr:col>2</xdr:col>
      <xdr:colOff>504825</xdr:colOff>
      <xdr:row>53</xdr:row>
      <xdr:rowOff>285750</xdr:rowOff>
    </xdr:from>
    <xdr:to>
      <xdr:col>2</xdr:col>
      <xdr:colOff>1304925</xdr:colOff>
      <xdr:row>67</xdr:row>
      <xdr:rowOff>9525</xdr:rowOff>
    </xdr:to>
    <xdr:sp macro="" textlink="">
      <xdr:nvSpPr>
        <xdr:cNvPr id="80" name="Ellipse 79"/>
        <xdr:cNvSpPr/>
      </xdr:nvSpPr>
      <xdr:spPr>
        <a:xfrm>
          <a:off x="1924050" y="10496550"/>
          <a:ext cx="800100" cy="2657475"/>
        </a:xfrm>
        <a:prstGeom prst="ellipse">
          <a:avLst/>
        </a:prstGeom>
        <a:noFill/>
        <a:ln w="12700" cap="flat" cmpd="sng" algn="ctr">
          <a:solidFill>
            <a:srgbClr val="0070C0"/>
          </a:solidFill>
          <a:prstDash val="solid"/>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smtClean="0">
            <a:ln>
              <a:noFill/>
            </a:ln>
            <a:solidFill>
              <a:sysClr val="window" lastClr="FFFFFF"/>
            </a:solidFill>
            <a:effectLst/>
            <a:uLnTx/>
            <a:uFillTx/>
            <a:latin typeface="Calibri"/>
            <a:ea typeface="+mn-ea"/>
            <a:cs typeface="+mn-cs"/>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7:V78"/>
  <sheetViews>
    <sheetView topLeftCell="C4" workbookViewId="0">
      <selection activeCell="C36" sqref="C36"/>
    </sheetView>
  </sheetViews>
  <sheetFormatPr baseColWidth="10" defaultRowHeight="15" x14ac:dyDescent="0.25"/>
  <cols>
    <col min="2" max="3" width="11.42578125" customWidth="1"/>
  </cols>
  <sheetData>
    <row r="7" spans="2:22" x14ac:dyDescent="0.25">
      <c r="K7" s="1"/>
    </row>
    <row r="8" spans="2:22" x14ac:dyDescent="0.25">
      <c r="J8" s="1"/>
    </row>
    <row r="9" spans="2:22" x14ac:dyDescent="0.25">
      <c r="C9" s="1" t="s">
        <v>10</v>
      </c>
      <c r="D9" s="3">
        <v>10</v>
      </c>
    </row>
    <row r="10" spans="2:22" x14ac:dyDescent="0.25">
      <c r="D10" s="1" t="s">
        <v>0</v>
      </c>
      <c r="H10" s="1"/>
      <c r="K10" s="1"/>
    </row>
    <row r="11" spans="2:22" x14ac:dyDescent="0.25">
      <c r="G11" s="1" t="s">
        <v>2</v>
      </c>
      <c r="M11" s="1"/>
    </row>
    <row r="12" spans="2:22" x14ac:dyDescent="0.25">
      <c r="C12" s="1" t="s">
        <v>5</v>
      </c>
      <c r="L12" s="1"/>
    </row>
    <row r="13" spans="2:22" x14ac:dyDescent="0.25">
      <c r="E13" s="1"/>
      <c r="H13" s="1"/>
    </row>
    <row r="14" spans="2:22" x14ac:dyDescent="0.25">
      <c r="D14" s="1" t="s">
        <v>1</v>
      </c>
      <c r="M14" s="1"/>
    </row>
    <row r="15" spans="2:22" x14ac:dyDescent="0.25">
      <c r="B15" s="1" t="s">
        <v>6</v>
      </c>
      <c r="C15" s="2">
        <v>2.5</v>
      </c>
      <c r="I15" s="1"/>
      <c r="K15" s="1"/>
      <c r="O15" s="1"/>
      <c r="P15" s="1"/>
      <c r="S15" s="1"/>
      <c r="V15" s="1"/>
    </row>
    <row r="16" spans="2:22" x14ac:dyDescent="0.25">
      <c r="C16" s="1" t="s">
        <v>4</v>
      </c>
      <c r="E16" s="1"/>
      <c r="J16" s="1"/>
      <c r="N16" s="1"/>
      <c r="R16" s="1"/>
      <c r="U16" s="1"/>
    </row>
    <row r="18" spans="2:22" x14ac:dyDescent="0.25">
      <c r="F18" s="1" t="s">
        <v>3</v>
      </c>
      <c r="H18" s="1"/>
      <c r="K18" s="1"/>
      <c r="O18" s="1"/>
      <c r="S18" s="1"/>
      <c r="V18" s="1"/>
    </row>
    <row r="19" spans="2:22" x14ac:dyDescent="0.25">
      <c r="G19" s="1" t="s">
        <v>8</v>
      </c>
      <c r="M19" s="1"/>
      <c r="Q19" s="1"/>
    </row>
    <row r="20" spans="2:22" x14ac:dyDescent="0.25">
      <c r="C20" s="1" t="s">
        <v>13</v>
      </c>
      <c r="E20" s="1"/>
      <c r="L20" s="1"/>
      <c r="P20" s="1"/>
    </row>
    <row r="21" spans="2:22" x14ac:dyDescent="0.25">
      <c r="E21" s="1"/>
      <c r="H21" s="1"/>
    </row>
    <row r="22" spans="2:22" x14ac:dyDescent="0.25">
      <c r="D22" s="1" t="s">
        <v>7</v>
      </c>
      <c r="M22" s="1"/>
      <c r="Q22" s="1"/>
    </row>
    <row r="23" spans="2:22" x14ac:dyDescent="0.25">
      <c r="B23" s="1" t="s">
        <v>6</v>
      </c>
      <c r="C23" s="3" t="s">
        <v>12</v>
      </c>
      <c r="I23" s="1"/>
      <c r="K23" s="1"/>
      <c r="O23" s="1"/>
    </row>
    <row r="24" spans="2:22" x14ac:dyDescent="0.25">
      <c r="C24" s="1"/>
      <c r="E24" s="1"/>
      <c r="J24" s="1"/>
      <c r="N24" s="1"/>
    </row>
    <row r="26" spans="2:22" x14ac:dyDescent="0.25">
      <c r="F26" s="1" t="s">
        <v>9</v>
      </c>
      <c r="H26" s="1"/>
      <c r="K26" s="1"/>
      <c r="O26" s="1"/>
    </row>
    <row r="27" spans="2:22" x14ac:dyDescent="0.25">
      <c r="G27" s="1" t="s">
        <v>15</v>
      </c>
      <c r="M27" s="1"/>
      <c r="Q27" s="1"/>
    </row>
    <row r="28" spans="2:22" x14ac:dyDescent="0.25">
      <c r="C28" s="1" t="s">
        <v>18</v>
      </c>
      <c r="L28" s="1"/>
      <c r="P28" s="1"/>
    </row>
    <row r="29" spans="2:22" x14ac:dyDescent="0.25">
      <c r="E29" s="1"/>
      <c r="H29" s="1"/>
    </row>
    <row r="30" spans="2:22" x14ac:dyDescent="0.25">
      <c r="D30" s="1" t="s">
        <v>14</v>
      </c>
      <c r="J30" s="1"/>
      <c r="M30" s="1"/>
      <c r="Q30" s="1"/>
    </row>
    <row r="31" spans="2:22" x14ac:dyDescent="0.25">
      <c r="C31" s="1" t="s">
        <v>17</v>
      </c>
      <c r="I31" s="1"/>
      <c r="O31" s="1"/>
    </row>
    <row r="32" spans="2:22" x14ac:dyDescent="0.25">
      <c r="E32" s="1"/>
      <c r="N32" s="1"/>
    </row>
    <row r="33" spans="4:17" x14ac:dyDescent="0.25">
      <c r="G33" s="1"/>
      <c r="J33" s="1"/>
    </row>
    <row r="34" spans="4:17" x14ac:dyDescent="0.25">
      <c r="F34" s="1" t="s">
        <v>16</v>
      </c>
      <c r="L34" s="1"/>
      <c r="O34" s="1"/>
    </row>
    <row r="35" spans="4:17" x14ac:dyDescent="0.25">
      <c r="D35" s="1" t="s">
        <v>19</v>
      </c>
      <c r="K35" s="1"/>
      <c r="Q35" s="1"/>
    </row>
    <row r="36" spans="4:17" x14ac:dyDescent="0.25">
      <c r="G36" s="1"/>
      <c r="P36" s="1"/>
    </row>
    <row r="37" spans="4:17" x14ac:dyDescent="0.25">
      <c r="I37" s="1"/>
      <c r="L37" s="1"/>
    </row>
    <row r="38" spans="4:17" x14ac:dyDescent="0.25">
      <c r="H38" s="1"/>
      <c r="N38" s="1"/>
      <c r="Q38" s="1"/>
    </row>
    <row r="39" spans="4:17" x14ac:dyDescent="0.25">
      <c r="M39" s="1"/>
    </row>
    <row r="40" spans="4:17" x14ac:dyDescent="0.25">
      <c r="I40" s="1"/>
    </row>
    <row r="41" spans="4:17" x14ac:dyDescent="0.25">
      <c r="K41" s="1"/>
      <c r="N41" s="1"/>
    </row>
    <row r="42" spans="4:17" x14ac:dyDescent="0.25">
      <c r="J42" s="1"/>
    </row>
    <row r="44" spans="4:17" x14ac:dyDescent="0.25">
      <c r="K44" s="1"/>
    </row>
    <row r="72" spans="9:16" x14ac:dyDescent="0.25">
      <c r="I72" t="s">
        <v>11</v>
      </c>
    </row>
    <row r="75" spans="9:16" x14ac:dyDescent="0.25">
      <c r="J75" s="1"/>
      <c r="M75" s="1"/>
      <c r="P75" s="1"/>
    </row>
    <row r="76" spans="9:16" x14ac:dyDescent="0.25">
      <c r="I76" s="1"/>
      <c r="L76" s="1"/>
      <c r="O76" s="1"/>
    </row>
    <row r="78" spans="9:16" x14ac:dyDescent="0.25">
      <c r="J78" s="1"/>
      <c r="M78" s="1"/>
      <c r="P78" s="1"/>
    </row>
  </sheetData>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W702"/>
  <sheetViews>
    <sheetView workbookViewId="0">
      <selection activeCell="M16" sqref="M16"/>
    </sheetView>
  </sheetViews>
  <sheetFormatPr baseColWidth="10" defaultRowHeight="15" x14ac:dyDescent="0.25"/>
  <cols>
    <col min="5" max="5" width="2.85546875" bestFit="1" customWidth="1"/>
    <col min="6" max="6" width="8.42578125" bestFit="1" customWidth="1"/>
    <col min="7" max="7" width="3.28515625" bestFit="1" customWidth="1"/>
    <col min="8" max="8" width="8.42578125" bestFit="1" customWidth="1"/>
    <col min="9" max="9" width="2.85546875" bestFit="1" customWidth="1"/>
    <col min="10" max="10" width="3" bestFit="1" customWidth="1"/>
    <col min="18" max="18" width="5.85546875" customWidth="1"/>
    <col min="19" max="19" width="9.85546875" customWidth="1"/>
    <col min="20" max="20" width="5.42578125" customWidth="1"/>
    <col min="21" max="22" width="4.85546875" customWidth="1"/>
    <col min="23" max="23" width="4.28515625" customWidth="1"/>
  </cols>
  <sheetData>
    <row r="1" spans="1:23" ht="15.75" thickBot="1" x14ac:dyDescent="0.3">
      <c r="A1">
        <v>1</v>
      </c>
      <c r="F1" s="36" t="s">
        <v>771</v>
      </c>
      <c r="H1" s="36" t="s">
        <v>771</v>
      </c>
    </row>
    <row r="2" spans="1:23" x14ac:dyDescent="0.25">
      <c r="A2" s="5">
        <v>1</v>
      </c>
      <c r="B2" s="6" t="s">
        <v>20</v>
      </c>
      <c r="C2" s="7">
        <v>1</v>
      </c>
      <c r="D2" s="14">
        <v>1</v>
      </c>
      <c r="E2" s="10" t="s">
        <v>0</v>
      </c>
      <c r="F2" s="10">
        <v>1</v>
      </c>
      <c r="G2" s="10" t="s">
        <v>1</v>
      </c>
      <c r="H2" s="10">
        <v>2</v>
      </c>
      <c r="I2" s="30" t="s">
        <v>0</v>
      </c>
      <c r="J2" s="31">
        <v>1</v>
      </c>
      <c r="K2" s="28" t="s">
        <v>774</v>
      </c>
      <c r="L2" s="4"/>
      <c r="M2" s="4"/>
      <c r="N2" s="1" t="s">
        <v>4</v>
      </c>
    </row>
    <row r="3" spans="1:23" x14ac:dyDescent="0.25">
      <c r="A3" s="8">
        <v>2</v>
      </c>
      <c r="B3" s="9" t="s">
        <v>21</v>
      </c>
      <c r="C3" s="10">
        <v>1</v>
      </c>
      <c r="D3" s="15">
        <v>1</v>
      </c>
      <c r="E3" s="10" t="s">
        <v>0</v>
      </c>
      <c r="F3" s="10">
        <v>1</v>
      </c>
      <c r="G3" s="10" t="s">
        <v>2</v>
      </c>
      <c r="H3" s="10">
        <v>3</v>
      </c>
      <c r="I3" s="32" t="s">
        <v>1</v>
      </c>
      <c r="J3" s="33">
        <v>2</v>
      </c>
      <c r="K3" s="29">
        <f>IFERROR(INDEX(B2:H701,MATCH(K2,B2:B701,0),3),0)</f>
        <v>2</v>
      </c>
    </row>
    <row r="4" spans="1:23" x14ac:dyDescent="0.25">
      <c r="A4" s="8">
        <v>3</v>
      </c>
      <c r="B4" s="9" t="s">
        <v>22</v>
      </c>
      <c r="C4" s="10">
        <v>1</v>
      </c>
      <c r="D4" s="15">
        <v>1</v>
      </c>
      <c r="E4" s="10" t="s">
        <v>0</v>
      </c>
      <c r="F4" s="10">
        <v>1</v>
      </c>
      <c r="G4" s="10" t="s">
        <v>3</v>
      </c>
      <c r="H4" s="10">
        <v>4</v>
      </c>
      <c r="I4" s="32" t="s">
        <v>2</v>
      </c>
      <c r="J4" s="33">
        <v>3</v>
      </c>
      <c r="M4" s="1" t="s">
        <v>0</v>
      </c>
      <c r="O4" s="1" t="s">
        <v>2</v>
      </c>
    </row>
    <row r="5" spans="1:23" x14ac:dyDescent="0.25">
      <c r="A5" s="8">
        <v>4</v>
      </c>
      <c r="B5" s="9" t="s">
        <v>23</v>
      </c>
      <c r="C5" s="10">
        <v>1</v>
      </c>
      <c r="D5" s="15">
        <v>1</v>
      </c>
      <c r="E5" s="10" t="s">
        <v>0</v>
      </c>
      <c r="F5" s="10">
        <v>1</v>
      </c>
      <c r="G5" s="10" t="s">
        <v>4</v>
      </c>
      <c r="H5" s="10">
        <v>5</v>
      </c>
      <c r="I5" s="32" t="s">
        <v>3</v>
      </c>
      <c r="J5" s="33">
        <v>4</v>
      </c>
      <c r="N5" s="1" t="s">
        <v>1</v>
      </c>
      <c r="Q5" t="s">
        <v>3</v>
      </c>
    </row>
    <row r="6" spans="1:23" x14ac:dyDescent="0.25">
      <c r="A6" s="8">
        <v>5</v>
      </c>
      <c r="B6" s="9" t="s">
        <v>24</v>
      </c>
      <c r="C6" s="10">
        <v>1</v>
      </c>
      <c r="D6" s="15">
        <v>1</v>
      </c>
      <c r="E6" s="10" t="s">
        <v>0</v>
      </c>
      <c r="F6" s="10">
        <v>1</v>
      </c>
      <c r="G6" s="10" t="s">
        <v>5</v>
      </c>
      <c r="H6" s="10">
        <v>6</v>
      </c>
      <c r="I6" s="32" t="s">
        <v>4</v>
      </c>
      <c r="J6" s="33">
        <v>5</v>
      </c>
    </row>
    <row r="7" spans="1:23" ht="15.75" thickBot="1" x14ac:dyDescent="0.3">
      <c r="A7" s="8">
        <v>6</v>
      </c>
      <c r="B7" s="9" t="s">
        <v>25</v>
      </c>
      <c r="C7" s="10">
        <v>1</v>
      </c>
      <c r="D7" s="15">
        <v>1</v>
      </c>
      <c r="E7" s="10" t="s">
        <v>0</v>
      </c>
      <c r="F7" s="10">
        <v>1</v>
      </c>
      <c r="G7" s="10" t="s">
        <v>7</v>
      </c>
      <c r="H7" s="10">
        <v>7</v>
      </c>
      <c r="I7" s="32" t="s">
        <v>5</v>
      </c>
      <c r="J7" s="33">
        <v>6</v>
      </c>
    </row>
    <row r="8" spans="1:23" ht="15.75" thickBot="1" x14ac:dyDescent="0.3">
      <c r="A8" s="8">
        <v>7</v>
      </c>
      <c r="B8" s="9" t="s">
        <v>26</v>
      </c>
      <c r="C8" s="10">
        <v>1</v>
      </c>
      <c r="D8" s="15">
        <v>1</v>
      </c>
      <c r="E8" s="10" t="s">
        <v>0</v>
      </c>
      <c r="F8" s="10">
        <v>1</v>
      </c>
      <c r="G8" s="10" t="s">
        <v>8</v>
      </c>
      <c r="H8" s="10">
        <v>8</v>
      </c>
      <c r="I8" s="32" t="s">
        <v>7</v>
      </c>
      <c r="J8" s="33">
        <v>7</v>
      </c>
      <c r="N8" s="53" t="s">
        <v>778</v>
      </c>
      <c r="O8" s="54"/>
      <c r="P8" s="54"/>
      <c r="Q8" s="55"/>
    </row>
    <row r="9" spans="1:23" ht="18" thickBot="1" x14ac:dyDescent="0.3">
      <c r="A9" s="8">
        <v>8</v>
      </c>
      <c r="B9" s="9" t="s">
        <v>27</v>
      </c>
      <c r="C9" s="10">
        <v>1</v>
      </c>
      <c r="D9" s="15">
        <v>1</v>
      </c>
      <c r="E9" s="10" t="s">
        <v>0</v>
      </c>
      <c r="F9" s="10">
        <v>1</v>
      </c>
      <c r="G9" s="10" t="s">
        <v>9</v>
      </c>
      <c r="H9" s="10">
        <v>9</v>
      </c>
      <c r="I9" s="32" t="s">
        <v>8</v>
      </c>
      <c r="J9" s="33">
        <v>8</v>
      </c>
      <c r="K9" s="50" t="s">
        <v>777</v>
      </c>
      <c r="N9" s="51" t="s">
        <v>773</v>
      </c>
      <c r="O9" s="52" t="s">
        <v>772</v>
      </c>
      <c r="P9" s="51" t="s">
        <v>773</v>
      </c>
      <c r="Q9" s="52" t="s">
        <v>772</v>
      </c>
    </row>
    <row r="10" spans="1:23" x14ac:dyDescent="0.25">
      <c r="A10" s="8">
        <v>9</v>
      </c>
      <c r="B10" s="9" t="s">
        <v>28</v>
      </c>
      <c r="C10" s="10">
        <v>1</v>
      </c>
      <c r="D10" s="15">
        <v>1</v>
      </c>
      <c r="E10" s="10" t="s">
        <v>0</v>
      </c>
      <c r="F10" s="10">
        <v>1</v>
      </c>
      <c r="G10" s="10" t="s">
        <v>12</v>
      </c>
      <c r="H10" s="10">
        <v>10</v>
      </c>
      <c r="I10" s="32" t="s">
        <v>9</v>
      </c>
      <c r="J10" s="33">
        <v>9</v>
      </c>
      <c r="K10" s="4" t="s">
        <v>779</v>
      </c>
      <c r="L10" s="4">
        <f>IFERROR(INDEX($B$2:$H$701,MATCH(K10,$B$2:$B$701,0),3),0)</f>
        <v>1</v>
      </c>
      <c r="M10" s="4" t="str">
        <f>IFERROR(CONCATENATE(INDEX($B$2:$H$701,MATCH(K10,$B$2:$B$701,0),4),INDEX($B$2:$H$701,MATCH(K10,$B$2:$B$701,0),6)),0)</f>
        <v>AB</v>
      </c>
      <c r="N10" s="8" t="str">
        <f>INDEX($B$2:$H$701,MATCH(K10,$B$2:$B$701,0),4)</f>
        <v>A</v>
      </c>
      <c r="O10" s="37" t="str">
        <f>INDEX($B$2:$H$701,MATCH(K10,$B$2:$B$701,0),6)</f>
        <v>B</v>
      </c>
      <c r="P10" s="8">
        <f>INDEX($B$2:$H$701,MATCH(K10,$B$2:$B$701,0),5)</f>
        <v>1</v>
      </c>
      <c r="Q10" s="37">
        <f>INDEX($B$2:$H$701,MATCH(K10,$B$2:$B$701,0),7)</f>
        <v>2</v>
      </c>
      <c r="R10" s="4" t="str">
        <f>IFERROR(INDEX($K$10:$Q$13,MATCH(Q10:Q13,$P$10:$P$13,0),1),0)</f>
        <v>be</v>
      </c>
      <c r="S10" s="4">
        <f>IF(AND(K10&lt;&gt;0,R10=0),1,0)</f>
        <v>0</v>
      </c>
      <c r="T10" s="4">
        <f>IF(S10=1,INDEX($B$2:$H$701,MATCH(K10,$B$2:$B$701,0),6),0)</f>
        <v>0</v>
      </c>
      <c r="U10" s="4">
        <f>IFERROR(INDEX($K$10:$O$13,MATCH(T10,$O$10:$O$13,0),4),0)</f>
        <v>0</v>
      </c>
      <c r="V10" s="4">
        <f>IFERROR(INDEX($K$10:$O$13,MATCH(U10,$O$10:$O$13,0),4),0)</f>
        <v>0</v>
      </c>
      <c r="W10" s="4">
        <f>IFERROR(INDEX($K$10:$O$13,MATCH(V10,$O$10:$O$13,0),4),0)</f>
        <v>0</v>
      </c>
    </row>
    <row r="11" spans="1:23" x14ac:dyDescent="0.25">
      <c r="A11" s="8">
        <v>10</v>
      </c>
      <c r="B11" s="9" t="s">
        <v>29</v>
      </c>
      <c r="C11" s="10">
        <v>1</v>
      </c>
      <c r="D11" s="15">
        <v>1</v>
      </c>
      <c r="E11" s="10" t="s">
        <v>0</v>
      </c>
      <c r="F11" s="10">
        <v>1</v>
      </c>
      <c r="G11" s="10" t="s">
        <v>13</v>
      </c>
      <c r="H11" s="10">
        <v>11</v>
      </c>
      <c r="I11" s="32" t="s">
        <v>12</v>
      </c>
      <c r="J11" s="33">
        <v>10</v>
      </c>
      <c r="K11" s="38" t="s">
        <v>775</v>
      </c>
      <c r="L11" s="38">
        <f>IFERROR(INDEX($B$2:$H$701,MATCH(K11,$B$2:$B$701,0),3),0)</f>
        <v>2</v>
      </c>
      <c r="M11" s="38" t="str">
        <f>IFERROR(CONCATENATE(INDEX($B$2:$H$701,MATCH(K11,$B$2:$B$701,0),4),INDEX($B$2:$H$701,MATCH(K11,$B$2:$B$701,0),6)),0)</f>
        <v>BE</v>
      </c>
      <c r="N11" s="39" t="str">
        <f t="shared" ref="N11:N13" si="0">INDEX($B$2:$H$701,MATCH(K11,$B$2:$B$701,0),4)</f>
        <v>B</v>
      </c>
      <c r="O11" s="40" t="str">
        <f t="shared" ref="O11:O13" si="1">INDEX($B$2:$H$701,MATCH(K11,$B$2:$B$701,0),6)</f>
        <v>E</v>
      </c>
      <c r="P11" s="39">
        <f t="shared" ref="P11:P13" si="2">INDEX($B$2:$H$701,MATCH(K11,$B$2:$B$701,0),5)</f>
        <v>2</v>
      </c>
      <c r="Q11" s="40">
        <f t="shared" ref="Q11:Q13" si="3">INDEX($B$2:$H$701,MATCH(K11,$B$2:$B$701,0),7)</f>
        <v>5</v>
      </c>
      <c r="R11" s="41">
        <f t="shared" ref="R11:R13" si="4">IFERROR(INDEX($K$10:$Q$13,MATCH(Q11:Q14,$P$10:$P$13,0),1),0)</f>
        <v>0</v>
      </c>
      <c r="S11" s="41">
        <f t="shared" ref="S11:S13" si="5">IF(AND(K11&lt;&gt;0,R11=0),1,0)</f>
        <v>1</v>
      </c>
      <c r="T11" s="41" t="str">
        <f t="shared" ref="T11:T13" si="6">IF(S11=1,INDEX($B$2:$H$701,MATCH(K11,$B$2:$B$701,0),6),0)</f>
        <v>E</v>
      </c>
      <c r="U11" s="4" t="str">
        <f t="shared" ref="U11:W13" si="7">IFERROR(INDEX($K$10:$O$13,MATCH(T11,$O$10:$O$13,0),4),0)</f>
        <v>B</v>
      </c>
      <c r="V11" s="4" t="str">
        <f t="shared" si="7"/>
        <v>A</v>
      </c>
      <c r="W11" s="4">
        <f t="shared" si="7"/>
        <v>0</v>
      </c>
    </row>
    <row r="12" spans="1:23" x14ac:dyDescent="0.25">
      <c r="A12" s="8">
        <v>11</v>
      </c>
      <c r="B12" s="9" t="s">
        <v>30</v>
      </c>
      <c r="C12" s="10">
        <v>1</v>
      </c>
      <c r="D12" s="15">
        <v>1</v>
      </c>
      <c r="E12" s="10" t="s">
        <v>0</v>
      </c>
      <c r="F12" s="10">
        <v>1</v>
      </c>
      <c r="G12" s="10" t="s">
        <v>14</v>
      </c>
      <c r="H12" s="10">
        <v>12</v>
      </c>
      <c r="I12" s="32" t="s">
        <v>13</v>
      </c>
      <c r="J12" s="33">
        <v>11</v>
      </c>
      <c r="K12" s="4" t="s">
        <v>774</v>
      </c>
      <c r="L12" s="4">
        <f>IFERROR(INDEX($B$2:$H$701,MATCH(K12,$B$2:$B$701,0),3),0)</f>
        <v>2</v>
      </c>
      <c r="M12" s="4" t="str">
        <f>IFERROR(CONCATENATE(INDEX($B$2:$H$701,MATCH(K12,$B$2:$B$701,0),4),INDEX($B$2:$H$701,MATCH(K12,$B$2:$B$701,0),6)),0)</f>
        <v>BC</v>
      </c>
      <c r="N12" s="8" t="str">
        <f t="shared" si="0"/>
        <v>B</v>
      </c>
      <c r="O12" s="37" t="str">
        <f t="shared" si="1"/>
        <v>C</v>
      </c>
      <c r="P12" s="8">
        <f t="shared" si="2"/>
        <v>2</v>
      </c>
      <c r="Q12" s="37">
        <f t="shared" si="3"/>
        <v>3</v>
      </c>
      <c r="R12" s="4" t="str">
        <f t="shared" si="4"/>
        <v>cd</v>
      </c>
      <c r="S12" s="4">
        <f t="shared" si="5"/>
        <v>0</v>
      </c>
      <c r="T12" s="4">
        <f t="shared" si="6"/>
        <v>0</v>
      </c>
      <c r="U12" s="4">
        <f t="shared" si="7"/>
        <v>0</v>
      </c>
      <c r="V12" s="4">
        <f t="shared" si="7"/>
        <v>0</v>
      </c>
      <c r="W12" s="4">
        <f t="shared" si="7"/>
        <v>0</v>
      </c>
    </row>
    <row r="13" spans="1:23" ht="15.75" thickBot="1" x14ac:dyDescent="0.3">
      <c r="A13" s="8">
        <v>12</v>
      </c>
      <c r="B13" s="9" t="s">
        <v>31</v>
      </c>
      <c r="C13" s="10">
        <v>1</v>
      </c>
      <c r="D13" s="15">
        <v>1</v>
      </c>
      <c r="E13" s="10" t="s">
        <v>0</v>
      </c>
      <c r="F13" s="10">
        <v>1</v>
      </c>
      <c r="G13" s="10" t="s">
        <v>15</v>
      </c>
      <c r="H13" s="10">
        <v>13</v>
      </c>
      <c r="I13" s="32" t="s">
        <v>14</v>
      </c>
      <c r="J13" s="33">
        <v>12</v>
      </c>
      <c r="K13" s="41" t="s">
        <v>776</v>
      </c>
      <c r="L13" s="41">
        <f>IFERROR(INDEX($B$2:$H$701,MATCH(K13,$B$2:$B$701,0),3),0)</f>
        <v>3</v>
      </c>
      <c r="M13" s="41" t="str">
        <f>IFERROR(CONCATENATE(INDEX($B$2:$H$701,MATCH(K13,$B$2:$B$701,0),4),INDEX($B$2:$H$701,MATCH(K13,$B$2:$B$701,0),6)),0)</f>
        <v>CD</v>
      </c>
      <c r="N13" s="42" t="str">
        <f t="shared" si="0"/>
        <v>C</v>
      </c>
      <c r="O13" s="43" t="str">
        <f t="shared" si="1"/>
        <v>D</v>
      </c>
      <c r="P13" s="42">
        <f t="shared" si="2"/>
        <v>3</v>
      </c>
      <c r="Q13" s="43">
        <f t="shared" si="3"/>
        <v>4</v>
      </c>
      <c r="R13" s="41">
        <f t="shared" si="4"/>
        <v>0</v>
      </c>
      <c r="S13" s="41">
        <f t="shared" si="5"/>
        <v>1</v>
      </c>
      <c r="T13" s="41" t="str">
        <f t="shared" si="6"/>
        <v>D</v>
      </c>
      <c r="U13" s="4" t="str">
        <f t="shared" si="7"/>
        <v>C</v>
      </c>
      <c r="V13" s="4" t="str">
        <f t="shared" si="7"/>
        <v>B</v>
      </c>
      <c r="W13" s="4" t="str">
        <f t="shared" si="7"/>
        <v>A</v>
      </c>
    </row>
    <row r="14" spans="1:23" x14ac:dyDescent="0.25">
      <c r="A14" s="8">
        <v>13</v>
      </c>
      <c r="B14" s="9" t="s">
        <v>32</v>
      </c>
      <c r="C14" s="10">
        <v>1</v>
      </c>
      <c r="D14" s="15">
        <v>1</v>
      </c>
      <c r="E14" s="10" t="s">
        <v>0</v>
      </c>
      <c r="F14" s="10">
        <v>1</v>
      </c>
      <c r="G14" s="10" t="s">
        <v>16</v>
      </c>
      <c r="H14" s="10">
        <v>14</v>
      </c>
      <c r="I14" s="32" t="s">
        <v>15</v>
      </c>
      <c r="J14" s="33">
        <v>13</v>
      </c>
      <c r="N14" s="4"/>
      <c r="O14" s="4"/>
      <c r="P14" s="4"/>
      <c r="Q14" s="4"/>
    </row>
    <row r="15" spans="1:23" x14ac:dyDescent="0.25">
      <c r="A15" s="8">
        <v>14</v>
      </c>
      <c r="B15" s="9" t="s">
        <v>33</v>
      </c>
      <c r="C15" s="10">
        <v>1</v>
      </c>
      <c r="D15" s="15">
        <v>1</v>
      </c>
      <c r="E15" s="10" t="s">
        <v>0</v>
      </c>
      <c r="F15" s="10">
        <v>1</v>
      </c>
      <c r="G15" s="10" t="s">
        <v>17</v>
      </c>
      <c r="H15" s="10">
        <v>15</v>
      </c>
      <c r="I15" s="32" t="s">
        <v>16</v>
      </c>
      <c r="J15" s="33">
        <v>14</v>
      </c>
    </row>
    <row r="16" spans="1:23" x14ac:dyDescent="0.25">
      <c r="A16" s="8">
        <v>15</v>
      </c>
      <c r="B16" s="9" t="s">
        <v>34</v>
      </c>
      <c r="C16" s="10">
        <v>1</v>
      </c>
      <c r="D16" s="15">
        <v>1</v>
      </c>
      <c r="E16" s="10" t="s">
        <v>0</v>
      </c>
      <c r="F16" s="10">
        <v>1</v>
      </c>
      <c r="G16" s="10" t="s">
        <v>18</v>
      </c>
      <c r="H16" s="10">
        <v>16</v>
      </c>
      <c r="I16" s="32" t="s">
        <v>17</v>
      </c>
      <c r="J16" s="33">
        <v>15</v>
      </c>
    </row>
    <row r="17" spans="1:19" x14ac:dyDescent="0.25">
      <c r="A17" s="8">
        <v>16</v>
      </c>
      <c r="B17" s="9" t="s">
        <v>35</v>
      </c>
      <c r="C17" s="10">
        <v>1</v>
      </c>
      <c r="D17" s="15">
        <v>1</v>
      </c>
      <c r="E17" s="10" t="s">
        <v>0</v>
      </c>
      <c r="F17" s="10">
        <v>1</v>
      </c>
      <c r="G17" s="10" t="s">
        <v>19</v>
      </c>
      <c r="H17" s="10">
        <v>17</v>
      </c>
      <c r="I17" s="32" t="s">
        <v>18</v>
      </c>
      <c r="J17" s="33">
        <v>16</v>
      </c>
    </row>
    <row r="18" spans="1:19" x14ac:dyDescent="0.25">
      <c r="A18" s="8">
        <v>17</v>
      </c>
      <c r="B18" s="9" t="s">
        <v>36</v>
      </c>
      <c r="C18" s="10">
        <v>1</v>
      </c>
      <c r="D18" s="15">
        <v>1</v>
      </c>
      <c r="E18" s="10" t="s">
        <v>0</v>
      </c>
      <c r="F18" s="10">
        <v>1</v>
      </c>
      <c r="G18" s="10" t="s">
        <v>736</v>
      </c>
      <c r="H18" s="10">
        <v>18</v>
      </c>
      <c r="I18" s="32" t="s">
        <v>19</v>
      </c>
      <c r="J18" s="33">
        <v>17</v>
      </c>
      <c r="Q18" s="45"/>
      <c r="R18" s="45"/>
      <c r="S18" s="45"/>
    </row>
    <row r="19" spans="1:19" x14ac:dyDescent="0.25">
      <c r="A19" s="8">
        <v>18</v>
      </c>
      <c r="B19" s="9" t="s">
        <v>37</v>
      </c>
      <c r="C19" s="10">
        <v>1</v>
      </c>
      <c r="D19" s="15">
        <v>1</v>
      </c>
      <c r="E19" s="10" t="s">
        <v>0</v>
      </c>
      <c r="F19" s="10">
        <v>1</v>
      </c>
      <c r="G19" s="10" t="s">
        <v>737</v>
      </c>
      <c r="H19" s="10">
        <v>19</v>
      </c>
      <c r="I19" s="32" t="s">
        <v>736</v>
      </c>
      <c r="J19" s="33">
        <v>18</v>
      </c>
    </row>
    <row r="20" spans="1:19" x14ac:dyDescent="0.25">
      <c r="A20" s="8">
        <v>19</v>
      </c>
      <c r="B20" s="9" t="s">
        <v>38</v>
      </c>
      <c r="C20" s="10">
        <v>1</v>
      </c>
      <c r="D20" s="15">
        <v>1</v>
      </c>
      <c r="E20" s="10" t="s">
        <v>0</v>
      </c>
      <c r="F20" s="10">
        <v>1</v>
      </c>
      <c r="G20" s="10" t="s">
        <v>738</v>
      </c>
      <c r="H20" s="10">
        <v>20</v>
      </c>
      <c r="I20" s="32" t="s">
        <v>737</v>
      </c>
      <c r="J20" s="33">
        <v>19</v>
      </c>
      <c r="Q20" s="46"/>
      <c r="R20" s="46"/>
      <c r="S20" s="46"/>
    </row>
    <row r="21" spans="1:19" x14ac:dyDescent="0.25">
      <c r="A21" s="8">
        <v>20</v>
      </c>
      <c r="B21" s="9" t="s">
        <v>39</v>
      </c>
      <c r="C21" s="10">
        <v>1</v>
      </c>
      <c r="D21" s="15">
        <v>1</v>
      </c>
      <c r="E21" s="10" t="s">
        <v>0</v>
      </c>
      <c r="F21" s="10">
        <v>1</v>
      </c>
      <c r="G21" s="10" t="s">
        <v>739</v>
      </c>
      <c r="H21" s="10">
        <v>21</v>
      </c>
      <c r="I21" s="32" t="s">
        <v>738</v>
      </c>
      <c r="J21" s="33">
        <v>20</v>
      </c>
    </row>
    <row r="22" spans="1:19" x14ac:dyDescent="0.25">
      <c r="A22" s="8">
        <v>21</v>
      </c>
      <c r="B22" s="9" t="s">
        <v>40</v>
      </c>
      <c r="C22" s="10">
        <v>1</v>
      </c>
      <c r="D22" s="15">
        <v>1</v>
      </c>
      <c r="E22" s="10" t="s">
        <v>0</v>
      </c>
      <c r="F22" s="10">
        <v>1</v>
      </c>
      <c r="G22" s="10" t="s">
        <v>740</v>
      </c>
      <c r="H22" s="10">
        <v>22</v>
      </c>
      <c r="I22" s="32" t="s">
        <v>739</v>
      </c>
      <c r="J22" s="33">
        <v>21</v>
      </c>
    </row>
    <row r="23" spans="1:19" x14ac:dyDescent="0.25">
      <c r="A23" s="8">
        <v>22</v>
      </c>
      <c r="B23" s="9" t="s">
        <v>41</v>
      </c>
      <c r="C23" s="10">
        <v>1</v>
      </c>
      <c r="D23" s="15">
        <v>1</v>
      </c>
      <c r="E23" s="10" t="s">
        <v>0</v>
      </c>
      <c r="F23" s="10">
        <v>1</v>
      </c>
      <c r="G23" s="10" t="s">
        <v>741</v>
      </c>
      <c r="H23" s="10">
        <v>23</v>
      </c>
      <c r="I23" s="32" t="s">
        <v>740</v>
      </c>
      <c r="J23" s="33">
        <v>22</v>
      </c>
    </row>
    <row r="24" spans="1:19" x14ac:dyDescent="0.25">
      <c r="A24" s="8">
        <v>23</v>
      </c>
      <c r="B24" s="9" t="s">
        <v>42</v>
      </c>
      <c r="C24" s="10">
        <v>1</v>
      </c>
      <c r="D24" s="15">
        <v>1</v>
      </c>
      <c r="E24" s="10" t="s">
        <v>0</v>
      </c>
      <c r="F24" s="10">
        <v>1</v>
      </c>
      <c r="G24" s="10" t="s">
        <v>742</v>
      </c>
      <c r="H24" s="10">
        <v>24</v>
      </c>
      <c r="I24" s="32" t="s">
        <v>741</v>
      </c>
      <c r="J24" s="33">
        <v>23</v>
      </c>
    </row>
    <row r="25" spans="1:19" x14ac:dyDescent="0.25">
      <c r="A25" s="8">
        <v>24</v>
      </c>
      <c r="B25" s="9" t="s">
        <v>43</v>
      </c>
      <c r="C25" s="10">
        <v>1</v>
      </c>
      <c r="D25" s="15">
        <v>1</v>
      </c>
      <c r="E25" s="10" t="s">
        <v>0</v>
      </c>
      <c r="F25" s="10">
        <v>1</v>
      </c>
      <c r="G25" s="10" t="s">
        <v>743</v>
      </c>
      <c r="H25" s="10">
        <v>25</v>
      </c>
      <c r="I25" s="32" t="s">
        <v>742</v>
      </c>
      <c r="J25" s="33">
        <v>24</v>
      </c>
    </row>
    <row r="26" spans="1:19" ht="15.75" thickBot="1" x14ac:dyDescent="0.3">
      <c r="A26" s="11">
        <v>25</v>
      </c>
      <c r="B26" s="12" t="s">
        <v>44</v>
      </c>
      <c r="C26" s="13">
        <v>1</v>
      </c>
      <c r="D26" s="17">
        <v>1</v>
      </c>
      <c r="E26" s="10" t="s">
        <v>0</v>
      </c>
      <c r="F26" s="10">
        <v>1</v>
      </c>
      <c r="G26" s="10" t="s">
        <v>744</v>
      </c>
      <c r="H26" s="10">
        <v>26</v>
      </c>
      <c r="I26" s="32" t="s">
        <v>743</v>
      </c>
      <c r="J26" s="33">
        <v>25</v>
      </c>
    </row>
    <row r="27" spans="1:19" x14ac:dyDescent="0.25">
      <c r="A27" s="5">
        <v>1</v>
      </c>
      <c r="B27" s="6" t="s">
        <v>45</v>
      </c>
      <c r="C27" s="7">
        <v>1</v>
      </c>
      <c r="D27" s="14">
        <v>2</v>
      </c>
      <c r="E27" s="10" t="s">
        <v>1</v>
      </c>
      <c r="F27" s="10">
        <v>2</v>
      </c>
      <c r="G27" s="10" t="s">
        <v>0</v>
      </c>
      <c r="H27" s="10">
        <v>1</v>
      </c>
      <c r="I27" s="32" t="s">
        <v>744</v>
      </c>
      <c r="J27" s="33">
        <v>26</v>
      </c>
    </row>
    <row r="28" spans="1:19" x14ac:dyDescent="0.25">
      <c r="A28" s="8">
        <v>2</v>
      </c>
      <c r="B28" s="9" t="s">
        <v>46</v>
      </c>
      <c r="C28" s="10">
        <v>1</v>
      </c>
      <c r="D28" s="15">
        <v>2</v>
      </c>
      <c r="E28" s="10" t="s">
        <v>1</v>
      </c>
      <c r="F28" s="10">
        <v>2</v>
      </c>
      <c r="G28" s="10" t="s">
        <v>2</v>
      </c>
      <c r="H28" s="10">
        <v>3</v>
      </c>
      <c r="I28" s="32" t="s">
        <v>745</v>
      </c>
      <c r="J28" s="33">
        <v>27</v>
      </c>
    </row>
    <row r="29" spans="1:19" ht="15.75" thickBot="1" x14ac:dyDescent="0.3">
      <c r="A29" s="8">
        <v>3</v>
      </c>
      <c r="B29" s="9" t="s">
        <v>47</v>
      </c>
      <c r="C29" s="10">
        <v>1</v>
      </c>
      <c r="D29" s="15">
        <v>2</v>
      </c>
      <c r="E29" s="10" t="s">
        <v>1</v>
      </c>
      <c r="F29" s="10">
        <v>2</v>
      </c>
      <c r="G29" s="10" t="s">
        <v>3</v>
      </c>
      <c r="H29" s="10">
        <v>4</v>
      </c>
      <c r="I29" s="34" t="s">
        <v>746</v>
      </c>
      <c r="J29" s="35">
        <v>28</v>
      </c>
    </row>
    <row r="30" spans="1:19" x14ac:dyDescent="0.25">
      <c r="A30" s="8">
        <v>4</v>
      </c>
      <c r="B30" s="9" t="s">
        <v>48</v>
      </c>
      <c r="C30" s="10">
        <v>1</v>
      </c>
      <c r="D30" s="15">
        <v>2</v>
      </c>
      <c r="E30" s="10" t="s">
        <v>1</v>
      </c>
      <c r="F30" s="10">
        <v>2</v>
      </c>
      <c r="G30" s="10" t="s">
        <v>4</v>
      </c>
      <c r="H30" s="10">
        <v>5</v>
      </c>
    </row>
    <row r="31" spans="1:19" x14ac:dyDescent="0.25">
      <c r="A31" s="8">
        <v>5</v>
      </c>
      <c r="B31" s="9" t="s">
        <v>49</v>
      </c>
      <c r="C31" s="10">
        <v>1</v>
      </c>
      <c r="D31" s="15">
        <v>2</v>
      </c>
      <c r="E31" s="10" t="s">
        <v>1</v>
      </c>
      <c r="F31" s="10">
        <v>2</v>
      </c>
      <c r="G31" s="10" t="s">
        <v>5</v>
      </c>
      <c r="H31" s="10">
        <v>6</v>
      </c>
    </row>
    <row r="32" spans="1:19" x14ac:dyDescent="0.25">
      <c r="A32" s="8">
        <v>6</v>
      </c>
      <c r="B32" s="9" t="s">
        <v>50</v>
      </c>
      <c r="C32" s="10">
        <v>1</v>
      </c>
      <c r="D32" s="15">
        <v>2</v>
      </c>
      <c r="E32" s="10" t="s">
        <v>1</v>
      </c>
      <c r="F32" s="10">
        <v>2</v>
      </c>
      <c r="G32" s="10" t="s">
        <v>7</v>
      </c>
      <c r="H32" s="10">
        <v>7</v>
      </c>
    </row>
    <row r="33" spans="1:8" x14ac:dyDescent="0.25">
      <c r="A33" s="8">
        <v>7</v>
      </c>
      <c r="B33" s="9" t="s">
        <v>51</v>
      </c>
      <c r="C33" s="10">
        <v>1</v>
      </c>
      <c r="D33" s="15">
        <v>2</v>
      </c>
      <c r="E33" s="10" t="s">
        <v>1</v>
      </c>
      <c r="F33" s="10">
        <v>2</v>
      </c>
      <c r="G33" s="10" t="s">
        <v>8</v>
      </c>
      <c r="H33" s="10">
        <v>8</v>
      </c>
    </row>
    <row r="34" spans="1:8" x14ac:dyDescent="0.25">
      <c r="A34" s="8">
        <v>8</v>
      </c>
      <c r="B34" s="9" t="s">
        <v>52</v>
      </c>
      <c r="C34" s="10">
        <v>1</v>
      </c>
      <c r="D34" s="15">
        <v>2</v>
      </c>
      <c r="E34" s="10" t="s">
        <v>1</v>
      </c>
      <c r="F34" s="10">
        <v>2</v>
      </c>
      <c r="G34" s="10" t="s">
        <v>9</v>
      </c>
      <c r="H34" s="10">
        <v>9</v>
      </c>
    </row>
    <row r="35" spans="1:8" x14ac:dyDescent="0.25">
      <c r="A35" s="8">
        <v>9</v>
      </c>
      <c r="B35" s="9" t="s">
        <v>53</v>
      </c>
      <c r="C35" s="10">
        <v>1</v>
      </c>
      <c r="D35" s="15">
        <v>2</v>
      </c>
      <c r="E35" s="10" t="s">
        <v>1</v>
      </c>
      <c r="F35" s="10">
        <v>2</v>
      </c>
      <c r="G35" s="10" t="s">
        <v>12</v>
      </c>
      <c r="H35" s="10">
        <v>10</v>
      </c>
    </row>
    <row r="36" spans="1:8" x14ac:dyDescent="0.25">
      <c r="A36" s="8">
        <v>10</v>
      </c>
      <c r="B36" s="9" t="s">
        <v>54</v>
      </c>
      <c r="C36" s="10">
        <v>1</v>
      </c>
      <c r="D36" s="15">
        <v>2</v>
      </c>
      <c r="E36" s="10" t="s">
        <v>1</v>
      </c>
      <c r="F36" s="10">
        <v>2</v>
      </c>
      <c r="G36" s="10" t="s">
        <v>13</v>
      </c>
      <c r="H36" s="10">
        <v>11</v>
      </c>
    </row>
    <row r="37" spans="1:8" x14ac:dyDescent="0.25">
      <c r="A37" s="8">
        <v>11</v>
      </c>
      <c r="B37" s="9" t="s">
        <v>55</v>
      </c>
      <c r="C37" s="10">
        <v>1</v>
      </c>
      <c r="D37" s="15">
        <v>2</v>
      </c>
      <c r="E37" s="10" t="s">
        <v>1</v>
      </c>
      <c r="F37" s="10">
        <v>2</v>
      </c>
      <c r="G37" s="10" t="s">
        <v>14</v>
      </c>
      <c r="H37" s="10">
        <v>12</v>
      </c>
    </row>
    <row r="38" spans="1:8" x14ac:dyDescent="0.25">
      <c r="A38" s="8">
        <v>12</v>
      </c>
      <c r="B38" s="9" t="s">
        <v>56</v>
      </c>
      <c r="C38" s="10">
        <v>1</v>
      </c>
      <c r="D38" s="15">
        <v>2</v>
      </c>
      <c r="E38" s="10" t="s">
        <v>1</v>
      </c>
      <c r="F38" s="10">
        <v>2</v>
      </c>
      <c r="G38" s="10" t="s">
        <v>15</v>
      </c>
      <c r="H38" s="10">
        <v>13</v>
      </c>
    </row>
    <row r="39" spans="1:8" x14ac:dyDescent="0.25">
      <c r="A39" s="8">
        <v>13</v>
      </c>
      <c r="B39" s="9" t="s">
        <v>57</v>
      </c>
      <c r="C39" s="10">
        <v>1</v>
      </c>
      <c r="D39" s="15">
        <v>2</v>
      </c>
      <c r="E39" s="10" t="s">
        <v>1</v>
      </c>
      <c r="F39" s="10">
        <v>2</v>
      </c>
      <c r="G39" s="10" t="s">
        <v>16</v>
      </c>
      <c r="H39" s="10">
        <v>14</v>
      </c>
    </row>
    <row r="40" spans="1:8" x14ac:dyDescent="0.25">
      <c r="A40" s="8">
        <v>14</v>
      </c>
      <c r="B40" s="9" t="s">
        <v>58</v>
      </c>
      <c r="C40" s="10">
        <v>1</v>
      </c>
      <c r="D40" s="15">
        <v>2</v>
      </c>
      <c r="E40" s="10" t="s">
        <v>1</v>
      </c>
      <c r="F40" s="10">
        <v>2</v>
      </c>
      <c r="G40" s="10" t="s">
        <v>17</v>
      </c>
      <c r="H40" s="10">
        <v>15</v>
      </c>
    </row>
    <row r="41" spans="1:8" x14ac:dyDescent="0.25">
      <c r="A41" s="8">
        <v>15</v>
      </c>
      <c r="B41" s="9" t="s">
        <v>59</v>
      </c>
      <c r="C41" s="10">
        <v>1</v>
      </c>
      <c r="D41" s="15">
        <v>2</v>
      </c>
      <c r="E41" s="10" t="s">
        <v>1</v>
      </c>
      <c r="F41" s="10">
        <v>2</v>
      </c>
      <c r="G41" s="10" t="s">
        <v>18</v>
      </c>
      <c r="H41" s="10">
        <v>16</v>
      </c>
    </row>
    <row r="42" spans="1:8" x14ac:dyDescent="0.25">
      <c r="A42" s="8">
        <v>16</v>
      </c>
      <c r="B42" s="9" t="s">
        <v>60</v>
      </c>
      <c r="C42" s="10">
        <v>1</v>
      </c>
      <c r="D42" s="15">
        <v>2</v>
      </c>
      <c r="E42" s="10" t="s">
        <v>1</v>
      </c>
      <c r="F42" s="10">
        <v>2</v>
      </c>
      <c r="G42" s="10" t="s">
        <v>19</v>
      </c>
      <c r="H42" s="10">
        <v>17</v>
      </c>
    </row>
    <row r="43" spans="1:8" x14ac:dyDescent="0.25">
      <c r="A43" s="8">
        <v>17</v>
      </c>
      <c r="B43" s="9" t="s">
        <v>61</v>
      </c>
      <c r="C43" s="10">
        <v>1</v>
      </c>
      <c r="D43" s="15">
        <v>2</v>
      </c>
      <c r="E43" s="10" t="s">
        <v>1</v>
      </c>
      <c r="F43" s="10">
        <v>2</v>
      </c>
      <c r="G43" s="10" t="s">
        <v>736</v>
      </c>
      <c r="H43" s="10">
        <v>18</v>
      </c>
    </row>
    <row r="44" spans="1:8" x14ac:dyDescent="0.25">
      <c r="A44" s="8">
        <v>18</v>
      </c>
      <c r="B44" s="9" t="s">
        <v>62</v>
      </c>
      <c r="C44" s="10">
        <v>1</v>
      </c>
      <c r="D44" s="15">
        <v>2</v>
      </c>
      <c r="E44" s="10" t="s">
        <v>1</v>
      </c>
      <c r="F44" s="10">
        <v>2</v>
      </c>
      <c r="G44" s="10" t="s">
        <v>737</v>
      </c>
      <c r="H44" s="10">
        <v>19</v>
      </c>
    </row>
    <row r="45" spans="1:8" x14ac:dyDescent="0.25">
      <c r="A45" s="8">
        <v>19</v>
      </c>
      <c r="B45" s="9" t="s">
        <v>63</v>
      </c>
      <c r="C45" s="10">
        <v>1</v>
      </c>
      <c r="D45" s="15">
        <v>2</v>
      </c>
      <c r="E45" s="10" t="s">
        <v>1</v>
      </c>
      <c r="F45" s="10">
        <v>2</v>
      </c>
      <c r="G45" s="10" t="s">
        <v>738</v>
      </c>
      <c r="H45" s="10">
        <v>20</v>
      </c>
    </row>
    <row r="46" spans="1:8" x14ac:dyDescent="0.25">
      <c r="A46" s="8">
        <v>20</v>
      </c>
      <c r="B46" s="9" t="s">
        <v>64</v>
      </c>
      <c r="C46" s="10">
        <v>1</v>
      </c>
      <c r="D46" s="15">
        <v>2</v>
      </c>
      <c r="E46" s="10" t="s">
        <v>1</v>
      </c>
      <c r="F46" s="10">
        <v>2</v>
      </c>
      <c r="G46" s="10" t="s">
        <v>739</v>
      </c>
      <c r="H46" s="10">
        <v>21</v>
      </c>
    </row>
    <row r="47" spans="1:8" x14ac:dyDescent="0.25">
      <c r="A47" s="8">
        <v>21</v>
      </c>
      <c r="B47" s="9" t="s">
        <v>65</v>
      </c>
      <c r="C47" s="10">
        <v>1</v>
      </c>
      <c r="D47" s="15">
        <v>2</v>
      </c>
      <c r="E47" s="10" t="s">
        <v>1</v>
      </c>
      <c r="F47" s="10">
        <v>2</v>
      </c>
      <c r="G47" s="10" t="s">
        <v>740</v>
      </c>
      <c r="H47" s="10">
        <v>22</v>
      </c>
    </row>
    <row r="48" spans="1:8" x14ac:dyDescent="0.25">
      <c r="A48" s="8">
        <v>22</v>
      </c>
      <c r="B48" s="9" t="s">
        <v>66</v>
      </c>
      <c r="C48" s="10">
        <v>1</v>
      </c>
      <c r="D48" s="15">
        <v>2</v>
      </c>
      <c r="E48" s="10" t="s">
        <v>1</v>
      </c>
      <c r="F48" s="10">
        <v>2</v>
      </c>
      <c r="G48" s="10" t="s">
        <v>741</v>
      </c>
      <c r="H48" s="10">
        <v>23</v>
      </c>
    </row>
    <row r="49" spans="1:8" x14ac:dyDescent="0.25">
      <c r="A49" s="8">
        <v>23</v>
      </c>
      <c r="B49" s="9" t="s">
        <v>67</v>
      </c>
      <c r="C49" s="10">
        <v>1</v>
      </c>
      <c r="D49" s="15">
        <v>2</v>
      </c>
      <c r="E49" s="10" t="s">
        <v>1</v>
      </c>
      <c r="F49" s="10">
        <v>2</v>
      </c>
      <c r="G49" s="10" t="s">
        <v>742</v>
      </c>
      <c r="H49" s="10">
        <v>24</v>
      </c>
    </row>
    <row r="50" spans="1:8" x14ac:dyDescent="0.25">
      <c r="A50" s="8">
        <v>24</v>
      </c>
      <c r="B50" s="9" t="s">
        <v>68</v>
      </c>
      <c r="C50" s="10">
        <v>1</v>
      </c>
      <c r="D50" s="15">
        <v>2</v>
      </c>
      <c r="E50" s="10" t="s">
        <v>1</v>
      </c>
      <c r="F50" s="10">
        <v>2</v>
      </c>
      <c r="G50" s="10" t="s">
        <v>743</v>
      </c>
      <c r="H50" s="10">
        <v>25</v>
      </c>
    </row>
    <row r="51" spans="1:8" ht="15.75" thickBot="1" x14ac:dyDescent="0.3">
      <c r="A51" s="11">
        <v>25</v>
      </c>
      <c r="B51" s="12" t="s">
        <v>69</v>
      </c>
      <c r="C51" s="13">
        <v>1</v>
      </c>
      <c r="D51" s="17">
        <v>2</v>
      </c>
      <c r="E51" s="10" t="s">
        <v>1</v>
      </c>
      <c r="F51" s="10">
        <v>2</v>
      </c>
      <c r="G51" s="10" t="s">
        <v>744</v>
      </c>
      <c r="H51" s="10">
        <v>26</v>
      </c>
    </row>
    <row r="52" spans="1:8" x14ac:dyDescent="0.25">
      <c r="A52" s="5">
        <v>1</v>
      </c>
      <c r="B52" s="6" t="s">
        <v>70</v>
      </c>
      <c r="C52" s="7">
        <v>1</v>
      </c>
      <c r="D52" s="14">
        <v>3</v>
      </c>
      <c r="E52" s="10" t="s">
        <v>2</v>
      </c>
      <c r="F52" s="10">
        <v>3</v>
      </c>
      <c r="G52" s="10" t="s">
        <v>0</v>
      </c>
      <c r="H52" s="10">
        <v>1</v>
      </c>
    </row>
    <row r="53" spans="1:8" x14ac:dyDescent="0.25">
      <c r="A53" s="8">
        <v>2</v>
      </c>
      <c r="B53" s="9" t="s">
        <v>71</v>
      </c>
      <c r="C53" s="10">
        <v>1</v>
      </c>
      <c r="D53" s="15">
        <v>3</v>
      </c>
      <c r="E53" s="10" t="s">
        <v>2</v>
      </c>
      <c r="F53" s="10">
        <v>3</v>
      </c>
      <c r="G53" s="10" t="s">
        <v>1</v>
      </c>
      <c r="H53" s="10">
        <v>2</v>
      </c>
    </row>
    <row r="54" spans="1:8" x14ac:dyDescent="0.25">
      <c r="A54" s="8">
        <v>3</v>
      </c>
      <c r="B54" s="9" t="s">
        <v>72</v>
      </c>
      <c r="C54" s="10">
        <v>1</v>
      </c>
      <c r="D54" s="15">
        <v>3</v>
      </c>
      <c r="E54" s="10" t="s">
        <v>2</v>
      </c>
      <c r="F54" s="10">
        <v>3</v>
      </c>
      <c r="G54" s="10" t="s">
        <v>3</v>
      </c>
      <c r="H54" s="10">
        <v>4</v>
      </c>
    </row>
    <row r="55" spans="1:8" x14ac:dyDescent="0.25">
      <c r="A55" s="8">
        <v>4</v>
      </c>
      <c r="B55" s="9" t="s">
        <v>73</v>
      </c>
      <c r="C55" s="10">
        <v>1</v>
      </c>
      <c r="D55" s="15">
        <v>3</v>
      </c>
      <c r="E55" s="10" t="s">
        <v>2</v>
      </c>
      <c r="F55" s="10">
        <v>3</v>
      </c>
      <c r="G55" s="10" t="s">
        <v>4</v>
      </c>
      <c r="H55" s="10">
        <v>5</v>
      </c>
    </row>
    <row r="56" spans="1:8" x14ac:dyDescent="0.25">
      <c r="A56" s="8">
        <v>5</v>
      </c>
      <c r="B56" s="9" t="s">
        <v>74</v>
      </c>
      <c r="C56" s="10">
        <v>1</v>
      </c>
      <c r="D56" s="15">
        <v>3</v>
      </c>
      <c r="E56" s="10" t="s">
        <v>2</v>
      </c>
      <c r="F56" s="10">
        <v>3</v>
      </c>
      <c r="G56" s="10" t="s">
        <v>5</v>
      </c>
      <c r="H56" s="10">
        <v>6</v>
      </c>
    </row>
    <row r="57" spans="1:8" x14ac:dyDescent="0.25">
      <c r="A57" s="8">
        <v>6</v>
      </c>
      <c r="B57" s="9" t="s">
        <v>75</v>
      </c>
      <c r="C57" s="10">
        <v>1</v>
      </c>
      <c r="D57" s="15">
        <v>3</v>
      </c>
      <c r="E57" s="10" t="s">
        <v>2</v>
      </c>
      <c r="F57" s="10">
        <v>3</v>
      </c>
      <c r="G57" s="10" t="s">
        <v>7</v>
      </c>
      <c r="H57" s="10">
        <v>7</v>
      </c>
    </row>
    <row r="58" spans="1:8" x14ac:dyDescent="0.25">
      <c r="A58" s="8">
        <v>7</v>
      </c>
      <c r="B58" s="9" t="s">
        <v>76</v>
      </c>
      <c r="C58" s="10">
        <v>1</v>
      </c>
      <c r="D58" s="15">
        <v>3</v>
      </c>
      <c r="E58" s="10" t="s">
        <v>2</v>
      </c>
      <c r="F58" s="10">
        <v>3</v>
      </c>
      <c r="G58" s="10" t="s">
        <v>8</v>
      </c>
      <c r="H58" s="10">
        <v>8</v>
      </c>
    </row>
    <row r="59" spans="1:8" x14ac:dyDescent="0.25">
      <c r="A59" s="8">
        <v>8</v>
      </c>
      <c r="B59" s="9" t="s">
        <v>77</v>
      </c>
      <c r="C59" s="10">
        <v>1</v>
      </c>
      <c r="D59" s="15">
        <v>3</v>
      </c>
      <c r="E59" s="10" t="s">
        <v>2</v>
      </c>
      <c r="F59" s="10">
        <v>3</v>
      </c>
      <c r="G59" s="10" t="s">
        <v>9</v>
      </c>
      <c r="H59" s="10">
        <v>9</v>
      </c>
    </row>
    <row r="60" spans="1:8" x14ac:dyDescent="0.25">
      <c r="A60" s="8">
        <v>9</v>
      </c>
      <c r="B60" s="9" t="s">
        <v>78</v>
      </c>
      <c r="C60" s="10">
        <v>1</v>
      </c>
      <c r="D60" s="15">
        <v>3</v>
      </c>
      <c r="E60" s="10" t="s">
        <v>2</v>
      </c>
      <c r="F60" s="10">
        <v>3</v>
      </c>
      <c r="G60" s="10" t="s">
        <v>12</v>
      </c>
      <c r="H60" s="10">
        <v>10</v>
      </c>
    </row>
    <row r="61" spans="1:8" x14ac:dyDescent="0.25">
      <c r="A61" s="8">
        <v>10</v>
      </c>
      <c r="B61" s="9" t="s">
        <v>79</v>
      </c>
      <c r="C61" s="10">
        <v>1</v>
      </c>
      <c r="D61" s="15">
        <v>3</v>
      </c>
      <c r="E61" s="10" t="s">
        <v>2</v>
      </c>
      <c r="F61" s="10">
        <v>3</v>
      </c>
      <c r="G61" s="10" t="s">
        <v>13</v>
      </c>
      <c r="H61" s="10">
        <v>11</v>
      </c>
    </row>
    <row r="62" spans="1:8" x14ac:dyDescent="0.25">
      <c r="A62" s="8">
        <v>11</v>
      </c>
      <c r="B62" s="9" t="s">
        <v>80</v>
      </c>
      <c r="C62" s="10">
        <v>1</v>
      </c>
      <c r="D62" s="15">
        <v>3</v>
      </c>
      <c r="E62" s="10" t="s">
        <v>2</v>
      </c>
      <c r="F62" s="10">
        <v>3</v>
      </c>
      <c r="G62" s="10" t="s">
        <v>14</v>
      </c>
      <c r="H62" s="10">
        <v>12</v>
      </c>
    </row>
    <row r="63" spans="1:8" x14ac:dyDescent="0.25">
      <c r="A63" s="8">
        <v>12</v>
      </c>
      <c r="B63" s="9" t="s">
        <v>81</v>
      </c>
      <c r="C63" s="10">
        <v>1</v>
      </c>
      <c r="D63" s="15">
        <v>3</v>
      </c>
      <c r="E63" s="10" t="s">
        <v>2</v>
      </c>
      <c r="F63" s="10">
        <v>3</v>
      </c>
      <c r="G63" s="10" t="s">
        <v>15</v>
      </c>
      <c r="H63" s="10">
        <v>13</v>
      </c>
    </row>
    <row r="64" spans="1:8" x14ac:dyDescent="0.25">
      <c r="A64" s="8">
        <v>13</v>
      </c>
      <c r="B64" s="9" t="s">
        <v>82</v>
      </c>
      <c r="C64" s="10">
        <v>1</v>
      </c>
      <c r="D64" s="15">
        <v>3</v>
      </c>
      <c r="E64" s="10" t="s">
        <v>2</v>
      </c>
      <c r="F64" s="10">
        <v>3</v>
      </c>
      <c r="G64" s="10" t="s">
        <v>16</v>
      </c>
      <c r="H64" s="10">
        <v>14</v>
      </c>
    </row>
    <row r="65" spans="1:8" x14ac:dyDescent="0.25">
      <c r="A65" s="8">
        <v>14</v>
      </c>
      <c r="B65" s="9" t="s">
        <v>83</v>
      </c>
      <c r="C65" s="10">
        <v>1</v>
      </c>
      <c r="D65" s="15">
        <v>3</v>
      </c>
      <c r="E65" s="10" t="s">
        <v>2</v>
      </c>
      <c r="F65" s="10">
        <v>3</v>
      </c>
      <c r="G65" s="10" t="s">
        <v>17</v>
      </c>
      <c r="H65" s="10">
        <v>15</v>
      </c>
    </row>
    <row r="66" spans="1:8" x14ac:dyDescent="0.25">
      <c r="A66" s="8">
        <v>15</v>
      </c>
      <c r="B66" s="9" t="s">
        <v>84</v>
      </c>
      <c r="C66" s="10">
        <v>1</v>
      </c>
      <c r="D66" s="15">
        <v>3</v>
      </c>
      <c r="E66" s="10" t="s">
        <v>2</v>
      </c>
      <c r="F66" s="10">
        <v>3</v>
      </c>
      <c r="G66" s="10" t="s">
        <v>18</v>
      </c>
      <c r="H66" s="10">
        <v>16</v>
      </c>
    </row>
    <row r="67" spans="1:8" x14ac:dyDescent="0.25">
      <c r="A67" s="8">
        <v>16</v>
      </c>
      <c r="B67" s="9" t="s">
        <v>85</v>
      </c>
      <c r="C67" s="10">
        <v>1</v>
      </c>
      <c r="D67" s="15">
        <v>3</v>
      </c>
      <c r="E67" s="10" t="s">
        <v>2</v>
      </c>
      <c r="F67" s="10">
        <v>3</v>
      </c>
      <c r="G67" s="10" t="s">
        <v>19</v>
      </c>
      <c r="H67" s="10">
        <v>17</v>
      </c>
    </row>
    <row r="68" spans="1:8" x14ac:dyDescent="0.25">
      <c r="A68" s="8">
        <v>17</v>
      </c>
      <c r="B68" s="9" t="s">
        <v>86</v>
      </c>
      <c r="C68" s="10">
        <v>1</v>
      </c>
      <c r="D68" s="15">
        <v>3</v>
      </c>
      <c r="E68" s="10" t="s">
        <v>2</v>
      </c>
      <c r="F68" s="10">
        <v>3</v>
      </c>
      <c r="G68" s="10" t="s">
        <v>736</v>
      </c>
      <c r="H68" s="10">
        <v>18</v>
      </c>
    </row>
    <row r="69" spans="1:8" x14ac:dyDescent="0.25">
      <c r="A69" s="8">
        <v>18</v>
      </c>
      <c r="B69" s="9" t="s">
        <v>87</v>
      </c>
      <c r="C69" s="10">
        <v>1</v>
      </c>
      <c r="D69" s="15">
        <v>3</v>
      </c>
      <c r="E69" s="10" t="s">
        <v>2</v>
      </c>
      <c r="F69" s="10">
        <v>3</v>
      </c>
      <c r="G69" s="10" t="s">
        <v>737</v>
      </c>
      <c r="H69" s="10">
        <v>19</v>
      </c>
    </row>
    <row r="70" spans="1:8" x14ac:dyDescent="0.25">
      <c r="A70" s="8">
        <v>19</v>
      </c>
      <c r="B70" s="9" t="s">
        <v>88</v>
      </c>
      <c r="C70" s="10">
        <v>1</v>
      </c>
      <c r="D70" s="15">
        <v>3</v>
      </c>
      <c r="E70" s="10" t="s">
        <v>2</v>
      </c>
      <c r="F70" s="10">
        <v>3</v>
      </c>
      <c r="G70" s="10" t="s">
        <v>738</v>
      </c>
      <c r="H70" s="10">
        <v>20</v>
      </c>
    </row>
    <row r="71" spans="1:8" x14ac:dyDescent="0.25">
      <c r="A71" s="8">
        <v>20</v>
      </c>
      <c r="B71" s="9" t="s">
        <v>89</v>
      </c>
      <c r="C71" s="10">
        <v>1</v>
      </c>
      <c r="D71" s="15">
        <v>3</v>
      </c>
      <c r="E71" s="10" t="s">
        <v>2</v>
      </c>
      <c r="F71" s="10">
        <v>3</v>
      </c>
      <c r="G71" s="10" t="s">
        <v>739</v>
      </c>
      <c r="H71" s="10">
        <v>21</v>
      </c>
    </row>
    <row r="72" spans="1:8" x14ac:dyDescent="0.25">
      <c r="A72" s="8">
        <v>21</v>
      </c>
      <c r="B72" s="9" t="s">
        <v>90</v>
      </c>
      <c r="C72" s="10">
        <v>1</v>
      </c>
      <c r="D72" s="15">
        <v>3</v>
      </c>
      <c r="E72" s="10" t="s">
        <v>2</v>
      </c>
      <c r="F72" s="10">
        <v>3</v>
      </c>
      <c r="G72" s="10" t="s">
        <v>740</v>
      </c>
      <c r="H72" s="10">
        <v>22</v>
      </c>
    </row>
    <row r="73" spans="1:8" x14ac:dyDescent="0.25">
      <c r="A73" s="8">
        <v>22</v>
      </c>
      <c r="B73" s="9" t="s">
        <v>91</v>
      </c>
      <c r="C73" s="10">
        <v>1</v>
      </c>
      <c r="D73" s="15">
        <v>3</v>
      </c>
      <c r="E73" s="10" t="s">
        <v>2</v>
      </c>
      <c r="F73" s="10">
        <v>3</v>
      </c>
      <c r="G73" s="10" t="s">
        <v>741</v>
      </c>
      <c r="H73" s="10">
        <v>23</v>
      </c>
    </row>
    <row r="74" spans="1:8" x14ac:dyDescent="0.25">
      <c r="A74" s="8">
        <v>23</v>
      </c>
      <c r="B74" s="9" t="s">
        <v>92</v>
      </c>
      <c r="C74" s="10">
        <v>1</v>
      </c>
      <c r="D74" s="15">
        <v>3</v>
      </c>
      <c r="E74" s="10" t="s">
        <v>2</v>
      </c>
      <c r="F74" s="10">
        <v>3</v>
      </c>
      <c r="G74" s="10" t="s">
        <v>742</v>
      </c>
      <c r="H74" s="10">
        <v>24</v>
      </c>
    </row>
    <row r="75" spans="1:8" x14ac:dyDescent="0.25">
      <c r="A75" s="8">
        <v>24</v>
      </c>
      <c r="B75" s="9" t="s">
        <v>93</v>
      </c>
      <c r="C75" s="10">
        <v>1</v>
      </c>
      <c r="D75" s="15">
        <v>3</v>
      </c>
      <c r="E75" s="10" t="s">
        <v>2</v>
      </c>
      <c r="F75" s="10">
        <v>3</v>
      </c>
      <c r="G75" s="10" t="s">
        <v>743</v>
      </c>
      <c r="H75" s="10">
        <v>25</v>
      </c>
    </row>
    <row r="76" spans="1:8" ht="15.75" thickBot="1" x14ac:dyDescent="0.3">
      <c r="A76" s="11">
        <v>25</v>
      </c>
      <c r="B76" s="12" t="s">
        <v>94</v>
      </c>
      <c r="C76" s="13">
        <v>1</v>
      </c>
      <c r="D76" s="17">
        <v>3</v>
      </c>
      <c r="E76" s="10" t="s">
        <v>2</v>
      </c>
      <c r="F76" s="10">
        <v>3</v>
      </c>
      <c r="G76" s="10" t="s">
        <v>744</v>
      </c>
      <c r="H76" s="10">
        <v>26</v>
      </c>
    </row>
    <row r="77" spans="1:8" x14ac:dyDescent="0.25">
      <c r="A77" s="5">
        <v>1</v>
      </c>
      <c r="B77" s="6" t="s">
        <v>95</v>
      </c>
      <c r="C77" s="7">
        <v>1</v>
      </c>
      <c r="D77" s="14">
        <v>4</v>
      </c>
      <c r="E77" s="10" t="s">
        <v>3</v>
      </c>
      <c r="F77" s="10">
        <v>4</v>
      </c>
      <c r="G77" s="10" t="s">
        <v>0</v>
      </c>
      <c r="H77" s="10">
        <v>1</v>
      </c>
    </row>
    <row r="78" spans="1:8" x14ac:dyDescent="0.25">
      <c r="A78" s="8">
        <v>2</v>
      </c>
      <c r="B78" s="9" t="s">
        <v>96</v>
      </c>
      <c r="C78" s="10">
        <v>1</v>
      </c>
      <c r="D78" s="15">
        <v>4</v>
      </c>
      <c r="E78" s="10" t="s">
        <v>3</v>
      </c>
      <c r="F78" s="10">
        <v>4</v>
      </c>
      <c r="G78" s="10" t="s">
        <v>1</v>
      </c>
      <c r="H78" s="10">
        <v>2</v>
      </c>
    </row>
    <row r="79" spans="1:8" x14ac:dyDescent="0.25">
      <c r="A79" s="8">
        <v>3</v>
      </c>
      <c r="B79" s="9" t="s">
        <v>97</v>
      </c>
      <c r="C79" s="10">
        <v>1</v>
      </c>
      <c r="D79" s="15">
        <v>4</v>
      </c>
      <c r="E79" s="10" t="s">
        <v>3</v>
      </c>
      <c r="F79" s="10">
        <v>4</v>
      </c>
      <c r="G79" s="10" t="s">
        <v>2</v>
      </c>
      <c r="H79" s="10">
        <v>3</v>
      </c>
    </row>
    <row r="80" spans="1:8" x14ac:dyDescent="0.25">
      <c r="A80" s="8">
        <v>4</v>
      </c>
      <c r="B80" s="9" t="s">
        <v>98</v>
      </c>
      <c r="C80" s="10">
        <v>1</v>
      </c>
      <c r="D80" s="15">
        <v>4</v>
      </c>
      <c r="E80" s="10" t="s">
        <v>3</v>
      </c>
      <c r="F80" s="10">
        <v>4</v>
      </c>
      <c r="G80" s="10" t="s">
        <v>4</v>
      </c>
      <c r="H80" s="10">
        <v>5</v>
      </c>
    </row>
    <row r="81" spans="1:8" x14ac:dyDescent="0.25">
      <c r="A81" s="8">
        <v>5</v>
      </c>
      <c r="B81" s="9" t="s">
        <v>99</v>
      </c>
      <c r="C81" s="10">
        <v>1</v>
      </c>
      <c r="D81" s="15">
        <v>4</v>
      </c>
      <c r="E81" s="10" t="s">
        <v>3</v>
      </c>
      <c r="F81" s="10">
        <v>4</v>
      </c>
      <c r="G81" s="10" t="s">
        <v>5</v>
      </c>
      <c r="H81" s="10">
        <v>6</v>
      </c>
    </row>
    <row r="82" spans="1:8" x14ac:dyDescent="0.25">
      <c r="A82" s="8">
        <v>6</v>
      </c>
      <c r="B82" s="9" t="s">
        <v>100</v>
      </c>
      <c r="C82" s="10">
        <v>1</v>
      </c>
      <c r="D82" s="15">
        <v>4</v>
      </c>
      <c r="E82" s="10" t="s">
        <v>3</v>
      </c>
      <c r="F82" s="10">
        <v>4</v>
      </c>
      <c r="G82" s="10" t="s">
        <v>7</v>
      </c>
      <c r="H82" s="10">
        <v>7</v>
      </c>
    </row>
    <row r="83" spans="1:8" x14ac:dyDescent="0.25">
      <c r="A83" s="8">
        <v>7</v>
      </c>
      <c r="B83" s="9" t="s">
        <v>101</v>
      </c>
      <c r="C83" s="10">
        <v>1</v>
      </c>
      <c r="D83" s="15">
        <v>4</v>
      </c>
      <c r="E83" s="10" t="s">
        <v>3</v>
      </c>
      <c r="F83" s="10">
        <v>4</v>
      </c>
      <c r="G83" s="10" t="s">
        <v>8</v>
      </c>
      <c r="H83" s="10">
        <v>8</v>
      </c>
    </row>
    <row r="84" spans="1:8" x14ac:dyDescent="0.25">
      <c r="A84" s="8">
        <v>8</v>
      </c>
      <c r="B84" s="9" t="s">
        <v>102</v>
      </c>
      <c r="C84" s="10">
        <v>1</v>
      </c>
      <c r="D84" s="15">
        <v>4</v>
      </c>
      <c r="E84" s="10" t="s">
        <v>3</v>
      </c>
      <c r="F84" s="10">
        <v>4</v>
      </c>
      <c r="G84" s="10" t="s">
        <v>9</v>
      </c>
      <c r="H84" s="10">
        <v>9</v>
      </c>
    </row>
    <row r="85" spans="1:8" x14ac:dyDescent="0.25">
      <c r="A85" s="8">
        <v>9</v>
      </c>
      <c r="B85" s="9" t="s">
        <v>103</v>
      </c>
      <c r="C85" s="10">
        <v>1</v>
      </c>
      <c r="D85" s="15">
        <v>4</v>
      </c>
      <c r="E85" s="10" t="s">
        <v>3</v>
      </c>
      <c r="F85" s="10">
        <v>4</v>
      </c>
      <c r="G85" s="10" t="s">
        <v>12</v>
      </c>
      <c r="H85" s="10">
        <v>10</v>
      </c>
    </row>
    <row r="86" spans="1:8" x14ac:dyDescent="0.25">
      <c r="A86" s="8">
        <v>10</v>
      </c>
      <c r="B86" s="9" t="s">
        <v>104</v>
      </c>
      <c r="C86" s="10">
        <v>1</v>
      </c>
      <c r="D86" s="15">
        <v>4</v>
      </c>
      <c r="E86" s="10" t="s">
        <v>3</v>
      </c>
      <c r="F86" s="10">
        <v>4</v>
      </c>
      <c r="G86" s="10" t="s">
        <v>13</v>
      </c>
      <c r="H86" s="10">
        <v>11</v>
      </c>
    </row>
    <row r="87" spans="1:8" x14ac:dyDescent="0.25">
      <c r="A87" s="8">
        <v>11</v>
      </c>
      <c r="B87" s="9" t="s">
        <v>105</v>
      </c>
      <c r="C87" s="10">
        <v>1</v>
      </c>
      <c r="D87" s="15">
        <v>4</v>
      </c>
      <c r="E87" s="10" t="s">
        <v>3</v>
      </c>
      <c r="F87" s="10">
        <v>4</v>
      </c>
      <c r="G87" s="10" t="s">
        <v>14</v>
      </c>
      <c r="H87" s="10">
        <v>12</v>
      </c>
    </row>
    <row r="88" spans="1:8" x14ac:dyDescent="0.25">
      <c r="A88" s="8">
        <v>12</v>
      </c>
      <c r="B88" s="9" t="s">
        <v>106</v>
      </c>
      <c r="C88" s="10">
        <v>1</v>
      </c>
      <c r="D88" s="15">
        <v>4</v>
      </c>
      <c r="E88" s="10" t="s">
        <v>3</v>
      </c>
      <c r="F88" s="10">
        <v>4</v>
      </c>
      <c r="G88" s="10" t="s">
        <v>15</v>
      </c>
      <c r="H88" s="10">
        <v>13</v>
      </c>
    </row>
    <row r="89" spans="1:8" x14ac:dyDescent="0.25">
      <c r="A89" s="8">
        <v>13</v>
      </c>
      <c r="B89" s="9" t="s">
        <v>107</v>
      </c>
      <c r="C89" s="10">
        <v>1</v>
      </c>
      <c r="D89" s="15">
        <v>4</v>
      </c>
      <c r="E89" s="10" t="s">
        <v>3</v>
      </c>
      <c r="F89" s="10">
        <v>4</v>
      </c>
      <c r="G89" s="10" t="s">
        <v>16</v>
      </c>
      <c r="H89" s="10">
        <v>14</v>
      </c>
    </row>
    <row r="90" spans="1:8" x14ac:dyDescent="0.25">
      <c r="A90" s="8">
        <v>14</v>
      </c>
      <c r="B90" s="9" t="s">
        <v>108</v>
      </c>
      <c r="C90" s="10">
        <v>1</v>
      </c>
      <c r="D90" s="15">
        <v>4</v>
      </c>
      <c r="E90" s="10" t="s">
        <v>3</v>
      </c>
      <c r="F90" s="10">
        <v>4</v>
      </c>
      <c r="G90" s="10" t="s">
        <v>17</v>
      </c>
      <c r="H90" s="10">
        <v>15</v>
      </c>
    </row>
    <row r="91" spans="1:8" x14ac:dyDescent="0.25">
      <c r="A91" s="8">
        <v>15</v>
      </c>
      <c r="B91" s="9" t="s">
        <v>109</v>
      </c>
      <c r="C91" s="10">
        <v>1</v>
      </c>
      <c r="D91" s="15">
        <v>4</v>
      </c>
      <c r="E91" s="10" t="s">
        <v>3</v>
      </c>
      <c r="F91" s="10">
        <v>4</v>
      </c>
      <c r="G91" s="10" t="s">
        <v>18</v>
      </c>
      <c r="H91" s="10">
        <v>16</v>
      </c>
    </row>
    <row r="92" spans="1:8" x14ac:dyDescent="0.25">
      <c r="A92" s="8">
        <v>16</v>
      </c>
      <c r="B92" s="9" t="s">
        <v>110</v>
      </c>
      <c r="C92" s="10">
        <v>1</v>
      </c>
      <c r="D92" s="15">
        <v>4</v>
      </c>
      <c r="E92" s="10" t="s">
        <v>3</v>
      </c>
      <c r="F92" s="10">
        <v>4</v>
      </c>
      <c r="G92" s="10" t="s">
        <v>19</v>
      </c>
      <c r="H92" s="10">
        <v>17</v>
      </c>
    </row>
    <row r="93" spans="1:8" x14ac:dyDescent="0.25">
      <c r="A93" s="8">
        <v>17</v>
      </c>
      <c r="B93" s="9" t="s">
        <v>111</v>
      </c>
      <c r="C93" s="10">
        <v>1</v>
      </c>
      <c r="D93" s="15">
        <v>4</v>
      </c>
      <c r="E93" s="10" t="s">
        <v>3</v>
      </c>
      <c r="F93" s="10">
        <v>4</v>
      </c>
      <c r="G93" s="10" t="s">
        <v>736</v>
      </c>
      <c r="H93" s="10">
        <v>18</v>
      </c>
    </row>
    <row r="94" spans="1:8" x14ac:dyDescent="0.25">
      <c r="A94" s="8">
        <v>18</v>
      </c>
      <c r="B94" s="9" t="s">
        <v>112</v>
      </c>
      <c r="C94" s="10">
        <v>1</v>
      </c>
      <c r="D94" s="15">
        <v>4</v>
      </c>
      <c r="E94" s="10" t="s">
        <v>3</v>
      </c>
      <c r="F94" s="10">
        <v>4</v>
      </c>
      <c r="G94" s="10" t="s">
        <v>737</v>
      </c>
      <c r="H94" s="10">
        <v>19</v>
      </c>
    </row>
    <row r="95" spans="1:8" x14ac:dyDescent="0.25">
      <c r="A95" s="8">
        <v>19</v>
      </c>
      <c r="B95" s="9" t="s">
        <v>113</v>
      </c>
      <c r="C95" s="10">
        <v>1</v>
      </c>
      <c r="D95" s="15">
        <v>4</v>
      </c>
      <c r="E95" s="10" t="s">
        <v>3</v>
      </c>
      <c r="F95" s="10">
        <v>4</v>
      </c>
      <c r="G95" s="10" t="s">
        <v>738</v>
      </c>
      <c r="H95" s="10">
        <v>20</v>
      </c>
    </row>
    <row r="96" spans="1:8" x14ac:dyDescent="0.25">
      <c r="A96" s="8">
        <v>20</v>
      </c>
      <c r="B96" s="9" t="s">
        <v>114</v>
      </c>
      <c r="C96" s="10">
        <v>1</v>
      </c>
      <c r="D96" s="15">
        <v>4</v>
      </c>
      <c r="E96" s="10" t="s">
        <v>3</v>
      </c>
      <c r="F96" s="10">
        <v>4</v>
      </c>
      <c r="G96" s="10" t="s">
        <v>739</v>
      </c>
      <c r="H96" s="10">
        <v>21</v>
      </c>
    </row>
    <row r="97" spans="1:8" x14ac:dyDescent="0.25">
      <c r="A97" s="8">
        <v>21</v>
      </c>
      <c r="B97" s="9" t="s">
        <v>115</v>
      </c>
      <c r="C97" s="10">
        <v>1</v>
      </c>
      <c r="D97" s="15">
        <v>4</v>
      </c>
      <c r="E97" s="10" t="s">
        <v>3</v>
      </c>
      <c r="F97" s="10">
        <v>4</v>
      </c>
      <c r="G97" s="10" t="s">
        <v>740</v>
      </c>
      <c r="H97" s="10">
        <v>22</v>
      </c>
    </row>
    <row r="98" spans="1:8" x14ac:dyDescent="0.25">
      <c r="A98" s="8">
        <v>22</v>
      </c>
      <c r="B98" s="9" t="s">
        <v>116</v>
      </c>
      <c r="C98" s="10">
        <v>1</v>
      </c>
      <c r="D98" s="15">
        <v>4</v>
      </c>
      <c r="E98" s="10" t="s">
        <v>3</v>
      </c>
      <c r="F98" s="10">
        <v>4</v>
      </c>
      <c r="G98" s="10" t="s">
        <v>741</v>
      </c>
      <c r="H98" s="10">
        <v>23</v>
      </c>
    </row>
    <row r="99" spans="1:8" x14ac:dyDescent="0.25">
      <c r="A99" s="8">
        <v>23</v>
      </c>
      <c r="B99" s="9" t="s">
        <v>117</v>
      </c>
      <c r="C99" s="10">
        <v>1</v>
      </c>
      <c r="D99" s="15">
        <v>4</v>
      </c>
      <c r="E99" s="10" t="s">
        <v>3</v>
      </c>
      <c r="F99" s="10">
        <v>4</v>
      </c>
      <c r="G99" s="10" t="s">
        <v>742</v>
      </c>
      <c r="H99" s="10">
        <v>24</v>
      </c>
    </row>
    <row r="100" spans="1:8" x14ac:dyDescent="0.25">
      <c r="A100" s="8">
        <v>24</v>
      </c>
      <c r="B100" s="9" t="s">
        <v>118</v>
      </c>
      <c r="C100" s="10">
        <v>1</v>
      </c>
      <c r="D100" s="15">
        <v>4</v>
      </c>
      <c r="E100" s="10" t="s">
        <v>3</v>
      </c>
      <c r="F100" s="10">
        <v>4</v>
      </c>
      <c r="G100" s="10" t="s">
        <v>743</v>
      </c>
      <c r="H100" s="10">
        <v>25</v>
      </c>
    </row>
    <row r="101" spans="1:8" ht="15.75" thickBot="1" x14ac:dyDescent="0.3">
      <c r="A101" s="11">
        <v>25</v>
      </c>
      <c r="B101" s="12" t="s">
        <v>119</v>
      </c>
      <c r="C101" s="13">
        <v>1</v>
      </c>
      <c r="D101" s="17">
        <v>4</v>
      </c>
      <c r="E101" s="10" t="s">
        <v>3</v>
      </c>
      <c r="F101" s="10">
        <v>4</v>
      </c>
      <c r="G101" s="10" t="s">
        <v>744</v>
      </c>
      <c r="H101" s="10">
        <v>26</v>
      </c>
    </row>
    <row r="102" spans="1:8" x14ac:dyDescent="0.25">
      <c r="A102" s="5">
        <v>1</v>
      </c>
      <c r="B102" s="6" t="s">
        <v>120</v>
      </c>
      <c r="C102" s="7">
        <v>1</v>
      </c>
      <c r="D102" s="14">
        <v>5</v>
      </c>
      <c r="E102" s="10" t="s">
        <v>4</v>
      </c>
      <c r="F102" s="10">
        <v>1</v>
      </c>
      <c r="G102" s="10" t="s">
        <v>0</v>
      </c>
      <c r="H102" s="10">
        <v>1</v>
      </c>
    </row>
    <row r="103" spans="1:8" x14ac:dyDescent="0.25">
      <c r="A103" s="8">
        <v>2</v>
      </c>
      <c r="B103" s="9" t="s">
        <v>121</v>
      </c>
      <c r="C103" s="10">
        <v>1</v>
      </c>
      <c r="D103" s="15">
        <v>5</v>
      </c>
      <c r="E103" s="10" t="s">
        <v>4</v>
      </c>
      <c r="F103" s="10">
        <v>1</v>
      </c>
      <c r="G103" s="10" t="s">
        <v>1</v>
      </c>
      <c r="H103" s="10">
        <v>1</v>
      </c>
    </row>
    <row r="104" spans="1:8" x14ac:dyDescent="0.25">
      <c r="A104" s="8">
        <v>3</v>
      </c>
      <c r="B104" s="9" t="s">
        <v>122</v>
      </c>
      <c r="C104" s="10">
        <v>1</v>
      </c>
      <c r="D104" s="15">
        <v>5</v>
      </c>
      <c r="E104" s="10" t="s">
        <v>4</v>
      </c>
      <c r="F104" s="10">
        <v>1</v>
      </c>
      <c r="G104" s="10" t="s">
        <v>2</v>
      </c>
      <c r="H104" s="10">
        <v>1</v>
      </c>
    </row>
    <row r="105" spans="1:8" x14ac:dyDescent="0.25">
      <c r="A105" s="8">
        <v>4</v>
      </c>
      <c r="B105" s="9" t="s">
        <v>123</v>
      </c>
      <c r="C105" s="10">
        <v>1</v>
      </c>
      <c r="D105" s="15">
        <v>5</v>
      </c>
      <c r="E105" s="10" t="s">
        <v>4</v>
      </c>
      <c r="F105" s="10">
        <v>1</v>
      </c>
      <c r="G105" s="10" t="s">
        <v>3</v>
      </c>
      <c r="H105" s="10">
        <v>1</v>
      </c>
    </row>
    <row r="106" spans="1:8" x14ac:dyDescent="0.25">
      <c r="A106" s="8">
        <v>5</v>
      </c>
      <c r="B106" s="9" t="s">
        <v>124</v>
      </c>
      <c r="C106" s="10">
        <v>1</v>
      </c>
      <c r="D106" s="15">
        <v>5</v>
      </c>
      <c r="E106" s="10" t="s">
        <v>4</v>
      </c>
      <c r="F106" s="10">
        <v>1</v>
      </c>
      <c r="G106" s="10" t="s">
        <v>5</v>
      </c>
      <c r="H106" s="10">
        <v>1</v>
      </c>
    </row>
    <row r="107" spans="1:8" x14ac:dyDescent="0.25">
      <c r="A107" s="8">
        <v>6</v>
      </c>
      <c r="B107" s="9" t="s">
        <v>125</v>
      </c>
      <c r="C107" s="10">
        <v>1</v>
      </c>
      <c r="D107" s="15">
        <v>5</v>
      </c>
      <c r="E107" s="10" t="s">
        <v>4</v>
      </c>
      <c r="F107" s="10">
        <v>1</v>
      </c>
      <c r="G107" s="10" t="s">
        <v>7</v>
      </c>
      <c r="H107" s="10">
        <v>1</v>
      </c>
    </row>
    <row r="108" spans="1:8" x14ac:dyDescent="0.25">
      <c r="A108" s="8">
        <v>7</v>
      </c>
      <c r="B108" s="9" t="s">
        <v>126</v>
      </c>
      <c r="C108" s="10">
        <v>1</v>
      </c>
      <c r="D108" s="15">
        <v>5</v>
      </c>
      <c r="E108" s="10" t="s">
        <v>4</v>
      </c>
      <c r="F108" s="10">
        <v>1</v>
      </c>
      <c r="G108" s="10" t="s">
        <v>8</v>
      </c>
      <c r="H108" s="10">
        <v>1</v>
      </c>
    </row>
    <row r="109" spans="1:8" x14ac:dyDescent="0.25">
      <c r="A109" s="8">
        <v>8</v>
      </c>
      <c r="B109" s="9" t="s">
        <v>127</v>
      </c>
      <c r="C109" s="10">
        <v>1</v>
      </c>
      <c r="D109" s="15">
        <v>5</v>
      </c>
      <c r="E109" s="10" t="s">
        <v>4</v>
      </c>
      <c r="F109" s="10">
        <v>1</v>
      </c>
      <c r="G109" s="10" t="s">
        <v>9</v>
      </c>
      <c r="H109" s="10">
        <v>1</v>
      </c>
    </row>
    <row r="110" spans="1:8" x14ac:dyDescent="0.25">
      <c r="A110" s="8">
        <v>9</v>
      </c>
      <c r="B110" s="9" t="s">
        <v>128</v>
      </c>
      <c r="C110" s="10">
        <v>1</v>
      </c>
      <c r="D110" s="15">
        <v>5</v>
      </c>
      <c r="E110" s="10" t="s">
        <v>4</v>
      </c>
      <c r="F110" s="10">
        <v>1</v>
      </c>
      <c r="G110" s="10" t="s">
        <v>12</v>
      </c>
      <c r="H110" s="10">
        <v>1</v>
      </c>
    </row>
    <row r="111" spans="1:8" x14ac:dyDescent="0.25">
      <c r="A111" s="8">
        <v>10</v>
      </c>
      <c r="B111" s="9" t="s">
        <v>129</v>
      </c>
      <c r="C111" s="10">
        <v>1</v>
      </c>
      <c r="D111" s="15">
        <v>5</v>
      </c>
      <c r="E111" s="10" t="s">
        <v>4</v>
      </c>
      <c r="F111" s="10">
        <v>1</v>
      </c>
      <c r="G111" s="10" t="s">
        <v>13</v>
      </c>
      <c r="H111" s="10">
        <v>1</v>
      </c>
    </row>
    <row r="112" spans="1:8" x14ac:dyDescent="0.25">
      <c r="A112" s="8">
        <v>11</v>
      </c>
      <c r="B112" s="9" t="s">
        <v>130</v>
      </c>
      <c r="C112" s="10">
        <v>1</v>
      </c>
      <c r="D112" s="15">
        <v>5</v>
      </c>
      <c r="E112" s="10" t="s">
        <v>4</v>
      </c>
      <c r="F112" s="10">
        <v>1</v>
      </c>
      <c r="G112" s="10" t="s">
        <v>14</v>
      </c>
      <c r="H112" s="10">
        <v>1</v>
      </c>
    </row>
    <row r="113" spans="1:8" x14ac:dyDescent="0.25">
      <c r="A113" s="8">
        <v>12</v>
      </c>
      <c r="B113" s="9" t="s">
        <v>131</v>
      </c>
      <c r="C113" s="10">
        <v>1</v>
      </c>
      <c r="D113" s="15">
        <v>5</v>
      </c>
      <c r="E113" s="10" t="s">
        <v>4</v>
      </c>
      <c r="F113" s="10">
        <v>1</v>
      </c>
      <c r="G113" s="10" t="s">
        <v>15</v>
      </c>
      <c r="H113" s="10">
        <v>1</v>
      </c>
    </row>
    <row r="114" spans="1:8" x14ac:dyDescent="0.25">
      <c r="A114" s="8">
        <v>13</v>
      </c>
      <c r="B114" s="9" t="s">
        <v>132</v>
      </c>
      <c r="C114" s="10">
        <v>1</v>
      </c>
      <c r="D114" s="15">
        <v>5</v>
      </c>
      <c r="E114" s="10" t="s">
        <v>4</v>
      </c>
      <c r="F114" s="10">
        <v>1</v>
      </c>
      <c r="G114" s="10" t="s">
        <v>16</v>
      </c>
      <c r="H114" s="10">
        <v>1</v>
      </c>
    </row>
    <row r="115" spans="1:8" x14ac:dyDescent="0.25">
      <c r="A115" s="8">
        <v>14</v>
      </c>
      <c r="B115" s="9" t="s">
        <v>133</v>
      </c>
      <c r="C115" s="10">
        <v>1</v>
      </c>
      <c r="D115" s="15">
        <v>5</v>
      </c>
      <c r="E115" s="10" t="s">
        <v>4</v>
      </c>
      <c r="F115" s="10">
        <v>1</v>
      </c>
      <c r="G115" s="10" t="s">
        <v>17</v>
      </c>
      <c r="H115" s="10">
        <v>1</v>
      </c>
    </row>
    <row r="116" spans="1:8" x14ac:dyDescent="0.25">
      <c r="A116" s="8">
        <v>15</v>
      </c>
      <c r="B116" s="9" t="s">
        <v>134</v>
      </c>
      <c r="C116" s="10">
        <v>1</v>
      </c>
      <c r="D116" s="15">
        <v>5</v>
      </c>
      <c r="E116" s="10" t="s">
        <v>4</v>
      </c>
      <c r="F116" s="10">
        <v>1</v>
      </c>
      <c r="G116" s="10" t="s">
        <v>18</v>
      </c>
      <c r="H116" s="10">
        <v>1</v>
      </c>
    </row>
    <row r="117" spans="1:8" x14ac:dyDescent="0.25">
      <c r="A117" s="8">
        <v>16</v>
      </c>
      <c r="B117" s="9" t="s">
        <v>135</v>
      </c>
      <c r="C117" s="10">
        <v>1</v>
      </c>
      <c r="D117" s="15">
        <v>5</v>
      </c>
      <c r="E117" s="10" t="s">
        <v>4</v>
      </c>
      <c r="F117" s="10">
        <v>1</v>
      </c>
      <c r="G117" s="10" t="s">
        <v>19</v>
      </c>
      <c r="H117" s="10">
        <v>1</v>
      </c>
    </row>
    <row r="118" spans="1:8" x14ac:dyDescent="0.25">
      <c r="A118" s="8">
        <v>17</v>
      </c>
      <c r="B118" s="9" t="s">
        <v>136</v>
      </c>
      <c r="C118" s="10">
        <v>1</v>
      </c>
      <c r="D118" s="15">
        <v>5</v>
      </c>
      <c r="E118" s="10" t="s">
        <v>4</v>
      </c>
      <c r="F118" s="10">
        <v>1</v>
      </c>
      <c r="G118" s="10" t="s">
        <v>736</v>
      </c>
      <c r="H118" s="10">
        <v>1</v>
      </c>
    </row>
    <row r="119" spans="1:8" x14ac:dyDescent="0.25">
      <c r="A119" s="8">
        <v>18</v>
      </c>
      <c r="B119" s="9" t="s">
        <v>137</v>
      </c>
      <c r="C119" s="10">
        <v>1</v>
      </c>
      <c r="D119" s="15">
        <v>5</v>
      </c>
      <c r="E119" s="10" t="s">
        <v>4</v>
      </c>
      <c r="F119" s="10">
        <v>1</v>
      </c>
      <c r="G119" s="10" t="s">
        <v>737</v>
      </c>
      <c r="H119" s="10">
        <v>1</v>
      </c>
    </row>
    <row r="120" spans="1:8" x14ac:dyDescent="0.25">
      <c r="A120" s="8">
        <v>19</v>
      </c>
      <c r="B120" s="9" t="s">
        <v>138</v>
      </c>
      <c r="C120" s="10">
        <v>1</v>
      </c>
      <c r="D120" s="15">
        <v>5</v>
      </c>
      <c r="E120" s="10" t="s">
        <v>4</v>
      </c>
      <c r="F120" s="10">
        <v>1</v>
      </c>
      <c r="G120" s="10" t="s">
        <v>738</v>
      </c>
      <c r="H120" s="10">
        <v>1</v>
      </c>
    </row>
    <row r="121" spans="1:8" x14ac:dyDescent="0.25">
      <c r="A121" s="8">
        <v>20</v>
      </c>
      <c r="B121" s="9" t="s">
        <v>139</v>
      </c>
      <c r="C121" s="10">
        <v>1</v>
      </c>
      <c r="D121" s="15">
        <v>5</v>
      </c>
      <c r="E121" s="10" t="s">
        <v>4</v>
      </c>
      <c r="F121" s="10">
        <v>1</v>
      </c>
      <c r="G121" s="10" t="s">
        <v>739</v>
      </c>
      <c r="H121" s="10">
        <v>1</v>
      </c>
    </row>
    <row r="122" spans="1:8" x14ac:dyDescent="0.25">
      <c r="A122" s="8">
        <v>21</v>
      </c>
      <c r="B122" s="9" t="s">
        <v>140</v>
      </c>
      <c r="C122" s="10">
        <v>1</v>
      </c>
      <c r="D122" s="15">
        <v>5</v>
      </c>
      <c r="E122" s="10" t="s">
        <v>4</v>
      </c>
      <c r="F122" s="10">
        <v>1</v>
      </c>
      <c r="G122" s="10" t="s">
        <v>740</v>
      </c>
      <c r="H122" s="10">
        <v>1</v>
      </c>
    </row>
    <row r="123" spans="1:8" x14ac:dyDescent="0.25">
      <c r="A123" s="8">
        <v>22</v>
      </c>
      <c r="B123" s="9" t="s">
        <v>141</v>
      </c>
      <c r="C123" s="10">
        <v>1</v>
      </c>
      <c r="D123" s="15">
        <v>5</v>
      </c>
      <c r="E123" s="10" t="s">
        <v>4</v>
      </c>
      <c r="F123" s="10">
        <v>1</v>
      </c>
      <c r="G123" s="10" t="s">
        <v>741</v>
      </c>
      <c r="H123" s="10">
        <v>1</v>
      </c>
    </row>
    <row r="124" spans="1:8" x14ac:dyDescent="0.25">
      <c r="A124" s="8">
        <v>23</v>
      </c>
      <c r="B124" s="9" t="s">
        <v>142</v>
      </c>
      <c r="C124" s="10">
        <v>1</v>
      </c>
      <c r="D124" s="15">
        <v>5</v>
      </c>
      <c r="E124" s="10" t="s">
        <v>4</v>
      </c>
      <c r="F124" s="10">
        <v>1</v>
      </c>
      <c r="G124" s="10" t="s">
        <v>742</v>
      </c>
      <c r="H124" s="10">
        <v>1</v>
      </c>
    </row>
    <row r="125" spans="1:8" x14ac:dyDescent="0.25">
      <c r="A125" s="8">
        <v>24</v>
      </c>
      <c r="B125" s="9" t="s">
        <v>143</v>
      </c>
      <c r="C125" s="10">
        <v>1</v>
      </c>
      <c r="D125" s="15">
        <v>5</v>
      </c>
      <c r="E125" s="10" t="s">
        <v>4</v>
      </c>
      <c r="F125" s="10">
        <v>1</v>
      </c>
      <c r="G125" s="10" t="s">
        <v>743</v>
      </c>
      <c r="H125" s="10">
        <v>1</v>
      </c>
    </row>
    <row r="126" spans="1:8" ht="15.75" thickBot="1" x14ac:dyDescent="0.3">
      <c r="A126" s="11">
        <v>25</v>
      </c>
      <c r="B126" s="12" t="s">
        <v>144</v>
      </c>
      <c r="C126" s="13">
        <v>1</v>
      </c>
      <c r="D126" s="17">
        <v>5</v>
      </c>
      <c r="E126" s="10" t="s">
        <v>4</v>
      </c>
      <c r="F126" s="10">
        <v>1</v>
      </c>
      <c r="G126" s="10" t="s">
        <v>744</v>
      </c>
      <c r="H126" s="10">
        <v>1</v>
      </c>
    </row>
    <row r="127" spans="1:8" x14ac:dyDescent="0.25">
      <c r="A127" s="5">
        <v>1</v>
      </c>
      <c r="B127" s="6" t="s">
        <v>145</v>
      </c>
      <c r="C127" s="7">
        <v>1</v>
      </c>
      <c r="D127" s="14">
        <v>6</v>
      </c>
      <c r="E127" s="10" t="s">
        <v>5</v>
      </c>
      <c r="F127" s="10">
        <v>1</v>
      </c>
      <c r="G127" s="10" t="s">
        <v>0</v>
      </c>
      <c r="H127" s="10">
        <v>1</v>
      </c>
    </row>
    <row r="128" spans="1:8" x14ac:dyDescent="0.25">
      <c r="A128" s="8">
        <v>2</v>
      </c>
      <c r="B128" s="9" t="s">
        <v>146</v>
      </c>
      <c r="C128" s="10">
        <v>1</v>
      </c>
      <c r="D128" s="15">
        <v>6</v>
      </c>
      <c r="E128" s="10" t="s">
        <v>5</v>
      </c>
      <c r="F128" s="10">
        <v>1</v>
      </c>
      <c r="G128" s="10" t="s">
        <v>1</v>
      </c>
      <c r="H128" s="10">
        <v>1</v>
      </c>
    </row>
    <row r="129" spans="1:8" x14ac:dyDescent="0.25">
      <c r="A129" s="8">
        <v>3</v>
      </c>
      <c r="B129" s="9" t="s">
        <v>147</v>
      </c>
      <c r="C129" s="10">
        <v>1</v>
      </c>
      <c r="D129" s="15">
        <v>6</v>
      </c>
      <c r="E129" s="10" t="s">
        <v>5</v>
      </c>
      <c r="F129" s="10">
        <v>1</v>
      </c>
      <c r="G129" s="10" t="s">
        <v>2</v>
      </c>
      <c r="H129" s="10">
        <v>1</v>
      </c>
    </row>
    <row r="130" spans="1:8" x14ac:dyDescent="0.25">
      <c r="A130" s="8">
        <v>4</v>
      </c>
      <c r="B130" s="9" t="s">
        <v>148</v>
      </c>
      <c r="C130" s="10">
        <v>1</v>
      </c>
      <c r="D130" s="15">
        <v>6</v>
      </c>
      <c r="E130" s="10" t="s">
        <v>5</v>
      </c>
      <c r="F130" s="10">
        <v>1</v>
      </c>
      <c r="G130" s="10" t="s">
        <v>3</v>
      </c>
      <c r="H130" s="10">
        <v>1</v>
      </c>
    </row>
    <row r="131" spans="1:8" x14ac:dyDescent="0.25">
      <c r="A131" s="8">
        <v>5</v>
      </c>
      <c r="B131" s="9" t="s">
        <v>149</v>
      </c>
      <c r="C131" s="10">
        <v>1</v>
      </c>
      <c r="D131" s="15">
        <v>6</v>
      </c>
      <c r="E131" s="10" t="s">
        <v>5</v>
      </c>
      <c r="F131" s="10">
        <v>1</v>
      </c>
      <c r="G131" s="10" t="s">
        <v>4</v>
      </c>
      <c r="H131" s="10">
        <v>1</v>
      </c>
    </row>
    <row r="132" spans="1:8" x14ac:dyDescent="0.25">
      <c r="A132" s="8">
        <v>6</v>
      </c>
      <c r="B132" s="9" t="s">
        <v>150</v>
      </c>
      <c r="C132" s="10">
        <v>1</v>
      </c>
      <c r="D132" s="15">
        <v>6</v>
      </c>
      <c r="E132" s="10" t="s">
        <v>5</v>
      </c>
      <c r="F132" s="10">
        <v>1</v>
      </c>
      <c r="G132" s="10" t="s">
        <v>7</v>
      </c>
      <c r="H132" s="10">
        <v>1</v>
      </c>
    </row>
    <row r="133" spans="1:8" x14ac:dyDescent="0.25">
      <c r="A133" s="8">
        <v>7</v>
      </c>
      <c r="B133" s="9" t="s">
        <v>151</v>
      </c>
      <c r="C133" s="10">
        <v>1</v>
      </c>
      <c r="D133" s="15">
        <v>6</v>
      </c>
      <c r="E133" s="10" t="s">
        <v>5</v>
      </c>
      <c r="F133" s="10">
        <v>1</v>
      </c>
      <c r="G133" s="10" t="s">
        <v>8</v>
      </c>
      <c r="H133" s="10">
        <v>1</v>
      </c>
    </row>
    <row r="134" spans="1:8" x14ac:dyDescent="0.25">
      <c r="A134" s="8">
        <v>8</v>
      </c>
      <c r="B134" s="9" t="s">
        <v>152</v>
      </c>
      <c r="C134" s="10">
        <v>1</v>
      </c>
      <c r="D134" s="15">
        <v>6</v>
      </c>
      <c r="E134" s="10" t="s">
        <v>5</v>
      </c>
      <c r="F134" s="10">
        <v>1</v>
      </c>
      <c r="G134" s="10" t="s">
        <v>9</v>
      </c>
      <c r="H134" s="10">
        <v>1</v>
      </c>
    </row>
    <row r="135" spans="1:8" x14ac:dyDescent="0.25">
      <c r="A135" s="8">
        <v>9</v>
      </c>
      <c r="B135" s="9" t="s">
        <v>153</v>
      </c>
      <c r="C135" s="10">
        <v>1</v>
      </c>
      <c r="D135" s="15">
        <v>6</v>
      </c>
      <c r="E135" s="10" t="s">
        <v>5</v>
      </c>
      <c r="F135" s="10">
        <v>1</v>
      </c>
      <c r="G135" s="10" t="s">
        <v>12</v>
      </c>
      <c r="H135" s="10">
        <v>1</v>
      </c>
    </row>
    <row r="136" spans="1:8" x14ac:dyDescent="0.25">
      <c r="A136" s="8">
        <v>10</v>
      </c>
      <c r="B136" s="9" t="s">
        <v>154</v>
      </c>
      <c r="C136" s="10">
        <v>1</v>
      </c>
      <c r="D136" s="15">
        <v>6</v>
      </c>
      <c r="E136" s="10" t="s">
        <v>5</v>
      </c>
      <c r="F136" s="10">
        <v>1</v>
      </c>
      <c r="G136" s="10" t="s">
        <v>13</v>
      </c>
      <c r="H136" s="10">
        <v>1</v>
      </c>
    </row>
    <row r="137" spans="1:8" x14ac:dyDescent="0.25">
      <c r="A137" s="8">
        <v>11</v>
      </c>
      <c r="B137" s="9" t="s">
        <v>155</v>
      </c>
      <c r="C137" s="10">
        <v>1</v>
      </c>
      <c r="D137" s="15">
        <v>6</v>
      </c>
      <c r="E137" s="10" t="s">
        <v>5</v>
      </c>
      <c r="F137" s="10">
        <v>1</v>
      </c>
      <c r="G137" s="10" t="s">
        <v>14</v>
      </c>
      <c r="H137" s="10">
        <v>1</v>
      </c>
    </row>
    <row r="138" spans="1:8" x14ac:dyDescent="0.25">
      <c r="A138" s="8">
        <v>12</v>
      </c>
      <c r="B138" s="9" t="s">
        <v>156</v>
      </c>
      <c r="C138" s="10">
        <v>1</v>
      </c>
      <c r="D138" s="15">
        <v>6</v>
      </c>
      <c r="E138" s="10" t="s">
        <v>5</v>
      </c>
      <c r="F138" s="10">
        <v>1</v>
      </c>
      <c r="G138" s="10" t="s">
        <v>15</v>
      </c>
      <c r="H138" s="10">
        <v>1</v>
      </c>
    </row>
    <row r="139" spans="1:8" x14ac:dyDescent="0.25">
      <c r="A139" s="8">
        <v>13</v>
      </c>
      <c r="B139" s="9" t="s">
        <v>157</v>
      </c>
      <c r="C139" s="10">
        <v>1</v>
      </c>
      <c r="D139" s="15">
        <v>6</v>
      </c>
      <c r="E139" s="10" t="s">
        <v>5</v>
      </c>
      <c r="F139" s="10">
        <v>1</v>
      </c>
      <c r="G139" s="10" t="s">
        <v>16</v>
      </c>
      <c r="H139" s="10">
        <v>1</v>
      </c>
    </row>
    <row r="140" spans="1:8" x14ac:dyDescent="0.25">
      <c r="A140" s="8">
        <v>14</v>
      </c>
      <c r="B140" s="9" t="s">
        <v>158</v>
      </c>
      <c r="C140" s="10">
        <v>1</v>
      </c>
      <c r="D140" s="15">
        <v>6</v>
      </c>
      <c r="E140" s="10" t="s">
        <v>5</v>
      </c>
      <c r="F140" s="10">
        <v>1</v>
      </c>
      <c r="G140" s="10" t="s">
        <v>17</v>
      </c>
      <c r="H140" s="10">
        <v>1</v>
      </c>
    </row>
    <row r="141" spans="1:8" x14ac:dyDescent="0.25">
      <c r="A141" s="8">
        <v>15</v>
      </c>
      <c r="B141" s="9" t="s">
        <v>159</v>
      </c>
      <c r="C141" s="10">
        <v>1</v>
      </c>
      <c r="D141" s="15">
        <v>6</v>
      </c>
      <c r="E141" s="10" t="s">
        <v>5</v>
      </c>
      <c r="F141" s="10">
        <v>1</v>
      </c>
      <c r="G141" s="10" t="s">
        <v>18</v>
      </c>
      <c r="H141" s="10">
        <v>1</v>
      </c>
    </row>
    <row r="142" spans="1:8" x14ac:dyDescent="0.25">
      <c r="A142" s="8">
        <v>16</v>
      </c>
      <c r="B142" s="9" t="s">
        <v>160</v>
      </c>
      <c r="C142" s="10">
        <v>1</v>
      </c>
      <c r="D142" s="15">
        <v>6</v>
      </c>
      <c r="E142" s="10" t="s">
        <v>5</v>
      </c>
      <c r="F142" s="10">
        <v>1</v>
      </c>
      <c r="G142" s="10" t="s">
        <v>19</v>
      </c>
      <c r="H142" s="10">
        <v>1</v>
      </c>
    </row>
    <row r="143" spans="1:8" x14ac:dyDescent="0.25">
      <c r="A143" s="8">
        <v>17</v>
      </c>
      <c r="B143" s="9" t="s">
        <v>161</v>
      </c>
      <c r="C143" s="10">
        <v>1</v>
      </c>
      <c r="D143" s="15">
        <v>6</v>
      </c>
      <c r="E143" s="10" t="s">
        <v>5</v>
      </c>
      <c r="F143" s="10">
        <v>1</v>
      </c>
      <c r="G143" s="10" t="s">
        <v>736</v>
      </c>
      <c r="H143" s="10">
        <v>1</v>
      </c>
    </row>
    <row r="144" spans="1:8" x14ac:dyDescent="0.25">
      <c r="A144" s="8">
        <v>18</v>
      </c>
      <c r="B144" s="9" t="s">
        <v>162</v>
      </c>
      <c r="C144" s="10">
        <v>1</v>
      </c>
      <c r="D144" s="15">
        <v>6</v>
      </c>
      <c r="E144" s="10" t="s">
        <v>5</v>
      </c>
      <c r="F144" s="10">
        <v>1</v>
      </c>
      <c r="G144" s="10" t="s">
        <v>737</v>
      </c>
      <c r="H144" s="10">
        <v>1</v>
      </c>
    </row>
    <row r="145" spans="1:8" x14ac:dyDescent="0.25">
      <c r="A145" s="8">
        <v>19</v>
      </c>
      <c r="B145" s="9" t="s">
        <v>163</v>
      </c>
      <c r="C145" s="10">
        <v>1</v>
      </c>
      <c r="D145" s="15">
        <v>6</v>
      </c>
      <c r="E145" s="10" t="s">
        <v>5</v>
      </c>
      <c r="F145" s="10">
        <v>1</v>
      </c>
      <c r="G145" s="10" t="s">
        <v>738</v>
      </c>
      <c r="H145" s="10">
        <v>1</v>
      </c>
    </row>
    <row r="146" spans="1:8" x14ac:dyDescent="0.25">
      <c r="A146" s="8">
        <v>20</v>
      </c>
      <c r="B146" s="9" t="s">
        <v>164</v>
      </c>
      <c r="C146" s="10">
        <v>1</v>
      </c>
      <c r="D146" s="15">
        <v>6</v>
      </c>
      <c r="E146" s="10" t="s">
        <v>5</v>
      </c>
      <c r="F146" s="10">
        <v>1</v>
      </c>
      <c r="G146" s="10" t="s">
        <v>739</v>
      </c>
      <c r="H146" s="10">
        <v>1</v>
      </c>
    </row>
    <row r="147" spans="1:8" x14ac:dyDescent="0.25">
      <c r="A147" s="8">
        <v>21</v>
      </c>
      <c r="B147" s="9" t="s">
        <v>165</v>
      </c>
      <c r="C147" s="10">
        <v>1</v>
      </c>
      <c r="D147" s="15">
        <v>6</v>
      </c>
      <c r="E147" s="10" t="s">
        <v>5</v>
      </c>
      <c r="F147" s="10">
        <v>1</v>
      </c>
      <c r="G147" s="10" t="s">
        <v>740</v>
      </c>
      <c r="H147" s="10">
        <v>1</v>
      </c>
    </row>
    <row r="148" spans="1:8" x14ac:dyDescent="0.25">
      <c r="A148" s="8">
        <v>22</v>
      </c>
      <c r="B148" s="9" t="s">
        <v>166</v>
      </c>
      <c r="C148" s="10">
        <v>1</v>
      </c>
      <c r="D148" s="15">
        <v>6</v>
      </c>
      <c r="E148" s="10" t="s">
        <v>5</v>
      </c>
      <c r="F148" s="10">
        <v>1</v>
      </c>
      <c r="G148" s="10" t="s">
        <v>741</v>
      </c>
      <c r="H148" s="10">
        <v>1</v>
      </c>
    </row>
    <row r="149" spans="1:8" x14ac:dyDescent="0.25">
      <c r="A149" s="8">
        <v>23</v>
      </c>
      <c r="B149" s="9" t="s">
        <v>167</v>
      </c>
      <c r="C149" s="10">
        <v>1</v>
      </c>
      <c r="D149" s="15">
        <v>6</v>
      </c>
      <c r="E149" s="10" t="s">
        <v>5</v>
      </c>
      <c r="F149" s="10">
        <v>1</v>
      </c>
      <c r="G149" s="10" t="s">
        <v>742</v>
      </c>
      <c r="H149" s="10">
        <v>1</v>
      </c>
    </row>
    <row r="150" spans="1:8" x14ac:dyDescent="0.25">
      <c r="A150" s="8">
        <v>24</v>
      </c>
      <c r="B150" s="9" t="s">
        <v>168</v>
      </c>
      <c r="C150" s="10">
        <v>1</v>
      </c>
      <c r="D150" s="15">
        <v>6</v>
      </c>
      <c r="E150" s="10" t="s">
        <v>5</v>
      </c>
      <c r="F150" s="10">
        <v>1</v>
      </c>
      <c r="G150" s="10" t="s">
        <v>743</v>
      </c>
      <c r="H150" s="10">
        <v>1</v>
      </c>
    </row>
    <row r="151" spans="1:8" ht="15.75" thickBot="1" x14ac:dyDescent="0.3">
      <c r="A151" s="11">
        <v>25</v>
      </c>
      <c r="B151" s="12" t="s">
        <v>169</v>
      </c>
      <c r="C151" s="13">
        <v>1</v>
      </c>
      <c r="D151" s="17">
        <v>6</v>
      </c>
      <c r="E151" s="10" t="s">
        <v>5</v>
      </c>
      <c r="F151" s="10">
        <v>1</v>
      </c>
      <c r="G151" s="10" t="s">
        <v>744</v>
      </c>
      <c r="H151" s="10">
        <v>1</v>
      </c>
    </row>
    <row r="152" spans="1:8" x14ac:dyDescent="0.25">
      <c r="A152" s="5">
        <v>1</v>
      </c>
      <c r="B152" s="6" t="s">
        <v>170</v>
      </c>
      <c r="C152" s="7">
        <v>1</v>
      </c>
      <c r="D152" s="14">
        <v>7</v>
      </c>
      <c r="E152" s="10" t="s">
        <v>7</v>
      </c>
      <c r="F152" s="10">
        <v>1</v>
      </c>
      <c r="G152" s="10" t="s">
        <v>0</v>
      </c>
      <c r="H152" s="10">
        <v>1</v>
      </c>
    </row>
    <row r="153" spans="1:8" x14ac:dyDescent="0.25">
      <c r="A153" s="8">
        <v>2</v>
      </c>
      <c r="B153" s="9" t="s">
        <v>171</v>
      </c>
      <c r="C153" s="10">
        <v>1</v>
      </c>
      <c r="D153" s="15">
        <v>7</v>
      </c>
      <c r="E153" s="10" t="s">
        <v>7</v>
      </c>
      <c r="F153" s="10">
        <v>1</v>
      </c>
      <c r="G153" s="10" t="s">
        <v>1</v>
      </c>
      <c r="H153" s="10">
        <v>1</v>
      </c>
    </row>
    <row r="154" spans="1:8" x14ac:dyDescent="0.25">
      <c r="A154" s="8">
        <v>3</v>
      </c>
      <c r="B154" s="9" t="s">
        <v>172</v>
      </c>
      <c r="C154" s="10">
        <v>1</v>
      </c>
      <c r="D154" s="15">
        <v>7</v>
      </c>
      <c r="E154" s="10" t="s">
        <v>7</v>
      </c>
      <c r="F154" s="10">
        <v>1</v>
      </c>
      <c r="G154" s="10" t="s">
        <v>2</v>
      </c>
      <c r="H154" s="10">
        <v>1</v>
      </c>
    </row>
    <row r="155" spans="1:8" x14ac:dyDescent="0.25">
      <c r="A155" s="8">
        <v>4</v>
      </c>
      <c r="B155" s="9" t="s">
        <v>173</v>
      </c>
      <c r="C155" s="10">
        <v>1</v>
      </c>
      <c r="D155" s="15">
        <v>7</v>
      </c>
      <c r="E155" s="10" t="s">
        <v>7</v>
      </c>
      <c r="F155" s="10">
        <v>1</v>
      </c>
      <c r="G155" s="10" t="s">
        <v>3</v>
      </c>
      <c r="H155" s="10">
        <v>1</v>
      </c>
    </row>
    <row r="156" spans="1:8" x14ac:dyDescent="0.25">
      <c r="A156" s="8">
        <v>5</v>
      </c>
      <c r="B156" s="9" t="s">
        <v>174</v>
      </c>
      <c r="C156" s="10">
        <v>1</v>
      </c>
      <c r="D156" s="15">
        <v>7</v>
      </c>
      <c r="E156" s="10" t="s">
        <v>7</v>
      </c>
      <c r="F156" s="10">
        <v>1</v>
      </c>
      <c r="G156" s="10" t="s">
        <v>4</v>
      </c>
      <c r="H156" s="10">
        <v>1</v>
      </c>
    </row>
    <row r="157" spans="1:8" x14ac:dyDescent="0.25">
      <c r="A157" s="8">
        <v>6</v>
      </c>
      <c r="B157" s="9" t="s">
        <v>175</v>
      </c>
      <c r="C157" s="10">
        <v>1</v>
      </c>
      <c r="D157" s="15">
        <v>7</v>
      </c>
      <c r="E157" s="10" t="s">
        <v>7</v>
      </c>
      <c r="F157" s="10">
        <v>1</v>
      </c>
      <c r="G157" s="10" t="s">
        <v>5</v>
      </c>
      <c r="H157" s="10">
        <v>1</v>
      </c>
    </row>
    <row r="158" spans="1:8" x14ac:dyDescent="0.25">
      <c r="A158" s="8">
        <v>7</v>
      </c>
      <c r="B158" s="9" t="s">
        <v>176</v>
      </c>
      <c r="C158" s="10">
        <v>1</v>
      </c>
      <c r="D158" s="15">
        <v>7</v>
      </c>
      <c r="E158" s="10" t="s">
        <v>7</v>
      </c>
      <c r="F158" s="10">
        <v>1</v>
      </c>
      <c r="G158" s="10" t="s">
        <v>8</v>
      </c>
      <c r="H158" s="10">
        <v>1</v>
      </c>
    </row>
    <row r="159" spans="1:8" x14ac:dyDescent="0.25">
      <c r="A159" s="8">
        <v>8</v>
      </c>
      <c r="B159" s="9" t="s">
        <v>177</v>
      </c>
      <c r="C159" s="10">
        <v>1</v>
      </c>
      <c r="D159" s="15">
        <v>7</v>
      </c>
      <c r="E159" s="10" t="s">
        <v>7</v>
      </c>
      <c r="F159" s="10">
        <v>1</v>
      </c>
      <c r="G159" s="10" t="s">
        <v>9</v>
      </c>
      <c r="H159" s="10">
        <v>1</v>
      </c>
    </row>
    <row r="160" spans="1:8" x14ac:dyDescent="0.25">
      <c r="A160" s="8">
        <v>9</v>
      </c>
      <c r="B160" s="9" t="s">
        <v>178</v>
      </c>
      <c r="C160" s="10">
        <v>1</v>
      </c>
      <c r="D160" s="15">
        <v>7</v>
      </c>
      <c r="E160" s="10" t="s">
        <v>7</v>
      </c>
      <c r="F160" s="10">
        <v>1</v>
      </c>
      <c r="G160" s="10" t="s">
        <v>12</v>
      </c>
      <c r="H160" s="10">
        <v>1</v>
      </c>
    </row>
    <row r="161" spans="1:8" x14ac:dyDescent="0.25">
      <c r="A161" s="8">
        <v>10</v>
      </c>
      <c r="B161" s="9" t="s">
        <v>179</v>
      </c>
      <c r="C161" s="10">
        <v>1</v>
      </c>
      <c r="D161" s="15">
        <v>7</v>
      </c>
      <c r="E161" s="10" t="s">
        <v>7</v>
      </c>
      <c r="F161" s="10">
        <v>1</v>
      </c>
      <c r="G161" s="10" t="s">
        <v>13</v>
      </c>
      <c r="H161" s="10">
        <v>1</v>
      </c>
    </row>
    <row r="162" spans="1:8" x14ac:dyDescent="0.25">
      <c r="A162" s="8">
        <v>11</v>
      </c>
      <c r="B162" s="9" t="s">
        <v>180</v>
      </c>
      <c r="C162" s="10">
        <v>1</v>
      </c>
      <c r="D162" s="15">
        <v>7</v>
      </c>
      <c r="E162" s="10" t="s">
        <v>7</v>
      </c>
      <c r="F162" s="10">
        <v>1</v>
      </c>
      <c r="G162" s="10" t="s">
        <v>14</v>
      </c>
      <c r="H162" s="10">
        <v>1</v>
      </c>
    </row>
    <row r="163" spans="1:8" x14ac:dyDescent="0.25">
      <c r="A163" s="8">
        <v>12</v>
      </c>
      <c r="B163" s="9" t="s">
        <v>181</v>
      </c>
      <c r="C163" s="10">
        <v>1</v>
      </c>
      <c r="D163" s="15">
        <v>7</v>
      </c>
      <c r="E163" s="10" t="s">
        <v>7</v>
      </c>
      <c r="F163" s="10">
        <v>1</v>
      </c>
      <c r="G163" s="10" t="s">
        <v>15</v>
      </c>
      <c r="H163" s="10">
        <v>1</v>
      </c>
    </row>
    <row r="164" spans="1:8" x14ac:dyDescent="0.25">
      <c r="A164" s="8">
        <v>13</v>
      </c>
      <c r="B164" s="9" t="s">
        <v>182</v>
      </c>
      <c r="C164" s="10">
        <v>1</v>
      </c>
      <c r="D164" s="15">
        <v>7</v>
      </c>
      <c r="E164" s="10" t="s">
        <v>7</v>
      </c>
      <c r="F164" s="10">
        <v>1</v>
      </c>
      <c r="G164" s="10" t="s">
        <v>16</v>
      </c>
      <c r="H164" s="10">
        <v>1</v>
      </c>
    </row>
    <row r="165" spans="1:8" x14ac:dyDescent="0.25">
      <c r="A165" s="8">
        <v>14</v>
      </c>
      <c r="B165" s="9" t="s">
        <v>183</v>
      </c>
      <c r="C165" s="10">
        <v>1</v>
      </c>
      <c r="D165" s="15">
        <v>7</v>
      </c>
      <c r="E165" s="10" t="s">
        <v>7</v>
      </c>
      <c r="F165" s="10">
        <v>1</v>
      </c>
      <c r="G165" s="10" t="s">
        <v>17</v>
      </c>
      <c r="H165" s="10">
        <v>1</v>
      </c>
    </row>
    <row r="166" spans="1:8" x14ac:dyDescent="0.25">
      <c r="A166" s="8">
        <v>15</v>
      </c>
      <c r="B166" s="9" t="s">
        <v>184</v>
      </c>
      <c r="C166" s="10">
        <v>1</v>
      </c>
      <c r="D166" s="15">
        <v>7</v>
      </c>
      <c r="E166" s="10" t="s">
        <v>7</v>
      </c>
      <c r="F166" s="10">
        <v>1</v>
      </c>
      <c r="G166" s="10" t="s">
        <v>18</v>
      </c>
      <c r="H166" s="10">
        <v>1</v>
      </c>
    </row>
    <row r="167" spans="1:8" x14ac:dyDescent="0.25">
      <c r="A167" s="8">
        <v>16</v>
      </c>
      <c r="B167" s="9" t="s">
        <v>185</v>
      </c>
      <c r="C167" s="10">
        <v>1</v>
      </c>
      <c r="D167" s="15">
        <v>7</v>
      </c>
      <c r="E167" s="10" t="s">
        <v>7</v>
      </c>
      <c r="F167" s="10">
        <v>1</v>
      </c>
      <c r="G167" s="10" t="s">
        <v>19</v>
      </c>
      <c r="H167" s="10">
        <v>1</v>
      </c>
    </row>
    <row r="168" spans="1:8" x14ac:dyDescent="0.25">
      <c r="A168" s="8">
        <v>17</v>
      </c>
      <c r="B168" s="9" t="s">
        <v>186</v>
      </c>
      <c r="C168" s="10">
        <v>1</v>
      </c>
      <c r="D168" s="15">
        <v>7</v>
      </c>
      <c r="E168" s="10" t="s">
        <v>7</v>
      </c>
      <c r="F168" s="10">
        <v>1</v>
      </c>
      <c r="G168" s="10" t="s">
        <v>736</v>
      </c>
      <c r="H168" s="10">
        <v>1</v>
      </c>
    </row>
    <row r="169" spans="1:8" x14ac:dyDescent="0.25">
      <c r="A169" s="8">
        <v>18</v>
      </c>
      <c r="B169" s="9" t="s">
        <v>187</v>
      </c>
      <c r="C169" s="10">
        <v>1</v>
      </c>
      <c r="D169" s="15">
        <v>7</v>
      </c>
      <c r="E169" s="10" t="s">
        <v>7</v>
      </c>
      <c r="F169" s="10">
        <v>1</v>
      </c>
      <c r="G169" s="10" t="s">
        <v>737</v>
      </c>
      <c r="H169" s="10">
        <v>1</v>
      </c>
    </row>
    <row r="170" spans="1:8" x14ac:dyDescent="0.25">
      <c r="A170" s="8">
        <v>19</v>
      </c>
      <c r="B170" s="9" t="s">
        <v>188</v>
      </c>
      <c r="C170" s="10">
        <v>1</v>
      </c>
      <c r="D170" s="15">
        <v>7</v>
      </c>
      <c r="E170" s="10" t="s">
        <v>7</v>
      </c>
      <c r="F170" s="10">
        <v>1</v>
      </c>
      <c r="G170" s="10" t="s">
        <v>738</v>
      </c>
      <c r="H170" s="10">
        <v>1</v>
      </c>
    </row>
    <row r="171" spans="1:8" x14ac:dyDescent="0.25">
      <c r="A171" s="8">
        <v>20</v>
      </c>
      <c r="B171" s="9" t="s">
        <v>189</v>
      </c>
      <c r="C171" s="10">
        <v>1</v>
      </c>
      <c r="D171" s="15">
        <v>7</v>
      </c>
      <c r="E171" s="10" t="s">
        <v>7</v>
      </c>
      <c r="F171" s="10">
        <v>1</v>
      </c>
      <c r="G171" s="10" t="s">
        <v>739</v>
      </c>
      <c r="H171" s="10">
        <v>1</v>
      </c>
    </row>
    <row r="172" spans="1:8" x14ac:dyDescent="0.25">
      <c r="A172" s="8">
        <v>21</v>
      </c>
      <c r="B172" s="9" t="s">
        <v>190</v>
      </c>
      <c r="C172" s="10">
        <v>1</v>
      </c>
      <c r="D172" s="15">
        <v>7</v>
      </c>
      <c r="E172" s="10" t="s">
        <v>7</v>
      </c>
      <c r="F172" s="10">
        <v>1</v>
      </c>
      <c r="G172" s="10" t="s">
        <v>740</v>
      </c>
      <c r="H172" s="10">
        <v>1</v>
      </c>
    </row>
    <row r="173" spans="1:8" x14ac:dyDescent="0.25">
      <c r="A173" s="8">
        <v>22</v>
      </c>
      <c r="B173" s="9" t="s">
        <v>191</v>
      </c>
      <c r="C173" s="10">
        <v>1</v>
      </c>
      <c r="D173" s="15">
        <v>7</v>
      </c>
      <c r="E173" s="10" t="s">
        <v>7</v>
      </c>
      <c r="F173" s="10">
        <v>1</v>
      </c>
      <c r="G173" s="10" t="s">
        <v>741</v>
      </c>
      <c r="H173" s="10">
        <v>1</v>
      </c>
    </row>
    <row r="174" spans="1:8" x14ac:dyDescent="0.25">
      <c r="A174" s="8">
        <v>23</v>
      </c>
      <c r="B174" s="9" t="s">
        <v>192</v>
      </c>
      <c r="C174" s="10">
        <v>1</v>
      </c>
      <c r="D174" s="15">
        <v>7</v>
      </c>
      <c r="E174" s="10" t="s">
        <v>7</v>
      </c>
      <c r="F174" s="10">
        <v>1</v>
      </c>
      <c r="G174" s="10" t="s">
        <v>742</v>
      </c>
      <c r="H174" s="10">
        <v>1</v>
      </c>
    </row>
    <row r="175" spans="1:8" x14ac:dyDescent="0.25">
      <c r="A175" s="8">
        <v>24</v>
      </c>
      <c r="B175" s="9" t="s">
        <v>193</v>
      </c>
      <c r="C175" s="10">
        <v>1</v>
      </c>
      <c r="D175" s="15">
        <v>7</v>
      </c>
      <c r="E175" s="10" t="s">
        <v>7</v>
      </c>
      <c r="F175" s="10">
        <v>1</v>
      </c>
      <c r="G175" s="10" t="s">
        <v>743</v>
      </c>
      <c r="H175" s="10">
        <v>1</v>
      </c>
    </row>
    <row r="176" spans="1:8" ht="15.75" thickBot="1" x14ac:dyDescent="0.3">
      <c r="A176" s="11">
        <v>25</v>
      </c>
      <c r="B176" s="12" t="s">
        <v>194</v>
      </c>
      <c r="C176" s="13">
        <v>1</v>
      </c>
      <c r="D176" s="17">
        <v>7</v>
      </c>
      <c r="E176" s="10" t="s">
        <v>7</v>
      </c>
      <c r="F176" s="10">
        <v>1</v>
      </c>
      <c r="G176" s="10" t="s">
        <v>744</v>
      </c>
      <c r="H176" s="10">
        <v>1</v>
      </c>
    </row>
    <row r="177" spans="1:8" x14ac:dyDescent="0.25">
      <c r="A177" s="5">
        <v>1</v>
      </c>
      <c r="B177" s="6" t="s">
        <v>195</v>
      </c>
      <c r="C177" s="7">
        <v>1</v>
      </c>
      <c r="D177" s="14">
        <v>8</v>
      </c>
      <c r="E177" s="10" t="s">
        <v>8</v>
      </c>
      <c r="F177" s="10">
        <v>1</v>
      </c>
      <c r="G177" s="10" t="s">
        <v>0</v>
      </c>
      <c r="H177" s="10">
        <v>1</v>
      </c>
    </row>
    <row r="178" spans="1:8" x14ac:dyDescent="0.25">
      <c r="A178" s="8">
        <v>2</v>
      </c>
      <c r="B178" s="9" t="s">
        <v>196</v>
      </c>
      <c r="C178" s="10">
        <v>1</v>
      </c>
      <c r="D178" s="15">
        <v>8</v>
      </c>
      <c r="E178" s="10" t="s">
        <v>8</v>
      </c>
      <c r="F178" s="10">
        <v>1</v>
      </c>
      <c r="G178" s="10" t="s">
        <v>1</v>
      </c>
      <c r="H178" s="10">
        <v>1</v>
      </c>
    </row>
    <row r="179" spans="1:8" x14ac:dyDescent="0.25">
      <c r="A179" s="8">
        <v>3</v>
      </c>
      <c r="B179" s="9" t="s">
        <v>197</v>
      </c>
      <c r="C179" s="10">
        <v>1</v>
      </c>
      <c r="D179" s="15">
        <v>8</v>
      </c>
      <c r="E179" s="10" t="s">
        <v>8</v>
      </c>
      <c r="F179" s="10">
        <v>1</v>
      </c>
      <c r="G179" s="10" t="s">
        <v>2</v>
      </c>
      <c r="H179" s="10">
        <v>1</v>
      </c>
    </row>
    <row r="180" spans="1:8" x14ac:dyDescent="0.25">
      <c r="A180" s="8">
        <v>4</v>
      </c>
      <c r="B180" s="9" t="s">
        <v>198</v>
      </c>
      <c r="C180" s="10">
        <v>1</v>
      </c>
      <c r="D180" s="15">
        <v>8</v>
      </c>
      <c r="E180" s="10" t="s">
        <v>8</v>
      </c>
      <c r="F180" s="10">
        <v>1</v>
      </c>
      <c r="G180" s="10" t="s">
        <v>3</v>
      </c>
      <c r="H180" s="10">
        <v>1</v>
      </c>
    </row>
    <row r="181" spans="1:8" x14ac:dyDescent="0.25">
      <c r="A181" s="8">
        <v>5</v>
      </c>
      <c r="B181" s="9" t="s">
        <v>199</v>
      </c>
      <c r="C181" s="10">
        <v>1</v>
      </c>
      <c r="D181" s="15">
        <v>8</v>
      </c>
      <c r="E181" s="10" t="s">
        <v>8</v>
      </c>
      <c r="F181" s="10">
        <v>1</v>
      </c>
      <c r="G181" s="10" t="s">
        <v>4</v>
      </c>
      <c r="H181" s="10">
        <v>1</v>
      </c>
    </row>
    <row r="182" spans="1:8" x14ac:dyDescent="0.25">
      <c r="A182" s="8">
        <v>6</v>
      </c>
      <c r="B182" s="9" t="s">
        <v>200</v>
      </c>
      <c r="C182" s="10">
        <v>1</v>
      </c>
      <c r="D182" s="15">
        <v>8</v>
      </c>
      <c r="E182" s="10" t="s">
        <v>8</v>
      </c>
      <c r="F182" s="10">
        <v>1</v>
      </c>
      <c r="G182" s="10" t="s">
        <v>5</v>
      </c>
      <c r="H182" s="10">
        <v>1</v>
      </c>
    </row>
    <row r="183" spans="1:8" x14ac:dyDescent="0.25">
      <c r="A183" s="8">
        <v>7</v>
      </c>
      <c r="B183" s="9" t="s">
        <v>201</v>
      </c>
      <c r="C183" s="10">
        <v>1</v>
      </c>
      <c r="D183" s="15">
        <v>8</v>
      </c>
      <c r="E183" s="10" t="s">
        <v>8</v>
      </c>
      <c r="F183" s="10">
        <v>1</v>
      </c>
      <c r="G183" s="10" t="s">
        <v>7</v>
      </c>
      <c r="H183" s="10">
        <v>1</v>
      </c>
    </row>
    <row r="184" spans="1:8" x14ac:dyDescent="0.25">
      <c r="A184" s="8">
        <v>8</v>
      </c>
      <c r="B184" s="9" t="s">
        <v>202</v>
      </c>
      <c r="C184" s="10">
        <v>1</v>
      </c>
      <c r="D184" s="15">
        <v>8</v>
      </c>
      <c r="E184" s="10" t="s">
        <v>8</v>
      </c>
      <c r="F184" s="10">
        <v>1</v>
      </c>
      <c r="G184" s="10" t="s">
        <v>9</v>
      </c>
      <c r="H184" s="10">
        <v>1</v>
      </c>
    </row>
    <row r="185" spans="1:8" x14ac:dyDescent="0.25">
      <c r="A185" s="8">
        <v>9</v>
      </c>
      <c r="B185" s="9" t="s">
        <v>203</v>
      </c>
      <c r="C185" s="10">
        <v>1</v>
      </c>
      <c r="D185" s="15">
        <v>8</v>
      </c>
      <c r="E185" s="10" t="s">
        <v>8</v>
      </c>
      <c r="F185" s="10">
        <v>1</v>
      </c>
      <c r="G185" s="10" t="s">
        <v>12</v>
      </c>
      <c r="H185" s="10">
        <v>1</v>
      </c>
    </row>
    <row r="186" spans="1:8" x14ac:dyDescent="0.25">
      <c r="A186" s="8">
        <v>10</v>
      </c>
      <c r="B186" s="9" t="s">
        <v>204</v>
      </c>
      <c r="C186" s="10">
        <v>1</v>
      </c>
      <c r="D186" s="15">
        <v>8</v>
      </c>
      <c r="E186" s="10" t="s">
        <v>8</v>
      </c>
      <c r="F186" s="10">
        <v>1</v>
      </c>
      <c r="G186" s="10" t="s">
        <v>13</v>
      </c>
      <c r="H186" s="10">
        <v>1</v>
      </c>
    </row>
    <row r="187" spans="1:8" x14ac:dyDescent="0.25">
      <c r="A187" s="8">
        <v>11</v>
      </c>
      <c r="B187" s="9" t="s">
        <v>205</v>
      </c>
      <c r="C187" s="10">
        <v>1</v>
      </c>
      <c r="D187" s="15">
        <v>8</v>
      </c>
      <c r="E187" s="10" t="s">
        <v>8</v>
      </c>
      <c r="F187" s="10">
        <v>1</v>
      </c>
      <c r="G187" s="10" t="s">
        <v>14</v>
      </c>
      <c r="H187" s="10">
        <v>1</v>
      </c>
    </row>
    <row r="188" spans="1:8" x14ac:dyDescent="0.25">
      <c r="A188" s="8">
        <v>12</v>
      </c>
      <c r="B188" s="9" t="s">
        <v>206</v>
      </c>
      <c r="C188" s="10">
        <v>1</v>
      </c>
      <c r="D188" s="15">
        <v>8</v>
      </c>
      <c r="E188" s="10" t="s">
        <v>8</v>
      </c>
      <c r="F188" s="10">
        <v>1</v>
      </c>
      <c r="G188" s="10" t="s">
        <v>15</v>
      </c>
      <c r="H188" s="10">
        <v>1</v>
      </c>
    </row>
    <row r="189" spans="1:8" x14ac:dyDescent="0.25">
      <c r="A189" s="8">
        <v>13</v>
      </c>
      <c r="B189" s="9" t="s">
        <v>207</v>
      </c>
      <c r="C189" s="10">
        <v>1</v>
      </c>
      <c r="D189" s="15">
        <v>8</v>
      </c>
      <c r="E189" s="10" t="s">
        <v>8</v>
      </c>
      <c r="F189" s="10">
        <v>1</v>
      </c>
      <c r="G189" s="10" t="s">
        <v>16</v>
      </c>
      <c r="H189" s="10">
        <v>1</v>
      </c>
    </row>
    <row r="190" spans="1:8" x14ac:dyDescent="0.25">
      <c r="A190" s="8">
        <v>14</v>
      </c>
      <c r="B190" s="9" t="s">
        <v>208</v>
      </c>
      <c r="C190" s="10">
        <v>1</v>
      </c>
      <c r="D190" s="15">
        <v>8</v>
      </c>
      <c r="E190" s="10" t="s">
        <v>8</v>
      </c>
      <c r="F190" s="10">
        <v>1</v>
      </c>
      <c r="G190" s="10" t="s">
        <v>17</v>
      </c>
      <c r="H190" s="10">
        <v>1</v>
      </c>
    </row>
    <row r="191" spans="1:8" x14ac:dyDescent="0.25">
      <c r="A191" s="8">
        <v>15</v>
      </c>
      <c r="B191" s="9" t="s">
        <v>209</v>
      </c>
      <c r="C191" s="10">
        <v>1</v>
      </c>
      <c r="D191" s="15">
        <v>8</v>
      </c>
      <c r="E191" s="10" t="s">
        <v>8</v>
      </c>
      <c r="F191" s="10">
        <v>1</v>
      </c>
      <c r="G191" s="10" t="s">
        <v>18</v>
      </c>
      <c r="H191" s="10">
        <v>1</v>
      </c>
    </row>
    <row r="192" spans="1:8" x14ac:dyDescent="0.25">
      <c r="A192" s="8">
        <v>16</v>
      </c>
      <c r="B192" s="9" t="s">
        <v>210</v>
      </c>
      <c r="C192" s="10">
        <v>1</v>
      </c>
      <c r="D192" s="15">
        <v>8</v>
      </c>
      <c r="E192" s="10" t="s">
        <v>8</v>
      </c>
      <c r="F192" s="10">
        <v>1</v>
      </c>
      <c r="G192" s="10" t="s">
        <v>19</v>
      </c>
      <c r="H192" s="10">
        <v>1</v>
      </c>
    </row>
    <row r="193" spans="1:8" x14ac:dyDescent="0.25">
      <c r="A193" s="8">
        <v>17</v>
      </c>
      <c r="B193" s="9" t="s">
        <v>211</v>
      </c>
      <c r="C193" s="10">
        <v>1</v>
      </c>
      <c r="D193" s="15">
        <v>8</v>
      </c>
      <c r="E193" s="10" t="s">
        <v>8</v>
      </c>
      <c r="F193" s="10">
        <v>1</v>
      </c>
      <c r="G193" s="10" t="s">
        <v>736</v>
      </c>
      <c r="H193" s="10">
        <v>1</v>
      </c>
    </row>
    <row r="194" spans="1:8" x14ac:dyDescent="0.25">
      <c r="A194" s="8">
        <v>18</v>
      </c>
      <c r="B194" s="9" t="s">
        <v>212</v>
      </c>
      <c r="C194" s="10">
        <v>1</v>
      </c>
      <c r="D194" s="15">
        <v>8</v>
      </c>
      <c r="E194" s="10" t="s">
        <v>8</v>
      </c>
      <c r="F194" s="10">
        <v>1</v>
      </c>
      <c r="G194" s="10" t="s">
        <v>737</v>
      </c>
      <c r="H194" s="10">
        <v>1</v>
      </c>
    </row>
    <row r="195" spans="1:8" x14ac:dyDescent="0.25">
      <c r="A195" s="8">
        <v>19</v>
      </c>
      <c r="B195" s="9" t="s">
        <v>213</v>
      </c>
      <c r="C195" s="10">
        <v>1</v>
      </c>
      <c r="D195" s="15">
        <v>8</v>
      </c>
      <c r="E195" s="10" t="s">
        <v>8</v>
      </c>
      <c r="F195" s="10">
        <v>1</v>
      </c>
      <c r="G195" s="10" t="s">
        <v>738</v>
      </c>
      <c r="H195" s="10">
        <v>1</v>
      </c>
    </row>
    <row r="196" spans="1:8" x14ac:dyDescent="0.25">
      <c r="A196" s="8">
        <v>20</v>
      </c>
      <c r="B196" s="9" t="s">
        <v>214</v>
      </c>
      <c r="C196" s="10">
        <v>1</v>
      </c>
      <c r="D196" s="15">
        <v>8</v>
      </c>
      <c r="E196" s="10" t="s">
        <v>8</v>
      </c>
      <c r="F196" s="10">
        <v>1</v>
      </c>
      <c r="G196" s="10" t="s">
        <v>739</v>
      </c>
      <c r="H196" s="10">
        <v>1</v>
      </c>
    </row>
    <row r="197" spans="1:8" x14ac:dyDescent="0.25">
      <c r="A197" s="8">
        <v>21</v>
      </c>
      <c r="B197" s="9" t="s">
        <v>215</v>
      </c>
      <c r="C197" s="10">
        <v>1</v>
      </c>
      <c r="D197" s="15">
        <v>8</v>
      </c>
      <c r="E197" s="10" t="s">
        <v>8</v>
      </c>
      <c r="F197" s="10">
        <v>1</v>
      </c>
      <c r="G197" s="10" t="s">
        <v>740</v>
      </c>
      <c r="H197" s="10">
        <v>1</v>
      </c>
    </row>
    <row r="198" spans="1:8" x14ac:dyDescent="0.25">
      <c r="A198" s="8">
        <v>22</v>
      </c>
      <c r="B198" s="9" t="s">
        <v>216</v>
      </c>
      <c r="C198" s="10">
        <v>1</v>
      </c>
      <c r="D198" s="15">
        <v>8</v>
      </c>
      <c r="E198" s="10" t="s">
        <v>8</v>
      </c>
      <c r="F198" s="10">
        <v>1</v>
      </c>
      <c r="G198" s="10" t="s">
        <v>741</v>
      </c>
      <c r="H198" s="10">
        <v>1</v>
      </c>
    </row>
    <row r="199" spans="1:8" x14ac:dyDescent="0.25">
      <c r="A199" s="8">
        <v>23</v>
      </c>
      <c r="B199" s="9" t="s">
        <v>217</v>
      </c>
      <c r="C199" s="10">
        <v>1</v>
      </c>
      <c r="D199" s="15">
        <v>8</v>
      </c>
      <c r="E199" s="10" t="s">
        <v>8</v>
      </c>
      <c r="F199" s="10">
        <v>1</v>
      </c>
      <c r="G199" s="10" t="s">
        <v>742</v>
      </c>
      <c r="H199" s="10">
        <v>1</v>
      </c>
    </row>
    <row r="200" spans="1:8" x14ac:dyDescent="0.25">
      <c r="A200" s="8">
        <v>24</v>
      </c>
      <c r="B200" s="9" t="s">
        <v>218</v>
      </c>
      <c r="C200" s="10">
        <v>1</v>
      </c>
      <c r="D200" s="15">
        <v>8</v>
      </c>
      <c r="E200" s="10" t="s">
        <v>8</v>
      </c>
      <c r="F200" s="10">
        <v>1</v>
      </c>
      <c r="G200" s="10" t="s">
        <v>743</v>
      </c>
      <c r="H200" s="10">
        <v>1</v>
      </c>
    </row>
    <row r="201" spans="1:8" ht="15.75" thickBot="1" x14ac:dyDescent="0.3">
      <c r="A201" s="11">
        <v>25</v>
      </c>
      <c r="B201" s="12" t="s">
        <v>219</v>
      </c>
      <c r="C201" s="13">
        <v>1</v>
      </c>
      <c r="D201" s="17">
        <v>8</v>
      </c>
      <c r="E201" s="10" t="s">
        <v>8</v>
      </c>
      <c r="F201" s="10">
        <v>1</v>
      </c>
      <c r="G201" s="10" t="s">
        <v>744</v>
      </c>
      <c r="H201" s="10">
        <v>1</v>
      </c>
    </row>
    <row r="202" spans="1:8" x14ac:dyDescent="0.25">
      <c r="A202" s="5">
        <v>1</v>
      </c>
      <c r="B202" s="6" t="s">
        <v>220</v>
      </c>
      <c r="C202" s="7">
        <v>1</v>
      </c>
      <c r="D202" s="14">
        <v>9</v>
      </c>
      <c r="E202" s="10" t="s">
        <v>9</v>
      </c>
      <c r="F202" s="10">
        <v>1</v>
      </c>
      <c r="G202" s="10" t="s">
        <v>0</v>
      </c>
      <c r="H202" s="10">
        <v>1</v>
      </c>
    </row>
    <row r="203" spans="1:8" x14ac:dyDescent="0.25">
      <c r="A203" s="8">
        <v>2</v>
      </c>
      <c r="B203" s="9" t="s">
        <v>221</v>
      </c>
      <c r="C203" s="10">
        <v>1</v>
      </c>
      <c r="D203" s="15">
        <v>9</v>
      </c>
      <c r="E203" s="10" t="s">
        <v>9</v>
      </c>
      <c r="F203" s="10">
        <v>1</v>
      </c>
      <c r="G203" s="10" t="s">
        <v>1</v>
      </c>
      <c r="H203" s="10">
        <v>1</v>
      </c>
    </row>
    <row r="204" spans="1:8" x14ac:dyDescent="0.25">
      <c r="A204" s="8">
        <v>3</v>
      </c>
      <c r="B204" s="9" t="s">
        <v>222</v>
      </c>
      <c r="C204" s="10">
        <v>1</v>
      </c>
      <c r="D204" s="15">
        <v>9</v>
      </c>
      <c r="E204" s="10" t="s">
        <v>9</v>
      </c>
      <c r="F204" s="10">
        <v>1</v>
      </c>
      <c r="G204" s="10" t="s">
        <v>2</v>
      </c>
      <c r="H204" s="10">
        <v>1</v>
      </c>
    </row>
    <row r="205" spans="1:8" x14ac:dyDescent="0.25">
      <c r="A205" s="8">
        <v>4</v>
      </c>
      <c r="B205" s="9" t="s">
        <v>223</v>
      </c>
      <c r="C205" s="10">
        <v>1</v>
      </c>
      <c r="D205" s="15">
        <v>9</v>
      </c>
      <c r="E205" s="10" t="s">
        <v>9</v>
      </c>
      <c r="F205" s="10">
        <v>1</v>
      </c>
      <c r="G205" s="10" t="s">
        <v>3</v>
      </c>
      <c r="H205" s="10">
        <v>1</v>
      </c>
    </row>
    <row r="206" spans="1:8" x14ac:dyDescent="0.25">
      <c r="A206" s="8">
        <v>5</v>
      </c>
      <c r="B206" s="9" t="s">
        <v>224</v>
      </c>
      <c r="C206" s="10">
        <v>1</v>
      </c>
      <c r="D206" s="15">
        <v>9</v>
      </c>
      <c r="E206" s="10" t="s">
        <v>9</v>
      </c>
      <c r="F206" s="10">
        <v>1</v>
      </c>
      <c r="G206" s="10" t="s">
        <v>4</v>
      </c>
      <c r="H206" s="10">
        <v>1</v>
      </c>
    </row>
    <row r="207" spans="1:8" x14ac:dyDescent="0.25">
      <c r="A207" s="8">
        <v>6</v>
      </c>
      <c r="B207" s="9" t="s">
        <v>225</v>
      </c>
      <c r="C207" s="10">
        <v>1</v>
      </c>
      <c r="D207" s="15">
        <v>9</v>
      </c>
      <c r="E207" s="10" t="s">
        <v>9</v>
      </c>
      <c r="F207" s="10">
        <v>1</v>
      </c>
      <c r="G207" s="10" t="s">
        <v>5</v>
      </c>
      <c r="H207" s="10">
        <v>1</v>
      </c>
    </row>
    <row r="208" spans="1:8" x14ac:dyDescent="0.25">
      <c r="A208" s="8">
        <v>7</v>
      </c>
      <c r="B208" s="9" t="s">
        <v>226</v>
      </c>
      <c r="C208" s="10">
        <v>1</v>
      </c>
      <c r="D208" s="15">
        <v>9</v>
      </c>
      <c r="E208" s="10" t="s">
        <v>9</v>
      </c>
      <c r="F208" s="10">
        <v>1</v>
      </c>
      <c r="G208" s="10" t="s">
        <v>7</v>
      </c>
      <c r="H208" s="10">
        <v>1</v>
      </c>
    </row>
    <row r="209" spans="1:8" x14ac:dyDescent="0.25">
      <c r="A209" s="8">
        <v>8</v>
      </c>
      <c r="B209" s="9" t="s">
        <v>227</v>
      </c>
      <c r="C209" s="10">
        <v>1</v>
      </c>
      <c r="D209" s="15">
        <v>9</v>
      </c>
      <c r="E209" s="10" t="s">
        <v>9</v>
      </c>
      <c r="F209" s="10">
        <v>1</v>
      </c>
      <c r="G209" s="10" t="s">
        <v>8</v>
      </c>
      <c r="H209" s="10">
        <v>1</v>
      </c>
    </row>
    <row r="210" spans="1:8" x14ac:dyDescent="0.25">
      <c r="A210" s="8">
        <v>9</v>
      </c>
      <c r="B210" s="9" t="s">
        <v>228</v>
      </c>
      <c r="C210" s="10">
        <v>1</v>
      </c>
      <c r="D210" s="15">
        <v>9</v>
      </c>
      <c r="E210" s="10" t="s">
        <v>9</v>
      </c>
      <c r="F210" s="10">
        <v>1</v>
      </c>
      <c r="G210" s="10" t="s">
        <v>12</v>
      </c>
      <c r="H210" s="10">
        <v>1</v>
      </c>
    </row>
    <row r="211" spans="1:8" x14ac:dyDescent="0.25">
      <c r="A211" s="8">
        <v>10</v>
      </c>
      <c r="B211" s="9" t="s">
        <v>229</v>
      </c>
      <c r="C211" s="10">
        <v>1</v>
      </c>
      <c r="D211" s="15">
        <v>9</v>
      </c>
      <c r="E211" s="10" t="s">
        <v>9</v>
      </c>
      <c r="F211" s="10">
        <v>1</v>
      </c>
      <c r="G211" s="10" t="s">
        <v>13</v>
      </c>
      <c r="H211" s="10">
        <v>1</v>
      </c>
    </row>
    <row r="212" spans="1:8" x14ac:dyDescent="0.25">
      <c r="A212" s="8">
        <v>11</v>
      </c>
      <c r="B212" s="9" t="s">
        <v>230</v>
      </c>
      <c r="C212" s="10">
        <v>1</v>
      </c>
      <c r="D212" s="15">
        <v>9</v>
      </c>
      <c r="E212" s="10" t="s">
        <v>9</v>
      </c>
      <c r="F212" s="10">
        <v>1</v>
      </c>
      <c r="G212" s="10" t="s">
        <v>14</v>
      </c>
      <c r="H212" s="10">
        <v>1</v>
      </c>
    </row>
    <row r="213" spans="1:8" x14ac:dyDescent="0.25">
      <c r="A213" s="8">
        <v>12</v>
      </c>
      <c r="B213" s="9" t="s">
        <v>231</v>
      </c>
      <c r="C213" s="10">
        <v>1</v>
      </c>
      <c r="D213" s="15">
        <v>9</v>
      </c>
      <c r="E213" s="10" t="s">
        <v>9</v>
      </c>
      <c r="F213" s="10">
        <v>1</v>
      </c>
      <c r="G213" s="10" t="s">
        <v>15</v>
      </c>
      <c r="H213" s="10">
        <v>1</v>
      </c>
    </row>
    <row r="214" spans="1:8" x14ac:dyDescent="0.25">
      <c r="A214" s="8">
        <v>13</v>
      </c>
      <c r="B214" s="9" t="s">
        <v>232</v>
      </c>
      <c r="C214" s="10">
        <v>1</v>
      </c>
      <c r="D214" s="15">
        <v>9</v>
      </c>
      <c r="E214" s="10" t="s">
        <v>9</v>
      </c>
      <c r="F214" s="10">
        <v>1</v>
      </c>
      <c r="G214" s="10" t="s">
        <v>16</v>
      </c>
      <c r="H214" s="10">
        <v>1</v>
      </c>
    </row>
    <row r="215" spans="1:8" x14ac:dyDescent="0.25">
      <c r="A215" s="8">
        <v>14</v>
      </c>
      <c r="B215" s="9" t="s">
        <v>233</v>
      </c>
      <c r="C215" s="10">
        <v>1</v>
      </c>
      <c r="D215" s="15">
        <v>9</v>
      </c>
      <c r="E215" s="10" t="s">
        <v>9</v>
      </c>
      <c r="F215" s="10">
        <v>1</v>
      </c>
      <c r="G215" s="10" t="s">
        <v>17</v>
      </c>
      <c r="H215" s="10">
        <v>1</v>
      </c>
    </row>
    <row r="216" spans="1:8" x14ac:dyDescent="0.25">
      <c r="A216" s="8">
        <v>15</v>
      </c>
      <c r="B216" s="9" t="s">
        <v>234</v>
      </c>
      <c r="C216" s="10">
        <v>1</v>
      </c>
      <c r="D216" s="15">
        <v>9</v>
      </c>
      <c r="E216" s="10" t="s">
        <v>9</v>
      </c>
      <c r="F216" s="10">
        <v>1</v>
      </c>
      <c r="G216" s="10" t="s">
        <v>18</v>
      </c>
      <c r="H216" s="10">
        <v>1</v>
      </c>
    </row>
    <row r="217" spans="1:8" x14ac:dyDescent="0.25">
      <c r="A217" s="8">
        <v>16</v>
      </c>
      <c r="B217" s="9" t="s">
        <v>235</v>
      </c>
      <c r="C217" s="10">
        <v>1</v>
      </c>
      <c r="D217" s="15">
        <v>9</v>
      </c>
      <c r="E217" s="10" t="s">
        <v>9</v>
      </c>
      <c r="F217" s="10">
        <v>1</v>
      </c>
      <c r="G217" s="10" t="s">
        <v>19</v>
      </c>
      <c r="H217" s="10">
        <v>1</v>
      </c>
    </row>
    <row r="218" spans="1:8" x14ac:dyDescent="0.25">
      <c r="A218" s="8">
        <v>17</v>
      </c>
      <c r="B218" s="9" t="s">
        <v>236</v>
      </c>
      <c r="C218" s="10">
        <v>1</v>
      </c>
      <c r="D218" s="15">
        <v>9</v>
      </c>
      <c r="E218" s="10" t="s">
        <v>9</v>
      </c>
      <c r="F218" s="10">
        <v>1</v>
      </c>
      <c r="G218" s="10" t="s">
        <v>736</v>
      </c>
      <c r="H218" s="10">
        <v>1</v>
      </c>
    </row>
    <row r="219" spans="1:8" x14ac:dyDescent="0.25">
      <c r="A219" s="8">
        <v>18</v>
      </c>
      <c r="B219" s="9" t="s">
        <v>237</v>
      </c>
      <c r="C219" s="10">
        <v>1</v>
      </c>
      <c r="D219" s="15">
        <v>9</v>
      </c>
      <c r="E219" s="10" t="s">
        <v>9</v>
      </c>
      <c r="F219" s="10">
        <v>1</v>
      </c>
      <c r="G219" s="10" t="s">
        <v>737</v>
      </c>
      <c r="H219" s="10">
        <v>1</v>
      </c>
    </row>
    <row r="220" spans="1:8" x14ac:dyDescent="0.25">
      <c r="A220" s="8">
        <v>19</v>
      </c>
      <c r="B220" s="9" t="s">
        <v>238</v>
      </c>
      <c r="C220" s="10">
        <v>1</v>
      </c>
      <c r="D220" s="15">
        <v>9</v>
      </c>
      <c r="E220" s="10" t="s">
        <v>9</v>
      </c>
      <c r="F220" s="10">
        <v>1</v>
      </c>
      <c r="G220" s="10" t="s">
        <v>738</v>
      </c>
      <c r="H220" s="10">
        <v>1</v>
      </c>
    </row>
    <row r="221" spans="1:8" x14ac:dyDescent="0.25">
      <c r="A221" s="8">
        <v>20</v>
      </c>
      <c r="B221" s="9" t="s">
        <v>239</v>
      </c>
      <c r="C221" s="10">
        <v>1</v>
      </c>
      <c r="D221" s="15">
        <v>9</v>
      </c>
      <c r="E221" s="10" t="s">
        <v>9</v>
      </c>
      <c r="F221" s="10">
        <v>1</v>
      </c>
      <c r="G221" s="10" t="s">
        <v>739</v>
      </c>
      <c r="H221" s="10">
        <v>1</v>
      </c>
    </row>
    <row r="222" spans="1:8" x14ac:dyDescent="0.25">
      <c r="A222" s="8">
        <v>21</v>
      </c>
      <c r="B222" s="9" t="s">
        <v>240</v>
      </c>
      <c r="C222" s="10">
        <v>1</v>
      </c>
      <c r="D222" s="15">
        <v>9</v>
      </c>
      <c r="E222" s="10" t="s">
        <v>9</v>
      </c>
      <c r="F222" s="10">
        <v>1</v>
      </c>
      <c r="G222" s="10" t="s">
        <v>740</v>
      </c>
      <c r="H222" s="10">
        <v>1</v>
      </c>
    </row>
    <row r="223" spans="1:8" x14ac:dyDescent="0.25">
      <c r="A223" s="8">
        <v>22</v>
      </c>
      <c r="B223" s="9" t="s">
        <v>241</v>
      </c>
      <c r="C223" s="10">
        <v>1</v>
      </c>
      <c r="D223" s="15">
        <v>9</v>
      </c>
      <c r="E223" s="10" t="s">
        <v>9</v>
      </c>
      <c r="F223" s="10">
        <v>1</v>
      </c>
      <c r="G223" s="10" t="s">
        <v>741</v>
      </c>
      <c r="H223" s="10">
        <v>1</v>
      </c>
    </row>
    <row r="224" spans="1:8" x14ac:dyDescent="0.25">
      <c r="A224" s="8">
        <v>23</v>
      </c>
      <c r="B224" s="9" t="s">
        <v>242</v>
      </c>
      <c r="C224" s="10">
        <v>1</v>
      </c>
      <c r="D224" s="15">
        <v>9</v>
      </c>
      <c r="E224" s="10" t="s">
        <v>9</v>
      </c>
      <c r="F224" s="10">
        <v>1</v>
      </c>
      <c r="G224" s="10" t="s">
        <v>742</v>
      </c>
      <c r="H224" s="10">
        <v>1</v>
      </c>
    </row>
    <row r="225" spans="1:8" x14ac:dyDescent="0.25">
      <c r="A225" s="8">
        <v>24</v>
      </c>
      <c r="B225" s="9" t="s">
        <v>243</v>
      </c>
      <c r="C225" s="10">
        <v>1</v>
      </c>
      <c r="D225" s="15">
        <v>9</v>
      </c>
      <c r="E225" s="10" t="s">
        <v>9</v>
      </c>
      <c r="F225" s="10">
        <v>1</v>
      </c>
      <c r="G225" s="10" t="s">
        <v>743</v>
      </c>
      <c r="H225" s="10">
        <v>1</v>
      </c>
    </row>
    <row r="226" spans="1:8" ht="15.75" thickBot="1" x14ac:dyDescent="0.3">
      <c r="A226" s="11">
        <v>25</v>
      </c>
      <c r="B226" s="12" t="s">
        <v>244</v>
      </c>
      <c r="C226" s="13">
        <v>1</v>
      </c>
      <c r="D226" s="17">
        <v>9</v>
      </c>
      <c r="E226" s="10" t="s">
        <v>9</v>
      </c>
      <c r="F226" s="10">
        <v>1</v>
      </c>
      <c r="G226" s="10" t="s">
        <v>744</v>
      </c>
      <c r="H226" s="10">
        <v>1</v>
      </c>
    </row>
    <row r="227" spans="1:8" x14ac:dyDescent="0.25">
      <c r="A227" s="5">
        <v>1</v>
      </c>
      <c r="B227" s="6" t="s">
        <v>245</v>
      </c>
      <c r="C227" s="7">
        <v>1</v>
      </c>
      <c r="D227" s="14">
        <v>10</v>
      </c>
      <c r="E227" s="10" t="s">
        <v>12</v>
      </c>
      <c r="F227" s="10">
        <v>1</v>
      </c>
      <c r="G227" s="10" t="s">
        <v>0</v>
      </c>
      <c r="H227" s="10">
        <v>1</v>
      </c>
    </row>
    <row r="228" spans="1:8" x14ac:dyDescent="0.25">
      <c r="A228" s="8">
        <v>2</v>
      </c>
      <c r="B228" s="9" t="s">
        <v>246</v>
      </c>
      <c r="C228" s="10">
        <v>1</v>
      </c>
      <c r="D228" s="15">
        <v>10</v>
      </c>
      <c r="E228" s="10" t="s">
        <v>12</v>
      </c>
      <c r="F228" s="10">
        <v>1</v>
      </c>
      <c r="G228" s="10" t="s">
        <v>1</v>
      </c>
      <c r="H228" s="10">
        <v>1</v>
      </c>
    </row>
    <row r="229" spans="1:8" x14ac:dyDescent="0.25">
      <c r="A229" s="8">
        <v>3</v>
      </c>
      <c r="B229" s="9" t="s">
        <v>247</v>
      </c>
      <c r="C229" s="10">
        <v>1</v>
      </c>
      <c r="D229" s="15">
        <v>10</v>
      </c>
      <c r="E229" s="10" t="s">
        <v>12</v>
      </c>
      <c r="F229" s="10">
        <v>1</v>
      </c>
      <c r="G229" s="10" t="s">
        <v>2</v>
      </c>
      <c r="H229" s="10">
        <v>1</v>
      </c>
    </row>
    <row r="230" spans="1:8" x14ac:dyDescent="0.25">
      <c r="A230" s="8">
        <v>4</v>
      </c>
      <c r="B230" s="9" t="s">
        <v>248</v>
      </c>
      <c r="C230" s="10">
        <v>1</v>
      </c>
      <c r="D230" s="15">
        <v>10</v>
      </c>
      <c r="E230" s="10" t="s">
        <v>12</v>
      </c>
      <c r="F230" s="10">
        <v>1</v>
      </c>
      <c r="G230" s="10" t="s">
        <v>3</v>
      </c>
      <c r="H230" s="10">
        <v>1</v>
      </c>
    </row>
    <row r="231" spans="1:8" x14ac:dyDescent="0.25">
      <c r="A231" s="8">
        <v>5</v>
      </c>
      <c r="B231" s="9" t="s">
        <v>249</v>
      </c>
      <c r="C231" s="10">
        <v>1</v>
      </c>
      <c r="D231" s="15">
        <v>10</v>
      </c>
      <c r="E231" s="10" t="s">
        <v>12</v>
      </c>
      <c r="F231" s="10">
        <v>1</v>
      </c>
      <c r="G231" s="10" t="s">
        <v>4</v>
      </c>
      <c r="H231" s="10">
        <v>1</v>
      </c>
    </row>
    <row r="232" spans="1:8" x14ac:dyDescent="0.25">
      <c r="A232" s="8">
        <v>6</v>
      </c>
      <c r="B232" s="9" t="s">
        <v>250</v>
      </c>
      <c r="C232" s="10">
        <v>1</v>
      </c>
      <c r="D232" s="15">
        <v>10</v>
      </c>
      <c r="E232" s="10" t="s">
        <v>12</v>
      </c>
      <c r="F232" s="10">
        <v>1</v>
      </c>
      <c r="G232" s="10" t="s">
        <v>5</v>
      </c>
      <c r="H232" s="10">
        <v>1</v>
      </c>
    </row>
    <row r="233" spans="1:8" x14ac:dyDescent="0.25">
      <c r="A233" s="8">
        <v>7</v>
      </c>
      <c r="B233" s="9" t="s">
        <v>252</v>
      </c>
      <c r="C233" s="10">
        <v>1</v>
      </c>
      <c r="D233" s="15">
        <v>10</v>
      </c>
      <c r="E233" s="10" t="s">
        <v>12</v>
      </c>
      <c r="F233" s="10">
        <v>1</v>
      </c>
      <c r="G233" s="10" t="s">
        <v>7</v>
      </c>
      <c r="H233" s="10">
        <v>1</v>
      </c>
    </row>
    <row r="234" spans="1:8" x14ac:dyDescent="0.25">
      <c r="A234" s="8">
        <v>8</v>
      </c>
      <c r="B234" s="9" t="s">
        <v>253</v>
      </c>
      <c r="C234" s="10">
        <v>1</v>
      </c>
      <c r="D234" s="15">
        <v>10</v>
      </c>
      <c r="E234" s="10" t="s">
        <v>12</v>
      </c>
      <c r="F234" s="10">
        <v>1</v>
      </c>
      <c r="G234" s="10" t="s">
        <v>8</v>
      </c>
      <c r="H234" s="10">
        <v>1</v>
      </c>
    </row>
    <row r="235" spans="1:8" x14ac:dyDescent="0.25">
      <c r="A235" s="8">
        <v>9</v>
      </c>
      <c r="B235" s="9" t="s">
        <v>254</v>
      </c>
      <c r="C235" s="10">
        <v>1</v>
      </c>
      <c r="D235" s="15">
        <v>10</v>
      </c>
      <c r="E235" s="10" t="s">
        <v>12</v>
      </c>
      <c r="F235" s="10">
        <v>1</v>
      </c>
      <c r="G235" s="10" t="s">
        <v>9</v>
      </c>
      <c r="H235" s="10">
        <v>1</v>
      </c>
    </row>
    <row r="236" spans="1:8" x14ac:dyDescent="0.25">
      <c r="A236" s="8">
        <v>10</v>
      </c>
      <c r="B236" s="9" t="s">
        <v>251</v>
      </c>
      <c r="C236" s="10">
        <v>1</v>
      </c>
      <c r="D236" s="15">
        <v>10</v>
      </c>
      <c r="E236" s="10" t="s">
        <v>12</v>
      </c>
      <c r="F236" s="10">
        <v>1</v>
      </c>
      <c r="G236" s="10" t="s">
        <v>13</v>
      </c>
      <c r="H236" s="10">
        <v>1</v>
      </c>
    </row>
    <row r="237" spans="1:8" x14ac:dyDescent="0.25">
      <c r="A237" s="8">
        <v>11</v>
      </c>
      <c r="B237" s="9" t="s">
        <v>255</v>
      </c>
      <c r="C237" s="10">
        <v>1</v>
      </c>
      <c r="D237" s="15">
        <v>10</v>
      </c>
      <c r="E237" s="10" t="s">
        <v>12</v>
      </c>
      <c r="F237" s="10">
        <v>1</v>
      </c>
      <c r="G237" s="10" t="s">
        <v>14</v>
      </c>
      <c r="H237" s="10">
        <v>1</v>
      </c>
    </row>
    <row r="238" spans="1:8" x14ac:dyDescent="0.25">
      <c r="A238" s="8">
        <v>12</v>
      </c>
      <c r="B238" s="9" t="s">
        <v>256</v>
      </c>
      <c r="C238" s="10">
        <v>1</v>
      </c>
      <c r="D238" s="15">
        <v>10</v>
      </c>
      <c r="E238" s="10" t="s">
        <v>12</v>
      </c>
      <c r="F238" s="10">
        <v>1</v>
      </c>
      <c r="G238" s="10" t="s">
        <v>15</v>
      </c>
      <c r="H238" s="10">
        <v>1</v>
      </c>
    </row>
    <row r="239" spans="1:8" x14ac:dyDescent="0.25">
      <c r="A239" s="8">
        <v>13</v>
      </c>
      <c r="B239" s="9" t="s">
        <v>257</v>
      </c>
      <c r="C239" s="10">
        <v>1</v>
      </c>
      <c r="D239" s="15">
        <v>10</v>
      </c>
      <c r="E239" s="10" t="s">
        <v>12</v>
      </c>
      <c r="F239" s="10">
        <v>1</v>
      </c>
      <c r="G239" s="10" t="s">
        <v>16</v>
      </c>
      <c r="H239" s="10">
        <v>1</v>
      </c>
    </row>
    <row r="240" spans="1:8" x14ac:dyDescent="0.25">
      <c r="A240" s="8">
        <v>14</v>
      </c>
      <c r="B240" s="9" t="s">
        <v>258</v>
      </c>
      <c r="C240" s="10">
        <v>1</v>
      </c>
      <c r="D240" s="15">
        <v>10</v>
      </c>
      <c r="E240" s="10" t="s">
        <v>12</v>
      </c>
      <c r="F240" s="10">
        <v>1</v>
      </c>
      <c r="G240" s="10" t="s">
        <v>17</v>
      </c>
      <c r="H240" s="10">
        <v>1</v>
      </c>
    </row>
    <row r="241" spans="1:8" x14ac:dyDescent="0.25">
      <c r="A241" s="8">
        <v>15</v>
      </c>
      <c r="B241" s="9" t="s">
        <v>259</v>
      </c>
      <c r="C241" s="10">
        <v>1</v>
      </c>
      <c r="D241" s="15">
        <v>10</v>
      </c>
      <c r="E241" s="10" t="s">
        <v>12</v>
      </c>
      <c r="F241" s="10">
        <v>1</v>
      </c>
      <c r="G241" s="10" t="s">
        <v>18</v>
      </c>
      <c r="H241" s="10">
        <v>1</v>
      </c>
    </row>
    <row r="242" spans="1:8" x14ac:dyDescent="0.25">
      <c r="A242" s="8">
        <v>16</v>
      </c>
      <c r="B242" s="9" t="s">
        <v>260</v>
      </c>
      <c r="C242" s="10">
        <v>1</v>
      </c>
      <c r="D242" s="15">
        <v>10</v>
      </c>
      <c r="E242" s="10" t="s">
        <v>12</v>
      </c>
      <c r="F242" s="10">
        <v>1</v>
      </c>
      <c r="G242" s="10" t="s">
        <v>19</v>
      </c>
      <c r="H242" s="10">
        <v>1</v>
      </c>
    </row>
    <row r="243" spans="1:8" x14ac:dyDescent="0.25">
      <c r="A243" s="8">
        <v>17</v>
      </c>
      <c r="B243" s="9" t="s">
        <v>261</v>
      </c>
      <c r="C243" s="10">
        <v>1</v>
      </c>
      <c r="D243" s="15">
        <v>10</v>
      </c>
      <c r="E243" s="10" t="s">
        <v>12</v>
      </c>
      <c r="F243" s="10">
        <v>1</v>
      </c>
      <c r="G243" s="10" t="s">
        <v>736</v>
      </c>
      <c r="H243" s="10">
        <v>1</v>
      </c>
    </row>
    <row r="244" spans="1:8" x14ac:dyDescent="0.25">
      <c r="A244" s="8">
        <v>18</v>
      </c>
      <c r="B244" s="9" t="s">
        <v>262</v>
      </c>
      <c r="C244" s="10">
        <v>1</v>
      </c>
      <c r="D244" s="15">
        <v>10</v>
      </c>
      <c r="E244" s="10" t="s">
        <v>12</v>
      </c>
      <c r="F244" s="10">
        <v>1</v>
      </c>
      <c r="G244" s="10" t="s">
        <v>737</v>
      </c>
      <c r="H244" s="10">
        <v>1</v>
      </c>
    </row>
    <row r="245" spans="1:8" x14ac:dyDescent="0.25">
      <c r="A245" s="8">
        <v>19</v>
      </c>
      <c r="B245" s="9" t="s">
        <v>263</v>
      </c>
      <c r="C245" s="10">
        <v>1</v>
      </c>
      <c r="D245" s="15">
        <v>10</v>
      </c>
      <c r="E245" s="10" t="s">
        <v>12</v>
      </c>
      <c r="F245" s="10">
        <v>1</v>
      </c>
      <c r="G245" s="10" t="s">
        <v>738</v>
      </c>
      <c r="H245" s="10">
        <v>1</v>
      </c>
    </row>
    <row r="246" spans="1:8" x14ac:dyDescent="0.25">
      <c r="A246" s="8">
        <v>20</v>
      </c>
      <c r="B246" s="9" t="s">
        <v>264</v>
      </c>
      <c r="C246" s="10">
        <v>1</v>
      </c>
      <c r="D246" s="15">
        <v>10</v>
      </c>
      <c r="E246" s="10" t="s">
        <v>12</v>
      </c>
      <c r="F246" s="10">
        <v>1</v>
      </c>
      <c r="G246" s="10" t="s">
        <v>739</v>
      </c>
      <c r="H246" s="10">
        <v>1</v>
      </c>
    </row>
    <row r="247" spans="1:8" x14ac:dyDescent="0.25">
      <c r="A247" s="8">
        <v>21</v>
      </c>
      <c r="B247" s="9" t="s">
        <v>265</v>
      </c>
      <c r="C247" s="10">
        <v>1</v>
      </c>
      <c r="D247" s="15">
        <v>10</v>
      </c>
      <c r="E247" s="10" t="s">
        <v>12</v>
      </c>
      <c r="F247" s="10">
        <v>1</v>
      </c>
      <c r="G247" s="10" t="s">
        <v>740</v>
      </c>
      <c r="H247" s="10">
        <v>1</v>
      </c>
    </row>
    <row r="248" spans="1:8" x14ac:dyDescent="0.25">
      <c r="A248" s="8">
        <v>22</v>
      </c>
      <c r="B248" s="9" t="s">
        <v>266</v>
      </c>
      <c r="C248" s="10">
        <v>1</v>
      </c>
      <c r="D248" s="15">
        <v>10</v>
      </c>
      <c r="E248" s="10" t="s">
        <v>12</v>
      </c>
      <c r="F248" s="10">
        <v>1</v>
      </c>
      <c r="G248" s="10" t="s">
        <v>741</v>
      </c>
      <c r="H248" s="10">
        <v>1</v>
      </c>
    </row>
    <row r="249" spans="1:8" x14ac:dyDescent="0.25">
      <c r="A249" s="8">
        <v>23</v>
      </c>
      <c r="B249" s="9" t="s">
        <v>267</v>
      </c>
      <c r="C249" s="10">
        <v>1</v>
      </c>
      <c r="D249" s="15">
        <v>10</v>
      </c>
      <c r="E249" s="10" t="s">
        <v>12</v>
      </c>
      <c r="F249" s="10">
        <v>1</v>
      </c>
      <c r="G249" s="10" t="s">
        <v>742</v>
      </c>
      <c r="H249" s="10">
        <v>1</v>
      </c>
    </row>
    <row r="250" spans="1:8" x14ac:dyDescent="0.25">
      <c r="A250" s="8">
        <v>24</v>
      </c>
      <c r="B250" s="9" t="s">
        <v>268</v>
      </c>
      <c r="C250" s="10">
        <v>1</v>
      </c>
      <c r="D250" s="15">
        <v>10</v>
      </c>
      <c r="E250" s="10" t="s">
        <v>12</v>
      </c>
      <c r="F250" s="10">
        <v>1</v>
      </c>
      <c r="G250" s="10" t="s">
        <v>743</v>
      </c>
      <c r="H250" s="10">
        <v>1</v>
      </c>
    </row>
    <row r="251" spans="1:8" ht="15.75" thickBot="1" x14ac:dyDescent="0.3">
      <c r="A251" s="11">
        <v>25</v>
      </c>
      <c r="B251" s="12" t="s">
        <v>269</v>
      </c>
      <c r="C251" s="13">
        <v>1</v>
      </c>
      <c r="D251" s="17">
        <v>10</v>
      </c>
      <c r="E251" s="10" t="s">
        <v>12</v>
      </c>
      <c r="F251" s="10">
        <v>1</v>
      </c>
      <c r="G251" s="10" t="s">
        <v>744</v>
      </c>
      <c r="H251" s="10">
        <v>1</v>
      </c>
    </row>
    <row r="252" spans="1:8" x14ac:dyDescent="0.25">
      <c r="A252" s="5">
        <v>1</v>
      </c>
      <c r="B252" s="6" t="s">
        <v>270</v>
      </c>
      <c r="C252" s="7">
        <v>1</v>
      </c>
      <c r="D252" s="14">
        <v>11</v>
      </c>
      <c r="E252" s="10" t="s">
        <v>13</v>
      </c>
      <c r="F252" s="10">
        <v>1</v>
      </c>
      <c r="G252" s="10" t="s">
        <v>0</v>
      </c>
      <c r="H252" s="10">
        <v>1</v>
      </c>
    </row>
    <row r="253" spans="1:8" x14ac:dyDescent="0.25">
      <c r="A253" s="8">
        <v>2</v>
      </c>
      <c r="B253" s="9" t="s">
        <v>271</v>
      </c>
      <c r="C253" s="10">
        <v>1</v>
      </c>
      <c r="D253" s="15">
        <v>11</v>
      </c>
      <c r="E253" s="10" t="s">
        <v>13</v>
      </c>
      <c r="F253" s="10">
        <v>1</v>
      </c>
      <c r="G253" s="10" t="s">
        <v>1</v>
      </c>
      <c r="H253" s="10">
        <v>1</v>
      </c>
    </row>
    <row r="254" spans="1:8" x14ac:dyDescent="0.25">
      <c r="A254" s="8">
        <v>3</v>
      </c>
      <c r="B254" s="9" t="s">
        <v>272</v>
      </c>
      <c r="C254" s="10">
        <v>1</v>
      </c>
      <c r="D254" s="15">
        <v>11</v>
      </c>
      <c r="E254" s="10" t="s">
        <v>13</v>
      </c>
      <c r="F254" s="10">
        <v>1</v>
      </c>
      <c r="G254" s="10" t="s">
        <v>2</v>
      </c>
      <c r="H254" s="10">
        <v>1</v>
      </c>
    </row>
    <row r="255" spans="1:8" x14ac:dyDescent="0.25">
      <c r="A255" s="8">
        <v>4</v>
      </c>
      <c r="B255" s="9" t="s">
        <v>273</v>
      </c>
      <c r="C255" s="10">
        <v>1</v>
      </c>
      <c r="D255" s="15">
        <v>11</v>
      </c>
      <c r="E255" s="10" t="s">
        <v>13</v>
      </c>
      <c r="F255" s="10">
        <v>1</v>
      </c>
      <c r="G255" s="10" t="s">
        <v>3</v>
      </c>
      <c r="H255" s="10">
        <v>1</v>
      </c>
    </row>
    <row r="256" spans="1:8" x14ac:dyDescent="0.25">
      <c r="A256" s="8">
        <v>5</v>
      </c>
      <c r="B256" s="9" t="s">
        <v>274</v>
      </c>
      <c r="C256" s="10">
        <v>1</v>
      </c>
      <c r="D256" s="15">
        <v>11</v>
      </c>
      <c r="E256" s="10" t="s">
        <v>13</v>
      </c>
      <c r="F256" s="10">
        <v>1</v>
      </c>
      <c r="G256" s="10" t="s">
        <v>4</v>
      </c>
      <c r="H256" s="10">
        <v>1</v>
      </c>
    </row>
    <row r="257" spans="1:8" x14ac:dyDescent="0.25">
      <c r="A257" s="8">
        <v>6</v>
      </c>
      <c r="B257" s="9" t="s">
        <v>275</v>
      </c>
      <c r="C257" s="10">
        <v>1</v>
      </c>
      <c r="D257" s="15">
        <v>11</v>
      </c>
      <c r="E257" s="10" t="s">
        <v>13</v>
      </c>
      <c r="F257" s="10">
        <v>1</v>
      </c>
      <c r="G257" s="10" t="s">
        <v>5</v>
      </c>
      <c r="H257" s="10">
        <v>1</v>
      </c>
    </row>
    <row r="258" spans="1:8" x14ac:dyDescent="0.25">
      <c r="A258" s="8">
        <v>7</v>
      </c>
      <c r="B258" s="9" t="s">
        <v>276</v>
      </c>
      <c r="C258" s="10">
        <v>1</v>
      </c>
      <c r="D258" s="15">
        <v>11</v>
      </c>
      <c r="E258" s="10" t="s">
        <v>13</v>
      </c>
      <c r="F258" s="10">
        <v>1</v>
      </c>
      <c r="G258" s="10" t="s">
        <v>7</v>
      </c>
      <c r="H258" s="10">
        <v>1</v>
      </c>
    </row>
    <row r="259" spans="1:8" x14ac:dyDescent="0.25">
      <c r="A259" s="8">
        <v>8</v>
      </c>
      <c r="B259" s="9" t="s">
        <v>277</v>
      </c>
      <c r="C259" s="10">
        <v>1</v>
      </c>
      <c r="D259" s="15">
        <v>11</v>
      </c>
      <c r="E259" s="10" t="s">
        <v>13</v>
      </c>
      <c r="F259" s="10">
        <v>1</v>
      </c>
      <c r="G259" s="10" t="s">
        <v>8</v>
      </c>
      <c r="H259" s="10">
        <v>1</v>
      </c>
    </row>
    <row r="260" spans="1:8" x14ac:dyDescent="0.25">
      <c r="A260" s="8">
        <v>9</v>
      </c>
      <c r="B260" s="9" t="s">
        <v>278</v>
      </c>
      <c r="C260" s="10">
        <v>1</v>
      </c>
      <c r="D260" s="15">
        <v>11</v>
      </c>
      <c r="E260" s="10" t="s">
        <v>13</v>
      </c>
      <c r="F260" s="10">
        <v>1</v>
      </c>
      <c r="G260" s="10" t="s">
        <v>9</v>
      </c>
      <c r="H260" s="10">
        <v>1</v>
      </c>
    </row>
    <row r="261" spans="1:8" x14ac:dyDescent="0.25">
      <c r="A261" s="8">
        <v>10</v>
      </c>
      <c r="B261" s="9" t="s">
        <v>279</v>
      </c>
      <c r="C261" s="10">
        <v>1</v>
      </c>
      <c r="D261" s="15">
        <v>11</v>
      </c>
      <c r="E261" s="10" t="s">
        <v>13</v>
      </c>
      <c r="F261" s="10">
        <v>1</v>
      </c>
      <c r="G261" s="10" t="s">
        <v>12</v>
      </c>
      <c r="H261" s="10">
        <v>1</v>
      </c>
    </row>
    <row r="262" spans="1:8" x14ac:dyDescent="0.25">
      <c r="A262" s="8">
        <v>11</v>
      </c>
      <c r="B262" s="9" t="s">
        <v>280</v>
      </c>
      <c r="C262" s="10">
        <v>1</v>
      </c>
      <c r="D262" s="15">
        <v>11</v>
      </c>
      <c r="E262" s="10" t="s">
        <v>13</v>
      </c>
      <c r="F262" s="10">
        <v>1</v>
      </c>
      <c r="G262" s="10" t="s">
        <v>14</v>
      </c>
      <c r="H262" s="10">
        <v>1</v>
      </c>
    </row>
    <row r="263" spans="1:8" x14ac:dyDescent="0.25">
      <c r="A263" s="8">
        <v>12</v>
      </c>
      <c r="B263" s="9" t="s">
        <v>281</v>
      </c>
      <c r="C263" s="10">
        <v>1</v>
      </c>
      <c r="D263" s="15">
        <v>11</v>
      </c>
      <c r="E263" s="10" t="s">
        <v>13</v>
      </c>
      <c r="F263" s="10">
        <v>1</v>
      </c>
      <c r="G263" s="10" t="s">
        <v>15</v>
      </c>
      <c r="H263" s="10">
        <v>1</v>
      </c>
    </row>
    <row r="264" spans="1:8" x14ac:dyDescent="0.25">
      <c r="A264" s="8">
        <v>13</v>
      </c>
      <c r="B264" s="9" t="s">
        <v>282</v>
      </c>
      <c r="C264" s="10">
        <v>1</v>
      </c>
      <c r="D264" s="15">
        <v>11</v>
      </c>
      <c r="E264" s="10" t="s">
        <v>13</v>
      </c>
      <c r="F264" s="10">
        <v>1</v>
      </c>
      <c r="G264" s="10" t="s">
        <v>16</v>
      </c>
      <c r="H264" s="10">
        <v>1</v>
      </c>
    </row>
    <row r="265" spans="1:8" x14ac:dyDescent="0.25">
      <c r="A265" s="8">
        <v>14</v>
      </c>
      <c r="B265" s="9" t="s">
        <v>283</v>
      </c>
      <c r="C265" s="10">
        <v>1</v>
      </c>
      <c r="D265" s="15">
        <v>11</v>
      </c>
      <c r="E265" s="10" t="s">
        <v>13</v>
      </c>
      <c r="F265" s="10">
        <v>1</v>
      </c>
      <c r="G265" s="10" t="s">
        <v>17</v>
      </c>
      <c r="H265" s="10">
        <v>1</v>
      </c>
    </row>
    <row r="266" spans="1:8" x14ac:dyDescent="0.25">
      <c r="A266" s="8">
        <v>15</v>
      </c>
      <c r="B266" s="9" t="s">
        <v>284</v>
      </c>
      <c r="C266" s="10">
        <v>1</v>
      </c>
      <c r="D266" s="15">
        <v>11</v>
      </c>
      <c r="E266" s="10" t="s">
        <v>13</v>
      </c>
      <c r="F266" s="10">
        <v>1</v>
      </c>
      <c r="G266" s="10" t="s">
        <v>18</v>
      </c>
      <c r="H266" s="10">
        <v>1</v>
      </c>
    </row>
    <row r="267" spans="1:8" x14ac:dyDescent="0.25">
      <c r="A267" s="8">
        <v>16</v>
      </c>
      <c r="B267" s="9" t="s">
        <v>285</v>
      </c>
      <c r="C267" s="10">
        <v>1</v>
      </c>
      <c r="D267" s="15">
        <v>11</v>
      </c>
      <c r="E267" s="10" t="s">
        <v>13</v>
      </c>
      <c r="F267" s="10">
        <v>1</v>
      </c>
      <c r="G267" s="10" t="s">
        <v>19</v>
      </c>
      <c r="H267" s="10">
        <v>1</v>
      </c>
    </row>
    <row r="268" spans="1:8" x14ac:dyDescent="0.25">
      <c r="A268" s="8">
        <v>17</v>
      </c>
      <c r="B268" s="9" t="s">
        <v>286</v>
      </c>
      <c r="C268" s="10">
        <v>1</v>
      </c>
      <c r="D268" s="15">
        <v>11</v>
      </c>
      <c r="E268" s="10" t="s">
        <v>13</v>
      </c>
      <c r="F268" s="10">
        <v>1</v>
      </c>
      <c r="G268" s="10" t="s">
        <v>736</v>
      </c>
      <c r="H268" s="10">
        <v>1</v>
      </c>
    </row>
    <row r="269" spans="1:8" x14ac:dyDescent="0.25">
      <c r="A269" s="8">
        <v>18</v>
      </c>
      <c r="B269" s="9" t="s">
        <v>287</v>
      </c>
      <c r="C269" s="10">
        <v>1</v>
      </c>
      <c r="D269" s="15">
        <v>11</v>
      </c>
      <c r="E269" s="10" t="s">
        <v>13</v>
      </c>
      <c r="F269" s="10">
        <v>1</v>
      </c>
      <c r="G269" s="10" t="s">
        <v>737</v>
      </c>
      <c r="H269" s="10">
        <v>1</v>
      </c>
    </row>
    <row r="270" spans="1:8" x14ac:dyDescent="0.25">
      <c r="A270" s="8">
        <v>19</v>
      </c>
      <c r="B270" s="9" t="s">
        <v>288</v>
      </c>
      <c r="C270" s="10">
        <v>1</v>
      </c>
      <c r="D270" s="15">
        <v>11</v>
      </c>
      <c r="E270" s="10" t="s">
        <v>13</v>
      </c>
      <c r="F270" s="10">
        <v>1</v>
      </c>
      <c r="G270" s="10" t="s">
        <v>738</v>
      </c>
      <c r="H270" s="10">
        <v>1</v>
      </c>
    </row>
    <row r="271" spans="1:8" x14ac:dyDescent="0.25">
      <c r="A271" s="8">
        <v>20</v>
      </c>
      <c r="B271" s="9" t="s">
        <v>289</v>
      </c>
      <c r="C271" s="10">
        <v>1</v>
      </c>
      <c r="D271" s="15">
        <v>11</v>
      </c>
      <c r="E271" s="10" t="s">
        <v>13</v>
      </c>
      <c r="F271" s="10">
        <v>1</v>
      </c>
      <c r="G271" s="10" t="s">
        <v>739</v>
      </c>
      <c r="H271" s="10">
        <v>1</v>
      </c>
    </row>
    <row r="272" spans="1:8" x14ac:dyDescent="0.25">
      <c r="A272" s="8">
        <v>21</v>
      </c>
      <c r="B272" s="9" t="s">
        <v>290</v>
      </c>
      <c r="C272" s="10">
        <v>1</v>
      </c>
      <c r="D272" s="15">
        <v>11</v>
      </c>
      <c r="E272" s="10" t="s">
        <v>13</v>
      </c>
      <c r="F272" s="10">
        <v>1</v>
      </c>
      <c r="G272" s="10" t="s">
        <v>740</v>
      </c>
      <c r="H272" s="10">
        <v>1</v>
      </c>
    </row>
    <row r="273" spans="1:8" x14ac:dyDescent="0.25">
      <c r="A273" s="8">
        <v>22</v>
      </c>
      <c r="B273" s="9" t="s">
        <v>291</v>
      </c>
      <c r="C273" s="10">
        <v>1</v>
      </c>
      <c r="D273" s="15">
        <v>11</v>
      </c>
      <c r="E273" s="10" t="s">
        <v>13</v>
      </c>
      <c r="F273" s="10">
        <v>1</v>
      </c>
      <c r="G273" s="10" t="s">
        <v>741</v>
      </c>
      <c r="H273" s="10">
        <v>1</v>
      </c>
    </row>
    <row r="274" spans="1:8" x14ac:dyDescent="0.25">
      <c r="A274" s="8">
        <v>23</v>
      </c>
      <c r="B274" s="9" t="s">
        <v>292</v>
      </c>
      <c r="C274" s="10">
        <v>1</v>
      </c>
      <c r="D274" s="15">
        <v>11</v>
      </c>
      <c r="E274" s="10" t="s">
        <v>13</v>
      </c>
      <c r="F274" s="10">
        <v>1</v>
      </c>
      <c r="G274" s="10" t="s">
        <v>742</v>
      </c>
      <c r="H274" s="10">
        <v>1</v>
      </c>
    </row>
    <row r="275" spans="1:8" x14ac:dyDescent="0.25">
      <c r="A275" s="8">
        <v>24</v>
      </c>
      <c r="B275" s="9" t="s">
        <v>293</v>
      </c>
      <c r="C275" s="10">
        <v>1</v>
      </c>
      <c r="D275" s="15">
        <v>11</v>
      </c>
      <c r="E275" s="10" t="s">
        <v>13</v>
      </c>
      <c r="F275" s="10">
        <v>1</v>
      </c>
      <c r="G275" s="10" t="s">
        <v>743</v>
      </c>
      <c r="H275" s="10">
        <v>1</v>
      </c>
    </row>
    <row r="276" spans="1:8" ht="15.75" thickBot="1" x14ac:dyDescent="0.3">
      <c r="A276" s="11">
        <v>25</v>
      </c>
      <c r="B276" s="12" t="s">
        <v>294</v>
      </c>
      <c r="C276" s="13">
        <v>1</v>
      </c>
      <c r="D276" s="17">
        <v>11</v>
      </c>
      <c r="E276" s="10" t="s">
        <v>13</v>
      </c>
      <c r="F276" s="10">
        <v>1</v>
      </c>
      <c r="G276" s="10" t="s">
        <v>744</v>
      </c>
      <c r="H276" s="10">
        <v>1</v>
      </c>
    </row>
    <row r="277" spans="1:8" x14ac:dyDescent="0.25">
      <c r="A277" s="5">
        <v>1</v>
      </c>
      <c r="B277" s="6" t="s">
        <v>295</v>
      </c>
      <c r="C277" s="7">
        <v>1</v>
      </c>
      <c r="D277" s="14">
        <v>12</v>
      </c>
      <c r="E277" s="10" t="s">
        <v>14</v>
      </c>
      <c r="F277" s="10">
        <v>1</v>
      </c>
      <c r="G277" s="10" t="s">
        <v>0</v>
      </c>
      <c r="H277" s="10">
        <v>1</v>
      </c>
    </row>
    <row r="278" spans="1:8" x14ac:dyDescent="0.25">
      <c r="A278" s="8">
        <v>2</v>
      </c>
      <c r="B278" s="9" t="s">
        <v>296</v>
      </c>
      <c r="C278" s="10">
        <v>1</v>
      </c>
      <c r="D278" s="15">
        <v>12</v>
      </c>
      <c r="E278" s="10" t="s">
        <v>14</v>
      </c>
      <c r="F278" s="10">
        <v>1</v>
      </c>
      <c r="G278" s="10" t="s">
        <v>1</v>
      </c>
      <c r="H278" s="10">
        <v>1</v>
      </c>
    </row>
    <row r="279" spans="1:8" x14ac:dyDescent="0.25">
      <c r="A279" s="8">
        <v>3</v>
      </c>
      <c r="B279" s="9" t="s">
        <v>297</v>
      </c>
      <c r="C279" s="10">
        <v>1</v>
      </c>
      <c r="D279" s="15">
        <v>12</v>
      </c>
      <c r="E279" s="10" t="s">
        <v>14</v>
      </c>
      <c r="F279" s="10">
        <v>1</v>
      </c>
      <c r="G279" s="10" t="s">
        <v>2</v>
      </c>
      <c r="H279" s="10">
        <v>1</v>
      </c>
    </row>
    <row r="280" spans="1:8" x14ac:dyDescent="0.25">
      <c r="A280" s="8">
        <v>4</v>
      </c>
      <c r="B280" s="9" t="s">
        <v>298</v>
      </c>
      <c r="C280" s="10">
        <v>1</v>
      </c>
      <c r="D280" s="15">
        <v>12</v>
      </c>
      <c r="E280" s="10" t="s">
        <v>14</v>
      </c>
      <c r="F280" s="10">
        <v>1</v>
      </c>
      <c r="G280" s="10" t="s">
        <v>3</v>
      </c>
      <c r="H280" s="10">
        <v>1</v>
      </c>
    </row>
    <row r="281" spans="1:8" x14ac:dyDescent="0.25">
      <c r="A281" s="8">
        <v>5</v>
      </c>
      <c r="B281" s="9" t="s">
        <v>299</v>
      </c>
      <c r="C281" s="10">
        <v>1</v>
      </c>
      <c r="D281" s="15">
        <v>12</v>
      </c>
      <c r="E281" s="10" t="s">
        <v>14</v>
      </c>
      <c r="F281" s="10">
        <v>1</v>
      </c>
      <c r="G281" s="10" t="s">
        <v>4</v>
      </c>
      <c r="H281" s="10">
        <v>1</v>
      </c>
    </row>
    <row r="282" spans="1:8" x14ac:dyDescent="0.25">
      <c r="A282" s="8">
        <v>6</v>
      </c>
      <c r="B282" s="9" t="s">
        <v>300</v>
      </c>
      <c r="C282" s="10">
        <v>1</v>
      </c>
      <c r="D282" s="15">
        <v>12</v>
      </c>
      <c r="E282" s="10" t="s">
        <v>14</v>
      </c>
      <c r="F282" s="10">
        <v>1</v>
      </c>
      <c r="G282" s="10" t="s">
        <v>5</v>
      </c>
      <c r="H282" s="10">
        <v>1</v>
      </c>
    </row>
    <row r="283" spans="1:8" x14ac:dyDescent="0.25">
      <c r="A283" s="8">
        <v>7</v>
      </c>
      <c r="B283" s="9" t="s">
        <v>301</v>
      </c>
      <c r="C283" s="10">
        <v>1</v>
      </c>
      <c r="D283" s="15">
        <v>12</v>
      </c>
      <c r="E283" s="10" t="s">
        <v>14</v>
      </c>
      <c r="F283" s="10">
        <v>1</v>
      </c>
      <c r="G283" s="10" t="s">
        <v>7</v>
      </c>
      <c r="H283" s="10">
        <v>1</v>
      </c>
    </row>
    <row r="284" spans="1:8" x14ac:dyDescent="0.25">
      <c r="A284" s="8">
        <v>8</v>
      </c>
      <c r="B284" s="9" t="s">
        <v>302</v>
      </c>
      <c r="C284" s="10">
        <v>1</v>
      </c>
      <c r="D284" s="15">
        <v>12</v>
      </c>
      <c r="E284" s="10" t="s">
        <v>14</v>
      </c>
      <c r="F284" s="10">
        <v>1</v>
      </c>
      <c r="G284" s="10" t="s">
        <v>8</v>
      </c>
      <c r="H284" s="10">
        <v>1</v>
      </c>
    </row>
    <row r="285" spans="1:8" x14ac:dyDescent="0.25">
      <c r="A285" s="8">
        <v>9</v>
      </c>
      <c r="B285" s="9" t="s">
        <v>303</v>
      </c>
      <c r="C285" s="10">
        <v>1</v>
      </c>
      <c r="D285" s="15">
        <v>12</v>
      </c>
      <c r="E285" s="10" t="s">
        <v>14</v>
      </c>
      <c r="F285" s="10">
        <v>1</v>
      </c>
      <c r="G285" s="10" t="s">
        <v>9</v>
      </c>
      <c r="H285" s="10">
        <v>1</v>
      </c>
    </row>
    <row r="286" spans="1:8" x14ac:dyDescent="0.25">
      <c r="A286" s="8">
        <v>10</v>
      </c>
      <c r="B286" s="9" t="s">
        <v>304</v>
      </c>
      <c r="C286" s="10">
        <v>1</v>
      </c>
      <c r="D286" s="15">
        <v>12</v>
      </c>
      <c r="E286" s="10" t="s">
        <v>14</v>
      </c>
      <c r="F286" s="10">
        <v>1</v>
      </c>
      <c r="G286" s="10" t="s">
        <v>12</v>
      </c>
      <c r="H286" s="10">
        <v>1</v>
      </c>
    </row>
    <row r="287" spans="1:8" x14ac:dyDescent="0.25">
      <c r="A287" s="8">
        <v>11</v>
      </c>
      <c r="B287" s="9" t="s">
        <v>305</v>
      </c>
      <c r="C287" s="10">
        <v>1</v>
      </c>
      <c r="D287" s="15">
        <v>12</v>
      </c>
      <c r="E287" s="10" t="s">
        <v>14</v>
      </c>
      <c r="F287" s="10">
        <v>1</v>
      </c>
      <c r="G287" s="10" t="s">
        <v>13</v>
      </c>
      <c r="H287" s="10">
        <v>1</v>
      </c>
    </row>
    <row r="288" spans="1:8" x14ac:dyDescent="0.25">
      <c r="A288" s="8">
        <v>12</v>
      </c>
      <c r="B288" s="9" t="s">
        <v>306</v>
      </c>
      <c r="C288" s="10">
        <v>1</v>
      </c>
      <c r="D288" s="15">
        <v>12</v>
      </c>
      <c r="E288" s="10" t="s">
        <v>14</v>
      </c>
      <c r="F288" s="10">
        <v>1</v>
      </c>
      <c r="G288" s="10" t="s">
        <v>15</v>
      </c>
      <c r="H288" s="10">
        <v>1</v>
      </c>
    </row>
    <row r="289" spans="1:8" x14ac:dyDescent="0.25">
      <c r="A289" s="8">
        <v>13</v>
      </c>
      <c r="B289" s="9" t="s">
        <v>307</v>
      </c>
      <c r="C289" s="10">
        <v>1</v>
      </c>
      <c r="D289" s="15">
        <v>12</v>
      </c>
      <c r="E289" s="10" t="s">
        <v>14</v>
      </c>
      <c r="F289" s="10">
        <v>1</v>
      </c>
      <c r="G289" s="10" t="s">
        <v>16</v>
      </c>
      <c r="H289" s="10">
        <v>1</v>
      </c>
    </row>
    <row r="290" spans="1:8" x14ac:dyDescent="0.25">
      <c r="A290" s="8">
        <v>14</v>
      </c>
      <c r="B290" s="9" t="s">
        <v>308</v>
      </c>
      <c r="C290" s="10">
        <v>1</v>
      </c>
      <c r="D290" s="15">
        <v>12</v>
      </c>
      <c r="E290" s="10" t="s">
        <v>14</v>
      </c>
      <c r="F290" s="10">
        <v>1</v>
      </c>
      <c r="G290" s="10" t="s">
        <v>17</v>
      </c>
      <c r="H290" s="10">
        <v>1</v>
      </c>
    </row>
    <row r="291" spans="1:8" x14ac:dyDescent="0.25">
      <c r="A291" s="8">
        <v>15</v>
      </c>
      <c r="B291" s="9" t="s">
        <v>309</v>
      </c>
      <c r="C291" s="10">
        <v>1</v>
      </c>
      <c r="D291" s="15">
        <v>12</v>
      </c>
      <c r="E291" s="10" t="s">
        <v>14</v>
      </c>
      <c r="F291" s="10">
        <v>1</v>
      </c>
      <c r="G291" s="10" t="s">
        <v>18</v>
      </c>
      <c r="H291" s="10">
        <v>1</v>
      </c>
    </row>
    <row r="292" spans="1:8" x14ac:dyDescent="0.25">
      <c r="A292" s="8">
        <v>16</v>
      </c>
      <c r="B292" s="9" t="s">
        <v>310</v>
      </c>
      <c r="C292" s="10">
        <v>1</v>
      </c>
      <c r="D292" s="15">
        <v>12</v>
      </c>
      <c r="E292" s="10" t="s">
        <v>14</v>
      </c>
      <c r="F292" s="10">
        <v>1</v>
      </c>
      <c r="G292" s="10" t="s">
        <v>19</v>
      </c>
      <c r="H292" s="10">
        <v>1</v>
      </c>
    </row>
    <row r="293" spans="1:8" x14ac:dyDescent="0.25">
      <c r="A293" s="8">
        <v>17</v>
      </c>
      <c r="B293" s="9" t="s">
        <v>311</v>
      </c>
      <c r="C293" s="10">
        <v>1</v>
      </c>
      <c r="D293" s="15">
        <v>12</v>
      </c>
      <c r="E293" s="10" t="s">
        <v>14</v>
      </c>
      <c r="F293" s="10">
        <v>1</v>
      </c>
      <c r="G293" s="10" t="s">
        <v>736</v>
      </c>
      <c r="H293" s="10">
        <v>1</v>
      </c>
    </row>
    <row r="294" spans="1:8" x14ac:dyDescent="0.25">
      <c r="A294" s="8">
        <v>18</v>
      </c>
      <c r="B294" s="9" t="s">
        <v>312</v>
      </c>
      <c r="C294" s="10">
        <v>1</v>
      </c>
      <c r="D294" s="15">
        <v>12</v>
      </c>
      <c r="E294" s="10" t="s">
        <v>14</v>
      </c>
      <c r="F294" s="10">
        <v>1</v>
      </c>
      <c r="G294" s="10" t="s">
        <v>737</v>
      </c>
      <c r="H294" s="10">
        <v>1</v>
      </c>
    </row>
    <row r="295" spans="1:8" x14ac:dyDescent="0.25">
      <c r="A295" s="8">
        <v>19</v>
      </c>
      <c r="B295" s="9" t="s">
        <v>313</v>
      </c>
      <c r="C295" s="10">
        <v>1</v>
      </c>
      <c r="D295" s="15">
        <v>12</v>
      </c>
      <c r="E295" s="10" t="s">
        <v>14</v>
      </c>
      <c r="F295" s="10">
        <v>1</v>
      </c>
      <c r="G295" s="10" t="s">
        <v>738</v>
      </c>
      <c r="H295" s="10">
        <v>1</v>
      </c>
    </row>
    <row r="296" spans="1:8" x14ac:dyDescent="0.25">
      <c r="A296" s="8">
        <v>20</v>
      </c>
      <c r="B296" s="9" t="s">
        <v>314</v>
      </c>
      <c r="C296" s="10">
        <v>1</v>
      </c>
      <c r="D296" s="15">
        <v>12</v>
      </c>
      <c r="E296" s="10" t="s">
        <v>14</v>
      </c>
      <c r="F296" s="10">
        <v>1</v>
      </c>
      <c r="G296" s="10" t="s">
        <v>739</v>
      </c>
      <c r="H296" s="10">
        <v>1</v>
      </c>
    </row>
    <row r="297" spans="1:8" x14ac:dyDescent="0.25">
      <c r="A297" s="8">
        <v>21</v>
      </c>
      <c r="B297" s="9" t="s">
        <v>315</v>
      </c>
      <c r="C297" s="10">
        <v>1</v>
      </c>
      <c r="D297" s="15">
        <v>12</v>
      </c>
      <c r="E297" s="10" t="s">
        <v>14</v>
      </c>
      <c r="F297" s="10">
        <v>1</v>
      </c>
      <c r="G297" s="10" t="s">
        <v>740</v>
      </c>
      <c r="H297" s="10">
        <v>1</v>
      </c>
    </row>
    <row r="298" spans="1:8" x14ac:dyDescent="0.25">
      <c r="A298" s="8">
        <v>22</v>
      </c>
      <c r="B298" s="9" t="s">
        <v>316</v>
      </c>
      <c r="C298" s="10">
        <v>1</v>
      </c>
      <c r="D298" s="15">
        <v>12</v>
      </c>
      <c r="E298" s="10" t="s">
        <v>14</v>
      </c>
      <c r="F298" s="10">
        <v>1</v>
      </c>
      <c r="G298" s="10" t="s">
        <v>741</v>
      </c>
      <c r="H298" s="10">
        <v>1</v>
      </c>
    </row>
    <row r="299" spans="1:8" x14ac:dyDescent="0.25">
      <c r="A299" s="8">
        <v>23</v>
      </c>
      <c r="B299" s="9" t="s">
        <v>317</v>
      </c>
      <c r="C299" s="10">
        <v>1</v>
      </c>
      <c r="D299" s="15">
        <v>12</v>
      </c>
      <c r="E299" s="10" t="s">
        <v>14</v>
      </c>
      <c r="F299" s="10">
        <v>1</v>
      </c>
      <c r="G299" s="10" t="s">
        <v>742</v>
      </c>
      <c r="H299" s="10">
        <v>1</v>
      </c>
    </row>
    <row r="300" spans="1:8" x14ac:dyDescent="0.25">
      <c r="A300" s="8">
        <v>24</v>
      </c>
      <c r="B300" s="9" t="s">
        <v>318</v>
      </c>
      <c r="C300" s="10">
        <v>1</v>
      </c>
      <c r="D300" s="15">
        <v>12</v>
      </c>
      <c r="E300" s="10" t="s">
        <v>14</v>
      </c>
      <c r="F300" s="10">
        <v>1</v>
      </c>
      <c r="G300" s="10" t="s">
        <v>743</v>
      </c>
      <c r="H300" s="10">
        <v>1</v>
      </c>
    </row>
    <row r="301" spans="1:8" ht="15.75" thickBot="1" x14ac:dyDescent="0.3">
      <c r="A301" s="11">
        <v>25</v>
      </c>
      <c r="B301" s="12" t="s">
        <v>319</v>
      </c>
      <c r="C301" s="13">
        <v>1</v>
      </c>
      <c r="D301" s="17">
        <v>12</v>
      </c>
      <c r="E301" s="10" t="s">
        <v>14</v>
      </c>
      <c r="F301" s="10">
        <v>1</v>
      </c>
      <c r="G301" s="10" t="s">
        <v>744</v>
      </c>
      <c r="H301" s="10">
        <v>1</v>
      </c>
    </row>
    <row r="302" spans="1:8" x14ac:dyDescent="0.25">
      <c r="A302" s="5">
        <v>1</v>
      </c>
      <c r="B302" s="6" t="s">
        <v>320</v>
      </c>
      <c r="C302" s="7">
        <v>1</v>
      </c>
      <c r="D302" s="14">
        <v>13</v>
      </c>
      <c r="E302" s="10" t="s">
        <v>15</v>
      </c>
      <c r="F302" s="10">
        <v>1</v>
      </c>
      <c r="G302" s="10" t="s">
        <v>0</v>
      </c>
      <c r="H302" s="10">
        <v>1</v>
      </c>
    </row>
    <row r="303" spans="1:8" x14ac:dyDescent="0.25">
      <c r="A303" s="8">
        <v>2</v>
      </c>
      <c r="B303" s="9" t="s">
        <v>321</v>
      </c>
      <c r="C303" s="10">
        <v>1</v>
      </c>
      <c r="D303" s="15">
        <v>13</v>
      </c>
      <c r="E303" s="10" t="s">
        <v>15</v>
      </c>
      <c r="F303" s="10">
        <v>1</v>
      </c>
      <c r="G303" s="10" t="s">
        <v>1</v>
      </c>
      <c r="H303" s="10">
        <v>1</v>
      </c>
    </row>
    <row r="304" spans="1:8" x14ac:dyDescent="0.25">
      <c r="A304" s="8">
        <v>3</v>
      </c>
      <c r="B304" s="9" t="s">
        <v>322</v>
      </c>
      <c r="C304" s="10">
        <v>1</v>
      </c>
      <c r="D304" s="15">
        <v>13</v>
      </c>
      <c r="E304" s="10" t="s">
        <v>15</v>
      </c>
      <c r="F304" s="10">
        <v>1</v>
      </c>
      <c r="G304" s="10" t="s">
        <v>2</v>
      </c>
      <c r="H304" s="10">
        <v>1</v>
      </c>
    </row>
    <row r="305" spans="1:8" x14ac:dyDescent="0.25">
      <c r="A305" s="8">
        <v>4</v>
      </c>
      <c r="B305" s="9" t="s">
        <v>323</v>
      </c>
      <c r="C305" s="10">
        <v>1</v>
      </c>
      <c r="D305" s="15">
        <v>13</v>
      </c>
      <c r="E305" s="10" t="s">
        <v>15</v>
      </c>
      <c r="F305" s="10">
        <v>1</v>
      </c>
      <c r="G305" s="10" t="s">
        <v>3</v>
      </c>
      <c r="H305" s="10">
        <v>1</v>
      </c>
    </row>
    <row r="306" spans="1:8" x14ac:dyDescent="0.25">
      <c r="A306" s="8">
        <v>5</v>
      </c>
      <c r="B306" s="9" t="s">
        <v>324</v>
      </c>
      <c r="C306" s="10">
        <v>1</v>
      </c>
      <c r="D306" s="15">
        <v>13</v>
      </c>
      <c r="E306" s="10" t="s">
        <v>15</v>
      </c>
      <c r="F306" s="10">
        <v>1</v>
      </c>
      <c r="G306" s="10" t="s">
        <v>4</v>
      </c>
      <c r="H306" s="10">
        <v>1</v>
      </c>
    </row>
    <row r="307" spans="1:8" x14ac:dyDescent="0.25">
      <c r="A307" s="8">
        <v>6</v>
      </c>
      <c r="B307" s="9" t="s">
        <v>325</v>
      </c>
      <c r="C307" s="10">
        <v>1</v>
      </c>
      <c r="D307" s="15">
        <v>13</v>
      </c>
      <c r="E307" s="10" t="s">
        <v>15</v>
      </c>
      <c r="F307" s="10">
        <v>1</v>
      </c>
      <c r="G307" s="10" t="s">
        <v>5</v>
      </c>
      <c r="H307" s="10">
        <v>1</v>
      </c>
    </row>
    <row r="308" spans="1:8" x14ac:dyDescent="0.25">
      <c r="A308" s="8">
        <v>7</v>
      </c>
      <c r="B308" s="9" t="s">
        <v>326</v>
      </c>
      <c r="C308" s="10">
        <v>1</v>
      </c>
      <c r="D308" s="15">
        <v>13</v>
      </c>
      <c r="E308" s="10" t="s">
        <v>15</v>
      </c>
      <c r="F308" s="10">
        <v>1</v>
      </c>
      <c r="G308" s="10" t="s">
        <v>7</v>
      </c>
      <c r="H308" s="10">
        <v>1</v>
      </c>
    </row>
    <row r="309" spans="1:8" x14ac:dyDescent="0.25">
      <c r="A309" s="8">
        <v>8</v>
      </c>
      <c r="B309" s="9" t="s">
        <v>327</v>
      </c>
      <c r="C309" s="10">
        <v>1</v>
      </c>
      <c r="D309" s="15">
        <v>13</v>
      </c>
      <c r="E309" s="10" t="s">
        <v>15</v>
      </c>
      <c r="F309" s="10">
        <v>1</v>
      </c>
      <c r="G309" s="10" t="s">
        <v>8</v>
      </c>
      <c r="H309" s="10">
        <v>1</v>
      </c>
    </row>
    <row r="310" spans="1:8" x14ac:dyDescent="0.25">
      <c r="A310" s="8">
        <v>9</v>
      </c>
      <c r="B310" s="9" t="s">
        <v>328</v>
      </c>
      <c r="C310" s="10">
        <v>1</v>
      </c>
      <c r="D310" s="15">
        <v>13</v>
      </c>
      <c r="E310" s="10" t="s">
        <v>15</v>
      </c>
      <c r="F310" s="10">
        <v>1</v>
      </c>
      <c r="G310" s="10" t="s">
        <v>9</v>
      </c>
      <c r="H310" s="10">
        <v>1</v>
      </c>
    </row>
    <row r="311" spans="1:8" x14ac:dyDescent="0.25">
      <c r="A311" s="8">
        <v>10</v>
      </c>
      <c r="B311" s="9" t="s">
        <v>329</v>
      </c>
      <c r="C311" s="10">
        <v>1</v>
      </c>
      <c r="D311" s="15">
        <v>13</v>
      </c>
      <c r="E311" s="10" t="s">
        <v>15</v>
      </c>
      <c r="F311" s="10">
        <v>1</v>
      </c>
      <c r="G311" s="10" t="s">
        <v>12</v>
      </c>
      <c r="H311" s="10">
        <v>1</v>
      </c>
    </row>
    <row r="312" spans="1:8" x14ac:dyDescent="0.25">
      <c r="A312" s="8">
        <v>11</v>
      </c>
      <c r="B312" s="9" t="s">
        <v>330</v>
      </c>
      <c r="C312" s="10">
        <v>1</v>
      </c>
      <c r="D312" s="15">
        <v>13</v>
      </c>
      <c r="E312" s="10" t="s">
        <v>15</v>
      </c>
      <c r="F312" s="10">
        <v>1</v>
      </c>
      <c r="G312" s="10" t="s">
        <v>13</v>
      </c>
      <c r="H312" s="10">
        <v>1</v>
      </c>
    </row>
    <row r="313" spans="1:8" x14ac:dyDescent="0.25">
      <c r="A313" s="8">
        <v>12</v>
      </c>
      <c r="B313" s="9" t="s">
        <v>331</v>
      </c>
      <c r="C313" s="10">
        <v>1</v>
      </c>
      <c r="D313" s="15">
        <v>13</v>
      </c>
      <c r="E313" s="10" t="s">
        <v>15</v>
      </c>
      <c r="F313" s="10">
        <v>1</v>
      </c>
      <c r="G313" s="10" t="s">
        <v>14</v>
      </c>
      <c r="H313" s="10">
        <v>1</v>
      </c>
    </row>
    <row r="314" spans="1:8" x14ac:dyDescent="0.25">
      <c r="A314" s="8">
        <v>13</v>
      </c>
      <c r="B314" s="9" t="s">
        <v>332</v>
      </c>
      <c r="C314" s="10">
        <v>1</v>
      </c>
      <c r="D314" s="15">
        <v>13</v>
      </c>
      <c r="E314" s="10" t="s">
        <v>15</v>
      </c>
      <c r="F314" s="10">
        <v>1</v>
      </c>
      <c r="G314" s="10" t="s">
        <v>16</v>
      </c>
      <c r="H314" s="10">
        <v>1</v>
      </c>
    </row>
    <row r="315" spans="1:8" x14ac:dyDescent="0.25">
      <c r="A315" s="8">
        <v>14</v>
      </c>
      <c r="B315" s="9" t="s">
        <v>333</v>
      </c>
      <c r="C315" s="10">
        <v>1</v>
      </c>
      <c r="D315" s="15">
        <v>13</v>
      </c>
      <c r="E315" s="10" t="s">
        <v>15</v>
      </c>
      <c r="F315" s="10">
        <v>1</v>
      </c>
      <c r="G315" s="10" t="s">
        <v>17</v>
      </c>
      <c r="H315" s="10">
        <v>1</v>
      </c>
    </row>
    <row r="316" spans="1:8" x14ac:dyDescent="0.25">
      <c r="A316" s="8">
        <v>15</v>
      </c>
      <c r="B316" s="9" t="s">
        <v>334</v>
      </c>
      <c r="C316" s="10">
        <v>1</v>
      </c>
      <c r="D316" s="15">
        <v>13</v>
      </c>
      <c r="E316" s="10" t="s">
        <v>15</v>
      </c>
      <c r="F316" s="10">
        <v>1</v>
      </c>
      <c r="G316" s="10" t="s">
        <v>18</v>
      </c>
      <c r="H316" s="10">
        <v>1</v>
      </c>
    </row>
    <row r="317" spans="1:8" x14ac:dyDescent="0.25">
      <c r="A317" s="8">
        <v>16</v>
      </c>
      <c r="B317" s="9" t="s">
        <v>335</v>
      </c>
      <c r="C317" s="10">
        <v>1</v>
      </c>
      <c r="D317" s="15">
        <v>13</v>
      </c>
      <c r="E317" s="10" t="s">
        <v>15</v>
      </c>
      <c r="F317" s="10">
        <v>1</v>
      </c>
      <c r="G317" s="10" t="s">
        <v>19</v>
      </c>
      <c r="H317" s="10">
        <v>1</v>
      </c>
    </row>
    <row r="318" spans="1:8" x14ac:dyDescent="0.25">
      <c r="A318" s="8">
        <v>17</v>
      </c>
      <c r="B318" s="9" t="s">
        <v>336</v>
      </c>
      <c r="C318" s="10">
        <v>1</v>
      </c>
      <c r="D318" s="15">
        <v>13</v>
      </c>
      <c r="E318" s="10" t="s">
        <v>15</v>
      </c>
      <c r="F318" s="10">
        <v>1</v>
      </c>
      <c r="G318" s="10" t="s">
        <v>736</v>
      </c>
      <c r="H318" s="10">
        <v>1</v>
      </c>
    </row>
    <row r="319" spans="1:8" x14ac:dyDescent="0.25">
      <c r="A319" s="8">
        <v>18</v>
      </c>
      <c r="B319" s="9" t="s">
        <v>337</v>
      </c>
      <c r="C319" s="10">
        <v>1</v>
      </c>
      <c r="D319" s="15">
        <v>13</v>
      </c>
      <c r="E319" s="10" t="s">
        <v>15</v>
      </c>
      <c r="F319" s="10">
        <v>1</v>
      </c>
      <c r="G319" s="10" t="s">
        <v>737</v>
      </c>
      <c r="H319" s="10">
        <v>1</v>
      </c>
    </row>
    <row r="320" spans="1:8" x14ac:dyDescent="0.25">
      <c r="A320" s="8">
        <v>19</v>
      </c>
      <c r="B320" s="9" t="s">
        <v>338</v>
      </c>
      <c r="C320" s="10">
        <v>1</v>
      </c>
      <c r="D320" s="15">
        <v>13</v>
      </c>
      <c r="E320" s="10" t="s">
        <v>15</v>
      </c>
      <c r="F320" s="10">
        <v>1</v>
      </c>
      <c r="G320" s="10" t="s">
        <v>738</v>
      </c>
      <c r="H320" s="10">
        <v>1</v>
      </c>
    </row>
    <row r="321" spans="1:8" x14ac:dyDescent="0.25">
      <c r="A321" s="8">
        <v>20</v>
      </c>
      <c r="B321" s="9" t="s">
        <v>339</v>
      </c>
      <c r="C321" s="10">
        <v>1</v>
      </c>
      <c r="D321" s="15">
        <v>13</v>
      </c>
      <c r="E321" s="10" t="s">
        <v>15</v>
      </c>
      <c r="F321" s="10">
        <v>1</v>
      </c>
      <c r="G321" s="10" t="s">
        <v>739</v>
      </c>
      <c r="H321" s="10">
        <v>1</v>
      </c>
    </row>
    <row r="322" spans="1:8" x14ac:dyDescent="0.25">
      <c r="A322" s="8">
        <v>21</v>
      </c>
      <c r="B322" s="9" t="s">
        <v>340</v>
      </c>
      <c r="C322" s="10">
        <v>1</v>
      </c>
      <c r="D322" s="15">
        <v>13</v>
      </c>
      <c r="E322" s="10" t="s">
        <v>15</v>
      </c>
      <c r="F322" s="10">
        <v>1</v>
      </c>
      <c r="G322" s="10" t="s">
        <v>740</v>
      </c>
      <c r="H322" s="10">
        <v>1</v>
      </c>
    </row>
    <row r="323" spans="1:8" x14ac:dyDescent="0.25">
      <c r="A323" s="8">
        <v>22</v>
      </c>
      <c r="B323" s="9" t="s">
        <v>341</v>
      </c>
      <c r="C323" s="10">
        <v>1</v>
      </c>
      <c r="D323" s="15">
        <v>13</v>
      </c>
      <c r="E323" s="10" t="s">
        <v>15</v>
      </c>
      <c r="F323" s="10">
        <v>1</v>
      </c>
      <c r="G323" s="10" t="s">
        <v>741</v>
      </c>
      <c r="H323" s="10">
        <v>1</v>
      </c>
    </row>
    <row r="324" spans="1:8" x14ac:dyDescent="0.25">
      <c r="A324" s="8">
        <v>23</v>
      </c>
      <c r="B324" s="9" t="s">
        <v>342</v>
      </c>
      <c r="C324" s="10">
        <v>1</v>
      </c>
      <c r="D324" s="15">
        <v>13</v>
      </c>
      <c r="E324" s="10" t="s">
        <v>15</v>
      </c>
      <c r="F324" s="10">
        <v>1</v>
      </c>
      <c r="G324" s="10" t="s">
        <v>742</v>
      </c>
      <c r="H324" s="10">
        <v>1</v>
      </c>
    </row>
    <row r="325" spans="1:8" x14ac:dyDescent="0.25">
      <c r="A325" s="8">
        <v>24</v>
      </c>
      <c r="B325" s="9" t="s">
        <v>343</v>
      </c>
      <c r="C325" s="10">
        <v>1</v>
      </c>
      <c r="D325" s="15">
        <v>13</v>
      </c>
      <c r="E325" s="10" t="s">
        <v>15</v>
      </c>
      <c r="F325" s="10">
        <v>1</v>
      </c>
      <c r="G325" s="10" t="s">
        <v>743</v>
      </c>
      <c r="H325" s="10">
        <v>1</v>
      </c>
    </row>
    <row r="326" spans="1:8" ht="15.75" thickBot="1" x14ac:dyDescent="0.3">
      <c r="A326" s="11">
        <v>25</v>
      </c>
      <c r="B326" s="12" t="s">
        <v>344</v>
      </c>
      <c r="C326" s="13">
        <v>1</v>
      </c>
      <c r="D326" s="17">
        <v>13</v>
      </c>
      <c r="E326" s="10" t="s">
        <v>15</v>
      </c>
      <c r="F326" s="10">
        <v>1</v>
      </c>
      <c r="G326" s="10" t="s">
        <v>744</v>
      </c>
      <c r="H326" s="10">
        <v>1</v>
      </c>
    </row>
    <row r="327" spans="1:8" x14ac:dyDescent="0.25">
      <c r="A327" s="5">
        <v>1</v>
      </c>
      <c r="B327" s="6" t="s">
        <v>345</v>
      </c>
      <c r="C327" s="7">
        <v>1</v>
      </c>
      <c r="D327" s="14">
        <v>14</v>
      </c>
      <c r="E327" s="10" t="s">
        <v>16</v>
      </c>
      <c r="F327" s="10">
        <v>1</v>
      </c>
      <c r="G327" s="10" t="s">
        <v>0</v>
      </c>
      <c r="H327" s="10">
        <v>1</v>
      </c>
    </row>
    <row r="328" spans="1:8" x14ac:dyDescent="0.25">
      <c r="A328" s="8">
        <v>2</v>
      </c>
      <c r="B328" s="9" t="s">
        <v>346</v>
      </c>
      <c r="C328" s="10">
        <v>1</v>
      </c>
      <c r="D328" s="15">
        <v>14</v>
      </c>
      <c r="E328" s="10" t="s">
        <v>16</v>
      </c>
      <c r="F328" s="10">
        <v>1</v>
      </c>
      <c r="G328" s="10" t="s">
        <v>1</v>
      </c>
      <c r="H328" s="10">
        <v>1</v>
      </c>
    </row>
    <row r="329" spans="1:8" x14ac:dyDescent="0.25">
      <c r="A329" s="8">
        <v>3</v>
      </c>
      <c r="B329" s="9" t="s">
        <v>347</v>
      </c>
      <c r="C329" s="10">
        <v>1</v>
      </c>
      <c r="D329" s="15">
        <v>14</v>
      </c>
      <c r="E329" s="10" t="s">
        <v>16</v>
      </c>
      <c r="F329" s="10">
        <v>1</v>
      </c>
      <c r="G329" s="10" t="s">
        <v>2</v>
      </c>
      <c r="H329" s="10">
        <v>1</v>
      </c>
    </row>
    <row r="330" spans="1:8" x14ac:dyDescent="0.25">
      <c r="A330" s="8">
        <v>4</v>
      </c>
      <c r="B330" s="9" t="s">
        <v>348</v>
      </c>
      <c r="C330" s="10">
        <v>1</v>
      </c>
      <c r="D330" s="15">
        <v>14</v>
      </c>
      <c r="E330" s="10" t="s">
        <v>16</v>
      </c>
      <c r="F330" s="10">
        <v>1</v>
      </c>
      <c r="G330" s="10" t="s">
        <v>3</v>
      </c>
      <c r="H330" s="10">
        <v>1</v>
      </c>
    </row>
    <row r="331" spans="1:8" x14ac:dyDescent="0.25">
      <c r="A331" s="8">
        <v>5</v>
      </c>
      <c r="B331" s="9" t="s">
        <v>349</v>
      </c>
      <c r="C331" s="10">
        <v>1</v>
      </c>
      <c r="D331" s="15">
        <v>14</v>
      </c>
      <c r="E331" s="10" t="s">
        <v>16</v>
      </c>
      <c r="F331" s="10">
        <v>1</v>
      </c>
      <c r="G331" s="10" t="s">
        <v>4</v>
      </c>
      <c r="H331" s="10">
        <v>1</v>
      </c>
    </row>
    <row r="332" spans="1:8" x14ac:dyDescent="0.25">
      <c r="A332" s="8">
        <v>6</v>
      </c>
      <c r="B332" s="9" t="s">
        <v>350</v>
      </c>
      <c r="C332" s="10">
        <v>1</v>
      </c>
      <c r="D332" s="15">
        <v>14</v>
      </c>
      <c r="E332" s="10" t="s">
        <v>16</v>
      </c>
      <c r="F332" s="10">
        <v>1</v>
      </c>
      <c r="G332" s="10" t="s">
        <v>5</v>
      </c>
      <c r="H332" s="10">
        <v>1</v>
      </c>
    </row>
    <row r="333" spans="1:8" x14ac:dyDescent="0.25">
      <c r="A333" s="8">
        <v>7</v>
      </c>
      <c r="B333" s="9" t="s">
        <v>351</v>
      </c>
      <c r="C333" s="10">
        <v>1</v>
      </c>
      <c r="D333" s="15">
        <v>14</v>
      </c>
      <c r="E333" s="10" t="s">
        <v>16</v>
      </c>
      <c r="F333" s="10">
        <v>1</v>
      </c>
      <c r="G333" s="10" t="s">
        <v>7</v>
      </c>
      <c r="H333" s="10">
        <v>1</v>
      </c>
    </row>
    <row r="334" spans="1:8" x14ac:dyDescent="0.25">
      <c r="A334" s="8">
        <v>8</v>
      </c>
      <c r="B334" s="9" t="s">
        <v>352</v>
      </c>
      <c r="C334" s="10">
        <v>1</v>
      </c>
      <c r="D334" s="15">
        <v>14</v>
      </c>
      <c r="E334" s="10" t="s">
        <v>16</v>
      </c>
      <c r="F334" s="10">
        <v>1</v>
      </c>
      <c r="G334" s="10" t="s">
        <v>8</v>
      </c>
      <c r="H334" s="10">
        <v>1</v>
      </c>
    </row>
    <row r="335" spans="1:8" x14ac:dyDescent="0.25">
      <c r="A335" s="8">
        <v>9</v>
      </c>
      <c r="B335" s="9" t="s">
        <v>353</v>
      </c>
      <c r="C335" s="10">
        <v>1</v>
      </c>
      <c r="D335" s="15">
        <v>14</v>
      </c>
      <c r="E335" s="10" t="s">
        <v>16</v>
      </c>
      <c r="F335" s="10">
        <v>1</v>
      </c>
      <c r="G335" s="10" t="s">
        <v>9</v>
      </c>
      <c r="H335" s="10">
        <v>1</v>
      </c>
    </row>
    <row r="336" spans="1:8" x14ac:dyDescent="0.25">
      <c r="A336" s="8">
        <v>10</v>
      </c>
      <c r="B336" s="9" t="s">
        <v>354</v>
      </c>
      <c r="C336" s="10">
        <v>1</v>
      </c>
      <c r="D336" s="15">
        <v>14</v>
      </c>
      <c r="E336" s="10" t="s">
        <v>16</v>
      </c>
      <c r="F336" s="10">
        <v>1</v>
      </c>
      <c r="G336" s="10" t="s">
        <v>12</v>
      </c>
      <c r="H336" s="10">
        <v>1</v>
      </c>
    </row>
    <row r="337" spans="1:8" x14ac:dyDescent="0.25">
      <c r="A337" s="8">
        <v>11</v>
      </c>
      <c r="B337" s="9" t="s">
        <v>355</v>
      </c>
      <c r="C337" s="10">
        <v>1</v>
      </c>
      <c r="D337" s="15">
        <v>14</v>
      </c>
      <c r="E337" s="10" t="s">
        <v>16</v>
      </c>
      <c r="F337" s="10">
        <v>1</v>
      </c>
      <c r="G337" s="10" t="s">
        <v>13</v>
      </c>
      <c r="H337" s="10">
        <v>1</v>
      </c>
    </row>
    <row r="338" spans="1:8" x14ac:dyDescent="0.25">
      <c r="A338" s="8">
        <v>12</v>
      </c>
      <c r="B338" s="9" t="s">
        <v>356</v>
      </c>
      <c r="C338" s="10">
        <v>1</v>
      </c>
      <c r="D338" s="15">
        <v>14</v>
      </c>
      <c r="E338" s="10" t="s">
        <v>16</v>
      </c>
      <c r="F338" s="10">
        <v>1</v>
      </c>
      <c r="G338" s="10" t="s">
        <v>14</v>
      </c>
      <c r="H338" s="10">
        <v>1</v>
      </c>
    </row>
    <row r="339" spans="1:8" x14ac:dyDescent="0.25">
      <c r="A339" s="8">
        <v>13</v>
      </c>
      <c r="B339" s="9" t="s">
        <v>357</v>
      </c>
      <c r="C339" s="10">
        <v>1</v>
      </c>
      <c r="D339" s="15">
        <v>14</v>
      </c>
      <c r="E339" s="10" t="s">
        <v>16</v>
      </c>
      <c r="F339" s="10">
        <v>1</v>
      </c>
      <c r="G339" s="10" t="s">
        <v>15</v>
      </c>
      <c r="H339" s="10">
        <v>1</v>
      </c>
    </row>
    <row r="340" spans="1:8" x14ac:dyDescent="0.25">
      <c r="A340" s="8">
        <v>14</v>
      </c>
      <c r="B340" s="9" t="s">
        <v>358</v>
      </c>
      <c r="C340" s="10">
        <v>1</v>
      </c>
      <c r="D340" s="15">
        <v>14</v>
      </c>
      <c r="E340" s="10" t="s">
        <v>16</v>
      </c>
      <c r="F340" s="10">
        <v>1</v>
      </c>
      <c r="G340" s="10" t="s">
        <v>17</v>
      </c>
      <c r="H340" s="10">
        <v>1</v>
      </c>
    </row>
    <row r="341" spans="1:8" x14ac:dyDescent="0.25">
      <c r="A341" s="8">
        <v>15</v>
      </c>
      <c r="B341" s="9" t="s">
        <v>359</v>
      </c>
      <c r="C341" s="10">
        <v>1</v>
      </c>
      <c r="D341" s="15">
        <v>14</v>
      </c>
      <c r="E341" s="10" t="s">
        <v>16</v>
      </c>
      <c r="F341" s="10">
        <v>1</v>
      </c>
      <c r="G341" s="10" t="s">
        <v>18</v>
      </c>
      <c r="H341" s="10">
        <v>1</v>
      </c>
    </row>
    <row r="342" spans="1:8" x14ac:dyDescent="0.25">
      <c r="A342" s="8">
        <v>16</v>
      </c>
      <c r="B342" s="9" t="s">
        <v>360</v>
      </c>
      <c r="C342" s="10">
        <v>1</v>
      </c>
      <c r="D342" s="15">
        <v>14</v>
      </c>
      <c r="E342" s="10" t="s">
        <v>16</v>
      </c>
      <c r="F342" s="10">
        <v>1</v>
      </c>
      <c r="G342" s="10" t="s">
        <v>19</v>
      </c>
      <c r="H342" s="10">
        <v>1</v>
      </c>
    </row>
    <row r="343" spans="1:8" x14ac:dyDescent="0.25">
      <c r="A343" s="8">
        <v>17</v>
      </c>
      <c r="B343" s="9" t="s">
        <v>361</v>
      </c>
      <c r="C343" s="10">
        <v>1</v>
      </c>
      <c r="D343" s="15">
        <v>14</v>
      </c>
      <c r="E343" s="10" t="s">
        <v>16</v>
      </c>
      <c r="F343" s="10">
        <v>1</v>
      </c>
      <c r="G343" s="10" t="s">
        <v>736</v>
      </c>
      <c r="H343" s="10">
        <v>1</v>
      </c>
    </row>
    <row r="344" spans="1:8" x14ac:dyDescent="0.25">
      <c r="A344" s="8">
        <v>18</v>
      </c>
      <c r="B344" s="9" t="s">
        <v>362</v>
      </c>
      <c r="C344" s="10">
        <v>1</v>
      </c>
      <c r="D344" s="15">
        <v>14</v>
      </c>
      <c r="E344" s="10" t="s">
        <v>16</v>
      </c>
      <c r="F344" s="10">
        <v>1</v>
      </c>
      <c r="G344" s="10" t="s">
        <v>737</v>
      </c>
      <c r="H344" s="10">
        <v>1</v>
      </c>
    </row>
    <row r="345" spans="1:8" x14ac:dyDescent="0.25">
      <c r="A345" s="8">
        <v>19</v>
      </c>
      <c r="B345" s="9" t="s">
        <v>363</v>
      </c>
      <c r="C345" s="10">
        <v>1</v>
      </c>
      <c r="D345" s="15">
        <v>14</v>
      </c>
      <c r="E345" s="10" t="s">
        <v>16</v>
      </c>
      <c r="F345" s="10">
        <v>1</v>
      </c>
      <c r="G345" s="10" t="s">
        <v>738</v>
      </c>
      <c r="H345" s="10">
        <v>1</v>
      </c>
    </row>
    <row r="346" spans="1:8" x14ac:dyDescent="0.25">
      <c r="A346" s="8">
        <v>20</v>
      </c>
      <c r="B346" s="9" t="s">
        <v>364</v>
      </c>
      <c r="C346" s="10">
        <v>1</v>
      </c>
      <c r="D346" s="15">
        <v>14</v>
      </c>
      <c r="E346" s="10" t="s">
        <v>16</v>
      </c>
      <c r="F346" s="10">
        <v>1</v>
      </c>
      <c r="G346" s="10" t="s">
        <v>739</v>
      </c>
      <c r="H346" s="10">
        <v>1</v>
      </c>
    </row>
    <row r="347" spans="1:8" x14ac:dyDescent="0.25">
      <c r="A347" s="8">
        <v>21</v>
      </c>
      <c r="B347" s="9" t="s">
        <v>365</v>
      </c>
      <c r="C347" s="10">
        <v>1</v>
      </c>
      <c r="D347" s="15">
        <v>14</v>
      </c>
      <c r="E347" s="10" t="s">
        <v>16</v>
      </c>
      <c r="F347" s="10">
        <v>1</v>
      </c>
      <c r="G347" s="10" t="s">
        <v>740</v>
      </c>
      <c r="H347" s="10">
        <v>1</v>
      </c>
    </row>
    <row r="348" spans="1:8" x14ac:dyDescent="0.25">
      <c r="A348" s="8">
        <v>22</v>
      </c>
      <c r="B348" s="9" t="s">
        <v>366</v>
      </c>
      <c r="C348" s="10">
        <v>1</v>
      </c>
      <c r="D348" s="15">
        <v>14</v>
      </c>
      <c r="E348" s="10" t="s">
        <v>16</v>
      </c>
      <c r="F348" s="10">
        <v>1</v>
      </c>
      <c r="G348" s="10" t="s">
        <v>741</v>
      </c>
      <c r="H348" s="10">
        <v>1</v>
      </c>
    </row>
    <row r="349" spans="1:8" x14ac:dyDescent="0.25">
      <c r="A349" s="8">
        <v>23</v>
      </c>
      <c r="B349" s="9" t="s">
        <v>367</v>
      </c>
      <c r="C349" s="10">
        <v>1</v>
      </c>
      <c r="D349" s="15">
        <v>14</v>
      </c>
      <c r="E349" s="10" t="s">
        <v>16</v>
      </c>
      <c r="F349" s="10">
        <v>1</v>
      </c>
      <c r="G349" s="10" t="s">
        <v>742</v>
      </c>
      <c r="H349" s="10">
        <v>1</v>
      </c>
    </row>
    <row r="350" spans="1:8" x14ac:dyDescent="0.25">
      <c r="A350" s="8">
        <v>24</v>
      </c>
      <c r="B350" s="9" t="s">
        <v>368</v>
      </c>
      <c r="C350" s="10">
        <v>1</v>
      </c>
      <c r="D350" s="15">
        <v>14</v>
      </c>
      <c r="E350" s="10" t="s">
        <v>16</v>
      </c>
      <c r="F350" s="10">
        <v>1</v>
      </c>
      <c r="G350" s="10" t="s">
        <v>743</v>
      </c>
      <c r="H350" s="10">
        <v>1</v>
      </c>
    </row>
    <row r="351" spans="1:8" ht="15.75" thickBot="1" x14ac:dyDescent="0.3">
      <c r="A351" s="11">
        <v>25</v>
      </c>
      <c r="B351" s="12" t="s">
        <v>369</v>
      </c>
      <c r="C351" s="13">
        <v>1</v>
      </c>
      <c r="D351" s="17">
        <v>14</v>
      </c>
      <c r="E351" s="10" t="s">
        <v>16</v>
      </c>
      <c r="F351" s="10">
        <v>1</v>
      </c>
      <c r="G351" s="10" t="s">
        <v>744</v>
      </c>
      <c r="H351" s="10">
        <v>1</v>
      </c>
    </row>
    <row r="352" spans="1:8" x14ac:dyDescent="0.25">
      <c r="A352" s="5">
        <v>1</v>
      </c>
      <c r="B352" s="6" t="s">
        <v>370</v>
      </c>
      <c r="C352" s="7">
        <v>1</v>
      </c>
      <c r="D352" s="14">
        <v>15</v>
      </c>
      <c r="E352" s="10" t="s">
        <v>17</v>
      </c>
      <c r="F352" s="10">
        <v>1</v>
      </c>
      <c r="G352" s="10" t="s">
        <v>0</v>
      </c>
      <c r="H352" s="10">
        <v>1</v>
      </c>
    </row>
    <row r="353" spans="1:8" x14ac:dyDescent="0.25">
      <c r="A353" s="8">
        <v>2</v>
      </c>
      <c r="B353" s="9" t="s">
        <v>371</v>
      </c>
      <c r="C353" s="10">
        <v>1</v>
      </c>
      <c r="D353" s="15">
        <v>15</v>
      </c>
      <c r="E353" s="10" t="s">
        <v>17</v>
      </c>
      <c r="F353" s="10">
        <v>1</v>
      </c>
      <c r="G353" s="10" t="s">
        <v>1</v>
      </c>
      <c r="H353" s="10">
        <v>1</v>
      </c>
    </row>
    <row r="354" spans="1:8" x14ac:dyDescent="0.25">
      <c r="A354" s="8">
        <v>3</v>
      </c>
      <c r="B354" s="9" t="s">
        <v>372</v>
      </c>
      <c r="C354" s="10">
        <v>1</v>
      </c>
      <c r="D354" s="15">
        <v>15</v>
      </c>
      <c r="E354" s="10" t="s">
        <v>17</v>
      </c>
      <c r="F354" s="10">
        <v>1</v>
      </c>
      <c r="G354" s="10" t="s">
        <v>2</v>
      </c>
      <c r="H354" s="10">
        <v>1</v>
      </c>
    </row>
    <row r="355" spans="1:8" x14ac:dyDescent="0.25">
      <c r="A355" s="8">
        <v>4</v>
      </c>
      <c r="B355" s="9" t="s">
        <v>373</v>
      </c>
      <c r="C355" s="10">
        <v>1</v>
      </c>
      <c r="D355" s="15">
        <v>15</v>
      </c>
      <c r="E355" s="10" t="s">
        <v>17</v>
      </c>
      <c r="F355" s="10">
        <v>1</v>
      </c>
      <c r="G355" s="10" t="s">
        <v>3</v>
      </c>
      <c r="H355" s="10">
        <v>1</v>
      </c>
    </row>
    <row r="356" spans="1:8" x14ac:dyDescent="0.25">
      <c r="A356" s="8">
        <v>5</v>
      </c>
      <c r="B356" s="9" t="s">
        <v>374</v>
      </c>
      <c r="C356" s="10">
        <v>1</v>
      </c>
      <c r="D356" s="15">
        <v>15</v>
      </c>
      <c r="E356" s="10" t="s">
        <v>17</v>
      </c>
      <c r="F356" s="10">
        <v>1</v>
      </c>
      <c r="G356" s="10" t="s">
        <v>4</v>
      </c>
      <c r="H356" s="10">
        <v>1</v>
      </c>
    </row>
    <row r="357" spans="1:8" x14ac:dyDescent="0.25">
      <c r="A357" s="8">
        <v>6</v>
      </c>
      <c r="B357" s="9" t="s">
        <v>375</v>
      </c>
      <c r="C357" s="10">
        <v>1</v>
      </c>
      <c r="D357" s="15">
        <v>15</v>
      </c>
      <c r="E357" s="10" t="s">
        <v>17</v>
      </c>
      <c r="F357" s="10">
        <v>1</v>
      </c>
      <c r="G357" s="10" t="s">
        <v>5</v>
      </c>
      <c r="H357" s="10">
        <v>1</v>
      </c>
    </row>
    <row r="358" spans="1:8" x14ac:dyDescent="0.25">
      <c r="A358" s="8">
        <v>7</v>
      </c>
      <c r="B358" s="9" t="s">
        <v>376</v>
      </c>
      <c r="C358" s="10">
        <v>1</v>
      </c>
      <c r="D358" s="15">
        <v>15</v>
      </c>
      <c r="E358" s="10" t="s">
        <v>17</v>
      </c>
      <c r="F358" s="10">
        <v>1</v>
      </c>
      <c r="G358" s="10" t="s">
        <v>7</v>
      </c>
      <c r="H358" s="10">
        <v>1</v>
      </c>
    </row>
    <row r="359" spans="1:8" x14ac:dyDescent="0.25">
      <c r="A359" s="8">
        <v>8</v>
      </c>
      <c r="B359" s="9" t="s">
        <v>377</v>
      </c>
      <c r="C359" s="10">
        <v>1</v>
      </c>
      <c r="D359" s="15">
        <v>15</v>
      </c>
      <c r="E359" s="10" t="s">
        <v>17</v>
      </c>
      <c r="F359" s="10">
        <v>1</v>
      </c>
      <c r="G359" s="10" t="s">
        <v>8</v>
      </c>
      <c r="H359" s="10">
        <v>1</v>
      </c>
    </row>
    <row r="360" spans="1:8" x14ac:dyDescent="0.25">
      <c r="A360" s="8">
        <v>9</v>
      </c>
      <c r="B360" s="9" t="s">
        <v>378</v>
      </c>
      <c r="C360" s="10">
        <v>1</v>
      </c>
      <c r="D360" s="15">
        <v>15</v>
      </c>
      <c r="E360" s="10" t="s">
        <v>17</v>
      </c>
      <c r="F360" s="10">
        <v>1</v>
      </c>
      <c r="G360" s="10" t="s">
        <v>9</v>
      </c>
      <c r="H360" s="10">
        <v>1</v>
      </c>
    </row>
    <row r="361" spans="1:8" x14ac:dyDescent="0.25">
      <c r="A361" s="8">
        <v>10</v>
      </c>
      <c r="B361" s="9" t="s">
        <v>379</v>
      </c>
      <c r="C361" s="10">
        <v>1</v>
      </c>
      <c r="D361" s="15">
        <v>15</v>
      </c>
      <c r="E361" s="10" t="s">
        <v>17</v>
      </c>
      <c r="F361" s="10">
        <v>1</v>
      </c>
      <c r="G361" s="10" t="s">
        <v>12</v>
      </c>
      <c r="H361" s="10">
        <v>1</v>
      </c>
    </row>
    <row r="362" spans="1:8" x14ac:dyDescent="0.25">
      <c r="A362" s="8">
        <v>11</v>
      </c>
      <c r="B362" s="9" t="s">
        <v>380</v>
      </c>
      <c r="C362" s="10">
        <v>1</v>
      </c>
      <c r="D362" s="15">
        <v>15</v>
      </c>
      <c r="E362" s="10" t="s">
        <v>17</v>
      </c>
      <c r="F362" s="10">
        <v>1</v>
      </c>
      <c r="G362" s="10" t="s">
        <v>13</v>
      </c>
      <c r="H362" s="10">
        <v>1</v>
      </c>
    </row>
    <row r="363" spans="1:8" x14ac:dyDescent="0.25">
      <c r="A363" s="8">
        <v>12</v>
      </c>
      <c r="B363" s="9" t="s">
        <v>381</v>
      </c>
      <c r="C363" s="10">
        <v>1</v>
      </c>
      <c r="D363" s="15">
        <v>15</v>
      </c>
      <c r="E363" s="10" t="s">
        <v>17</v>
      </c>
      <c r="F363" s="10">
        <v>1</v>
      </c>
      <c r="G363" s="10" t="s">
        <v>14</v>
      </c>
      <c r="H363" s="10">
        <v>1</v>
      </c>
    </row>
    <row r="364" spans="1:8" x14ac:dyDescent="0.25">
      <c r="A364" s="8">
        <v>13</v>
      </c>
      <c r="B364" s="9" t="s">
        <v>382</v>
      </c>
      <c r="C364" s="10">
        <v>1</v>
      </c>
      <c r="D364" s="15">
        <v>15</v>
      </c>
      <c r="E364" s="10" t="s">
        <v>17</v>
      </c>
      <c r="F364" s="10">
        <v>1</v>
      </c>
      <c r="G364" s="10" t="s">
        <v>15</v>
      </c>
      <c r="H364" s="10">
        <v>1</v>
      </c>
    </row>
    <row r="365" spans="1:8" x14ac:dyDescent="0.25">
      <c r="A365" s="8">
        <v>14</v>
      </c>
      <c r="B365" s="9" t="s">
        <v>383</v>
      </c>
      <c r="C365" s="10">
        <v>1</v>
      </c>
      <c r="D365" s="15">
        <v>15</v>
      </c>
      <c r="E365" s="10" t="s">
        <v>17</v>
      </c>
      <c r="F365" s="10">
        <v>1</v>
      </c>
      <c r="G365" s="10" t="s">
        <v>16</v>
      </c>
      <c r="H365" s="10">
        <v>1</v>
      </c>
    </row>
    <row r="366" spans="1:8" x14ac:dyDescent="0.25">
      <c r="A366" s="8">
        <v>15</v>
      </c>
      <c r="B366" s="9" t="s">
        <v>384</v>
      </c>
      <c r="C366" s="10">
        <v>1</v>
      </c>
      <c r="D366" s="15">
        <v>15</v>
      </c>
      <c r="E366" s="10" t="s">
        <v>17</v>
      </c>
      <c r="F366" s="10">
        <v>1</v>
      </c>
      <c r="G366" s="10" t="s">
        <v>18</v>
      </c>
      <c r="H366" s="10">
        <v>1</v>
      </c>
    </row>
    <row r="367" spans="1:8" x14ac:dyDescent="0.25">
      <c r="A367" s="8">
        <v>16</v>
      </c>
      <c r="B367" s="9" t="s">
        <v>385</v>
      </c>
      <c r="C367" s="10">
        <v>1</v>
      </c>
      <c r="D367" s="15">
        <v>15</v>
      </c>
      <c r="E367" s="10" t="s">
        <v>17</v>
      </c>
      <c r="F367" s="10">
        <v>1</v>
      </c>
      <c r="G367" s="10" t="s">
        <v>19</v>
      </c>
      <c r="H367" s="10">
        <v>1</v>
      </c>
    </row>
    <row r="368" spans="1:8" x14ac:dyDescent="0.25">
      <c r="A368" s="8">
        <v>17</v>
      </c>
      <c r="B368" s="9" t="s">
        <v>386</v>
      </c>
      <c r="C368" s="10">
        <v>1</v>
      </c>
      <c r="D368" s="15">
        <v>15</v>
      </c>
      <c r="E368" s="10" t="s">
        <v>17</v>
      </c>
      <c r="F368" s="10">
        <v>1</v>
      </c>
      <c r="G368" s="10" t="s">
        <v>736</v>
      </c>
      <c r="H368" s="10">
        <v>1</v>
      </c>
    </row>
    <row r="369" spans="1:8" x14ac:dyDescent="0.25">
      <c r="A369" s="8">
        <v>18</v>
      </c>
      <c r="B369" s="9" t="s">
        <v>387</v>
      </c>
      <c r="C369" s="10">
        <v>1</v>
      </c>
      <c r="D369" s="15">
        <v>15</v>
      </c>
      <c r="E369" s="10" t="s">
        <v>17</v>
      </c>
      <c r="F369" s="10">
        <v>1</v>
      </c>
      <c r="G369" s="10" t="s">
        <v>737</v>
      </c>
      <c r="H369" s="10">
        <v>1</v>
      </c>
    </row>
    <row r="370" spans="1:8" x14ac:dyDescent="0.25">
      <c r="A370" s="8">
        <v>19</v>
      </c>
      <c r="B370" s="9" t="s">
        <v>388</v>
      </c>
      <c r="C370" s="10">
        <v>1</v>
      </c>
      <c r="D370" s="15">
        <v>15</v>
      </c>
      <c r="E370" s="10" t="s">
        <v>17</v>
      </c>
      <c r="F370" s="10">
        <v>1</v>
      </c>
      <c r="G370" s="10" t="s">
        <v>738</v>
      </c>
      <c r="H370" s="10">
        <v>1</v>
      </c>
    </row>
    <row r="371" spans="1:8" x14ac:dyDescent="0.25">
      <c r="A371" s="8">
        <v>20</v>
      </c>
      <c r="B371" s="9" t="s">
        <v>389</v>
      </c>
      <c r="C371" s="10">
        <v>1</v>
      </c>
      <c r="D371" s="15">
        <v>15</v>
      </c>
      <c r="E371" s="10" t="s">
        <v>17</v>
      </c>
      <c r="F371" s="10">
        <v>1</v>
      </c>
      <c r="G371" s="10" t="s">
        <v>739</v>
      </c>
      <c r="H371" s="10">
        <v>1</v>
      </c>
    </row>
    <row r="372" spans="1:8" x14ac:dyDescent="0.25">
      <c r="A372" s="8">
        <v>21</v>
      </c>
      <c r="B372" s="9" t="s">
        <v>390</v>
      </c>
      <c r="C372" s="10">
        <v>1</v>
      </c>
      <c r="D372" s="15">
        <v>15</v>
      </c>
      <c r="E372" s="10" t="s">
        <v>17</v>
      </c>
      <c r="F372" s="10">
        <v>1</v>
      </c>
      <c r="G372" s="10" t="s">
        <v>740</v>
      </c>
      <c r="H372" s="10">
        <v>1</v>
      </c>
    </row>
    <row r="373" spans="1:8" x14ac:dyDescent="0.25">
      <c r="A373" s="8">
        <v>22</v>
      </c>
      <c r="B373" s="9" t="s">
        <v>391</v>
      </c>
      <c r="C373" s="10">
        <v>1</v>
      </c>
      <c r="D373" s="15">
        <v>15</v>
      </c>
      <c r="E373" s="10" t="s">
        <v>17</v>
      </c>
      <c r="F373" s="10">
        <v>1</v>
      </c>
      <c r="G373" s="10" t="s">
        <v>741</v>
      </c>
      <c r="H373" s="10">
        <v>1</v>
      </c>
    </row>
    <row r="374" spans="1:8" x14ac:dyDescent="0.25">
      <c r="A374" s="8">
        <v>23</v>
      </c>
      <c r="B374" s="9" t="s">
        <v>392</v>
      </c>
      <c r="C374" s="10">
        <v>1</v>
      </c>
      <c r="D374" s="15">
        <v>15</v>
      </c>
      <c r="E374" s="10" t="s">
        <v>17</v>
      </c>
      <c r="F374" s="10">
        <v>1</v>
      </c>
      <c r="G374" s="10" t="s">
        <v>742</v>
      </c>
      <c r="H374" s="10">
        <v>1</v>
      </c>
    </row>
    <row r="375" spans="1:8" x14ac:dyDescent="0.25">
      <c r="A375" s="8">
        <v>24</v>
      </c>
      <c r="B375" s="9" t="s">
        <v>393</v>
      </c>
      <c r="C375" s="10">
        <v>1</v>
      </c>
      <c r="D375" s="15">
        <v>15</v>
      </c>
      <c r="E375" s="10" t="s">
        <v>17</v>
      </c>
      <c r="F375" s="10">
        <v>1</v>
      </c>
      <c r="G375" s="10" t="s">
        <v>743</v>
      </c>
      <c r="H375" s="10">
        <v>1</v>
      </c>
    </row>
    <row r="376" spans="1:8" ht="15.75" thickBot="1" x14ac:dyDescent="0.3">
      <c r="A376" s="11">
        <v>25</v>
      </c>
      <c r="B376" s="12" t="s">
        <v>394</v>
      </c>
      <c r="C376" s="13">
        <v>1</v>
      </c>
      <c r="D376" s="17">
        <v>15</v>
      </c>
      <c r="E376" s="10" t="s">
        <v>17</v>
      </c>
      <c r="F376" s="10">
        <v>1</v>
      </c>
      <c r="G376" s="10" t="s">
        <v>744</v>
      </c>
      <c r="H376" s="10">
        <v>1</v>
      </c>
    </row>
    <row r="377" spans="1:8" x14ac:dyDescent="0.25">
      <c r="A377" s="5">
        <v>1</v>
      </c>
      <c r="B377" s="6" t="s">
        <v>395</v>
      </c>
      <c r="C377" s="7">
        <v>1</v>
      </c>
      <c r="D377" s="14">
        <v>16</v>
      </c>
      <c r="E377" s="10" t="s">
        <v>18</v>
      </c>
      <c r="F377" s="10">
        <v>1</v>
      </c>
      <c r="G377" s="10" t="s">
        <v>0</v>
      </c>
      <c r="H377" s="10">
        <v>1</v>
      </c>
    </row>
    <row r="378" spans="1:8" x14ac:dyDescent="0.25">
      <c r="A378" s="8">
        <v>2</v>
      </c>
      <c r="B378" s="9" t="s">
        <v>396</v>
      </c>
      <c r="C378" s="10">
        <v>1</v>
      </c>
      <c r="D378" s="15">
        <v>16</v>
      </c>
      <c r="E378" s="10" t="s">
        <v>18</v>
      </c>
      <c r="F378" s="10">
        <v>1</v>
      </c>
      <c r="G378" s="10" t="s">
        <v>1</v>
      </c>
      <c r="H378" s="10">
        <v>1</v>
      </c>
    </row>
    <row r="379" spans="1:8" x14ac:dyDescent="0.25">
      <c r="A379" s="8">
        <v>3</v>
      </c>
      <c r="B379" s="9" t="s">
        <v>397</v>
      </c>
      <c r="C379" s="10">
        <v>1</v>
      </c>
      <c r="D379" s="15">
        <v>16</v>
      </c>
      <c r="E379" s="10" t="s">
        <v>18</v>
      </c>
      <c r="F379" s="10">
        <v>1</v>
      </c>
      <c r="G379" s="10" t="s">
        <v>2</v>
      </c>
      <c r="H379" s="10">
        <v>1</v>
      </c>
    </row>
    <row r="380" spans="1:8" x14ac:dyDescent="0.25">
      <c r="A380" s="8">
        <v>4</v>
      </c>
      <c r="B380" s="9" t="s">
        <v>398</v>
      </c>
      <c r="C380" s="10">
        <v>1</v>
      </c>
      <c r="D380" s="15">
        <v>16</v>
      </c>
      <c r="E380" s="10" t="s">
        <v>18</v>
      </c>
      <c r="F380" s="10">
        <v>1</v>
      </c>
      <c r="G380" s="10" t="s">
        <v>3</v>
      </c>
      <c r="H380" s="10">
        <v>1</v>
      </c>
    </row>
    <row r="381" spans="1:8" x14ac:dyDescent="0.25">
      <c r="A381" s="8">
        <v>5</v>
      </c>
      <c r="B381" s="9" t="s">
        <v>399</v>
      </c>
      <c r="C381" s="10">
        <v>1</v>
      </c>
      <c r="D381" s="15">
        <v>16</v>
      </c>
      <c r="E381" s="10" t="s">
        <v>18</v>
      </c>
      <c r="F381" s="10">
        <v>1</v>
      </c>
      <c r="G381" s="10" t="s">
        <v>4</v>
      </c>
      <c r="H381" s="10">
        <v>1</v>
      </c>
    </row>
    <row r="382" spans="1:8" x14ac:dyDescent="0.25">
      <c r="A382" s="8">
        <v>6</v>
      </c>
      <c r="B382" s="9" t="s">
        <v>400</v>
      </c>
      <c r="C382" s="10">
        <v>1</v>
      </c>
      <c r="D382" s="15">
        <v>16</v>
      </c>
      <c r="E382" s="10" t="s">
        <v>18</v>
      </c>
      <c r="F382" s="10">
        <v>1</v>
      </c>
      <c r="G382" s="10" t="s">
        <v>5</v>
      </c>
      <c r="H382" s="10">
        <v>1</v>
      </c>
    </row>
    <row r="383" spans="1:8" x14ac:dyDescent="0.25">
      <c r="A383" s="8">
        <v>7</v>
      </c>
      <c r="B383" s="9" t="s">
        <v>401</v>
      </c>
      <c r="C383" s="10">
        <v>1</v>
      </c>
      <c r="D383" s="15">
        <v>16</v>
      </c>
      <c r="E383" s="10" t="s">
        <v>18</v>
      </c>
      <c r="F383" s="10">
        <v>1</v>
      </c>
      <c r="G383" s="10" t="s">
        <v>7</v>
      </c>
      <c r="H383" s="10">
        <v>1</v>
      </c>
    </row>
    <row r="384" spans="1:8" x14ac:dyDescent="0.25">
      <c r="A384" s="8">
        <v>8</v>
      </c>
      <c r="B384" s="9" t="s">
        <v>402</v>
      </c>
      <c r="C384" s="10">
        <v>1</v>
      </c>
      <c r="D384" s="15">
        <v>16</v>
      </c>
      <c r="E384" s="10" t="s">
        <v>18</v>
      </c>
      <c r="F384" s="10">
        <v>1</v>
      </c>
      <c r="G384" s="10" t="s">
        <v>8</v>
      </c>
      <c r="H384" s="10">
        <v>1</v>
      </c>
    </row>
    <row r="385" spans="1:8" x14ac:dyDescent="0.25">
      <c r="A385" s="8">
        <v>9</v>
      </c>
      <c r="B385" s="9" t="s">
        <v>403</v>
      </c>
      <c r="C385" s="10">
        <v>1</v>
      </c>
      <c r="D385" s="15">
        <v>16</v>
      </c>
      <c r="E385" s="10" t="s">
        <v>18</v>
      </c>
      <c r="F385" s="10">
        <v>1</v>
      </c>
      <c r="G385" s="10" t="s">
        <v>9</v>
      </c>
      <c r="H385" s="10">
        <v>1</v>
      </c>
    </row>
    <row r="386" spans="1:8" x14ac:dyDescent="0.25">
      <c r="A386" s="8">
        <v>10</v>
      </c>
      <c r="B386" s="9" t="s">
        <v>404</v>
      </c>
      <c r="C386" s="10">
        <v>1</v>
      </c>
      <c r="D386" s="15">
        <v>16</v>
      </c>
      <c r="E386" s="10" t="s">
        <v>18</v>
      </c>
      <c r="F386" s="10">
        <v>1</v>
      </c>
      <c r="G386" s="10" t="s">
        <v>12</v>
      </c>
      <c r="H386" s="10">
        <v>1</v>
      </c>
    </row>
    <row r="387" spans="1:8" x14ac:dyDescent="0.25">
      <c r="A387" s="8">
        <v>11</v>
      </c>
      <c r="B387" s="9" t="s">
        <v>405</v>
      </c>
      <c r="C387" s="10">
        <v>1</v>
      </c>
      <c r="D387" s="15">
        <v>16</v>
      </c>
      <c r="E387" s="10" t="s">
        <v>18</v>
      </c>
      <c r="F387" s="10">
        <v>1</v>
      </c>
      <c r="G387" s="10" t="s">
        <v>13</v>
      </c>
      <c r="H387" s="10">
        <v>1</v>
      </c>
    </row>
    <row r="388" spans="1:8" x14ac:dyDescent="0.25">
      <c r="A388" s="8">
        <v>12</v>
      </c>
      <c r="B388" s="9" t="s">
        <v>406</v>
      </c>
      <c r="C388" s="10">
        <v>1</v>
      </c>
      <c r="D388" s="15">
        <v>16</v>
      </c>
      <c r="E388" s="10" t="s">
        <v>18</v>
      </c>
      <c r="F388" s="10">
        <v>1</v>
      </c>
      <c r="G388" s="10" t="s">
        <v>14</v>
      </c>
      <c r="H388" s="10">
        <v>1</v>
      </c>
    </row>
    <row r="389" spans="1:8" x14ac:dyDescent="0.25">
      <c r="A389" s="8">
        <v>13</v>
      </c>
      <c r="B389" s="9" t="s">
        <v>407</v>
      </c>
      <c r="C389" s="10">
        <v>1</v>
      </c>
      <c r="D389" s="15">
        <v>16</v>
      </c>
      <c r="E389" s="10" t="s">
        <v>18</v>
      </c>
      <c r="F389" s="10">
        <v>1</v>
      </c>
      <c r="G389" s="10" t="s">
        <v>15</v>
      </c>
      <c r="H389" s="10">
        <v>1</v>
      </c>
    </row>
    <row r="390" spans="1:8" x14ac:dyDescent="0.25">
      <c r="A390" s="8">
        <v>14</v>
      </c>
      <c r="B390" s="9" t="s">
        <v>408</v>
      </c>
      <c r="C390" s="10">
        <v>1</v>
      </c>
      <c r="D390" s="15">
        <v>16</v>
      </c>
      <c r="E390" s="10" t="s">
        <v>18</v>
      </c>
      <c r="F390" s="10">
        <v>1</v>
      </c>
      <c r="G390" s="10" t="s">
        <v>16</v>
      </c>
      <c r="H390" s="10">
        <v>1</v>
      </c>
    </row>
    <row r="391" spans="1:8" x14ac:dyDescent="0.25">
      <c r="A391" s="8">
        <v>15</v>
      </c>
      <c r="B391" s="9" t="s">
        <v>409</v>
      </c>
      <c r="C391" s="10">
        <v>1</v>
      </c>
      <c r="D391" s="15">
        <v>16</v>
      </c>
      <c r="E391" s="10" t="s">
        <v>18</v>
      </c>
      <c r="F391" s="10">
        <v>1</v>
      </c>
      <c r="G391" s="10" t="s">
        <v>17</v>
      </c>
      <c r="H391" s="10">
        <v>1</v>
      </c>
    </row>
    <row r="392" spans="1:8" x14ac:dyDescent="0.25">
      <c r="A392" s="8">
        <v>16</v>
      </c>
      <c r="B392" s="9" t="s">
        <v>410</v>
      </c>
      <c r="C392" s="10">
        <v>1</v>
      </c>
      <c r="D392" s="15">
        <v>16</v>
      </c>
      <c r="E392" s="10" t="s">
        <v>18</v>
      </c>
      <c r="F392" s="10">
        <v>1</v>
      </c>
      <c r="G392" s="10" t="s">
        <v>19</v>
      </c>
      <c r="H392" s="10">
        <v>1</v>
      </c>
    </row>
    <row r="393" spans="1:8" x14ac:dyDescent="0.25">
      <c r="A393" s="8">
        <v>17</v>
      </c>
      <c r="B393" s="9" t="s">
        <v>411</v>
      </c>
      <c r="C393" s="10">
        <v>1</v>
      </c>
      <c r="D393" s="15">
        <v>16</v>
      </c>
      <c r="E393" s="10" t="s">
        <v>18</v>
      </c>
      <c r="F393" s="10">
        <v>1</v>
      </c>
      <c r="G393" s="10" t="s">
        <v>736</v>
      </c>
      <c r="H393" s="10">
        <v>1</v>
      </c>
    </row>
    <row r="394" spans="1:8" x14ac:dyDescent="0.25">
      <c r="A394" s="8">
        <v>18</v>
      </c>
      <c r="B394" s="9" t="s">
        <v>412</v>
      </c>
      <c r="C394" s="10">
        <v>1</v>
      </c>
      <c r="D394" s="15">
        <v>16</v>
      </c>
      <c r="E394" s="10" t="s">
        <v>18</v>
      </c>
      <c r="F394" s="10">
        <v>1</v>
      </c>
      <c r="G394" s="10" t="s">
        <v>737</v>
      </c>
      <c r="H394" s="10">
        <v>1</v>
      </c>
    </row>
    <row r="395" spans="1:8" x14ac:dyDescent="0.25">
      <c r="A395" s="8">
        <v>19</v>
      </c>
      <c r="B395" s="9" t="s">
        <v>413</v>
      </c>
      <c r="C395" s="10">
        <v>1</v>
      </c>
      <c r="D395" s="15">
        <v>16</v>
      </c>
      <c r="E395" s="10" t="s">
        <v>18</v>
      </c>
      <c r="F395" s="10">
        <v>1</v>
      </c>
      <c r="G395" s="10" t="s">
        <v>738</v>
      </c>
      <c r="H395" s="10">
        <v>1</v>
      </c>
    </row>
    <row r="396" spans="1:8" x14ac:dyDescent="0.25">
      <c r="A396" s="8">
        <v>20</v>
      </c>
      <c r="B396" s="9" t="s">
        <v>414</v>
      </c>
      <c r="C396" s="10">
        <v>1</v>
      </c>
      <c r="D396" s="15">
        <v>16</v>
      </c>
      <c r="E396" s="10" t="s">
        <v>18</v>
      </c>
      <c r="F396" s="10">
        <v>1</v>
      </c>
      <c r="G396" s="10" t="s">
        <v>739</v>
      </c>
      <c r="H396" s="10">
        <v>1</v>
      </c>
    </row>
    <row r="397" spans="1:8" x14ac:dyDescent="0.25">
      <c r="A397" s="8">
        <v>21</v>
      </c>
      <c r="B397" s="9" t="s">
        <v>415</v>
      </c>
      <c r="C397" s="10">
        <v>1</v>
      </c>
      <c r="D397" s="15">
        <v>16</v>
      </c>
      <c r="E397" s="10" t="s">
        <v>18</v>
      </c>
      <c r="F397" s="10">
        <v>1</v>
      </c>
      <c r="G397" s="10" t="s">
        <v>740</v>
      </c>
      <c r="H397" s="10">
        <v>1</v>
      </c>
    </row>
    <row r="398" spans="1:8" x14ac:dyDescent="0.25">
      <c r="A398" s="8">
        <v>22</v>
      </c>
      <c r="B398" s="9" t="s">
        <v>416</v>
      </c>
      <c r="C398" s="10">
        <v>1</v>
      </c>
      <c r="D398" s="15">
        <v>16</v>
      </c>
      <c r="E398" s="10" t="s">
        <v>18</v>
      </c>
      <c r="F398" s="10">
        <v>1</v>
      </c>
      <c r="G398" s="10" t="s">
        <v>741</v>
      </c>
      <c r="H398" s="10">
        <v>1</v>
      </c>
    </row>
    <row r="399" spans="1:8" x14ac:dyDescent="0.25">
      <c r="A399" s="8">
        <v>23</v>
      </c>
      <c r="B399" s="9" t="s">
        <v>417</v>
      </c>
      <c r="C399" s="10">
        <v>1</v>
      </c>
      <c r="D399" s="15">
        <v>16</v>
      </c>
      <c r="E399" s="10" t="s">
        <v>18</v>
      </c>
      <c r="F399" s="10">
        <v>1</v>
      </c>
      <c r="G399" s="10" t="s">
        <v>742</v>
      </c>
      <c r="H399" s="10">
        <v>1</v>
      </c>
    </row>
    <row r="400" spans="1:8" x14ac:dyDescent="0.25">
      <c r="A400" s="8">
        <v>24</v>
      </c>
      <c r="B400" s="9" t="s">
        <v>418</v>
      </c>
      <c r="C400" s="10">
        <v>1</v>
      </c>
      <c r="D400" s="15">
        <v>16</v>
      </c>
      <c r="E400" s="10" t="s">
        <v>18</v>
      </c>
      <c r="F400" s="10">
        <v>1</v>
      </c>
      <c r="G400" s="10" t="s">
        <v>743</v>
      </c>
      <c r="H400" s="10">
        <v>1</v>
      </c>
    </row>
    <row r="401" spans="1:8" ht="15.75" thickBot="1" x14ac:dyDescent="0.3">
      <c r="A401" s="11">
        <v>25</v>
      </c>
      <c r="B401" s="12" t="s">
        <v>419</v>
      </c>
      <c r="C401" s="13">
        <v>1</v>
      </c>
      <c r="D401" s="17">
        <v>16</v>
      </c>
      <c r="E401" s="10" t="s">
        <v>18</v>
      </c>
      <c r="F401" s="10">
        <v>1</v>
      </c>
      <c r="G401" s="10" t="s">
        <v>744</v>
      </c>
      <c r="H401" s="10">
        <v>1</v>
      </c>
    </row>
    <row r="402" spans="1:8" x14ac:dyDescent="0.25">
      <c r="A402" s="5">
        <v>1</v>
      </c>
      <c r="B402" s="6" t="s">
        <v>420</v>
      </c>
      <c r="C402" s="7">
        <v>1</v>
      </c>
      <c r="D402" s="14">
        <v>17</v>
      </c>
      <c r="E402" s="10" t="s">
        <v>19</v>
      </c>
      <c r="F402" s="10">
        <v>1</v>
      </c>
      <c r="G402" s="10" t="s">
        <v>0</v>
      </c>
      <c r="H402" s="10">
        <v>1</v>
      </c>
    </row>
    <row r="403" spans="1:8" x14ac:dyDescent="0.25">
      <c r="A403" s="8">
        <v>2</v>
      </c>
      <c r="B403" s="9" t="s">
        <v>421</v>
      </c>
      <c r="C403" s="10">
        <v>1</v>
      </c>
      <c r="D403" s="15">
        <v>17</v>
      </c>
      <c r="E403" s="10" t="s">
        <v>19</v>
      </c>
      <c r="F403" s="10">
        <v>1</v>
      </c>
      <c r="G403" s="10" t="s">
        <v>1</v>
      </c>
      <c r="H403" s="10">
        <v>1</v>
      </c>
    </row>
    <row r="404" spans="1:8" x14ac:dyDescent="0.25">
      <c r="A404" s="8">
        <v>3</v>
      </c>
      <c r="B404" s="9" t="s">
        <v>422</v>
      </c>
      <c r="C404" s="10">
        <v>1</v>
      </c>
      <c r="D404" s="15">
        <v>17</v>
      </c>
      <c r="E404" s="10" t="s">
        <v>19</v>
      </c>
      <c r="F404" s="10">
        <v>1</v>
      </c>
      <c r="G404" s="10" t="s">
        <v>2</v>
      </c>
      <c r="H404" s="10">
        <v>1</v>
      </c>
    </row>
    <row r="405" spans="1:8" x14ac:dyDescent="0.25">
      <c r="A405" s="8">
        <v>4</v>
      </c>
      <c r="B405" s="9" t="s">
        <v>423</v>
      </c>
      <c r="C405" s="10">
        <v>1</v>
      </c>
      <c r="D405" s="15">
        <v>17</v>
      </c>
      <c r="E405" s="10" t="s">
        <v>19</v>
      </c>
      <c r="F405" s="10">
        <v>1</v>
      </c>
      <c r="G405" s="10" t="s">
        <v>3</v>
      </c>
      <c r="H405" s="10">
        <v>1</v>
      </c>
    </row>
    <row r="406" spans="1:8" x14ac:dyDescent="0.25">
      <c r="A406" s="8">
        <v>5</v>
      </c>
      <c r="B406" s="9" t="s">
        <v>424</v>
      </c>
      <c r="C406" s="10">
        <v>1</v>
      </c>
      <c r="D406" s="15">
        <v>17</v>
      </c>
      <c r="E406" s="10" t="s">
        <v>19</v>
      </c>
      <c r="F406" s="10">
        <v>1</v>
      </c>
      <c r="G406" s="10" t="s">
        <v>4</v>
      </c>
      <c r="H406" s="10">
        <v>1</v>
      </c>
    </row>
    <row r="407" spans="1:8" x14ac:dyDescent="0.25">
      <c r="A407" s="8">
        <v>6</v>
      </c>
      <c r="B407" s="9" t="s">
        <v>425</v>
      </c>
      <c r="C407" s="10">
        <v>1</v>
      </c>
      <c r="D407" s="15">
        <v>17</v>
      </c>
      <c r="E407" s="10" t="s">
        <v>19</v>
      </c>
      <c r="F407" s="10">
        <v>1</v>
      </c>
      <c r="G407" s="10" t="s">
        <v>5</v>
      </c>
      <c r="H407" s="10">
        <v>1</v>
      </c>
    </row>
    <row r="408" spans="1:8" x14ac:dyDescent="0.25">
      <c r="A408" s="8">
        <v>7</v>
      </c>
      <c r="B408" s="9" t="s">
        <v>426</v>
      </c>
      <c r="C408" s="10">
        <v>1</v>
      </c>
      <c r="D408" s="15">
        <v>17</v>
      </c>
      <c r="E408" s="10" t="s">
        <v>19</v>
      </c>
      <c r="F408" s="10">
        <v>1</v>
      </c>
      <c r="G408" s="10" t="s">
        <v>7</v>
      </c>
      <c r="H408" s="10">
        <v>1</v>
      </c>
    </row>
    <row r="409" spans="1:8" x14ac:dyDescent="0.25">
      <c r="A409" s="8">
        <v>8</v>
      </c>
      <c r="B409" s="9" t="s">
        <v>427</v>
      </c>
      <c r="C409" s="10">
        <v>1</v>
      </c>
      <c r="D409" s="15">
        <v>17</v>
      </c>
      <c r="E409" s="10" t="s">
        <v>19</v>
      </c>
      <c r="F409" s="10">
        <v>1</v>
      </c>
      <c r="G409" s="10" t="s">
        <v>8</v>
      </c>
      <c r="H409" s="10">
        <v>1</v>
      </c>
    </row>
    <row r="410" spans="1:8" x14ac:dyDescent="0.25">
      <c r="A410" s="8">
        <v>9</v>
      </c>
      <c r="B410" s="9" t="s">
        <v>428</v>
      </c>
      <c r="C410" s="10">
        <v>1</v>
      </c>
      <c r="D410" s="15">
        <v>17</v>
      </c>
      <c r="E410" s="10" t="s">
        <v>19</v>
      </c>
      <c r="F410" s="10">
        <v>1</v>
      </c>
      <c r="G410" s="10" t="s">
        <v>9</v>
      </c>
      <c r="H410" s="10">
        <v>1</v>
      </c>
    </row>
    <row r="411" spans="1:8" x14ac:dyDescent="0.25">
      <c r="A411" s="8">
        <v>10</v>
      </c>
      <c r="B411" s="9" t="s">
        <v>429</v>
      </c>
      <c r="C411" s="10">
        <v>1</v>
      </c>
      <c r="D411" s="15">
        <v>17</v>
      </c>
      <c r="E411" s="10" t="s">
        <v>19</v>
      </c>
      <c r="F411" s="10">
        <v>1</v>
      </c>
      <c r="G411" s="10" t="s">
        <v>12</v>
      </c>
      <c r="H411" s="10">
        <v>1</v>
      </c>
    </row>
    <row r="412" spans="1:8" x14ac:dyDescent="0.25">
      <c r="A412" s="8">
        <v>11</v>
      </c>
      <c r="B412" s="9" t="s">
        <v>430</v>
      </c>
      <c r="C412" s="10">
        <v>1</v>
      </c>
      <c r="D412" s="15">
        <v>17</v>
      </c>
      <c r="E412" s="10" t="s">
        <v>19</v>
      </c>
      <c r="F412" s="10">
        <v>1</v>
      </c>
      <c r="G412" s="10" t="s">
        <v>13</v>
      </c>
      <c r="H412" s="10">
        <v>1</v>
      </c>
    </row>
    <row r="413" spans="1:8" x14ac:dyDescent="0.25">
      <c r="A413" s="8">
        <v>12</v>
      </c>
      <c r="B413" s="9" t="s">
        <v>431</v>
      </c>
      <c r="C413" s="10">
        <v>1</v>
      </c>
      <c r="D413" s="15">
        <v>17</v>
      </c>
      <c r="E413" s="10" t="s">
        <v>19</v>
      </c>
      <c r="F413" s="10">
        <v>1</v>
      </c>
      <c r="G413" s="10" t="s">
        <v>14</v>
      </c>
      <c r="H413" s="10">
        <v>1</v>
      </c>
    </row>
    <row r="414" spans="1:8" x14ac:dyDescent="0.25">
      <c r="A414" s="8">
        <v>13</v>
      </c>
      <c r="B414" s="9" t="s">
        <v>432</v>
      </c>
      <c r="C414" s="10">
        <v>1</v>
      </c>
      <c r="D414" s="15">
        <v>17</v>
      </c>
      <c r="E414" s="10" t="s">
        <v>19</v>
      </c>
      <c r="F414" s="10">
        <v>1</v>
      </c>
      <c r="G414" s="10" t="s">
        <v>15</v>
      </c>
      <c r="H414" s="10">
        <v>1</v>
      </c>
    </row>
    <row r="415" spans="1:8" x14ac:dyDescent="0.25">
      <c r="A415" s="8">
        <v>14</v>
      </c>
      <c r="B415" s="9" t="s">
        <v>433</v>
      </c>
      <c r="C415" s="10">
        <v>1</v>
      </c>
      <c r="D415" s="15">
        <v>17</v>
      </c>
      <c r="E415" s="10" t="s">
        <v>19</v>
      </c>
      <c r="F415" s="10">
        <v>1</v>
      </c>
      <c r="G415" s="10" t="s">
        <v>16</v>
      </c>
      <c r="H415" s="10">
        <v>1</v>
      </c>
    </row>
    <row r="416" spans="1:8" x14ac:dyDescent="0.25">
      <c r="A416" s="8">
        <v>15</v>
      </c>
      <c r="B416" s="9" t="s">
        <v>434</v>
      </c>
      <c r="C416" s="10">
        <v>1</v>
      </c>
      <c r="D416" s="15">
        <v>17</v>
      </c>
      <c r="E416" s="10" t="s">
        <v>19</v>
      </c>
      <c r="F416" s="10">
        <v>1</v>
      </c>
      <c r="G416" s="10" t="s">
        <v>17</v>
      </c>
      <c r="H416" s="10">
        <v>1</v>
      </c>
    </row>
    <row r="417" spans="1:8" x14ac:dyDescent="0.25">
      <c r="A417" s="8">
        <v>16</v>
      </c>
      <c r="B417" s="9" t="s">
        <v>435</v>
      </c>
      <c r="C417" s="10">
        <v>1</v>
      </c>
      <c r="D417" s="15">
        <v>17</v>
      </c>
      <c r="E417" s="10" t="s">
        <v>19</v>
      </c>
      <c r="F417" s="10">
        <v>1</v>
      </c>
      <c r="G417" s="10" t="s">
        <v>18</v>
      </c>
      <c r="H417" s="10">
        <v>1</v>
      </c>
    </row>
    <row r="418" spans="1:8" x14ac:dyDescent="0.25">
      <c r="A418" s="8">
        <v>17</v>
      </c>
      <c r="B418" s="9" t="s">
        <v>436</v>
      </c>
      <c r="C418" s="10">
        <v>1</v>
      </c>
      <c r="D418" s="15">
        <v>17</v>
      </c>
      <c r="E418" s="10" t="s">
        <v>19</v>
      </c>
      <c r="F418" s="10">
        <v>1</v>
      </c>
      <c r="G418" s="10" t="s">
        <v>736</v>
      </c>
      <c r="H418" s="10">
        <v>1</v>
      </c>
    </row>
    <row r="419" spans="1:8" x14ac:dyDescent="0.25">
      <c r="A419" s="8">
        <v>18</v>
      </c>
      <c r="B419" s="9" t="s">
        <v>437</v>
      </c>
      <c r="C419" s="10">
        <v>1</v>
      </c>
      <c r="D419" s="15">
        <v>17</v>
      </c>
      <c r="E419" s="10" t="s">
        <v>19</v>
      </c>
      <c r="F419" s="10">
        <v>1</v>
      </c>
      <c r="G419" s="10" t="s">
        <v>737</v>
      </c>
      <c r="H419" s="10">
        <v>1</v>
      </c>
    </row>
    <row r="420" spans="1:8" x14ac:dyDescent="0.25">
      <c r="A420" s="8">
        <v>19</v>
      </c>
      <c r="B420" s="9" t="s">
        <v>438</v>
      </c>
      <c r="C420" s="10">
        <v>1</v>
      </c>
      <c r="D420" s="15">
        <v>17</v>
      </c>
      <c r="E420" s="10" t="s">
        <v>19</v>
      </c>
      <c r="F420" s="10">
        <v>1</v>
      </c>
      <c r="G420" s="10" t="s">
        <v>738</v>
      </c>
      <c r="H420" s="10">
        <v>1</v>
      </c>
    </row>
    <row r="421" spans="1:8" x14ac:dyDescent="0.25">
      <c r="A421" s="8">
        <v>20</v>
      </c>
      <c r="B421" s="9" t="s">
        <v>439</v>
      </c>
      <c r="C421" s="10">
        <v>1</v>
      </c>
      <c r="D421" s="15">
        <v>17</v>
      </c>
      <c r="E421" s="10" t="s">
        <v>19</v>
      </c>
      <c r="F421" s="10">
        <v>1</v>
      </c>
      <c r="G421" s="10" t="s">
        <v>739</v>
      </c>
      <c r="H421" s="10">
        <v>1</v>
      </c>
    </row>
    <row r="422" spans="1:8" x14ac:dyDescent="0.25">
      <c r="A422" s="8">
        <v>21</v>
      </c>
      <c r="B422" s="9" t="s">
        <v>440</v>
      </c>
      <c r="C422" s="10">
        <v>1</v>
      </c>
      <c r="D422" s="15">
        <v>17</v>
      </c>
      <c r="E422" s="10" t="s">
        <v>19</v>
      </c>
      <c r="F422" s="10">
        <v>1</v>
      </c>
      <c r="G422" s="10" t="s">
        <v>740</v>
      </c>
      <c r="H422" s="10">
        <v>1</v>
      </c>
    </row>
    <row r="423" spans="1:8" x14ac:dyDescent="0.25">
      <c r="A423" s="8">
        <v>22</v>
      </c>
      <c r="B423" s="9" t="s">
        <v>441</v>
      </c>
      <c r="C423" s="10">
        <v>1</v>
      </c>
      <c r="D423" s="15">
        <v>17</v>
      </c>
      <c r="E423" s="10" t="s">
        <v>19</v>
      </c>
      <c r="F423" s="10">
        <v>1</v>
      </c>
      <c r="G423" s="10" t="s">
        <v>741</v>
      </c>
      <c r="H423" s="10">
        <v>1</v>
      </c>
    </row>
    <row r="424" spans="1:8" x14ac:dyDescent="0.25">
      <c r="A424" s="8">
        <v>23</v>
      </c>
      <c r="B424" s="9" t="s">
        <v>442</v>
      </c>
      <c r="C424" s="10">
        <v>1</v>
      </c>
      <c r="D424" s="15">
        <v>17</v>
      </c>
      <c r="E424" s="10" t="s">
        <v>19</v>
      </c>
      <c r="F424" s="10">
        <v>1</v>
      </c>
      <c r="G424" s="10" t="s">
        <v>742</v>
      </c>
      <c r="H424" s="10">
        <v>1</v>
      </c>
    </row>
    <row r="425" spans="1:8" x14ac:dyDescent="0.25">
      <c r="A425" s="8">
        <v>24</v>
      </c>
      <c r="B425" s="9" t="s">
        <v>443</v>
      </c>
      <c r="C425" s="10">
        <v>1</v>
      </c>
      <c r="D425" s="15">
        <v>17</v>
      </c>
      <c r="E425" s="10" t="s">
        <v>19</v>
      </c>
      <c r="F425" s="10">
        <v>1</v>
      </c>
      <c r="G425" s="10" t="s">
        <v>743</v>
      </c>
      <c r="H425" s="10">
        <v>1</v>
      </c>
    </row>
    <row r="426" spans="1:8" ht="15.75" thickBot="1" x14ac:dyDescent="0.3">
      <c r="A426" s="11">
        <v>25</v>
      </c>
      <c r="B426" s="12" t="s">
        <v>444</v>
      </c>
      <c r="C426" s="13">
        <v>1</v>
      </c>
      <c r="D426" s="17">
        <v>17</v>
      </c>
      <c r="E426" s="10" t="s">
        <v>19</v>
      </c>
      <c r="F426" s="10">
        <v>1</v>
      </c>
      <c r="G426" s="10" t="s">
        <v>744</v>
      </c>
      <c r="H426" s="10">
        <v>1</v>
      </c>
    </row>
    <row r="427" spans="1:8" x14ac:dyDescent="0.25">
      <c r="A427" s="5">
        <v>1</v>
      </c>
      <c r="B427" s="6" t="s">
        <v>445</v>
      </c>
      <c r="C427" s="7">
        <v>1</v>
      </c>
      <c r="D427" s="14">
        <v>18</v>
      </c>
      <c r="E427" s="10" t="s">
        <v>736</v>
      </c>
      <c r="F427" s="10">
        <v>1</v>
      </c>
      <c r="G427" s="10" t="s">
        <v>0</v>
      </c>
      <c r="H427" s="10">
        <v>1</v>
      </c>
    </row>
    <row r="428" spans="1:8" x14ac:dyDescent="0.25">
      <c r="A428" s="8">
        <v>2</v>
      </c>
      <c r="B428" s="9" t="s">
        <v>446</v>
      </c>
      <c r="C428" s="10">
        <v>1</v>
      </c>
      <c r="D428" s="15">
        <v>18</v>
      </c>
      <c r="E428" s="10" t="s">
        <v>736</v>
      </c>
      <c r="F428" s="10">
        <v>1</v>
      </c>
      <c r="G428" s="10" t="s">
        <v>1</v>
      </c>
      <c r="H428" s="10">
        <v>1</v>
      </c>
    </row>
    <row r="429" spans="1:8" x14ac:dyDescent="0.25">
      <c r="A429" s="8">
        <v>3</v>
      </c>
      <c r="B429" s="9" t="s">
        <v>447</v>
      </c>
      <c r="C429" s="10">
        <v>1</v>
      </c>
      <c r="D429" s="15">
        <v>18</v>
      </c>
      <c r="E429" s="10" t="s">
        <v>736</v>
      </c>
      <c r="F429" s="10">
        <v>1</v>
      </c>
      <c r="G429" s="10" t="s">
        <v>2</v>
      </c>
      <c r="H429" s="10">
        <v>1</v>
      </c>
    </row>
    <row r="430" spans="1:8" x14ac:dyDescent="0.25">
      <c r="A430" s="8">
        <v>4</v>
      </c>
      <c r="B430" s="9" t="s">
        <v>448</v>
      </c>
      <c r="C430" s="10">
        <v>1</v>
      </c>
      <c r="D430" s="15">
        <v>18</v>
      </c>
      <c r="E430" s="10" t="s">
        <v>736</v>
      </c>
      <c r="F430" s="10">
        <v>1</v>
      </c>
      <c r="G430" s="10" t="s">
        <v>3</v>
      </c>
      <c r="H430" s="10">
        <v>1</v>
      </c>
    </row>
    <row r="431" spans="1:8" x14ac:dyDescent="0.25">
      <c r="A431" s="8">
        <v>5</v>
      </c>
      <c r="B431" s="9" t="s">
        <v>449</v>
      </c>
      <c r="C431" s="10">
        <v>1</v>
      </c>
      <c r="D431" s="15">
        <v>18</v>
      </c>
      <c r="E431" s="10" t="s">
        <v>736</v>
      </c>
      <c r="F431" s="10">
        <v>1</v>
      </c>
      <c r="G431" s="10" t="s">
        <v>4</v>
      </c>
      <c r="H431" s="10">
        <v>1</v>
      </c>
    </row>
    <row r="432" spans="1:8" x14ac:dyDescent="0.25">
      <c r="A432" s="8">
        <v>6</v>
      </c>
      <c r="B432" s="9" t="s">
        <v>450</v>
      </c>
      <c r="C432" s="10">
        <v>1</v>
      </c>
      <c r="D432" s="15">
        <v>18</v>
      </c>
      <c r="E432" s="10" t="s">
        <v>736</v>
      </c>
      <c r="F432" s="10">
        <v>1</v>
      </c>
      <c r="G432" s="10" t="s">
        <v>5</v>
      </c>
      <c r="H432" s="10">
        <v>1</v>
      </c>
    </row>
    <row r="433" spans="1:8" x14ac:dyDescent="0.25">
      <c r="A433" s="8">
        <v>7</v>
      </c>
      <c r="B433" s="9" t="s">
        <v>451</v>
      </c>
      <c r="C433" s="10">
        <v>1</v>
      </c>
      <c r="D433" s="15">
        <v>18</v>
      </c>
      <c r="E433" s="10" t="s">
        <v>736</v>
      </c>
      <c r="F433" s="10">
        <v>1</v>
      </c>
      <c r="G433" s="10" t="s">
        <v>7</v>
      </c>
      <c r="H433" s="10">
        <v>1</v>
      </c>
    </row>
    <row r="434" spans="1:8" x14ac:dyDescent="0.25">
      <c r="A434" s="8">
        <v>8</v>
      </c>
      <c r="B434" s="9" t="s">
        <v>452</v>
      </c>
      <c r="C434" s="10">
        <v>1</v>
      </c>
      <c r="D434" s="15">
        <v>18</v>
      </c>
      <c r="E434" s="10" t="s">
        <v>736</v>
      </c>
      <c r="F434" s="10">
        <v>1</v>
      </c>
      <c r="G434" s="10" t="s">
        <v>8</v>
      </c>
      <c r="H434" s="10">
        <v>1</v>
      </c>
    </row>
    <row r="435" spans="1:8" x14ac:dyDescent="0.25">
      <c r="A435" s="8">
        <v>9</v>
      </c>
      <c r="B435" s="9" t="s">
        <v>453</v>
      </c>
      <c r="C435" s="10">
        <v>1</v>
      </c>
      <c r="D435" s="15">
        <v>18</v>
      </c>
      <c r="E435" s="10" t="s">
        <v>736</v>
      </c>
      <c r="F435" s="10">
        <v>1</v>
      </c>
      <c r="G435" s="10" t="s">
        <v>9</v>
      </c>
      <c r="H435" s="10">
        <v>1</v>
      </c>
    </row>
    <row r="436" spans="1:8" x14ac:dyDescent="0.25">
      <c r="A436" s="8">
        <v>10</v>
      </c>
      <c r="B436" s="9" t="s">
        <v>454</v>
      </c>
      <c r="C436" s="10">
        <v>1</v>
      </c>
      <c r="D436" s="15">
        <v>18</v>
      </c>
      <c r="E436" s="10" t="s">
        <v>736</v>
      </c>
      <c r="F436" s="10">
        <v>1</v>
      </c>
      <c r="G436" s="10" t="s">
        <v>12</v>
      </c>
      <c r="H436" s="10">
        <v>1</v>
      </c>
    </row>
    <row r="437" spans="1:8" x14ac:dyDescent="0.25">
      <c r="A437" s="8">
        <v>11</v>
      </c>
      <c r="B437" s="9" t="s">
        <v>455</v>
      </c>
      <c r="C437" s="10">
        <v>1</v>
      </c>
      <c r="D437" s="15">
        <v>18</v>
      </c>
      <c r="E437" s="10" t="s">
        <v>736</v>
      </c>
      <c r="F437" s="10">
        <v>1</v>
      </c>
      <c r="G437" s="10" t="s">
        <v>13</v>
      </c>
      <c r="H437" s="10">
        <v>1</v>
      </c>
    </row>
    <row r="438" spans="1:8" x14ac:dyDescent="0.25">
      <c r="A438" s="8">
        <v>12</v>
      </c>
      <c r="B438" s="9" t="s">
        <v>456</v>
      </c>
      <c r="C438" s="10">
        <v>1</v>
      </c>
      <c r="D438" s="15">
        <v>18</v>
      </c>
      <c r="E438" s="10" t="s">
        <v>736</v>
      </c>
      <c r="F438" s="10">
        <v>1</v>
      </c>
      <c r="G438" s="10" t="s">
        <v>14</v>
      </c>
      <c r="H438" s="10">
        <v>1</v>
      </c>
    </row>
    <row r="439" spans="1:8" x14ac:dyDescent="0.25">
      <c r="A439" s="8">
        <v>13</v>
      </c>
      <c r="B439" s="9" t="s">
        <v>457</v>
      </c>
      <c r="C439" s="10">
        <v>1</v>
      </c>
      <c r="D439" s="15">
        <v>18</v>
      </c>
      <c r="E439" s="10" t="s">
        <v>736</v>
      </c>
      <c r="F439" s="10">
        <v>1</v>
      </c>
      <c r="G439" s="10" t="s">
        <v>15</v>
      </c>
      <c r="H439" s="10">
        <v>1</v>
      </c>
    </row>
    <row r="440" spans="1:8" x14ac:dyDescent="0.25">
      <c r="A440" s="8">
        <v>14</v>
      </c>
      <c r="B440" s="9" t="s">
        <v>458</v>
      </c>
      <c r="C440" s="10">
        <v>1</v>
      </c>
      <c r="D440" s="15">
        <v>18</v>
      </c>
      <c r="E440" s="10" t="s">
        <v>736</v>
      </c>
      <c r="F440" s="10">
        <v>1</v>
      </c>
      <c r="G440" s="10" t="s">
        <v>16</v>
      </c>
      <c r="H440" s="10">
        <v>1</v>
      </c>
    </row>
    <row r="441" spans="1:8" x14ac:dyDescent="0.25">
      <c r="A441" s="8">
        <v>15</v>
      </c>
      <c r="B441" s="9" t="s">
        <v>459</v>
      </c>
      <c r="C441" s="10">
        <v>1</v>
      </c>
      <c r="D441" s="15">
        <v>18</v>
      </c>
      <c r="E441" s="10" t="s">
        <v>736</v>
      </c>
      <c r="F441" s="10">
        <v>1</v>
      </c>
      <c r="G441" s="10" t="s">
        <v>17</v>
      </c>
      <c r="H441" s="10">
        <v>1</v>
      </c>
    </row>
    <row r="442" spans="1:8" x14ac:dyDescent="0.25">
      <c r="A442" s="8">
        <v>16</v>
      </c>
      <c r="B442" s="9" t="s">
        <v>460</v>
      </c>
      <c r="C442" s="10">
        <v>1</v>
      </c>
      <c r="D442" s="15">
        <v>18</v>
      </c>
      <c r="E442" s="10" t="s">
        <v>736</v>
      </c>
      <c r="F442" s="10">
        <v>1</v>
      </c>
      <c r="G442" s="10" t="s">
        <v>18</v>
      </c>
      <c r="H442" s="10">
        <v>1</v>
      </c>
    </row>
    <row r="443" spans="1:8" x14ac:dyDescent="0.25">
      <c r="A443" s="8">
        <v>17</v>
      </c>
      <c r="B443" s="9" t="s">
        <v>461</v>
      </c>
      <c r="C443" s="10">
        <v>1</v>
      </c>
      <c r="D443" s="15">
        <v>18</v>
      </c>
      <c r="E443" s="10" t="s">
        <v>736</v>
      </c>
      <c r="F443" s="10">
        <v>1</v>
      </c>
      <c r="G443" s="10" t="s">
        <v>19</v>
      </c>
      <c r="H443" s="10">
        <v>1</v>
      </c>
    </row>
    <row r="444" spans="1:8" x14ac:dyDescent="0.25">
      <c r="A444" s="8">
        <v>18</v>
      </c>
      <c r="B444" s="9" t="s">
        <v>462</v>
      </c>
      <c r="C444" s="10">
        <v>1</v>
      </c>
      <c r="D444" s="15">
        <v>18</v>
      </c>
      <c r="E444" s="10" t="s">
        <v>736</v>
      </c>
      <c r="F444" s="10">
        <v>1</v>
      </c>
      <c r="G444" s="10" t="s">
        <v>737</v>
      </c>
      <c r="H444" s="10">
        <v>1</v>
      </c>
    </row>
    <row r="445" spans="1:8" x14ac:dyDescent="0.25">
      <c r="A445" s="8">
        <v>19</v>
      </c>
      <c r="B445" s="9" t="s">
        <v>463</v>
      </c>
      <c r="C445" s="10">
        <v>1</v>
      </c>
      <c r="D445" s="15">
        <v>18</v>
      </c>
      <c r="E445" s="10" t="s">
        <v>736</v>
      </c>
      <c r="F445" s="10">
        <v>1</v>
      </c>
      <c r="G445" s="10" t="s">
        <v>738</v>
      </c>
      <c r="H445" s="10">
        <v>1</v>
      </c>
    </row>
    <row r="446" spans="1:8" x14ac:dyDescent="0.25">
      <c r="A446" s="8">
        <v>20</v>
      </c>
      <c r="B446" s="9" t="s">
        <v>464</v>
      </c>
      <c r="C446" s="10">
        <v>1</v>
      </c>
      <c r="D446" s="15">
        <v>18</v>
      </c>
      <c r="E446" s="10" t="s">
        <v>736</v>
      </c>
      <c r="F446" s="10">
        <v>1</v>
      </c>
      <c r="G446" s="10" t="s">
        <v>739</v>
      </c>
      <c r="H446" s="10">
        <v>1</v>
      </c>
    </row>
    <row r="447" spans="1:8" x14ac:dyDescent="0.25">
      <c r="A447" s="8">
        <v>21</v>
      </c>
      <c r="B447" s="9" t="s">
        <v>465</v>
      </c>
      <c r="C447" s="10">
        <v>1</v>
      </c>
      <c r="D447" s="15">
        <v>18</v>
      </c>
      <c r="E447" s="10" t="s">
        <v>736</v>
      </c>
      <c r="F447" s="10">
        <v>1</v>
      </c>
      <c r="G447" s="10" t="s">
        <v>740</v>
      </c>
      <c r="H447" s="10">
        <v>1</v>
      </c>
    </row>
    <row r="448" spans="1:8" x14ac:dyDescent="0.25">
      <c r="A448" s="8">
        <v>22</v>
      </c>
      <c r="B448" s="9" t="s">
        <v>466</v>
      </c>
      <c r="C448" s="10">
        <v>1</v>
      </c>
      <c r="D448" s="15">
        <v>18</v>
      </c>
      <c r="E448" s="10" t="s">
        <v>736</v>
      </c>
      <c r="F448" s="10">
        <v>1</v>
      </c>
      <c r="G448" s="10" t="s">
        <v>741</v>
      </c>
      <c r="H448" s="10">
        <v>1</v>
      </c>
    </row>
    <row r="449" spans="1:8" x14ac:dyDescent="0.25">
      <c r="A449" s="8">
        <v>23</v>
      </c>
      <c r="B449" s="9" t="s">
        <v>467</v>
      </c>
      <c r="C449" s="10">
        <v>1</v>
      </c>
      <c r="D449" s="15">
        <v>18</v>
      </c>
      <c r="E449" s="10" t="s">
        <v>736</v>
      </c>
      <c r="F449" s="10">
        <v>1</v>
      </c>
      <c r="G449" s="10" t="s">
        <v>742</v>
      </c>
      <c r="H449" s="10">
        <v>1</v>
      </c>
    </row>
    <row r="450" spans="1:8" x14ac:dyDescent="0.25">
      <c r="A450" s="8">
        <v>24</v>
      </c>
      <c r="B450" s="9" t="s">
        <v>468</v>
      </c>
      <c r="C450" s="10">
        <v>1</v>
      </c>
      <c r="D450" s="15">
        <v>18</v>
      </c>
      <c r="E450" s="10" t="s">
        <v>736</v>
      </c>
      <c r="F450" s="10">
        <v>1</v>
      </c>
      <c r="G450" s="10" t="s">
        <v>743</v>
      </c>
      <c r="H450" s="10">
        <v>1</v>
      </c>
    </row>
    <row r="451" spans="1:8" ht="15.75" thickBot="1" x14ac:dyDescent="0.3">
      <c r="A451" s="11">
        <v>25</v>
      </c>
      <c r="B451" s="12" t="s">
        <v>469</v>
      </c>
      <c r="C451" s="13">
        <v>1</v>
      </c>
      <c r="D451" s="17">
        <v>18</v>
      </c>
      <c r="E451" s="10" t="s">
        <v>736</v>
      </c>
      <c r="F451" s="10">
        <v>1</v>
      </c>
      <c r="G451" s="10" t="s">
        <v>744</v>
      </c>
      <c r="H451" s="10">
        <v>1</v>
      </c>
    </row>
    <row r="452" spans="1:8" x14ac:dyDescent="0.25">
      <c r="A452" s="5">
        <v>1</v>
      </c>
      <c r="B452" s="6" t="s">
        <v>470</v>
      </c>
      <c r="C452" s="7">
        <v>1</v>
      </c>
      <c r="D452" s="14">
        <v>19</v>
      </c>
      <c r="E452" s="10" t="s">
        <v>737</v>
      </c>
      <c r="F452" s="10">
        <v>1</v>
      </c>
      <c r="G452" s="10" t="s">
        <v>0</v>
      </c>
      <c r="H452" s="10">
        <v>1</v>
      </c>
    </row>
    <row r="453" spans="1:8" x14ac:dyDescent="0.25">
      <c r="A453" s="8">
        <v>2</v>
      </c>
      <c r="B453" s="9" t="s">
        <v>471</v>
      </c>
      <c r="C453" s="10">
        <v>1</v>
      </c>
      <c r="D453" s="15">
        <v>19</v>
      </c>
      <c r="E453" s="10" t="s">
        <v>737</v>
      </c>
      <c r="F453" s="10">
        <v>1</v>
      </c>
      <c r="G453" s="10" t="s">
        <v>1</v>
      </c>
      <c r="H453" s="10">
        <v>1</v>
      </c>
    </row>
    <row r="454" spans="1:8" x14ac:dyDescent="0.25">
      <c r="A454" s="8">
        <v>3</v>
      </c>
      <c r="B454" s="9" t="s">
        <v>472</v>
      </c>
      <c r="C454" s="10">
        <v>1</v>
      </c>
      <c r="D454" s="15">
        <v>19</v>
      </c>
      <c r="E454" s="10" t="s">
        <v>737</v>
      </c>
      <c r="F454" s="10">
        <v>1</v>
      </c>
      <c r="G454" s="10" t="s">
        <v>2</v>
      </c>
      <c r="H454" s="10">
        <v>1</v>
      </c>
    </row>
    <row r="455" spans="1:8" x14ac:dyDescent="0.25">
      <c r="A455" s="8">
        <v>4</v>
      </c>
      <c r="B455" s="9" t="s">
        <v>473</v>
      </c>
      <c r="C455" s="10">
        <v>1</v>
      </c>
      <c r="D455" s="15">
        <v>19</v>
      </c>
      <c r="E455" s="10" t="s">
        <v>737</v>
      </c>
      <c r="F455" s="10">
        <v>1</v>
      </c>
      <c r="G455" s="10" t="s">
        <v>3</v>
      </c>
      <c r="H455" s="10">
        <v>1</v>
      </c>
    </row>
    <row r="456" spans="1:8" x14ac:dyDescent="0.25">
      <c r="A456" s="8">
        <v>5</v>
      </c>
      <c r="B456" s="9" t="s">
        <v>474</v>
      </c>
      <c r="C456" s="10">
        <v>1</v>
      </c>
      <c r="D456" s="15">
        <v>19</v>
      </c>
      <c r="E456" s="10" t="s">
        <v>737</v>
      </c>
      <c r="F456" s="10">
        <v>1</v>
      </c>
      <c r="G456" s="10" t="s">
        <v>4</v>
      </c>
      <c r="H456" s="10">
        <v>1</v>
      </c>
    </row>
    <row r="457" spans="1:8" x14ac:dyDescent="0.25">
      <c r="A457" s="8">
        <v>6</v>
      </c>
      <c r="B457" s="9" t="s">
        <v>475</v>
      </c>
      <c r="C457" s="10">
        <v>1</v>
      </c>
      <c r="D457" s="15">
        <v>19</v>
      </c>
      <c r="E457" s="10" t="s">
        <v>737</v>
      </c>
      <c r="F457" s="10">
        <v>1</v>
      </c>
      <c r="G457" s="10" t="s">
        <v>5</v>
      </c>
      <c r="H457" s="10">
        <v>1</v>
      </c>
    </row>
    <row r="458" spans="1:8" x14ac:dyDescent="0.25">
      <c r="A458" s="8">
        <v>7</v>
      </c>
      <c r="B458" s="9" t="s">
        <v>476</v>
      </c>
      <c r="C458" s="10">
        <v>1</v>
      </c>
      <c r="D458" s="15">
        <v>19</v>
      </c>
      <c r="E458" s="10" t="s">
        <v>737</v>
      </c>
      <c r="F458" s="10">
        <v>1</v>
      </c>
      <c r="G458" s="10" t="s">
        <v>7</v>
      </c>
      <c r="H458" s="10">
        <v>1</v>
      </c>
    </row>
    <row r="459" spans="1:8" x14ac:dyDescent="0.25">
      <c r="A459" s="8">
        <v>8</v>
      </c>
      <c r="B459" s="9" t="s">
        <v>477</v>
      </c>
      <c r="C459" s="10">
        <v>1</v>
      </c>
      <c r="D459" s="15">
        <v>19</v>
      </c>
      <c r="E459" s="10" t="s">
        <v>737</v>
      </c>
      <c r="F459" s="10">
        <v>1</v>
      </c>
      <c r="G459" s="10" t="s">
        <v>8</v>
      </c>
      <c r="H459" s="10">
        <v>1</v>
      </c>
    </row>
    <row r="460" spans="1:8" x14ac:dyDescent="0.25">
      <c r="A460" s="8">
        <v>9</v>
      </c>
      <c r="B460" s="9" t="s">
        <v>478</v>
      </c>
      <c r="C460" s="10">
        <v>1</v>
      </c>
      <c r="D460" s="15">
        <v>19</v>
      </c>
      <c r="E460" s="10" t="s">
        <v>737</v>
      </c>
      <c r="F460" s="10">
        <v>1</v>
      </c>
      <c r="G460" s="10" t="s">
        <v>9</v>
      </c>
      <c r="H460" s="10">
        <v>1</v>
      </c>
    </row>
    <row r="461" spans="1:8" x14ac:dyDescent="0.25">
      <c r="A461" s="8">
        <v>10</v>
      </c>
      <c r="B461" s="9" t="s">
        <v>479</v>
      </c>
      <c r="C461" s="10">
        <v>1</v>
      </c>
      <c r="D461" s="15">
        <v>19</v>
      </c>
      <c r="E461" s="10" t="s">
        <v>737</v>
      </c>
      <c r="F461" s="10">
        <v>1</v>
      </c>
      <c r="G461" s="10" t="s">
        <v>12</v>
      </c>
      <c r="H461" s="10">
        <v>1</v>
      </c>
    </row>
    <row r="462" spans="1:8" x14ac:dyDescent="0.25">
      <c r="A462" s="8">
        <v>11</v>
      </c>
      <c r="B462" s="9" t="s">
        <v>480</v>
      </c>
      <c r="C462" s="10">
        <v>1</v>
      </c>
      <c r="D462" s="15">
        <v>19</v>
      </c>
      <c r="E462" s="10" t="s">
        <v>737</v>
      </c>
      <c r="F462" s="10">
        <v>1</v>
      </c>
      <c r="G462" s="10" t="s">
        <v>13</v>
      </c>
      <c r="H462" s="10">
        <v>1</v>
      </c>
    </row>
    <row r="463" spans="1:8" x14ac:dyDescent="0.25">
      <c r="A463" s="8">
        <v>12</v>
      </c>
      <c r="B463" s="9" t="s">
        <v>481</v>
      </c>
      <c r="C463" s="10">
        <v>1</v>
      </c>
      <c r="D463" s="15">
        <v>19</v>
      </c>
      <c r="E463" s="10" t="s">
        <v>737</v>
      </c>
      <c r="F463" s="10">
        <v>1</v>
      </c>
      <c r="G463" s="10" t="s">
        <v>14</v>
      </c>
      <c r="H463" s="10">
        <v>1</v>
      </c>
    </row>
    <row r="464" spans="1:8" x14ac:dyDescent="0.25">
      <c r="A464" s="8">
        <v>13</v>
      </c>
      <c r="B464" s="9" t="s">
        <v>482</v>
      </c>
      <c r="C464" s="10">
        <v>1</v>
      </c>
      <c r="D464" s="15">
        <v>19</v>
      </c>
      <c r="E464" s="10" t="s">
        <v>737</v>
      </c>
      <c r="F464" s="10">
        <v>1</v>
      </c>
      <c r="G464" s="10" t="s">
        <v>15</v>
      </c>
      <c r="H464" s="10">
        <v>1</v>
      </c>
    </row>
    <row r="465" spans="1:8" x14ac:dyDescent="0.25">
      <c r="A465" s="8">
        <v>14</v>
      </c>
      <c r="B465" s="9" t="s">
        <v>483</v>
      </c>
      <c r="C465" s="10">
        <v>1</v>
      </c>
      <c r="D465" s="15">
        <v>19</v>
      </c>
      <c r="E465" s="10" t="s">
        <v>737</v>
      </c>
      <c r="F465" s="10">
        <v>1</v>
      </c>
      <c r="G465" s="10" t="s">
        <v>16</v>
      </c>
      <c r="H465" s="10">
        <v>1</v>
      </c>
    </row>
    <row r="466" spans="1:8" x14ac:dyDescent="0.25">
      <c r="A466" s="8">
        <v>15</v>
      </c>
      <c r="B466" s="9" t="s">
        <v>484</v>
      </c>
      <c r="C466" s="10">
        <v>1</v>
      </c>
      <c r="D466" s="15">
        <v>19</v>
      </c>
      <c r="E466" s="10" t="s">
        <v>737</v>
      </c>
      <c r="F466" s="10">
        <v>1</v>
      </c>
      <c r="G466" s="10" t="s">
        <v>17</v>
      </c>
      <c r="H466" s="10">
        <v>1</v>
      </c>
    </row>
    <row r="467" spans="1:8" x14ac:dyDescent="0.25">
      <c r="A467" s="8">
        <v>16</v>
      </c>
      <c r="B467" s="9" t="s">
        <v>485</v>
      </c>
      <c r="C467" s="10">
        <v>1</v>
      </c>
      <c r="D467" s="15">
        <v>19</v>
      </c>
      <c r="E467" s="10" t="s">
        <v>737</v>
      </c>
      <c r="F467" s="10">
        <v>1</v>
      </c>
      <c r="G467" s="10" t="s">
        <v>18</v>
      </c>
      <c r="H467" s="10">
        <v>1</v>
      </c>
    </row>
    <row r="468" spans="1:8" x14ac:dyDescent="0.25">
      <c r="A468" s="8">
        <v>17</v>
      </c>
      <c r="B468" s="9" t="s">
        <v>486</v>
      </c>
      <c r="C468" s="10">
        <v>1</v>
      </c>
      <c r="D468" s="15">
        <v>19</v>
      </c>
      <c r="E468" s="10" t="s">
        <v>737</v>
      </c>
      <c r="F468" s="10">
        <v>1</v>
      </c>
      <c r="G468" s="10" t="s">
        <v>19</v>
      </c>
      <c r="H468" s="10">
        <v>1</v>
      </c>
    </row>
    <row r="469" spans="1:8" x14ac:dyDescent="0.25">
      <c r="A469" s="8">
        <v>18</v>
      </c>
      <c r="B469" s="9" t="s">
        <v>487</v>
      </c>
      <c r="C469" s="10">
        <v>1</v>
      </c>
      <c r="D469" s="15">
        <v>19</v>
      </c>
      <c r="E469" s="10" t="s">
        <v>737</v>
      </c>
      <c r="F469" s="10">
        <v>1</v>
      </c>
      <c r="G469" s="10" t="s">
        <v>736</v>
      </c>
      <c r="H469" s="10">
        <v>1</v>
      </c>
    </row>
    <row r="470" spans="1:8" x14ac:dyDescent="0.25">
      <c r="A470" s="8">
        <v>19</v>
      </c>
      <c r="B470" s="9" t="s">
        <v>488</v>
      </c>
      <c r="C470" s="10">
        <v>1</v>
      </c>
      <c r="D470" s="15">
        <v>19</v>
      </c>
      <c r="E470" s="10" t="s">
        <v>737</v>
      </c>
      <c r="F470" s="10">
        <v>1</v>
      </c>
      <c r="G470" s="10" t="s">
        <v>738</v>
      </c>
      <c r="H470" s="10">
        <v>1</v>
      </c>
    </row>
    <row r="471" spans="1:8" x14ac:dyDescent="0.25">
      <c r="A471" s="8">
        <v>20</v>
      </c>
      <c r="B471" s="9" t="s">
        <v>489</v>
      </c>
      <c r="C471" s="10">
        <v>1</v>
      </c>
      <c r="D471" s="15">
        <v>19</v>
      </c>
      <c r="E471" s="10" t="s">
        <v>737</v>
      </c>
      <c r="F471" s="10">
        <v>1</v>
      </c>
      <c r="G471" s="10" t="s">
        <v>739</v>
      </c>
      <c r="H471" s="10">
        <v>1</v>
      </c>
    </row>
    <row r="472" spans="1:8" x14ac:dyDescent="0.25">
      <c r="A472" s="8">
        <v>21</v>
      </c>
      <c r="B472" s="9" t="s">
        <v>490</v>
      </c>
      <c r="C472" s="10">
        <v>1</v>
      </c>
      <c r="D472" s="15">
        <v>19</v>
      </c>
      <c r="E472" s="10" t="s">
        <v>737</v>
      </c>
      <c r="F472" s="10">
        <v>1</v>
      </c>
      <c r="G472" s="10" t="s">
        <v>740</v>
      </c>
      <c r="H472" s="10">
        <v>1</v>
      </c>
    </row>
    <row r="473" spans="1:8" x14ac:dyDescent="0.25">
      <c r="A473" s="8">
        <v>22</v>
      </c>
      <c r="B473" s="9" t="s">
        <v>491</v>
      </c>
      <c r="C473" s="10">
        <v>1</v>
      </c>
      <c r="D473" s="15">
        <v>19</v>
      </c>
      <c r="E473" s="10" t="s">
        <v>737</v>
      </c>
      <c r="F473" s="10">
        <v>1</v>
      </c>
      <c r="G473" s="10" t="s">
        <v>741</v>
      </c>
      <c r="H473" s="10">
        <v>1</v>
      </c>
    </row>
    <row r="474" spans="1:8" x14ac:dyDescent="0.25">
      <c r="A474" s="8">
        <v>23</v>
      </c>
      <c r="B474" s="9" t="s">
        <v>492</v>
      </c>
      <c r="C474" s="10">
        <v>1</v>
      </c>
      <c r="D474" s="15">
        <v>19</v>
      </c>
      <c r="E474" s="10" t="s">
        <v>737</v>
      </c>
      <c r="F474" s="10">
        <v>1</v>
      </c>
      <c r="G474" s="10" t="s">
        <v>742</v>
      </c>
      <c r="H474" s="10">
        <v>1</v>
      </c>
    </row>
    <row r="475" spans="1:8" x14ac:dyDescent="0.25">
      <c r="A475" s="8">
        <v>24</v>
      </c>
      <c r="B475" s="9" t="s">
        <v>493</v>
      </c>
      <c r="C475" s="10">
        <v>1</v>
      </c>
      <c r="D475" s="15">
        <v>19</v>
      </c>
      <c r="E475" s="10" t="s">
        <v>737</v>
      </c>
      <c r="F475" s="10">
        <v>1</v>
      </c>
      <c r="G475" s="10" t="s">
        <v>743</v>
      </c>
      <c r="H475" s="10">
        <v>1</v>
      </c>
    </row>
    <row r="476" spans="1:8" ht="15.75" thickBot="1" x14ac:dyDescent="0.3">
      <c r="A476" s="11">
        <v>25</v>
      </c>
      <c r="B476" s="12" t="s">
        <v>494</v>
      </c>
      <c r="C476" s="13">
        <v>1</v>
      </c>
      <c r="D476" s="17">
        <v>19</v>
      </c>
      <c r="E476" s="10" t="s">
        <v>737</v>
      </c>
      <c r="F476" s="10">
        <v>1</v>
      </c>
      <c r="G476" s="10" t="s">
        <v>744</v>
      </c>
      <c r="H476" s="10">
        <v>1</v>
      </c>
    </row>
    <row r="477" spans="1:8" x14ac:dyDescent="0.25">
      <c r="A477" s="5">
        <v>1</v>
      </c>
      <c r="B477" s="6" t="s">
        <v>495</v>
      </c>
      <c r="C477" s="7">
        <v>1</v>
      </c>
      <c r="D477" s="14">
        <v>20</v>
      </c>
      <c r="E477" s="10" t="s">
        <v>738</v>
      </c>
      <c r="F477" s="10">
        <v>1</v>
      </c>
      <c r="G477" s="10" t="s">
        <v>0</v>
      </c>
      <c r="H477" s="10">
        <v>1</v>
      </c>
    </row>
    <row r="478" spans="1:8" x14ac:dyDescent="0.25">
      <c r="A478" s="8">
        <v>2</v>
      </c>
      <c r="B478" s="9" t="s">
        <v>496</v>
      </c>
      <c r="C478" s="10">
        <v>1</v>
      </c>
      <c r="D478" s="15">
        <v>20</v>
      </c>
      <c r="E478" s="10" t="s">
        <v>738</v>
      </c>
      <c r="F478" s="10">
        <v>1</v>
      </c>
      <c r="G478" s="10" t="s">
        <v>1</v>
      </c>
      <c r="H478" s="10">
        <v>1</v>
      </c>
    </row>
    <row r="479" spans="1:8" x14ac:dyDescent="0.25">
      <c r="A479" s="8">
        <v>3</v>
      </c>
      <c r="B479" s="9" t="s">
        <v>497</v>
      </c>
      <c r="C479" s="10">
        <v>1</v>
      </c>
      <c r="D479" s="15">
        <v>20</v>
      </c>
      <c r="E479" s="10" t="s">
        <v>738</v>
      </c>
      <c r="F479" s="10">
        <v>1</v>
      </c>
      <c r="G479" s="10" t="s">
        <v>2</v>
      </c>
      <c r="H479" s="10">
        <v>1</v>
      </c>
    </row>
    <row r="480" spans="1:8" x14ac:dyDescent="0.25">
      <c r="A480" s="8">
        <v>4</v>
      </c>
      <c r="B480" s="9" t="s">
        <v>498</v>
      </c>
      <c r="C480" s="10">
        <v>1</v>
      </c>
      <c r="D480" s="15">
        <v>20</v>
      </c>
      <c r="E480" s="10" t="s">
        <v>738</v>
      </c>
      <c r="F480" s="10">
        <v>1</v>
      </c>
      <c r="G480" s="10" t="s">
        <v>3</v>
      </c>
      <c r="H480" s="10">
        <v>1</v>
      </c>
    </row>
    <row r="481" spans="1:8" x14ac:dyDescent="0.25">
      <c r="A481" s="8">
        <v>5</v>
      </c>
      <c r="B481" s="9" t="s">
        <v>499</v>
      </c>
      <c r="C481" s="10">
        <v>1</v>
      </c>
      <c r="D481" s="15">
        <v>20</v>
      </c>
      <c r="E481" s="10" t="s">
        <v>738</v>
      </c>
      <c r="F481" s="10">
        <v>1</v>
      </c>
      <c r="G481" s="10" t="s">
        <v>4</v>
      </c>
      <c r="H481" s="10">
        <v>1</v>
      </c>
    </row>
    <row r="482" spans="1:8" x14ac:dyDescent="0.25">
      <c r="A482" s="8">
        <v>6</v>
      </c>
      <c r="B482" s="9" t="s">
        <v>500</v>
      </c>
      <c r="C482" s="10">
        <v>1</v>
      </c>
      <c r="D482" s="15">
        <v>20</v>
      </c>
      <c r="E482" s="10" t="s">
        <v>738</v>
      </c>
      <c r="F482" s="10">
        <v>1</v>
      </c>
      <c r="G482" s="10" t="s">
        <v>5</v>
      </c>
      <c r="H482" s="10">
        <v>1</v>
      </c>
    </row>
    <row r="483" spans="1:8" x14ac:dyDescent="0.25">
      <c r="A483" s="8">
        <v>7</v>
      </c>
      <c r="B483" s="9" t="s">
        <v>501</v>
      </c>
      <c r="C483" s="10">
        <v>1</v>
      </c>
      <c r="D483" s="15">
        <v>20</v>
      </c>
      <c r="E483" s="10" t="s">
        <v>738</v>
      </c>
      <c r="F483" s="10">
        <v>1</v>
      </c>
      <c r="G483" s="10" t="s">
        <v>7</v>
      </c>
      <c r="H483" s="10">
        <v>1</v>
      </c>
    </row>
    <row r="484" spans="1:8" x14ac:dyDescent="0.25">
      <c r="A484" s="8">
        <v>8</v>
      </c>
      <c r="B484" s="9" t="s">
        <v>502</v>
      </c>
      <c r="C484" s="10">
        <v>1</v>
      </c>
      <c r="D484" s="15">
        <v>20</v>
      </c>
      <c r="E484" s="10" t="s">
        <v>738</v>
      </c>
      <c r="F484" s="10">
        <v>1</v>
      </c>
      <c r="G484" s="10" t="s">
        <v>8</v>
      </c>
      <c r="H484" s="10">
        <v>1</v>
      </c>
    </row>
    <row r="485" spans="1:8" x14ac:dyDescent="0.25">
      <c r="A485" s="8">
        <v>9</v>
      </c>
      <c r="B485" s="9" t="s">
        <v>503</v>
      </c>
      <c r="C485" s="10">
        <v>1</v>
      </c>
      <c r="D485" s="15">
        <v>20</v>
      </c>
      <c r="E485" s="10" t="s">
        <v>738</v>
      </c>
      <c r="F485" s="10">
        <v>1</v>
      </c>
      <c r="G485" s="10" t="s">
        <v>9</v>
      </c>
      <c r="H485" s="10">
        <v>1</v>
      </c>
    </row>
    <row r="486" spans="1:8" x14ac:dyDescent="0.25">
      <c r="A486" s="8">
        <v>10</v>
      </c>
      <c r="B486" s="9" t="s">
        <v>504</v>
      </c>
      <c r="C486" s="10">
        <v>1</v>
      </c>
      <c r="D486" s="15">
        <v>20</v>
      </c>
      <c r="E486" s="10" t="s">
        <v>738</v>
      </c>
      <c r="F486" s="10">
        <v>1</v>
      </c>
      <c r="G486" s="10" t="s">
        <v>12</v>
      </c>
      <c r="H486" s="10">
        <v>1</v>
      </c>
    </row>
    <row r="487" spans="1:8" x14ac:dyDescent="0.25">
      <c r="A487" s="8">
        <v>11</v>
      </c>
      <c r="B487" s="9" t="s">
        <v>505</v>
      </c>
      <c r="C487" s="10">
        <v>1</v>
      </c>
      <c r="D487" s="15">
        <v>20</v>
      </c>
      <c r="E487" s="10" t="s">
        <v>738</v>
      </c>
      <c r="F487" s="10">
        <v>1</v>
      </c>
      <c r="G487" s="10" t="s">
        <v>13</v>
      </c>
      <c r="H487" s="10">
        <v>1</v>
      </c>
    </row>
    <row r="488" spans="1:8" x14ac:dyDescent="0.25">
      <c r="A488" s="8">
        <v>12</v>
      </c>
      <c r="B488" s="9" t="s">
        <v>506</v>
      </c>
      <c r="C488" s="10">
        <v>1</v>
      </c>
      <c r="D488" s="15">
        <v>20</v>
      </c>
      <c r="E488" s="10" t="s">
        <v>738</v>
      </c>
      <c r="F488" s="10">
        <v>1</v>
      </c>
      <c r="G488" s="10" t="s">
        <v>14</v>
      </c>
      <c r="H488" s="10">
        <v>1</v>
      </c>
    </row>
    <row r="489" spans="1:8" x14ac:dyDescent="0.25">
      <c r="A489" s="8">
        <v>13</v>
      </c>
      <c r="B489" s="9" t="s">
        <v>507</v>
      </c>
      <c r="C489" s="10">
        <v>1</v>
      </c>
      <c r="D489" s="15">
        <v>20</v>
      </c>
      <c r="E489" s="10" t="s">
        <v>738</v>
      </c>
      <c r="F489" s="10">
        <v>1</v>
      </c>
      <c r="G489" s="10" t="s">
        <v>15</v>
      </c>
      <c r="H489" s="10">
        <v>1</v>
      </c>
    </row>
    <row r="490" spans="1:8" x14ac:dyDescent="0.25">
      <c r="A490" s="8">
        <v>14</v>
      </c>
      <c r="B490" s="9" t="s">
        <v>508</v>
      </c>
      <c r="C490" s="10">
        <v>1</v>
      </c>
      <c r="D490" s="15">
        <v>20</v>
      </c>
      <c r="E490" s="10" t="s">
        <v>738</v>
      </c>
      <c r="F490" s="10">
        <v>1</v>
      </c>
      <c r="G490" s="10" t="s">
        <v>16</v>
      </c>
      <c r="H490" s="10">
        <v>1</v>
      </c>
    </row>
    <row r="491" spans="1:8" x14ac:dyDescent="0.25">
      <c r="A491" s="8">
        <v>15</v>
      </c>
      <c r="B491" s="9" t="s">
        <v>509</v>
      </c>
      <c r="C491" s="10">
        <v>1</v>
      </c>
      <c r="D491" s="15">
        <v>20</v>
      </c>
      <c r="E491" s="10" t="s">
        <v>738</v>
      </c>
      <c r="F491" s="10">
        <v>1</v>
      </c>
      <c r="G491" s="10" t="s">
        <v>17</v>
      </c>
      <c r="H491" s="10">
        <v>1</v>
      </c>
    </row>
    <row r="492" spans="1:8" x14ac:dyDescent="0.25">
      <c r="A492" s="8">
        <v>16</v>
      </c>
      <c r="B492" s="9" t="s">
        <v>510</v>
      </c>
      <c r="C492" s="10">
        <v>1</v>
      </c>
      <c r="D492" s="15">
        <v>20</v>
      </c>
      <c r="E492" s="10" t="s">
        <v>738</v>
      </c>
      <c r="F492" s="10">
        <v>1</v>
      </c>
      <c r="G492" s="10" t="s">
        <v>18</v>
      </c>
      <c r="H492" s="10">
        <v>1</v>
      </c>
    </row>
    <row r="493" spans="1:8" x14ac:dyDescent="0.25">
      <c r="A493" s="8">
        <v>17</v>
      </c>
      <c r="B493" s="9" t="s">
        <v>511</v>
      </c>
      <c r="C493" s="10">
        <v>1</v>
      </c>
      <c r="D493" s="15">
        <v>20</v>
      </c>
      <c r="E493" s="10" t="s">
        <v>738</v>
      </c>
      <c r="F493" s="10">
        <v>1</v>
      </c>
      <c r="G493" s="10" t="s">
        <v>19</v>
      </c>
      <c r="H493" s="10">
        <v>1</v>
      </c>
    </row>
    <row r="494" spans="1:8" x14ac:dyDescent="0.25">
      <c r="A494" s="8">
        <v>18</v>
      </c>
      <c r="B494" s="9" t="s">
        <v>512</v>
      </c>
      <c r="C494" s="10">
        <v>1</v>
      </c>
      <c r="D494" s="15">
        <v>20</v>
      </c>
      <c r="E494" s="10" t="s">
        <v>738</v>
      </c>
      <c r="F494" s="10">
        <v>1</v>
      </c>
      <c r="G494" s="10" t="s">
        <v>736</v>
      </c>
      <c r="H494" s="10">
        <v>1</v>
      </c>
    </row>
    <row r="495" spans="1:8" x14ac:dyDescent="0.25">
      <c r="A495" s="8">
        <v>19</v>
      </c>
      <c r="B495" s="9" t="s">
        <v>513</v>
      </c>
      <c r="C495" s="10">
        <v>1</v>
      </c>
      <c r="D495" s="15">
        <v>20</v>
      </c>
      <c r="E495" s="10" t="s">
        <v>738</v>
      </c>
      <c r="F495" s="10">
        <v>1</v>
      </c>
      <c r="G495" s="10" t="s">
        <v>737</v>
      </c>
      <c r="H495" s="10">
        <v>1</v>
      </c>
    </row>
    <row r="496" spans="1:8" x14ac:dyDescent="0.25">
      <c r="A496" s="8">
        <v>20</v>
      </c>
      <c r="B496" s="9" t="s">
        <v>514</v>
      </c>
      <c r="C496" s="10">
        <v>1</v>
      </c>
      <c r="D496" s="15">
        <v>20</v>
      </c>
      <c r="E496" s="10" t="s">
        <v>738</v>
      </c>
      <c r="F496" s="10">
        <v>1</v>
      </c>
      <c r="G496" s="10" t="s">
        <v>739</v>
      </c>
      <c r="H496" s="10">
        <v>1</v>
      </c>
    </row>
    <row r="497" spans="1:8" x14ac:dyDescent="0.25">
      <c r="A497" s="8">
        <v>21</v>
      </c>
      <c r="B497" s="9" t="s">
        <v>515</v>
      </c>
      <c r="C497" s="10">
        <v>1</v>
      </c>
      <c r="D497" s="15">
        <v>20</v>
      </c>
      <c r="E497" s="10" t="s">
        <v>738</v>
      </c>
      <c r="F497" s="10">
        <v>1</v>
      </c>
      <c r="G497" s="10" t="s">
        <v>740</v>
      </c>
      <c r="H497" s="10">
        <v>1</v>
      </c>
    </row>
    <row r="498" spans="1:8" x14ac:dyDescent="0.25">
      <c r="A498" s="8">
        <v>22</v>
      </c>
      <c r="B498" s="9" t="s">
        <v>516</v>
      </c>
      <c r="C498" s="10">
        <v>1</v>
      </c>
      <c r="D498" s="15">
        <v>20</v>
      </c>
      <c r="E498" s="10" t="s">
        <v>738</v>
      </c>
      <c r="F498" s="10">
        <v>1</v>
      </c>
      <c r="G498" s="10" t="s">
        <v>741</v>
      </c>
      <c r="H498" s="10">
        <v>1</v>
      </c>
    </row>
    <row r="499" spans="1:8" x14ac:dyDescent="0.25">
      <c r="A499" s="8">
        <v>23</v>
      </c>
      <c r="B499" s="9" t="s">
        <v>517</v>
      </c>
      <c r="C499" s="10">
        <v>1</v>
      </c>
      <c r="D499" s="15">
        <v>20</v>
      </c>
      <c r="E499" s="10" t="s">
        <v>738</v>
      </c>
      <c r="F499" s="10">
        <v>1</v>
      </c>
      <c r="G499" s="10" t="s">
        <v>742</v>
      </c>
      <c r="H499" s="10">
        <v>1</v>
      </c>
    </row>
    <row r="500" spans="1:8" x14ac:dyDescent="0.25">
      <c r="A500" s="8">
        <v>24</v>
      </c>
      <c r="B500" s="9" t="s">
        <v>518</v>
      </c>
      <c r="C500" s="10">
        <v>1</v>
      </c>
      <c r="D500" s="15">
        <v>20</v>
      </c>
      <c r="E500" s="10" t="s">
        <v>738</v>
      </c>
      <c r="F500" s="10">
        <v>1</v>
      </c>
      <c r="G500" s="10" t="s">
        <v>743</v>
      </c>
      <c r="H500" s="10">
        <v>1</v>
      </c>
    </row>
    <row r="501" spans="1:8" ht="15.75" thickBot="1" x14ac:dyDescent="0.3">
      <c r="A501" s="11">
        <v>25</v>
      </c>
      <c r="B501" s="12" t="s">
        <v>519</v>
      </c>
      <c r="C501" s="13">
        <v>1</v>
      </c>
      <c r="D501" s="17">
        <v>20</v>
      </c>
      <c r="E501" s="10" t="s">
        <v>738</v>
      </c>
      <c r="F501" s="10">
        <v>1</v>
      </c>
      <c r="G501" s="10" t="s">
        <v>744</v>
      </c>
      <c r="H501" s="10">
        <v>1</v>
      </c>
    </row>
    <row r="502" spans="1:8" x14ac:dyDescent="0.25">
      <c r="A502" s="5">
        <v>1</v>
      </c>
      <c r="B502" s="6" t="s">
        <v>520</v>
      </c>
      <c r="C502" s="7">
        <v>1</v>
      </c>
      <c r="D502" s="14">
        <v>21</v>
      </c>
      <c r="E502" s="10" t="s">
        <v>739</v>
      </c>
      <c r="F502" s="10">
        <v>1</v>
      </c>
      <c r="G502" s="10" t="s">
        <v>0</v>
      </c>
      <c r="H502" s="10">
        <v>1</v>
      </c>
    </row>
    <row r="503" spans="1:8" x14ac:dyDescent="0.25">
      <c r="A503" s="8">
        <v>2</v>
      </c>
      <c r="B503" s="9" t="s">
        <v>521</v>
      </c>
      <c r="C503" s="10">
        <v>1</v>
      </c>
      <c r="D503" s="15">
        <v>21</v>
      </c>
      <c r="E503" s="10" t="s">
        <v>739</v>
      </c>
      <c r="F503" s="10">
        <v>1</v>
      </c>
      <c r="G503" s="10" t="s">
        <v>1</v>
      </c>
      <c r="H503" s="10">
        <v>1</v>
      </c>
    </row>
    <row r="504" spans="1:8" x14ac:dyDescent="0.25">
      <c r="A504" s="8">
        <v>3</v>
      </c>
      <c r="B504" s="9" t="s">
        <v>522</v>
      </c>
      <c r="C504" s="10">
        <v>1</v>
      </c>
      <c r="D504" s="15">
        <v>21</v>
      </c>
      <c r="E504" s="10" t="s">
        <v>739</v>
      </c>
      <c r="F504" s="10">
        <v>1</v>
      </c>
      <c r="G504" s="10" t="s">
        <v>2</v>
      </c>
      <c r="H504" s="10">
        <v>1</v>
      </c>
    </row>
    <row r="505" spans="1:8" x14ac:dyDescent="0.25">
      <c r="A505" s="8">
        <v>4</v>
      </c>
      <c r="B505" s="9" t="s">
        <v>523</v>
      </c>
      <c r="C505" s="10">
        <v>1</v>
      </c>
      <c r="D505" s="15">
        <v>21</v>
      </c>
      <c r="E505" s="10" t="s">
        <v>739</v>
      </c>
      <c r="F505" s="10">
        <v>1</v>
      </c>
      <c r="G505" s="10" t="s">
        <v>3</v>
      </c>
      <c r="H505" s="10">
        <v>1</v>
      </c>
    </row>
    <row r="506" spans="1:8" x14ac:dyDescent="0.25">
      <c r="A506" s="8">
        <v>5</v>
      </c>
      <c r="B506" s="9" t="s">
        <v>524</v>
      </c>
      <c r="C506" s="10">
        <v>1</v>
      </c>
      <c r="D506" s="15">
        <v>21</v>
      </c>
      <c r="E506" s="10" t="s">
        <v>739</v>
      </c>
      <c r="F506" s="10">
        <v>1</v>
      </c>
      <c r="G506" s="10" t="s">
        <v>4</v>
      </c>
      <c r="H506" s="10">
        <v>1</v>
      </c>
    </row>
    <row r="507" spans="1:8" x14ac:dyDescent="0.25">
      <c r="A507" s="8">
        <v>6</v>
      </c>
      <c r="B507" s="9" t="s">
        <v>525</v>
      </c>
      <c r="C507" s="10">
        <v>1</v>
      </c>
      <c r="D507" s="15">
        <v>21</v>
      </c>
      <c r="E507" s="10" t="s">
        <v>739</v>
      </c>
      <c r="F507" s="10">
        <v>1</v>
      </c>
      <c r="G507" s="10" t="s">
        <v>5</v>
      </c>
      <c r="H507" s="10">
        <v>1</v>
      </c>
    </row>
    <row r="508" spans="1:8" x14ac:dyDescent="0.25">
      <c r="A508" s="8">
        <v>7</v>
      </c>
      <c r="B508" s="9" t="s">
        <v>526</v>
      </c>
      <c r="C508" s="10">
        <v>1</v>
      </c>
      <c r="D508" s="15">
        <v>21</v>
      </c>
      <c r="E508" s="10" t="s">
        <v>739</v>
      </c>
      <c r="F508" s="10">
        <v>1</v>
      </c>
      <c r="G508" s="10" t="s">
        <v>7</v>
      </c>
      <c r="H508" s="10">
        <v>1</v>
      </c>
    </row>
    <row r="509" spans="1:8" x14ac:dyDescent="0.25">
      <c r="A509" s="8">
        <v>8</v>
      </c>
      <c r="B509" s="9" t="s">
        <v>527</v>
      </c>
      <c r="C509" s="10">
        <v>1</v>
      </c>
      <c r="D509" s="15">
        <v>21</v>
      </c>
      <c r="E509" s="10" t="s">
        <v>739</v>
      </c>
      <c r="F509" s="10">
        <v>1</v>
      </c>
      <c r="G509" s="10" t="s">
        <v>8</v>
      </c>
      <c r="H509" s="10">
        <v>1</v>
      </c>
    </row>
    <row r="510" spans="1:8" x14ac:dyDescent="0.25">
      <c r="A510" s="8">
        <v>9</v>
      </c>
      <c r="B510" s="9" t="s">
        <v>528</v>
      </c>
      <c r="C510" s="10">
        <v>1</v>
      </c>
      <c r="D510" s="15">
        <v>21</v>
      </c>
      <c r="E510" s="10" t="s">
        <v>739</v>
      </c>
      <c r="F510" s="10">
        <v>1</v>
      </c>
      <c r="G510" s="10" t="s">
        <v>9</v>
      </c>
      <c r="H510" s="10">
        <v>1</v>
      </c>
    </row>
    <row r="511" spans="1:8" x14ac:dyDescent="0.25">
      <c r="A511" s="8">
        <v>10</v>
      </c>
      <c r="B511" s="9" t="s">
        <v>529</v>
      </c>
      <c r="C511" s="10">
        <v>1</v>
      </c>
      <c r="D511" s="15">
        <v>21</v>
      </c>
      <c r="E511" s="10" t="s">
        <v>739</v>
      </c>
      <c r="F511" s="10">
        <v>1</v>
      </c>
      <c r="G511" s="10" t="s">
        <v>12</v>
      </c>
      <c r="H511" s="10">
        <v>1</v>
      </c>
    </row>
    <row r="512" spans="1:8" x14ac:dyDescent="0.25">
      <c r="A512" s="8">
        <v>11</v>
      </c>
      <c r="B512" s="9" t="s">
        <v>530</v>
      </c>
      <c r="C512" s="10">
        <v>1</v>
      </c>
      <c r="D512" s="15">
        <v>21</v>
      </c>
      <c r="E512" s="10" t="s">
        <v>739</v>
      </c>
      <c r="F512" s="10">
        <v>1</v>
      </c>
      <c r="G512" s="10" t="s">
        <v>13</v>
      </c>
      <c r="H512" s="10">
        <v>1</v>
      </c>
    </row>
    <row r="513" spans="1:8" x14ac:dyDescent="0.25">
      <c r="A513" s="8">
        <v>12</v>
      </c>
      <c r="B513" s="9" t="s">
        <v>531</v>
      </c>
      <c r="C513" s="10">
        <v>1</v>
      </c>
      <c r="D513" s="15">
        <v>21</v>
      </c>
      <c r="E513" s="10" t="s">
        <v>739</v>
      </c>
      <c r="F513" s="10">
        <v>1</v>
      </c>
      <c r="G513" s="10" t="s">
        <v>14</v>
      </c>
      <c r="H513" s="10">
        <v>1</v>
      </c>
    </row>
    <row r="514" spans="1:8" x14ac:dyDescent="0.25">
      <c r="A514" s="8">
        <v>13</v>
      </c>
      <c r="B514" s="9" t="s">
        <v>532</v>
      </c>
      <c r="C514" s="10">
        <v>1</v>
      </c>
      <c r="D514" s="15">
        <v>21</v>
      </c>
      <c r="E514" s="10" t="s">
        <v>739</v>
      </c>
      <c r="F514" s="10">
        <v>1</v>
      </c>
      <c r="G514" s="10" t="s">
        <v>15</v>
      </c>
      <c r="H514" s="10">
        <v>1</v>
      </c>
    </row>
    <row r="515" spans="1:8" x14ac:dyDescent="0.25">
      <c r="A515" s="8">
        <v>14</v>
      </c>
      <c r="B515" s="9" t="s">
        <v>533</v>
      </c>
      <c r="C515" s="10">
        <v>1</v>
      </c>
      <c r="D515" s="15">
        <v>21</v>
      </c>
      <c r="E515" s="10" t="s">
        <v>739</v>
      </c>
      <c r="F515" s="10">
        <v>1</v>
      </c>
      <c r="G515" s="10" t="s">
        <v>16</v>
      </c>
      <c r="H515" s="10">
        <v>1</v>
      </c>
    </row>
    <row r="516" spans="1:8" x14ac:dyDescent="0.25">
      <c r="A516" s="8">
        <v>15</v>
      </c>
      <c r="B516" s="9" t="s">
        <v>534</v>
      </c>
      <c r="C516" s="10">
        <v>1</v>
      </c>
      <c r="D516" s="15">
        <v>21</v>
      </c>
      <c r="E516" s="10" t="s">
        <v>739</v>
      </c>
      <c r="F516" s="10">
        <v>1</v>
      </c>
      <c r="G516" s="10" t="s">
        <v>17</v>
      </c>
      <c r="H516" s="10">
        <v>1</v>
      </c>
    </row>
    <row r="517" spans="1:8" x14ac:dyDescent="0.25">
      <c r="A517" s="8">
        <v>16</v>
      </c>
      <c r="B517" s="9" t="s">
        <v>535</v>
      </c>
      <c r="C517" s="10">
        <v>1</v>
      </c>
      <c r="D517" s="15">
        <v>21</v>
      </c>
      <c r="E517" s="10" t="s">
        <v>739</v>
      </c>
      <c r="F517" s="10">
        <v>1</v>
      </c>
      <c r="G517" s="10" t="s">
        <v>18</v>
      </c>
      <c r="H517" s="10">
        <v>1</v>
      </c>
    </row>
    <row r="518" spans="1:8" x14ac:dyDescent="0.25">
      <c r="A518" s="8">
        <v>17</v>
      </c>
      <c r="B518" s="9" t="s">
        <v>536</v>
      </c>
      <c r="C518" s="10">
        <v>1</v>
      </c>
      <c r="D518" s="15">
        <v>21</v>
      </c>
      <c r="E518" s="10" t="s">
        <v>739</v>
      </c>
      <c r="F518" s="10">
        <v>1</v>
      </c>
      <c r="G518" s="10" t="s">
        <v>19</v>
      </c>
      <c r="H518" s="10">
        <v>1</v>
      </c>
    </row>
    <row r="519" spans="1:8" x14ac:dyDescent="0.25">
      <c r="A519" s="8">
        <v>18</v>
      </c>
      <c r="B519" s="9" t="s">
        <v>537</v>
      </c>
      <c r="C519" s="10">
        <v>1</v>
      </c>
      <c r="D519" s="15">
        <v>21</v>
      </c>
      <c r="E519" s="10" t="s">
        <v>739</v>
      </c>
      <c r="F519" s="10">
        <v>1</v>
      </c>
      <c r="G519" s="10" t="s">
        <v>736</v>
      </c>
      <c r="H519" s="10">
        <v>1</v>
      </c>
    </row>
    <row r="520" spans="1:8" x14ac:dyDescent="0.25">
      <c r="A520" s="8">
        <v>19</v>
      </c>
      <c r="B520" s="9" t="s">
        <v>538</v>
      </c>
      <c r="C520" s="10">
        <v>1</v>
      </c>
      <c r="D520" s="15">
        <v>21</v>
      </c>
      <c r="E520" s="10" t="s">
        <v>739</v>
      </c>
      <c r="F520" s="10">
        <v>1</v>
      </c>
      <c r="G520" s="10" t="s">
        <v>737</v>
      </c>
      <c r="H520" s="10">
        <v>1</v>
      </c>
    </row>
    <row r="521" spans="1:8" x14ac:dyDescent="0.25">
      <c r="A521" s="8">
        <v>20</v>
      </c>
      <c r="B521" s="9" t="s">
        <v>539</v>
      </c>
      <c r="C521" s="10">
        <v>1</v>
      </c>
      <c r="D521" s="15">
        <v>21</v>
      </c>
      <c r="E521" s="10" t="s">
        <v>739</v>
      </c>
      <c r="F521" s="10">
        <v>1</v>
      </c>
      <c r="G521" s="10" t="s">
        <v>738</v>
      </c>
      <c r="H521" s="10">
        <v>1</v>
      </c>
    </row>
    <row r="522" spans="1:8" x14ac:dyDescent="0.25">
      <c r="A522" s="8">
        <v>21</v>
      </c>
      <c r="B522" s="9" t="s">
        <v>540</v>
      </c>
      <c r="C522" s="10">
        <v>1</v>
      </c>
      <c r="D522" s="15">
        <v>21</v>
      </c>
      <c r="E522" s="10" t="s">
        <v>739</v>
      </c>
      <c r="F522" s="10">
        <v>1</v>
      </c>
      <c r="G522" s="10" t="s">
        <v>740</v>
      </c>
      <c r="H522" s="10">
        <v>1</v>
      </c>
    </row>
    <row r="523" spans="1:8" x14ac:dyDescent="0.25">
      <c r="A523" s="8">
        <v>22</v>
      </c>
      <c r="B523" s="9" t="s">
        <v>541</v>
      </c>
      <c r="C523" s="10">
        <v>1</v>
      </c>
      <c r="D523" s="15">
        <v>21</v>
      </c>
      <c r="E523" s="10" t="s">
        <v>739</v>
      </c>
      <c r="F523" s="10">
        <v>1</v>
      </c>
      <c r="G523" s="10" t="s">
        <v>741</v>
      </c>
      <c r="H523" s="10">
        <v>1</v>
      </c>
    </row>
    <row r="524" spans="1:8" x14ac:dyDescent="0.25">
      <c r="A524" s="8">
        <v>23</v>
      </c>
      <c r="B524" s="9" t="s">
        <v>542</v>
      </c>
      <c r="C524" s="10">
        <v>1</v>
      </c>
      <c r="D524" s="15">
        <v>21</v>
      </c>
      <c r="E524" s="10" t="s">
        <v>739</v>
      </c>
      <c r="F524" s="10">
        <v>1</v>
      </c>
      <c r="G524" s="10" t="s">
        <v>742</v>
      </c>
      <c r="H524" s="10">
        <v>1</v>
      </c>
    </row>
    <row r="525" spans="1:8" x14ac:dyDescent="0.25">
      <c r="A525" s="8">
        <v>24</v>
      </c>
      <c r="B525" s="9" t="s">
        <v>543</v>
      </c>
      <c r="C525" s="10">
        <v>1</v>
      </c>
      <c r="D525" s="15">
        <v>21</v>
      </c>
      <c r="E525" s="10" t="s">
        <v>739</v>
      </c>
      <c r="F525" s="10">
        <v>1</v>
      </c>
      <c r="G525" s="10" t="s">
        <v>743</v>
      </c>
      <c r="H525" s="10">
        <v>1</v>
      </c>
    </row>
    <row r="526" spans="1:8" ht="15.75" thickBot="1" x14ac:dyDescent="0.3">
      <c r="A526" s="11">
        <v>25</v>
      </c>
      <c r="B526" s="12" t="s">
        <v>544</v>
      </c>
      <c r="C526" s="13">
        <v>1</v>
      </c>
      <c r="D526" s="17">
        <v>21</v>
      </c>
      <c r="E526" s="10" t="s">
        <v>739</v>
      </c>
      <c r="F526" s="10">
        <v>1</v>
      </c>
      <c r="G526" s="10" t="s">
        <v>744</v>
      </c>
      <c r="H526" s="10">
        <v>1</v>
      </c>
    </row>
    <row r="527" spans="1:8" x14ac:dyDescent="0.25">
      <c r="A527" s="5">
        <v>1</v>
      </c>
      <c r="B527" s="6" t="s">
        <v>545</v>
      </c>
      <c r="C527" s="7">
        <v>1</v>
      </c>
      <c r="D527" s="14">
        <v>22</v>
      </c>
      <c r="E527" s="10" t="s">
        <v>740</v>
      </c>
      <c r="F527" s="10">
        <v>1</v>
      </c>
      <c r="G527" s="10" t="s">
        <v>0</v>
      </c>
      <c r="H527" s="10">
        <v>1</v>
      </c>
    </row>
    <row r="528" spans="1:8" x14ac:dyDescent="0.25">
      <c r="A528" s="8">
        <v>2</v>
      </c>
      <c r="B528" s="9" t="s">
        <v>546</v>
      </c>
      <c r="C528" s="10">
        <v>1</v>
      </c>
      <c r="D528" s="15">
        <v>22</v>
      </c>
      <c r="E528" s="10" t="s">
        <v>740</v>
      </c>
      <c r="F528" s="10">
        <v>1</v>
      </c>
      <c r="G528" s="10" t="s">
        <v>1</v>
      </c>
      <c r="H528" s="10">
        <v>1</v>
      </c>
    </row>
    <row r="529" spans="1:8" x14ac:dyDescent="0.25">
      <c r="A529" s="8">
        <v>3</v>
      </c>
      <c r="B529" s="9" t="s">
        <v>547</v>
      </c>
      <c r="C529" s="10">
        <v>1</v>
      </c>
      <c r="D529" s="15">
        <v>22</v>
      </c>
      <c r="E529" s="10" t="s">
        <v>740</v>
      </c>
      <c r="F529" s="10">
        <v>1</v>
      </c>
      <c r="G529" s="10" t="s">
        <v>2</v>
      </c>
      <c r="H529" s="10">
        <v>1</v>
      </c>
    </row>
    <row r="530" spans="1:8" x14ac:dyDescent="0.25">
      <c r="A530" s="8">
        <v>4</v>
      </c>
      <c r="B530" s="9" t="s">
        <v>548</v>
      </c>
      <c r="C530" s="10">
        <v>1</v>
      </c>
      <c r="D530" s="15">
        <v>22</v>
      </c>
      <c r="E530" s="10" t="s">
        <v>740</v>
      </c>
      <c r="F530" s="10">
        <v>1</v>
      </c>
      <c r="G530" s="10" t="s">
        <v>3</v>
      </c>
      <c r="H530" s="10">
        <v>1</v>
      </c>
    </row>
    <row r="531" spans="1:8" x14ac:dyDescent="0.25">
      <c r="A531" s="8">
        <v>5</v>
      </c>
      <c r="B531" s="9" t="s">
        <v>549</v>
      </c>
      <c r="C531" s="10">
        <v>1</v>
      </c>
      <c r="D531" s="15">
        <v>22</v>
      </c>
      <c r="E531" s="10" t="s">
        <v>740</v>
      </c>
      <c r="F531" s="10">
        <v>1</v>
      </c>
      <c r="G531" s="10" t="s">
        <v>4</v>
      </c>
      <c r="H531" s="10">
        <v>1</v>
      </c>
    </row>
    <row r="532" spans="1:8" x14ac:dyDescent="0.25">
      <c r="A532" s="8">
        <v>6</v>
      </c>
      <c r="B532" s="9" t="s">
        <v>550</v>
      </c>
      <c r="C532" s="10">
        <v>1</v>
      </c>
      <c r="D532" s="15">
        <v>22</v>
      </c>
      <c r="E532" s="10" t="s">
        <v>740</v>
      </c>
      <c r="F532" s="10">
        <v>1</v>
      </c>
      <c r="G532" s="10" t="s">
        <v>5</v>
      </c>
      <c r="H532" s="10">
        <v>1</v>
      </c>
    </row>
    <row r="533" spans="1:8" x14ac:dyDescent="0.25">
      <c r="A533" s="8">
        <v>7</v>
      </c>
      <c r="B533" s="9" t="s">
        <v>551</v>
      </c>
      <c r="C533" s="10">
        <v>1</v>
      </c>
      <c r="D533" s="15">
        <v>22</v>
      </c>
      <c r="E533" s="10" t="s">
        <v>740</v>
      </c>
      <c r="F533" s="10">
        <v>1</v>
      </c>
      <c r="G533" s="10" t="s">
        <v>7</v>
      </c>
      <c r="H533" s="10">
        <v>1</v>
      </c>
    </row>
    <row r="534" spans="1:8" x14ac:dyDescent="0.25">
      <c r="A534" s="8">
        <v>8</v>
      </c>
      <c r="B534" s="9" t="s">
        <v>552</v>
      </c>
      <c r="C534" s="10">
        <v>1</v>
      </c>
      <c r="D534" s="15">
        <v>22</v>
      </c>
      <c r="E534" s="10" t="s">
        <v>740</v>
      </c>
      <c r="F534" s="10">
        <v>1</v>
      </c>
      <c r="G534" s="10" t="s">
        <v>8</v>
      </c>
      <c r="H534" s="10">
        <v>1</v>
      </c>
    </row>
    <row r="535" spans="1:8" x14ac:dyDescent="0.25">
      <c r="A535" s="8">
        <v>9</v>
      </c>
      <c r="B535" s="9" t="s">
        <v>553</v>
      </c>
      <c r="C535" s="10">
        <v>1</v>
      </c>
      <c r="D535" s="15">
        <v>22</v>
      </c>
      <c r="E535" s="10" t="s">
        <v>740</v>
      </c>
      <c r="F535" s="10">
        <v>1</v>
      </c>
      <c r="G535" s="10" t="s">
        <v>9</v>
      </c>
      <c r="H535" s="10">
        <v>1</v>
      </c>
    </row>
    <row r="536" spans="1:8" x14ac:dyDescent="0.25">
      <c r="A536" s="8">
        <v>10</v>
      </c>
      <c r="B536" s="9" t="s">
        <v>554</v>
      </c>
      <c r="C536" s="10">
        <v>1</v>
      </c>
      <c r="D536" s="15">
        <v>22</v>
      </c>
      <c r="E536" s="10" t="s">
        <v>740</v>
      </c>
      <c r="F536" s="10">
        <v>1</v>
      </c>
      <c r="G536" s="10" t="s">
        <v>12</v>
      </c>
      <c r="H536" s="10">
        <v>1</v>
      </c>
    </row>
    <row r="537" spans="1:8" x14ac:dyDescent="0.25">
      <c r="A537" s="8">
        <v>11</v>
      </c>
      <c r="B537" s="9" t="s">
        <v>555</v>
      </c>
      <c r="C537" s="10">
        <v>1</v>
      </c>
      <c r="D537" s="15">
        <v>22</v>
      </c>
      <c r="E537" s="10" t="s">
        <v>740</v>
      </c>
      <c r="F537" s="10">
        <v>1</v>
      </c>
      <c r="G537" s="10" t="s">
        <v>13</v>
      </c>
      <c r="H537" s="10">
        <v>1</v>
      </c>
    </row>
    <row r="538" spans="1:8" x14ac:dyDescent="0.25">
      <c r="A538" s="8">
        <v>12</v>
      </c>
      <c r="B538" s="9" t="s">
        <v>556</v>
      </c>
      <c r="C538" s="10">
        <v>1</v>
      </c>
      <c r="D538" s="15">
        <v>22</v>
      </c>
      <c r="E538" s="10" t="s">
        <v>740</v>
      </c>
      <c r="F538" s="10">
        <v>1</v>
      </c>
      <c r="G538" s="10" t="s">
        <v>14</v>
      </c>
      <c r="H538" s="10">
        <v>1</v>
      </c>
    </row>
    <row r="539" spans="1:8" x14ac:dyDescent="0.25">
      <c r="A539" s="8">
        <v>13</v>
      </c>
      <c r="B539" s="9" t="s">
        <v>557</v>
      </c>
      <c r="C539" s="10">
        <v>1</v>
      </c>
      <c r="D539" s="15">
        <v>22</v>
      </c>
      <c r="E539" s="10" t="s">
        <v>740</v>
      </c>
      <c r="F539" s="10">
        <v>1</v>
      </c>
      <c r="G539" s="10" t="s">
        <v>15</v>
      </c>
      <c r="H539" s="10">
        <v>1</v>
      </c>
    </row>
    <row r="540" spans="1:8" x14ac:dyDescent="0.25">
      <c r="A540" s="8">
        <v>14</v>
      </c>
      <c r="B540" s="9" t="s">
        <v>558</v>
      </c>
      <c r="C540" s="10">
        <v>1</v>
      </c>
      <c r="D540" s="15">
        <v>22</v>
      </c>
      <c r="E540" s="10" t="s">
        <v>740</v>
      </c>
      <c r="F540" s="10">
        <v>1</v>
      </c>
      <c r="G540" s="10" t="s">
        <v>16</v>
      </c>
      <c r="H540" s="10">
        <v>1</v>
      </c>
    </row>
    <row r="541" spans="1:8" x14ac:dyDescent="0.25">
      <c r="A541" s="8">
        <v>15</v>
      </c>
      <c r="B541" s="9" t="s">
        <v>559</v>
      </c>
      <c r="C541" s="10">
        <v>1</v>
      </c>
      <c r="D541" s="15">
        <v>22</v>
      </c>
      <c r="E541" s="10" t="s">
        <v>740</v>
      </c>
      <c r="F541" s="10">
        <v>1</v>
      </c>
      <c r="G541" s="10" t="s">
        <v>17</v>
      </c>
      <c r="H541" s="10">
        <v>1</v>
      </c>
    </row>
    <row r="542" spans="1:8" x14ac:dyDescent="0.25">
      <c r="A542" s="8">
        <v>16</v>
      </c>
      <c r="B542" s="9" t="s">
        <v>560</v>
      </c>
      <c r="C542" s="10">
        <v>1</v>
      </c>
      <c r="D542" s="15">
        <v>22</v>
      </c>
      <c r="E542" s="10" t="s">
        <v>740</v>
      </c>
      <c r="F542" s="10">
        <v>1</v>
      </c>
      <c r="G542" s="10" t="s">
        <v>18</v>
      </c>
      <c r="H542" s="10">
        <v>1</v>
      </c>
    </row>
    <row r="543" spans="1:8" x14ac:dyDescent="0.25">
      <c r="A543" s="8">
        <v>17</v>
      </c>
      <c r="B543" s="9" t="s">
        <v>561</v>
      </c>
      <c r="C543" s="10">
        <v>1</v>
      </c>
      <c r="D543" s="15">
        <v>22</v>
      </c>
      <c r="E543" s="10" t="s">
        <v>740</v>
      </c>
      <c r="F543" s="10">
        <v>1</v>
      </c>
      <c r="G543" s="10" t="s">
        <v>19</v>
      </c>
      <c r="H543" s="10">
        <v>1</v>
      </c>
    </row>
    <row r="544" spans="1:8" x14ac:dyDescent="0.25">
      <c r="A544" s="8">
        <v>18</v>
      </c>
      <c r="B544" s="9" t="s">
        <v>562</v>
      </c>
      <c r="C544" s="10">
        <v>1</v>
      </c>
      <c r="D544" s="15">
        <v>22</v>
      </c>
      <c r="E544" s="10" t="s">
        <v>740</v>
      </c>
      <c r="F544" s="10">
        <v>1</v>
      </c>
      <c r="G544" s="10" t="s">
        <v>736</v>
      </c>
      <c r="H544" s="10">
        <v>1</v>
      </c>
    </row>
    <row r="545" spans="1:8" x14ac:dyDescent="0.25">
      <c r="A545" s="8">
        <v>19</v>
      </c>
      <c r="B545" s="9" t="s">
        <v>563</v>
      </c>
      <c r="C545" s="10">
        <v>1</v>
      </c>
      <c r="D545" s="15">
        <v>22</v>
      </c>
      <c r="E545" s="10" t="s">
        <v>740</v>
      </c>
      <c r="F545" s="10">
        <v>1</v>
      </c>
      <c r="G545" s="10" t="s">
        <v>737</v>
      </c>
      <c r="H545" s="10">
        <v>1</v>
      </c>
    </row>
    <row r="546" spans="1:8" x14ac:dyDescent="0.25">
      <c r="A546" s="8">
        <v>20</v>
      </c>
      <c r="B546" s="9" t="s">
        <v>564</v>
      </c>
      <c r="C546" s="10">
        <v>1</v>
      </c>
      <c r="D546" s="15">
        <v>22</v>
      </c>
      <c r="E546" s="10" t="s">
        <v>740</v>
      </c>
      <c r="F546" s="10">
        <v>1</v>
      </c>
      <c r="G546" s="10" t="s">
        <v>738</v>
      </c>
      <c r="H546" s="10">
        <v>1</v>
      </c>
    </row>
    <row r="547" spans="1:8" x14ac:dyDescent="0.25">
      <c r="A547" s="8">
        <v>21</v>
      </c>
      <c r="B547" s="9" t="s">
        <v>565</v>
      </c>
      <c r="C547" s="10">
        <v>1</v>
      </c>
      <c r="D547" s="15">
        <v>22</v>
      </c>
      <c r="E547" s="10" t="s">
        <v>740</v>
      </c>
      <c r="F547" s="10">
        <v>1</v>
      </c>
      <c r="G547" s="10" t="s">
        <v>739</v>
      </c>
      <c r="H547" s="10">
        <v>1</v>
      </c>
    </row>
    <row r="548" spans="1:8" x14ac:dyDescent="0.25">
      <c r="A548" s="8">
        <v>22</v>
      </c>
      <c r="B548" s="9" t="s">
        <v>566</v>
      </c>
      <c r="C548" s="10">
        <v>1</v>
      </c>
      <c r="D548" s="15">
        <v>22</v>
      </c>
      <c r="E548" s="10" t="s">
        <v>740</v>
      </c>
      <c r="F548" s="10">
        <v>1</v>
      </c>
      <c r="G548" s="10" t="s">
        <v>741</v>
      </c>
      <c r="H548" s="10">
        <v>1</v>
      </c>
    </row>
    <row r="549" spans="1:8" x14ac:dyDescent="0.25">
      <c r="A549" s="8">
        <v>23</v>
      </c>
      <c r="B549" s="9" t="s">
        <v>567</v>
      </c>
      <c r="C549" s="10">
        <v>1</v>
      </c>
      <c r="D549" s="15">
        <v>22</v>
      </c>
      <c r="E549" s="10" t="s">
        <v>740</v>
      </c>
      <c r="F549" s="10">
        <v>1</v>
      </c>
      <c r="G549" s="10" t="s">
        <v>742</v>
      </c>
      <c r="H549" s="10">
        <v>1</v>
      </c>
    </row>
    <row r="550" spans="1:8" x14ac:dyDescent="0.25">
      <c r="A550" s="8">
        <v>24</v>
      </c>
      <c r="B550" s="9" t="s">
        <v>568</v>
      </c>
      <c r="C550" s="10">
        <v>1</v>
      </c>
      <c r="D550" s="15">
        <v>22</v>
      </c>
      <c r="E550" s="10" t="s">
        <v>740</v>
      </c>
      <c r="F550" s="10">
        <v>1</v>
      </c>
      <c r="G550" s="10" t="s">
        <v>743</v>
      </c>
      <c r="H550" s="10">
        <v>1</v>
      </c>
    </row>
    <row r="551" spans="1:8" ht="15.75" thickBot="1" x14ac:dyDescent="0.3">
      <c r="A551" s="11">
        <v>25</v>
      </c>
      <c r="B551" s="12" t="s">
        <v>569</v>
      </c>
      <c r="C551" s="13">
        <v>1</v>
      </c>
      <c r="D551" s="17">
        <v>22</v>
      </c>
      <c r="E551" s="10" t="s">
        <v>740</v>
      </c>
      <c r="F551" s="10">
        <v>1</v>
      </c>
      <c r="G551" s="10" t="s">
        <v>744</v>
      </c>
      <c r="H551" s="10">
        <v>1</v>
      </c>
    </row>
    <row r="552" spans="1:8" x14ac:dyDescent="0.25">
      <c r="A552" s="5">
        <v>1</v>
      </c>
      <c r="B552" s="6" t="s">
        <v>570</v>
      </c>
      <c r="C552" s="7">
        <v>1</v>
      </c>
      <c r="D552" s="14">
        <v>23</v>
      </c>
      <c r="E552" s="10" t="s">
        <v>741</v>
      </c>
      <c r="F552" s="10">
        <v>1</v>
      </c>
      <c r="G552" s="10" t="s">
        <v>0</v>
      </c>
      <c r="H552" s="10">
        <v>1</v>
      </c>
    </row>
    <row r="553" spans="1:8" x14ac:dyDescent="0.25">
      <c r="A553" s="8">
        <v>2</v>
      </c>
      <c r="B553" s="9" t="s">
        <v>571</v>
      </c>
      <c r="C553" s="10">
        <v>1</v>
      </c>
      <c r="D553" s="15">
        <v>23</v>
      </c>
      <c r="E553" s="10" t="s">
        <v>741</v>
      </c>
      <c r="F553" s="10">
        <v>1</v>
      </c>
      <c r="G553" s="10" t="s">
        <v>1</v>
      </c>
      <c r="H553" s="10">
        <v>1</v>
      </c>
    </row>
    <row r="554" spans="1:8" x14ac:dyDescent="0.25">
      <c r="A554" s="8">
        <v>3</v>
      </c>
      <c r="B554" s="9" t="s">
        <v>572</v>
      </c>
      <c r="C554" s="10">
        <v>1</v>
      </c>
      <c r="D554" s="15">
        <v>23</v>
      </c>
      <c r="E554" s="10" t="s">
        <v>741</v>
      </c>
      <c r="F554" s="10">
        <v>1</v>
      </c>
      <c r="G554" s="10" t="s">
        <v>2</v>
      </c>
      <c r="H554" s="10">
        <v>1</v>
      </c>
    </row>
    <row r="555" spans="1:8" x14ac:dyDescent="0.25">
      <c r="A555" s="8">
        <v>4</v>
      </c>
      <c r="B555" s="9" t="s">
        <v>573</v>
      </c>
      <c r="C555" s="10">
        <v>1</v>
      </c>
      <c r="D555" s="15">
        <v>23</v>
      </c>
      <c r="E555" s="10" t="s">
        <v>741</v>
      </c>
      <c r="F555" s="10">
        <v>1</v>
      </c>
      <c r="G555" s="10" t="s">
        <v>3</v>
      </c>
      <c r="H555" s="10">
        <v>1</v>
      </c>
    </row>
    <row r="556" spans="1:8" x14ac:dyDescent="0.25">
      <c r="A556" s="8">
        <v>5</v>
      </c>
      <c r="B556" s="9" t="s">
        <v>574</v>
      </c>
      <c r="C556" s="10">
        <v>1</v>
      </c>
      <c r="D556" s="15">
        <v>23</v>
      </c>
      <c r="E556" s="10" t="s">
        <v>741</v>
      </c>
      <c r="F556" s="10">
        <v>1</v>
      </c>
      <c r="G556" s="10" t="s">
        <v>4</v>
      </c>
      <c r="H556" s="10">
        <v>1</v>
      </c>
    </row>
    <row r="557" spans="1:8" x14ac:dyDescent="0.25">
      <c r="A557" s="8">
        <v>6</v>
      </c>
      <c r="B557" s="9" t="s">
        <v>575</v>
      </c>
      <c r="C557" s="10">
        <v>1</v>
      </c>
      <c r="D557" s="15">
        <v>23</v>
      </c>
      <c r="E557" s="10" t="s">
        <v>741</v>
      </c>
      <c r="F557" s="10">
        <v>1</v>
      </c>
      <c r="G557" s="10" t="s">
        <v>5</v>
      </c>
      <c r="H557" s="10">
        <v>1</v>
      </c>
    </row>
    <row r="558" spans="1:8" x14ac:dyDescent="0.25">
      <c r="A558" s="8">
        <v>7</v>
      </c>
      <c r="B558" s="9" t="s">
        <v>576</v>
      </c>
      <c r="C558" s="10">
        <v>1</v>
      </c>
      <c r="D558" s="15">
        <v>23</v>
      </c>
      <c r="E558" s="10" t="s">
        <v>741</v>
      </c>
      <c r="F558" s="10">
        <v>1</v>
      </c>
      <c r="G558" s="10" t="s">
        <v>7</v>
      </c>
      <c r="H558" s="10">
        <v>1</v>
      </c>
    </row>
    <row r="559" spans="1:8" x14ac:dyDescent="0.25">
      <c r="A559" s="8">
        <v>8</v>
      </c>
      <c r="B559" s="9" t="s">
        <v>577</v>
      </c>
      <c r="C559" s="10">
        <v>1</v>
      </c>
      <c r="D559" s="15">
        <v>23</v>
      </c>
      <c r="E559" s="10" t="s">
        <v>741</v>
      </c>
      <c r="F559" s="10">
        <v>1</v>
      </c>
      <c r="G559" s="10" t="s">
        <v>8</v>
      </c>
      <c r="H559" s="10">
        <v>1</v>
      </c>
    </row>
    <row r="560" spans="1:8" x14ac:dyDescent="0.25">
      <c r="A560" s="8">
        <v>9</v>
      </c>
      <c r="B560" s="9" t="s">
        <v>578</v>
      </c>
      <c r="C560" s="10">
        <v>1</v>
      </c>
      <c r="D560" s="15">
        <v>23</v>
      </c>
      <c r="E560" s="10" t="s">
        <v>741</v>
      </c>
      <c r="F560" s="10">
        <v>1</v>
      </c>
      <c r="G560" s="10" t="s">
        <v>9</v>
      </c>
      <c r="H560" s="10">
        <v>1</v>
      </c>
    </row>
    <row r="561" spans="1:8" x14ac:dyDescent="0.25">
      <c r="A561" s="8">
        <v>10</v>
      </c>
      <c r="B561" s="9" t="s">
        <v>579</v>
      </c>
      <c r="C561" s="10">
        <v>1</v>
      </c>
      <c r="D561" s="15">
        <v>23</v>
      </c>
      <c r="E561" s="10" t="s">
        <v>741</v>
      </c>
      <c r="F561" s="10">
        <v>1</v>
      </c>
      <c r="G561" s="10" t="s">
        <v>12</v>
      </c>
      <c r="H561" s="10">
        <v>1</v>
      </c>
    </row>
    <row r="562" spans="1:8" x14ac:dyDescent="0.25">
      <c r="A562" s="8">
        <v>11</v>
      </c>
      <c r="B562" s="9" t="s">
        <v>580</v>
      </c>
      <c r="C562" s="10">
        <v>1</v>
      </c>
      <c r="D562" s="15">
        <v>23</v>
      </c>
      <c r="E562" s="10" t="s">
        <v>741</v>
      </c>
      <c r="F562" s="10">
        <v>1</v>
      </c>
      <c r="G562" s="10" t="s">
        <v>13</v>
      </c>
      <c r="H562" s="10">
        <v>1</v>
      </c>
    </row>
    <row r="563" spans="1:8" x14ac:dyDescent="0.25">
      <c r="A563" s="8">
        <v>12</v>
      </c>
      <c r="B563" s="9" t="s">
        <v>581</v>
      </c>
      <c r="C563" s="10">
        <v>1</v>
      </c>
      <c r="D563" s="15">
        <v>23</v>
      </c>
      <c r="E563" s="10" t="s">
        <v>741</v>
      </c>
      <c r="F563" s="10">
        <v>1</v>
      </c>
      <c r="G563" s="10" t="s">
        <v>14</v>
      </c>
      <c r="H563" s="10">
        <v>1</v>
      </c>
    </row>
    <row r="564" spans="1:8" x14ac:dyDescent="0.25">
      <c r="A564" s="8">
        <v>13</v>
      </c>
      <c r="B564" s="9" t="s">
        <v>582</v>
      </c>
      <c r="C564" s="10">
        <v>1</v>
      </c>
      <c r="D564" s="15">
        <v>23</v>
      </c>
      <c r="E564" s="10" t="s">
        <v>741</v>
      </c>
      <c r="F564" s="10">
        <v>1</v>
      </c>
      <c r="G564" s="10" t="s">
        <v>15</v>
      </c>
      <c r="H564" s="10">
        <v>1</v>
      </c>
    </row>
    <row r="565" spans="1:8" x14ac:dyDescent="0.25">
      <c r="A565" s="8">
        <v>14</v>
      </c>
      <c r="B565" s="9" t="s">
        <v>583</v>
      </c>
      <c r="C565" s="10">
        <v>1</v>
      </c>
      <c r="D565" s="15">
        <v>23</v>
      </c>
      <c r="E565" s="10" t="s">
        <v>741</v>
      </c>
      <c r="F565" s="10">
        <v>1</v>
      </c>
      <c r="G565" s="10" t="s">
        <v>16</v>
      </c>
      <c r="H565" s="10">
        <v>1</v>
      </c>
    </row>
    <row r="566" spans="1:8" x14ac:dyDescent="0.25">
      <c r="A566" s="8">
        <v>15</v>
      </c>
      <c r="B566" s="9" t="s">
        <v>584</v>
      </c>
      <c r="C566" s="10">
        <v>1</v>
      </c>
      <c r="D566" s="15">
        <v>23</v>
      </c>
      <c r="E566" s="10" t="s">
        <v>741</v>
      </c>
      <c r="F566" s="10">
        <v>1</v>
      </c>
      <c r="G566" s="10" t="s">
        <v>17</v>
      </c>
      <c r="H566" s="10">
        <v>1</v>
      </c>
    </row>
    <row r="567" spans="1:8" x14ac:dyDescent="0.25">
      <c r="A567" s="8">
        <v>16</v>
      </c>
      <c r="B567" s="9" t="s">
        <v>585</v>
      </c>
      <c r="C567" s="10">
        <v>1</v>
      </c>
      <c r="D567" s="15">
        <v>23</v>
      </c>
      <c r="E567" s="10" t="s">
        <v>741</v>
      </c>
      <c r="F567" s="10">
        <v>1</v>
      </c>
      <c r="G567" s="10" t="s">
        <v>18</v>
      </c>
      <c r="H567" s="10">
        <v>1</v>
      </c>
    </row>
    <row r="568" spans="1:8" x14ac:dyDescent="0.25">
      <c r="A568" s="8">
        <v>17</v>
      </c>
      <c r="B568" s="9" t="s">
        <v>586</v>
      </c>
      <c r="C568" s="10">
        <v>1</v>
      </c>
      <c r="D568" s="15">
        <v>23</v>
      </c>
      <c r="E568" s="10" t="s">
        <v>741</v>
      </c>
      <c r="F568" s="10">
        <v>1</v>
      </c>
      <c r="G568" s="10" t="s">
        <v>19</v>
      </c>
      <c r="H568" s="10">
        <v>1</v>
      </c>
    </row>
    <row r="569" spans="1:8" x14ac:dyDescent="0.25">
      <c r="A569" s="8">
        <v>18</v>
      </c>
      <c r="B569" s="9" t="s">
        <v>587</v>
      </c>
      <c r="C569" s="10">
        <v>1</v>
      </c>
      <c r="D569" s="15">
        <v>23</v>
      </c>
      <c r="E569" s="10" t="s">
        <v>741</v>
      </c>
      <c r="F569" s="10">
        <v>1</v>
      </c>
      <c r="G569" s="10" t="s">
        <v>736</v>
      </c>
      <c r="H569" s="10">
        <v>1</v>
      </c>
    </row>
    <row r="570" spans="1:8" x14ac:dyDescent="0.25">
      <c r="A570" s="8">
        <v>19</v>
      </c>
      <c r="B570" s="9" t="s">
        <v>588</v>
      </c>
      <c r="C570" s="10">
        <v>1</v>
      </c>
      <c r="D570" s="15">
        <v>23</v>
      </c>
      <c r="E570" s="10" t="s">
        <v>741</v>
      </c>
      <c r="F570" s="10">
        <v>1</v>
      </c>
      <c r="G570" s="10" t="s">
        <v>737</v>
      </c>
      <c r="H570" s="10">
        <v>1</v>
      </c>
    </row>
    <row r="571" spans="1:8" x14ac:dyDescent="0.25">
      <c r="A571" s="8">
        <v>20</v>
      </c>
      <c r="B571" s="9" t="s">
        <v>589</v>
      </c>
      <c r="C571" s="10">
        <v>1</v>
      </c>
      <c r="D571" s="15">
        <v>23</v>
      </c>
      <c r="E571" s="10" t="s">
        <v>741</v>
      </c>
      <c r="F571" s="10">
        <v>1</v>
      </c>
      <c r="G571" s="10" t="s">
        <v>738</v>
      </c>
      <c r="H571" s="10">
        <v>1</v>
      </c>
    </row>
    <row r="572" spans="1:8" x14ac:dyDescent="0.25">
      <c r="A572" s="8">
        <v>21</v>
      </c>
      <c r="B572" s="9" t="s">
        <v>590</v>
      </c>
      <c r="C572" s="10">
        <v>1</v>
      </c>
      <c r="D572" s="15">
        <v>23</v>
      </c>
      <c r="E572" s="10" t="s">
        <v>741</v>
      </c>
      <c r="F572" s="10">
        <v>1</v>
      </c>
      <c r="G572" s="10" t="s">
        <v>739</v>
      </c>
      <c r="H572" s="10">
        <v>1</v>
      </c>
    </row>
    <row r="573" spans="1:8" x14ac:dyDescent="0.25">
      <c r="A573" s="8">
        <v>22</v>
      </c>
      <c r="B573" s="9" t="s">
        <v>591</v>
      </c>
      <c r="C573" s="10">
        <v>1</v>
      </c>
      <c r="D573" s="15">
        <v>23</v>
      </c>
      <c r="E573" s="10" t="s">
        <v>741</v>
      </c>
      <c r="F573" s="10">
        <v>1</v>
      </c>
      <c r="G573" s="10" t="s">
        <v>740</v>
      </c>
      <c r="H573" s="10">
        <v>1</v>
      </c>
    </row>
    <row r="574" spans="1:8" x14ac:dyDescent="0.25">
      <c r="A574" s="8">
        <v>23</v>
      </c>
      <c r="B574" s="9" t="s">
        <v>592</v>
      </c>
      <c r="C574" s="10">
        <v>1</v>
      </c>
      <c r="D574" s="15">
        <v>23</v>
      </c>
      <c r="E574" s="10" t="s">
        <v>741</v>
      </c>
      <c r="F574" s="10">
        <v>1</v>
      </c>
      <c r="G574" s="10" t="s">
        <v>742</v>
      </c>
      <c r="H574" s="10">
        <v>1</v>
      </c>
    </row>
    <row r="575" spans="1:8" x14ac:dyDescent="0.25">
      <c r="A575" s="8">
        <v>24</v>
      </c>
      <c r="B575" s="9" t="s">
        <v>593</v>
      </c>
      <c r="C575" s="10">
        <v>1</v>
      </c>
      <c r="D575" s="15">
        <v>23</v>
      </c>
      <c r="E575" s="10" t="s">
        <v>741</v>
      </c>
      <c r="F575" s="10">
        <v>1</v>
      </c>
      <c r="G575" s="10" t="s">
        <v>743</v>
      </c>
      <c r="H575" s="10">
        <v>1</v>
      </c>
    </row>
    <row r="576" spans="1:8" ht="15.75" thickBot="1" x14ac:dyDescent="0.3">
      <c r="A576" s="11">
        <v>25</v>
      </c>
      <c r="B576" s="12" t="s">
        <v>594</v>
      </c>
      <c r="C576" s="13">
        <v>1</v>
      </c>
      <c r="D576" s="17">
        <v>23</v>
      </c>
      <c r="E576" s="10" t="s">
        <v>741</v>
      </c>
      <c r="F576" s="10">
        <v>1</v>
      </c>
      <c r="G576" s="10" t="s">
        <v>744</v>
      </c>
      <c r="H576" s="10">
        <v>1</v>
      </c>
    </row>
    <row r="577" spans="1:8" x14ac:dyDescent="0.25">
      <c r="A577" s="5">
        <v>1</v>
      </c>
      <c r="B577" s="6" t="s">
        <v>595</v>
      </c>
      <c r="C577" s="7">
        <v>1</v>
      </c>
      <c r="D577" s="14">
        <v>24</v>
      </c>
      <c r="E577" s="10" t="s">
        <v>742</v>
      </c>
      <c r="F577" s="10">
        <v>1</v>
      </c>
      <c r="G577" s="10" t="s">
        <v>0</v>
      </c>
      <c r="H577" s="10">
        <v>1</v>
      </c>
    </row>
    <row r="578" spans="1:8" x14ac:dyDescent="0.25">
      <c r="A578" s="8">
        <v>2</v>
      </c>
      <c r="B578" s="9" t="s">
        <v>596</v>
      </c>
      <c r="C578" s="10">
        <v>1</v>
      </c>
      <c r="D578" s="15">
        <v>24</v>
      </c>
      <c r="E578" s="10" t="s">
        <v>742</v>
      </c>
      <c r="F578" s="10">
        <v>1</v>
      </c>
      <c r="G578" s="10" t="s">
        <v>1</v>
      </c>
      <c r="H578" s="10">
        <v>1</v>
      </c>
    </row>
    <row r="579" spans="1:8" x14ac:dyDescent="0.25">
      <c r="A579" s="8">
        <v>3</v>
      </c>
      <c r="B579" s="9" t="s">
        <v>597</v>
      </c>
      <c r="C579" s="10">
        <v>1</v>
      </c>
      <c r="D579" s="15">
        <v>24</v>
      </c>
      <c r="E579" s="10" t="s">
        <v>742</v>
      </c>
      <c r="F579" s="10">
        <v>1</v>
      </c>
      <c r="G579" s="10" t="s">
        <v>2</v>
      </c>
      <c r="H579" s="10">
        <v>1</v>
      </c>
    </row>
    <row r="580" spans="1:8" x14ac:dyDescent="0.25">
      <c r="A580" s="8">
        <v>4</v>
      </c>
      <c r="B580" s="9" t="s">
        <v>598</v>
      </c>
      <c r="C580" s="10">
        <v>1</v>
      </c>
      <c r="D580" s="15">
        <v>24</v>
      </c>
      <c r="E580" s="10" t="s">
        <v>742</v>
      </c>
      <c r="F580" s="10">
        <v>1</v>
      </c>
      <c r="G580" s="10" t="s">
        <v>3</v>
      </c>
      <c r="H580" s="10">
        <v>1</v>
      </c>
    </row>
    <row r="581" spans="1:8" x14ac:dyDescent="0.25">
      <c r="A581" s="8">
        <v>5</v>
      </c>
      <c r="B581" s="9" t="s">
        <v>599</v>
      </c>
      <c r="C581" s="10">
        <v>1</v>
      </c>
      <c r="D581" s="15">
        <v>24</v>
      </c>
      <c r="E581" s="10" t="s">
        <v>742</v>
      </c>
      <c r="F581" s="10">
        <v>1</v>
      </c>
      <c r="G581" s="10" t="s">
        <v>4</v>
      </c>
      <c r="H581" s="10">
        <v>1</v>
      </c>
    </row>
    <row r="582" spans="1:8" x14ac:dyDescent="0.25">
      <c r="A582" s="8">
        <v>6</v>
      </c>
      <c r="B582" s="9" t="s">
        <v>600</v>
      </c>
      <c r="C582" s="10">
        <v>1</v>
      </c>
      <c r="D582" s="15">
        <v>24</v>
      </c>
      <c r="E582" s="10" t="s">
        <v>742</v>
      </c>
      <c r="F582" s="10">
        <v>1</v>
      </c>
      <c r="G582" s="10" t="s">
        <v>5</v>
      </c>
      <c r="H582" s="10">
        <v>1</v>
      </c>
    </row>
    <row r="583" spans="1:8" x14ac:dyDescent="0.25">
      <c r="A583" s="8">
        <v>7</v>
      </c>
      <c r="B583" s="9" t="s">
        <v>601</v>
      </c>
      <c r="C583" s="10">
        <v>1</v>
      </c>
      <c r="D583" s="15">
        <v>24</v>
      </c>
      <c r="E583" s="10" t="s">
        <v>742</v>
      </c>
      <c r="F583" s="10">
        <v>1</v>
      </c>
      <c r="G583" s="10" t="s">
        <v>7</v>
      </c>
      <c r="H583" s="10">
        <v>1</v>
      </c>
    </row>
    <row r="584" spans="1:8" x14ac:dyDescent="0.25">
      <c r="A584" s="8">
        <v>8</v>
      </c>
      <c r="B584" s="9" t="s">
        <v>602</v>
      </c>
      <c r="C584" s="10">
        <v>1</v>
      </c>
      <c r="D584" s="15">
        <v>24</v>
      </c>
      <c r="E584" s="10" t="s">
        <v>742</v>
      </c>
      <c r="F584" s="10">
        <v>1</v>
      </c>
      <c r="G584" s="10" t="s">
        <v>8</v>
      </c>
      <c r="H584" s="10">
        <v>1</v>
      </c>
    </row>
    <row r="585" spans="1:8" x14ac:dyDescent="0.25">
      <c r="A585" s="8">
        <v>9</v>
      </c>
      <c r="B585" s="9" t="s">
        <v>603</v>
      </c>
      <c r="C585" s="10">
        <v>1</v>
      </c>
      <c r="D585" s="15">
        <v>24</v>
      </c>
      <c r="E585" s="10" t="s">
        <v>742</v>
      </c>
      <c r="F585" s="10">
        <v>1</v>
      </c>
      <c r="G585" s="10" t="s">
        <v>9</v>
      </c>
      <c r="H585" s="10">
        <v>1</v>
      </c>
    </row>
    <row r="586" spans="1:8" x14ac:dyDescent="0.25">
      <c r="A586" s="8">
        <v>10</v>
      </c>
      <c r="B586" s="9" t="s">
        <v>604</v>
      </c>
      <c r="C586" s="10">
        <v>1</v>
      </c>
      <c r="D586" s="15">
        <v>24</v>
      </c>
      <c r="E586" s="10" t="s">
        <v>742</v>
      </c>
      <c r="F586" s="10">
        <v>1</v>
      </c>
      <c r="G586" s="10" t="s">
        <v>12</v>
      </c>
      <c r="H586" s="10">
        <v>1</v>
      </c>
    </row>
    <row r="587" spans="1:8" x14ac:dyDescent="0.25">
      <c r="A587" s="8">
        <v>11</v>
      </c>
      <c r="B587" s="9" t="s">
        <v>605</v>
      </c>
      <c r="C587" s="10">
        <v>1</v>
      </c>
      <c r="D587" s="15">
        <v>24</v>
      </c>
      <c r="E587" s="10" t="s">
        <v>742</v>
      </c>
      <c r="F587" s="10">
        <v>1</v>
      </c>
      <c r="G587" s="10" t="s">
        <v>13</v>
      </c>
      <c r="H587" s="10">
        <v>1</v>
      </c>
    </row>
    <row r="588" spans="1:8" x14ac:dyDescent="0.25">
      <c r="A588" s="8">
        <v>12</v>
      </c>
      <c r="B588" s="9" t="s">
        <v>606</v>
      </c>
      <c r="C588" s="10">
        <v>1</v>
      </c>
      <c r="D588" s="15">
        <v>24</v>
      </c>
      <c r="E588" s="10" t="s">
        <v>742</v>
      </c>
      <c r="F588" s="10">
        <v>1</v>
      </c>
      <c r="G588" s="10" t="s">
        <v>14</v>
      </c>
      <c r="H588" s="10">
        <v>1</v>
      </c>
    </row>
    <row r="589" spans="1:8" x14ac:dyDescent="0.25">
      <c r="A589" s="8">
        <v>13</v>
      </c>
      <c r="B589" s="9" t="s">
        <v>607</v>
      </c>
      <c r="C589" s="10">
        <v>1</v>
      </c>
      <c r="D589" s="15">
        <v>24</v>
      </c>
      <c r="E589" s="10" t="s">
        <v>742</v>
      </c>
      <c r="F589" s="10">
        <v>1</v>
      </c>
      <c r="G589" s="10" t="s">
        <v>15</v>
      </c>
      <c r="H589" s="10">
        <v>1</v>
      </c>
    </row>
    <row r="590" spans="1:8" x14ac:dyDescent="0.25">
      <c r="A590" s="8">
        <v>14</v>
      </c>
      <c r="B590" s="9" t="s">
        <v>608</v>
      </c>
      <c r="C590" s="10">
        <v>1</v>
      </c>
      <c r="D590" s="15">
        <v>24</v>
      </c>
      <c r="E590" s="10" t="s">
        <v>742</v>
      </c>
      <c r="F590" s="10">
        <v>1</v>
      </c>
      <c r="G590" s="10" t="s">
        <v>16</v>
      </c>
      <c r="H590" s="10">
        <v>1</v>
      </c>
    </row>
    <row r="591" spans="1:8" x14ac:dyDescent="0.25">
      <c r="A591" s="8">
        <v>15</v>
      </c>
      <c r="B591" s="9" t="s">
        <v>609</v>
      </c>
      <c r="C591" s="10">
        <v>1</v>
      </c>
      <c r="D591" s="15">
        <v>24</v>
      </c>
      <c r="E591" s="10" t="s">
        <v>742</v>
      </c>
      <c r="F591" s="10">
        <v>1</v>
      </c>
      <c r="G591" s="10" t="s">
        <v>17</v>
      </c>
      <c r="H591" s="10">
        <v>1</v>
      </c>
    </row>
    <row r="592" spans="1:8" x14ac:dyDescent="0.25">
      <c r="A592" s="8">
        <v>16</v>
      </c>
      <c r="B592" s="9" t="s">
        <v>610</v>
      </c>
      <c r="C592" s="10">
        <v>1</v>
      </c>
      <c r="D592" s="15">
        <v>24</v>
      </c>
      <c r="E592" s="10" t="s">
        <v>742</v>
      </c>
      <c r="F592" s="10">
        <v>1</v>
      </c>
      <c r="G592" s="10" t="s">
        <v>18</v>
      </c>
      <c r="H592" s="10">
        <v>1</v>
      </c>
    </row>
    <row r="593" spans="1:8" x14ac:dyDescent="0.25">
      <c r="A593" s="8">
        <v>17</v>
      </c>
      <c r="B593" s="9" t="s">
        <v>611</v>
      </c>
      <c r="C593" s="10">
        <v>1</v>
      </c>
      <c r="D593" s="15">
        <v>24</v>
      </c>
      <c r="E593" s="10" t="s">
        <v>742</v>
      </c>
      <c r="F593" s="10">
        <v>1</v>
      </c>
      <c r="G593" s="10" t="s">
        <v>19</v>
      </c>
      <c r="H593" s="10">
        <v>1</v>
      </c>
    </row>
    <row r="594" spans="1:8" x14ac:dyDescent="0.25">
      <c r="A594" s="8">
        <v>18</v>
      </c>
      <c r="B594" s="9" t="s">
        <v>612</v>
      </c>
      <c r="C594" s="10">
        <v>1</v>
      </c>
      <c r="D594" s="15">
        <v>24</v>
      </c>
      <c r="E594" s="10" t="s">
        <v>742</v>
      </c>
      <c r="F594" s="10">
        <v>1</v>
      </c>
      <c r="G594" s="10" t="s">
        <v>736</v>
      </c>
      <c r="H594" s="10">
        <v>1</v>
      </c>
    </row>
    <row r="595" spans="1:8" x14ac:dyDescent="0.25">
      <c r="A595" s="8">
        <v>19</v>
      </c>
      <c r="B595" s="9" t="s">
        <v>613</v>
      </c>
      <c r="C595" s="10">
        <v>1</v>
      </c>
      <c r="D595" s="15">
        <v>24</v>
      </c>
      <c r="E595" s="10" t="s">
        <v>742</v>
      </c>
      <c r="F595" s="10">
        <v>1</v>
      </c>
      <c r="G595" s="10" t="s">
        <v>737</v>
      </c>
      <c r="H595" s="10">
        <v>1</v>
      </c>
    </row>
    <row r="596" spans="1:8" x14ac:dyDescent="0.25">
      <c r="A596" s="8">
        <v>20</v>
      </c>
      <c r="B596" s="9" t="s">
        <v>614</v>
      </c>
      <c r="C596" s="10">
        <v>1</v>
      </c>
      <c r="D596" s="15">
        <v>24</v>
      </c>
      <c r="E596" s="10" t="s">
        <v>742</v>
      </c>
      <c r="F596" s="10">
        <v>1</v>
      </c>
      <c r="G596" s="10" t="s">
        <v>738</v>
      </c>
      <c r="H596" s="10">
        <v>1</v>
      </c>
    </row>
    <row r="597" spans="1:8" x14ac:dyDescent="0.25">
      <c r="A597" s="8">
        <v>21</v>
      </c>
      <c r="B597" s="9" t="s">
        <v>615</v>
      </c>
      <c r="C597" s="10">
        <v>1</v>
      </c>
      <c r="D597" s="15">
        <v>24</v>
      </c>
      <c r="E597" s="10" t="s">
        <v>742</v>
      </c>
      <c r="F597" s="10">
        <v>1</v>
      </c>
      <c r="G597" s="10" t="s">
        <v>739</v>
      </c>
      <c r="H597" s="10">
        <v>1</v>
      </c>
    </row>
    <row r="598" spans="1:8" x14ac:dyDescent="0.25">
      <c r="A598" s="8">
        <v>22</v>
      </c>
      <c r="B598" s="9" t="s">
        <v>616</v>
      </c>
      <c r="C598" s="10">
        <v>1</v>
      </c>
      <c r="D598" s="15">
        <v>24</v>
      </c>
      <c r="E598" s="10" t="s">
        <v>742</v>
      </c>
      <c r="F598" s="10">
        <v>1</v>
      </c>
      <c r="G598" s="10" t="s">
        <v>740</v>
      </c>
      <c r="H598" s="10">
        <v>1</v>
      </c>
    </row>
    <row r="599" spans="1:8" x14ac:dyDescent="0.25">
      <c r="A599" s="8">
        <v>23</v>
      </c>
      <c r="B599" s="9" t="s">
        <v>617</v>
      </c>
      <c r="C599" s="10">
        <v>1</v>
      </c>
      <c r="D599" s="15">
        <v>24</v>
      </c>
      <c r="E599" s="10" t="s">
        <v>742</v>
      </c>
      <c r="F599" s="10">
        <v>1</v>
      </c>
      <c r="G599" s="10" t="s">
        <v>741</v>
      </c>
      <c r="H599" s="10">
        <v>1</v>
      </c>
    </row>
    <row r="600" spans="1:8" x14ac:dyDescent="0.25">
      <c r="A600" s="8">
        <v>24</v>
      </c>
      <c r="B600" s="9" t="s">
        <v>618</v>
      </c>
      <c r="C600" s="10">
        <v>1</v>
      </c>
      <c r="D600" s="15">
        <v>24</v>
      </c>
      <c r="E600" s="10" t="s">
        <v>742</v>
      </c>
      <c r="F600" s="10">
        <v>1</v>
      </c>
      <c r="G600" s="10" t="s">
        <v>743</v>
      </c>
      <c r="H600" s="10">
        <v>1</v>
      </c>
    </row>
    <row r="601" spans="1:8" ht="15.75" thickBot="1" x14ac:dyDescent="0.3">
      <c r="A601" s="11">
        <v>25</v>
      </c>
      <c r="B601" s="12" t="s">
        <v>619</v>
      </c>
      <c r="C601" s="13">
        <v>1</v>
      </c>
      <c r="D601" s="17">
        <v>24</v>
      </c>
      <c r="E601" s="10" t="s">
        <v>742</v>
      </c>
      <c r="F601" s="10">
        <v>1</v>
      </c>
      <c r="G601" s="10" t="s">
        <v>744</v>
      </c>
      <c r="H601" s="10">
        <v>1</v>
      </c>
    </row>
    <row r="602" spans="1:8" x14ac:dyDescent="0.25">
      <c r="A602" s="5">
        <v>1</v>
      </c>
      <c r="B602" s="6" t="s">
        <v>620</v>
      </c>
      <c r="C602" s="7">
        <v>1</v>
      </c>
      <c r="D602" s="14">
        <v>25</v>
      </c>
      <c r="E602" s="10" t="s">
        <v>743</v>
      </c>
      <c r="F602" s="10">
        <v>1</v>
      </c>
      <c r="G602" s="10" t="s">
        <v>0</v>
      </c>
      <c r="H602" s="10">
        <v>1</v>
      </c>
    </row>
    <row r="603" spans="1:8" x14ac:dyDescent="0.25">
      <c r="A603" s="8">
        <v>2</v>
      </c>
      <c r="B603" s="9" t="s">
        <v>621</v>
      </c>
      <c r="C603" s="10">
        <v>1</v>
      </c>
      <c r="D603" s="15">
        <v>25</v>
      </c>
      <c r="E603" s="10" t="s">
        <v>743</v>
      </c>
      <c r="F603" s="10">
        <v>1</v>
      </c>
      <c r="G603" s="10" t="s">
        <v>1</v>
      </c>
      <c r="H603" s="10">
        <v>1</v>
      </c>
    </row>
    <row r="604" spans="1:8" x14ac:dyDescent="0.25">
      <c r="A604" s="8">
        <v>3</v>
      </c>
      <c r="B604" s="9" t="s">
        <v>622</v>
      </c>
      <c r="C604" s="10">
        <v>1</v>
      </c>
      <c r="D604" s="15">
        <v>25</v>
      </c>
      <c r="E604" s="10" t="s">
        <v>743</v>
      </c>
      <c r="F604" s="10">
        <v>1</v>
      </c>
      <c r="G604" s="10" t="s">
        <v>2</v>
      </c>
      <c r="H604" s="10">
        <v>1</v>
      </c>
    </row>
    <row r="605" spans="1:8" x14ac:dyDescent="0.25">
      <c r="A605" s="8">
        <v>4</v>
      </c>
      <c r="B605" s="9" t="s">
        <v>623</v>
      </c>
      <c r="C605" s="10">
        <v>1</v>
      </c>
      <c r="D605" s="15">
        <v>25</v>
      </c>
      <c r="E605" s="10" t="s">
        <v>743</v>
      </c>
      <c r="F605" s="10">
        <v>1</v>
      </c>
      <c r="G605" s="10" t="s">
        <v>3</v>
      </c>
      <c r="H605" s="10">
        <v>1</v>
      </c>
    </row>
    <row r="606" spans="1:8" x14ac:dyDescent="0.25">
      <c r="A606" s="8">
        <v>5</v>
      </c>
      <c r="B606" s="9" t="s">
        <v>624</v>
      </c>
      <c r="C606" s="10">
        <v>1</v>
      </c>
      <c r="D606" s="15">
        <v>25</v>
      </c>
      <c r="E606" s="10" t="s">
        <v>743</v>
      </c>
      <c r="F606" s="10">
        <v>1</v>
      </c>
      <c r="G606" s="10" t="s">
        <v>4</v>
      </c>
      <c r="H606" s="10">
        <v>1</v>
      </c>
    </row>
    <row r="607" spans="1:8" x14ac:dyDescent="0.25">
      <c r="A607" s="8">
        <v>6</v>
      </c>
      <c r="B607" s="9" t="s">
        <v>625</v>
      </c>
      <c r="C607" s="10">
        <v>1</v>
      </c>
      <c r="D607" s="15">
        <v>25</v>
      </c>
      <c r="E607" s="10" t="s">
        <v>743</v>
      </c>
      <c r="F607" s="10">
        <v>1</v>
      </c>
      <c r="G607" s="10" t="s">
        <v>5</v>
      </c>
      <c r="H607" s="10">
        <v>1</v>
      </c>
    </row>
    <row r="608" spans="1:8" x14ac:dyDescent="0.25">
      <c r="A608" s="8">
        <v>7</v>
      </c>
      <c r="B608" s="9" t="s">
        <v>626</v>
      </c>
      <c r="C608" s="10">
        <v>1</v>
      </c>
      <c r="D608" s="15">
        <v>25</v>
      </c>
      <c r="E608" s="10" t="s">
        <v>743</v>
      </c>
      <c r="F608" s="10">
        <v>1</v>
      </c>
      <c r="G608" s="10" t="s">
        <v>7</v>
      </c>
      <c r="H608" s="10">
        <v>1</v>
      </c>
    </row>
    <row r="609" spans="1:8" x14ac:dyDescent="0.25">
      <c r="A609" s="8">
        <v>8</v>
      </c>
      <c r="B609" s="9" t="s">
        <v>627</v>
      </c>
      <c r="C609" s="10">
        <v>1</v>
      </c>
      <c r="D609" s="15">
        <v>25</v>
      </c>
      <c r="E609" s="10" t="s">
        <v>743</v>
      </c>
      <c r="F609" s="10">
        <v>1</v>
      </c>
      <c r="G609" s="10" t="s">
        <v>8</v>
      </c>
      <c r="H609" s="10">
        <v>1</v>
      </c>
    </row>
    <row r="610" spans="1:8" x14ac:dyDescent="0.25">
      <c r="A610" s="8">
        <v>9</v>
      </c>
      <c r="B610" s="9" t="s">
        <v>628</v>
      </c>
      <c r="C610" s="10">
        <v>1</v>
      </c>
      <c r="D610" s="15">
        <v>25</v>
      </c>
      <c r="E610" s="10" t="s">
        <v>743</v>
      </c>
      <c r="F610" s="10">
        <v>1</v>
      </c>
      <c r="G610" s="10" t="s">
        <v>9</v>
      </c>
      <c r="H610" s="10">
        <v>1</v>
      </c>
    </row>
    <row r="611" spans="1:8" x14ac:dyDescent="0.25">
      <c r="A611" s="8">
        <v>10</v>
      </c>
      <c r="B611" s="9" t="s">
        <v>629</v>
      </c>
      <c r="C611" s="10">
        <v>1</v>
      </c>
      <c r="D611" s="15">
        <v>25</v>
      </c>
      <c r="E611" s="10" t="s">
        <v>743</v>
      </c>
      <c r="F611" s="10">
        <v>1</v>
      </c>
      <c r="G611" s="10" t="s">
        <v>12</v>
      </c>
      <c r="H611" s="10">
        <v>1</v>
      </c>
    </row>
    <row r="612" spans="1:8" x14ac:dyDescent="0.25">
      <c r="A612" s="8">
        <v>11</v>
      </c>
      <c r="B612" s="9" t="s">
        <v>630</v>
      </c>
      <c r="C612" s="10">
        <v>1</v>
      </c>
      <c r="D612" s="15">
        <v>25</v>
      </c>
      <c r="E612" s="10" t="s">
        <v>743</v>
      </c>
      <c r="F612" s="10">
        <v>1</v>
      </c>
      <c r="G612" s="10" t="s">
        <v>13</v>
      </c>
      <c r="H612" s="10">
        <v>1</v>
      </c>
    </row>
    <row r="613" spans="1:8" x14ac:dyDescent="0.25">
      <c r="A613" s="8">
        <v>12</v>
      </c>
      <c r="B613" s="9" t="s">
        <v>631</v>
      </c>
      <c r="C613" s="10">
        <v>1</v>
      </c>
      <c r="D613" s="15">
        <v>25</v>
      </c>
      <c r="E613" s="10" t="s">
        <v>743</v>
      </c>
      <c r="F613" s="10">
        <v>1</v>
      </c>
      <c r="G613" s="10" t="s">
        <v>14</v>
      </c>
      <c r="H613" s="10">
        <v>1</v>
      </c>
    </row>
    <row r="614" spans="1:8" x14ac:dyDescent="0.25">
      <c r="A614" s="8">
        <v>13</v>
      </c>
      <c r="B614" s="9" t="s">
        <v>632</v>
      </c>
      <c r="C614" s="10">
        <v>1</v>
      </c>
      <c r="D614" s="15">
        <v>25</v>
      </c>
      <c r="E614" s="10" t="s">
        <v>743</v>
      </c>
      <c r="F614" s="10">
        <v>1</v>
      </c>
      <c r="G614" s="10" t="s">
        <v>15</v>
      </c>
      <c r="H614" s="10">
        <v>1</v>
      </c>
    </row>
    <row r="615" spans="1:8" x14ac:dyDescent="0.25">
      <c r="A615" s="8">
        <v>14</v>
      </c>
      <c r="B615" s="9" t="s">
        <v>633</v>
      </c>
      <c r="C615" s="10">
        <v>1</v>
      </c>
      <c r="D615" s="15">
        <v>25</v>
      </c>
      <c r="E615" s="10" t="s">
        <v>743</v>
      </c>
      <c r="F615" s="10">
        <v>1</v>
      </c>
      <c r="G615" s="10" t="s">
        <v>16</v>
      </c>
      <c r="H615" s="10">
        <v>1</v>
      </c>
    </row>
    <row r="616" spans="1:8" x14ac:dyDescent="0.25">
      <c r="A616" s="8">
        <v>15</v>
      </c>
      <c r="B616" s="9" t="s">
        <v>634</v>
      </c>
      <c r="C616" s="10">
        <v>1</v>
      </c>
      <c r="D616" s="15">
        <v>25</v>
      </c>
      <c r="E616" s="10" t="s">
        <v>743</v>
      </c>
      <c r="F616" s="10">
        <v>1</v>
      </c>
      <c r="G616" s="10" t="s">
        <v>17</v>
      </c>
      <c r="H616" s="10">
        <v>1</v>
      </c>
    </row>
    <row r="617" spans="1:8" x14ac:dyDescent="0.25">
      <c r="A617" s="8">
        <v>16</v>
      </c>
      <c r="B617" s="9" t="s">
        <v>635</v>
      </c>
      <c r="C617" s="10">
        <v>1</v>
      </c>
      <c r="D617" s="15">
        <v>25</v>
      </c>
      <c r="E617" s="10" t="s">
        <v>743</v>
      </c>
      <c r="F617" s="10">
        <v>1</v>
      </c>
      <c r="G617" s="10" t="s">
        <v>18</v>
      </c>
      <c r="H617" s="10">
        <v>1</v>
      </c>
    </row>
    <row r="618" spans="1:8" x14ac:dyDescent="0.25">
      <c r="A618" s="8">
        <v>17</v>
      </c>
      <c r="B618" s="9" t="s">
        <v>636</v>
      </c>
      <c r="C618" s="10">
        <v>1</v>
      </c>
      <c r="D618" s="15">
        <v>25</v>
      </c>
      <c r="E618" s="10" t="s">
        <v>743</v>
      </c>
      <c r="F618" s="10">
        <v>1</v>
      </c>
      <c r="G618" s="10" t="s">
        <v>19</v>
      </c>
      <c r="H618" s="10">
        <v>1</v>
      </c>
    </row>
    <row r="619" spans="1:8" x14ac:dyDescent="0.25">
      <c r="A619" s="8">
        <v>18</v>
      </c>
      <c r="B619" s="9" t="s">
        <v>637</v>
      </c>
      <c r="C619" s="10">
        <v>1</v>
      </c>
      <c r="D619" s="15">
        <v>25</v>
      </c>
      <c r="E619" s="10" t="s">
        <v>743</v>
      </c>
      <c r="F619" s="10">
        <v>1</v>
      </c>
      <c r="G619" s="10" t="s">
        <v>736</v>
      </c>
      <c r="H619" s="10">
        <v>1</v>
      </c>
    </row>
    <row r="620" spans="1:8" x14ac:dyDescent="0.25">
      <c r="A620" s="8">
        <v>19</v>
      </c>
      <c r="B620" s="9" t="s">
        <v>638</v>
      </c>
      <c r="C620" s="10">
        <v>1</v>
      </c>
      <c r="D620" s="15">
        <v>25</v>
      </c>
      <c r="E620" s="10" t="s">
        <v>743</v>
      </c>
      <c r="F620" s="10">
        <v>1</v>
      </c>
      <c r="G620" s="10" t="s">
        <v>737</v>
      </c>
      <c r="H620" s="10">
        <v>1</v>
      </c>
    </row>
    <row r="621" spans="1:8" x14ac:dyDescent="0.25">
      <c r="A621" s="8">
        <v>20</v>
      </c>
      <c r="B621" s="9" t="s">
        <v>639</v>
      </c>
      <c r="C621" s="10">
        <v>1</v>
      </c>
      <c r="D621" s="15">
        <v>25</v>
      </c>
      <c r="E621" s="10" t="s">
        <v>743</v>
      </c>
      <c r="F621" s="10">
        <v>1</v>
      </c>
      <c r="G621" s="10" t="s">
        <v>738</v>
      </c>
      <c r="H621" s="10">
        <v>1</v>
      </c>
    </row>
    <row r="622" spans="1:8" x14ac:dyDescent="0.25">
      <c r="A622" s="8">
        <v>21</v>
      </c>
      <c r="B622" s="9" t="s">
        <v>640</v>
      </c>
      <c r="C622" s="10">
        <v>1</v>
      </c>
      <c r="D622" s="15">
        <v>25</v>
      </c>
      <c r="E622" s="10" t="s">
        <v>743</v>
      </c>
      <c r="F622" s="10">
        <v>1</v>
      </c>
      <c r="G622" s="10" t="s">
        <v>739</v>
      </c>
      <c r="H622" s="10">
        <v>1</v>
      </c>
    </row>
    <row r="623" spans="1:8" x14ac:dyDescent="0.25">
      <c r="A623" s="8">
        <v>22</v>
      </c>
      <c r="B623" s="9" t="s">
        <v>641</v>
      </c>
      <c r="C623" s="10">
        <v>1</v>
      </c>
      <c r="D623" s="15">
        <v>25</v>
      </c>
      <c r="E623" s="10" t="s">
        <v>743</v>
      </c>
      <c r="F623" s="10">
        <v>1</v>
      </c>
      <c r="G623" s="10" t="s">
        <v>740</v>
      </c>
      <c r="H623" s="10">
        <v>1</v>
      </c>
    </row>
    <row r="624" spans="1:8" x14ac:dyDescent="0.25">
      <c r="A624" s="8">
        <v>23</v>
      </c>
      <c r="B624" s="9" t="s">
        <v>642</v>
      </c>
      <c r="C624" s="10">
        <v>1</v>
      </c>
      <c r="D624" s="15">
        <v>25</v>
      </c>
      <c r="E624" s="10" t="s">
        <v>743</v>
      </c>
      <c r="F624" s="10">
        <v>1</v>
      </c>
      <c r="G624" s="10" t="s">
        <v>741</v>
      </c>
      <c r="H624" s="10">
        <v>1</v>
      </c>
    </row>
    <row r="625" spans="1:11" x14ac:dyDescent="0.25">
      <c r="A625" s="8">
        <v>24</v>
      </c>
      <c r="B625" s="9" t="s">
        <v>643</v>
      </c>
      <c r="C625" s="10">
        <v>1</v>
      </c>
      <c r="D625" s="15">
        <v>25</v>
      </c>
      <c r="E625" s="10" t="s">
        <v>743</v>
      </c>
      <c r="F625" s="10">
        <v>1</v>
      </c>
      <c r="G625" s="10" t="s">
        <v>742</v>
      </c>
      <c r="H625" s="10">
        <v>1</v>
      </c>
    </row>
    <row r="626" spans="1:11" ht="15.75" thickBot="1" x14ac:dyDescent="0.3">
      <c r="A626" s="11">
        <v>25</v>
      </c>
      <c r="B626" s="12" t="s">
        <v>644</v>
      </c>
      <c r="C626" s="13">
        <v>1</v>
      </c>
      <c r="D626" s="17">
        <v>25</v>
      </c>
      <c r="E626" s="10" t="s">
        <v>743</v>
      </c>
      <c r="F626" s="10">
        <v>1</v>
      </c>
      <c r="G626" s="10" t="s">
        <v>744</v>
      </c>
      <c r="H626" s="10">
        <v>1</v>
      </c>
    </row>
    <row r="627" spans="1:11" x14ac:dyDescent="0.25">
      <c r="A627" s="5">
        <v>1</v>
      </c>
      <c r="B627" s="6" t="s">
        <v>645</v>
      </c>
      <c r="C627" s="7">
        <v>1</v>
      </c>
      <c r="D627" s="14">
        <v>26</v>
      </c>
      <c r="E627" s="10" t="s">
        <v>744</v>
      </c>
      <c r="F627" s="10">
        <v>1</v>
      </c>
      <c r="G627" s="10" t="s">
        <v>0</v>
      </c>
      <c r="H627" s="10">
        <v>1</v>
      </c>
      <c r="K627" s="10"/>
    </row>
    <row r="628" spans="1:11" x14ac:dyDescent="0.25">
      <c r="A628" s="8">
        <v>2</v>
      </c>
      <c r="B628" s="9" t="s">
        <v>646</v>
      </c>
      <c r="C628" s="10">
        <v>1</v>
      </c>
      <c r="D628" s="15">
        <v>26</v>
      </c>
      <c r="E628" s="10" t="s">
        <v>744</v>
      </c>
      <c r="F628" s="10">
        <v>1</v>
      </c>
      <c r="G628" s="10" t="s">
        <v>1</v>
      </c>
      <c r="H628" s="10">
        <v>1</v>
      </c>
      <c r="K628" s="10"/>
    </row>
    <row r="629" spans="1:11" x14ac:dyDescent="0.25">
      <c r="A629" s="8">
        <v>3</v>
      </c>
      <c r="B629" s="9" t="s">
        <v>647</v>
      </c>
      <c r="C629" s="10">
        <v>1</v>
      </c>
      <c r="D629" s="15">
        <v>26</v>
      </c>
      <c r="E629" s="10" t="s">
        <v>744</v>
      </c>
      <c r="F629" s="10">
        <v>1</v>
      </c>
      <c r="G629" s="10" t="s">
        <v>2</v>
      </c>
      <c r="H629" s="10">
        <v>1</v>
      </c>
      <c r="K629" s="10"/>
    </row>
    <row r="630" spans="1:11" x14ac:dyDescent="0.25">
      <c r="A630" s="8">
        <v>4</v>
      </c>
      <c r="B630" s="9" t="s">
        <v>648</v>
      </c>
      <c r="C630" s="10">
        <v>1</v>
      </c>
      <c r="D630" s="15">
        <v>26</v>
      </c>
      <c r="E630" s="10" t="s">
        <v>744</v>
      </c>
      <c r="F630" s="10">
        <v>1</v>
      </c>
      <c r="G630" s="10" t="s">
        <v>3</v>
      </c>
      <c r="H630" s="10">
        <v>1</v>
      </c>
      <c r="K630" s="10"/>
    </row>
    <row r="631" spans="1:11" x14ac:dyDescent="0.25">
      <c r="A631" s="8">
        <v>5</v>
      </c>
      <c r="B631" s="9" t="s">
        <v>649</v>
      </c>
      <c r="C631" s="10">
        <v>1</v>
      </c>
      <c r="D631" s="15">
        <v>26</v>
      </c>
      <c r="E631" s="10" t="s">
        <v>744</v>
      </c>
      <c r="F631" s="10">
        <v>1</v>
      </c>
      <c r="G631" s="10" t="s">
        <v>4</v>
      </c>
      <c r="H631" s="10">
        <v>1</v>
      </c>
      <c r="K631" s="10"/>
    </row>
    <row r="632" spans="1:11" x14ac:dyDescent="0.25">
      <c r="A632" s="8">
        <v>6</v>
      </c>
      <c r="B632" s="9" t="s">
        <v>650</v>
      </c>
      <c r="C632" s="10">
        <v>1</v>
      </c>
      <c r="D632" s="15">
        <v>26</v>
      </c>
      <c r="E632" s="10" t="s">
        <v>744</v>
      </c>
      <c r="F632" s="10">
        <v>1</v>
      </c>
      <c r="G632" s="10" t="s">
        <v>5</v>
      </c>
      <c r="H632" s="10">
        <v>1</v>
      </c>
      <c r="K632" s="10"/>
    </row>
    <row r="633" spans="1:11" x14ac:dyDescent="0.25">
      <c r="A633" s="8">
        <v>7</v>
      </c>
      <c r="B633" s="9" t="s">
        <v>651</v>
      </c>
      <c r="C633" s="10">
        <v>1</v>
      </c>
      <c r="D633" s="15">
        <v>26</v>
      </c>
      <c r="E633" s="10" t="s">
        <v>744</v>
      </c>
      <c r="F633" s="10">
        <v>1</v>
      </c>
      <c r="G633" s="10" t="s">
        <v>7</v>
      </c>
      <c r="H633" s="10">
        <v>1</v>
      </c>
      <c r="K633" s="10"/>
    </row>
    <row r="634" spans="1:11" x14ac:dyDescent="0.25">
      <c r="A634" s="8">
        <v>8</v>
      </c>
      <c r="B634" s="9" t="s">
        <v>652</v>
      </c>
      <c r="C634" s="10">
        <v>1</v>
      </c>
      <c r="D634" s="15">
        <v>26</v>
      </c>
      <c r="E634" s="10" t="s">
        <v>744</v>
      </c>
      <c r="F634" s="10">
        <v>1</v>
      </c>
      <c r="G634" s="10" t="s">
        <v>8</v>
      </c>
      <c r="H634" s="10">
        <v>1</v>
      </c>
      <c r="K634" s="10"/>
    </row>
    <row r="635" spans="1:11" x14ac:dyDescent="0.25">
      <c r="A635" s="8">
        <v>9</v>
      </c>
      <c r="B635" s="9" t="s">
        <v>653</v>
      </c>
      <c r="C635" s="10">
        <v>1</v>
      </c>
      <c r="D635" s="15">
        <v>26</v>
      </c>
      <c r="E635" s="10" t="s">
        <v>744</v>
      </c>
      <c r="F635" s="10">
        <v>1</v>
      </c>
      <c r="G635" s="10" t="s">
        <v>9</v>
      </c>
      <c r="H635" s="10">
        <v>1</v>
      </c>
      <c r="K635" s="10"/>
    </row>
    <row r="636" spans="1:11" x14ac:dyDescent="0.25">
      <c r="A636" s="8">
        <v>10</v>
      </c>
      <c r="B636" s="9" t="s">
        <v>669</v>
      </c>
      <c r="C636" s="10">
        <v>1</v>
      </c>
      <c r="D636" s="15">
        <v>26</v>
      </c>
      <c r="E636" s="10" t="s">
        <v>744</v>
      </c>
      <c r="F636" s="10">
        <v>1</v>
      </c>
      <c r="G636" s="10" t="s">
        <v>12</v>
      </c>
      <c r="H636" s="10">
        <v>1</v>
      </c>
      <c r="K636" s="10"/>
    </row>
    <row r="637" spans="1:11" x14ac:dyDescent="0.25">
      <c r="A637" s="8">
        <v>11</v>
      </c>
      <c r="B637" s="9" t="s">
        <v>654</v>
      </c>
      <c r="C637" s="10">
        <v>1</v>
      </c>
      <c r="D637" s="15">
        <v>26</v>
      </c>
      <c r="E637" s="10" t="s">
        <v>744</v>
      </c>
      <c r="F637" s="10">
        <v>1</v>
      </c>
      <c r="G637" s="10" t="s">
        <v>13</v>
      </c>
      <c r="H637" s="10">
        <v>1</v>
      </c>
      <c r="K637" s="10"/>
    </row>
    <row r="638" spans="1:11" x14ac:dyDescent="0.25">
      <c r="A638" s="8">
        <v>12</v>
      </c>
      <c r="B638" s="9" t="s">
        <v>655</v>
      </c>
      <c r="C638" s="10">
        <v>1</v>
      </c>
      <c r="D638" s="15">
        <v>26</v>
      </c>
      <c r="E638" s="10" t="s">
        <v>744</v>
      </c>
      <c r="F638" s="10">
        <v>1</v>
      </c>
      <c r="G638" s="10" t="s">
        <v>14</v>
      </c>
      <c r="H638" s="10">
        <v>1</v>
      </c>
      <c r="K638" s="10"/>
    </row>
    <row r="639" spans="1:11" x14ac:dyDescent="0.25">
      <c r="A639" s="8">
        <v>13</v>
      </c>
      <c r="B639" s="9" t="s">
        <v>656</v>
      </c>
      <c r="C639" s="10">
        <v>1</v>
      </c>
      <c r="D639" s="15">
        <v>26</v>
      </c>
      <c r="E639" s="10" t="s">
        <v>744</v>
      </c>
      <c r="F639" s="10">
        <v>1</v>
      </c>
      <c r="G639" s="10" t="s">
        <v>15</v>
      </c>
      <c r="H639" s="10">
        <v>1</v>
      </c>
      <c r="K639" s="10"/>
    </row>
    <row r="640" spans="1:11" x14ac:dyDescent="0.25">
      <c r="A640" s="8">
        <v>14</v>
      </c>
      <c r="B640" s="9" t="s">
        <v>657</v>
      </c>
      <c r="C640" s="10">
        <v>1</v>
      </c>
      <c r="D640" s="15">
        <v>26</v>
      </c>
      <c r="E640" s="10" t="s">
        <v>744</v>
      </c>
      <c r="F640" s="10">
        <v>1</v>
      </c>
      <c r="G640" s="10" t="s">
        <v>16</v>
      </c>
      <c r="H640" s="10">
        <v>1</v>
      </c>
      <c r="K640" s="10"/>
    </row>
    <row r="641" spans="1:11" x14ac:dyDescent="0.25">
      <c r="A641" s="8">
        <v>15</v>
      </c>
      <c r="B641" s="9" t="s">
        <v>658</v>
      </c>
      <c r="C641" s="10">
        <v>1</v>
      </c>
      <c r="D641" s="15">
        <v>26</v>
      </c>
      <c r="E641" s="10" t="s">
        <v>744</v>
      </c>
      <c r="F641" s="10">
        <v>1</v>
      </c>
      <c r="G641" s="10" t="s">
        <v>17</v>
      </c>
      <c r="H641" s="10">
        <v>1</v>
      </c>
      <c r="K641" s="10"/>
    </row>
    <row r="642" spans="1:11" x14ac:dyDescent="0.25">
      <c r="A642" s="8">
        <v>16</v>
      </c>
      <c r="B642" s="9" t="s">
        <v>659</v>
      </c>
      <c r="C642" s="10">
        <v>1</v>
      </c>
      <c r="D642" s="15">
        <v>26</v>
      </c>
      <c r="E642" s="10" t="s">
        <v>744</v>
      </c>
      <c r="F642" s="10">
        <v>1</v>
      </c>
      <c r="G642" s="10" t="s">
        <v>18</v>
      </c>
      <c r="H642" s="10">
        <v>1</v>
      </c>
      <c r="K642" s="10"/>
    </row>
    <row r="643" spans="1:11" x14ac:dyDescent="0.25">
      <c r="A643" s="8">
        <v>17</v>
      </c>
      <c r="B643" s="9" t="s">
        <v>660</v>
      </c>
      <c r="C643" s="10">
        <v>1</v>
      </c>
      <c r="D643" s="15">
        <v>26</v>
      </c>
      <c r="E643" s="10" t="s">
        <v>744</v>
      </c>
      <c r="F643" s="10">
        <v>1</v>
      </c>
      <c r="G643" s="10" t="s">
        <v>19</v>
      </c>
      <c r="H643" s="10">
        <v>1</v>
      </c>
      <c r="K643" s="10"/>
    </row>
    <row r="644" spans="1:11" x14ac:dyDescent="0.25">
      <c r="A644" s="8">
        <v>18</v>
      </c>
      <c r="B644" s="9" t="s">
        <v>661</v>
      </c>
      <c r="C644" s="10">
        <v>1</v>
      </c>
      <c r="D644" s="15">
        <v>26</v>
      </c>
      <c r="E644" s="10" t="s">
        <v>744</v>
      </c>
      <c r="F644" s="10">
        <v>1</v>
      </c>
      <c r="G644" s="10" t="s">
        <v>736</v>
      </c>
      <c r="H644" s="10">
        <v>1</v>
      </c>
      <c r="K644" s="10"/>
    </row>
    <row r="645" spans="1:11" x14ac:dyDescent="0.25">
      <c r="A645" s="8">
        <v>19</v>
      </c>
      <c r="B645" s="9" t="s">
        <v>662</v>
      </c>
      <c r="C645" s="10">
        <v>1</v>
      </c>
      <c r="D645" s="15">
        <v>26</v>
      </c>
      <c r="E645" s="10" t="s">
        <v>744</v>
      </c>
      <c r="F645" s="10">
        <v>1</v>
      </c>
      <c r="G645" s="10" t="s">
        <v>737</v>
      </c>
      <c r="H645" s="10">
        <v>1</v>
      </c>
      <c r="K645" s="10"/>
    </row>
    <row r="646" spans="1:11" x14ac:dyDescent="0.25">
      <c r="A646" s="8">
        <v>20</v>
      </c>
      <c r="B646" s="9" t="s">
        <v>663</v>
      </c>
      <c r="C646" s="10">
        <v>1</v>
      </c>
      <c r="D646" s="15">
        <v>26</v>
      </c>
      <c r="E646" s="10" t="s">
        <v>744</v>
      </c>
      <c r="F646" s="10">
        <v>1</v>
      </c>
      <c r="G646" s="10" t="s">
        <v>738</v>
      </c>
      <c r="H646" s="10">
        <v>1</v>
      </c>
      <c r="K646" s="10"/>
    </row>
    <row r="647" spans="1:11" x14ac:dyDescent="0.25">
      <c r="A647" s="8">
        <v>21</v>
      </c>
      <c r="B647" s="9" t="s">
        <v>664</v>
      </c>
      <c r="C647" s="10">
        <v>1</v>
      </c>
      <c r="D647" s="15">
        <v>26</v>
      </c>
      <c r="E647" s="10" t="s">
        <v>744</v>
      </c>
      <c r="F647" s="10">
        <v>1</v>
      </c>
      <c r="G647" s="10" t="s">
        <v>739</v>
      </c>
      <c r="H647" s="10">
        <v>1</v>
      </c>
      <c r="K647" s="10"/>
    </row>
    <row r="648" spans="1:11" x14ac:dyDescent="0.25">
      <c r="A648" s="8">
        <v>22</v>
      </c>
      <c r="B648" s="9" t="s">
        <v>665</v>
      </c>
      <c r="C648" s="10">
        <v>1</v>
      </c>
      <c r="D648" s="15">
        <v>26</v>
      </c>
      <c r="E648" s="10" t="s">
        <v>744</v>
      </c>
      <c r="F648" s="10">
        <v>1</v>
      </c>
      <c r="G648" s="10" t="s">
        <v>740</v>
      </c>
      <c r="H648" s="10">
        <v>1</v>
      </c>
      <c r="K648" s="10"/>
    </row>
    <row r="649" spans="1:11" x14ac:dyDescent="0.25">
      <c r="A649" s="8">
        <v>23</v>
      </c>
      <c r="B649" s="9" t="s">
        <v>666</v>
      </c>
      <c r="C649" s="10">
        <v>1</v>
      </c>
      <c r="D649" s="15">
        <v>26</v>
      </c>
      <c r="E649" s="10" t="s">
        <v>744</v>
      </c>
      <c r="F649" s="10">
        <v>1</v>
      </c>
      <c r="G649" s="10" t="s">
        <v>741</v>
      </c>
      <c r="H649" s="10">
        <v>1</v>
      </c>
      <c r="K649" s="10"/>
    </row>
    <row r="650" spans="1:11" x14ac:dyDescent="0.25">
      <c r="A650" s="8">
        <v>24</v>
      </c>
      <c r="B650" s="9" t="s">
        <v>667</v>
      </c>
      <c r="C650" s="10">
        <v>1</v>
      </c>
      <c r="D650" s="15">
        <v>26</v>
      </c>
      <c r="E650" s="10" t="s">
        <v>744</v>
      </c>
      <c r="F650" s="10">
        <v>1</v>
      </c>
      <c r="G650" s="10" t="s">
        <v>742</v>
      </c>
      <c r="H650" s="10">
        <v>1</v>
      </c>
      <c r="K650" s="10"/>
    </row>
    <row r="651" spans="1:11" ht="15.75" thickBot="1" x14ac:dyDescent="0.3">
      <c r="A651" s="11">
        <v>25</v>
      </c>
      <c r="B651" s="12" t="s">
        <v>668</v>
      </c>
      <c r="C651" s="13">
        <v>1</v>
      </c>
      <c r="D651" s="17">
        <v>26</v>
      </c>
      <c r="E651" s="10" t="s">
        <v>744</v>
      </c>
      <c r="F651" s="10">
        <v>1</v>
      </c>
      <c r="G651" s="10" t="s">
        <v>743</v>
      </c>
      <c r="H651" s="10">
        <v>1</v>
      </c>
      <c r="K651" s="10"/>
    </row>
    <row r="652" spans="1:11" x14ac:dyDescent="0.25">
      <c r="A652" s="5">
        <v>1</v>
      </c>
      <c r="B652" s="6" t="s">
        <v>670</v>
      </c>
      <c r="C652" s="7">
        <v>1</v>
      </c>
      <c r="D652" s="14">
        <v>27</v>
      </c>
      <c r="E652" s="10" t="s">
        <v>745</v>
      </c>
      <c r="F652" s="10">
        <v>1</v>
      </c>
      <c r="G652" s="10" t="s">
        <v>746</v>
      </c>
      <c r="H652" s="10">
        <v>1</v>
      </c>
    </row>
    <row r="653" spans="1:11" x14ac:dyDescent="0.25">
      <c r="A653" s="8">
        <v>2</v>
      </c>
      <c r="B653" s="9" t="s">
        <v>671</v>
      </c>
      <c r="C653" s="10">
        <v>1</v>
      </c>
      <c r="D653" s="15">
        <v>27</v>
      </c>
      <c r="E653" s="10" t="s">
        <v>745</v>
      </c>
      <c r="F653" s="10">
        <v>1</v>
      </c>
      <c r="G653" s="10" t="s">
        <v>747</v>
      </c>
      <c r="H653" s="10">
        <v>1</v>
      </c>
    </row>
    <row r="654" spans="1:11" x14ac:dyDescent="0.25">
      <c r="A654" s="8">
        <v>3</v>
      </c>
      <c r="B654" s="9" t="s">
        <v>672</v>
      </c>
      <c r="C654" s="10">
        <v>1</v>
      </c>
      <c r="D654" s="15">
        <v>27</v>
      </c>
      <c r="E654" s="10" t="s">
        <v>745</v>
      </c>
      <c r="F654" s="10">
        <v>1</v>
      </c>
      <c r="G654" s="10" t="s">
        <v>748</v>
      </c>
      <c r="H654" s="10">
        <v>1</v>
      </c>
    </row>
    <row r="655" spans="1:11" x14ac:dyDescent="0.25">
      <c r="A655" s="8">
        <v>4</v>
      </c>
      <c r="B655" s="9" t="s">
        <v>673</v>
      </c>
      <c r="C655" s="10">
        <v>1</v>
      </c>
      <c r="D655" s="15">
        <v>27</v>
      </c>
      <c r="E655" s="10" t="s">
        <v>745</v>
      </c>
      <c r="F655" s="10">
        <v>1</v>
      </c>
      <c r="G655" s="10" t="s">
        <v>752</v>
      </c>
      <c r="H655" s="10">
        <v>1</v>
      </c>
    </row>
    <row r="656" spans="1:11" x14ac:dyDescent="0.25">
      <c r="A656" s="8">
        <v>5</v>
      </c>
      <c r="B656" s="9" t="s">
        <v>674</v>
      </c>
      <c r="C656" s="10">
        <v>1</v>
      </c>
      <c r="D656" s="15">
        <v>27</v>
      </c>
      <c r="E656" s="10" t="s">
        <v>745</v>
      </c>
      <c r="F656" s="10">
        <v>1</v>
      </c>
      <c r="G656" s="10" t="s">
        <v>753</v>
      </c>
      <c r="H656" s="10">
        <v>1</v>
      </c>
    </row>
    <row r="657" spans="1:11" x14ac:dyDescent="0.25">
      <c r="A657" s="8">
        <v>6</v>
      </c>
      <c r="B657" s="9" t="s">
        <v>675</v>
      </c>
      <c r="C657" s="10">
        <v>1</v>
      </c>
      <c r="D657" s="15">
        <v>27</v>
      </c>
      <c r="E657" s="10" t="s">
        <v>745</v>
      </c>
      <c r="F657" s="10">
        <v>1</v>
      </c>
      <c r="G657" s="10" t="s">
        <v>754</v>
      </c>
      <c r="H657" s="10">
        <v>1</v>
      </c>
    </row>
    <row r="658" spans="1:11" x14ac:dyDescent="0.25">
      <c r="A658" s="8">
        <v>7</v>
      </c>
      <c r="B658" s="9" t="s">
        <v>676</v>
      </c>
      <c r="C658" s="10">
        <v>1</v>
      </c>
      <c r="D658" s="15">
        <v>27</v>
      </c>
      <c r="E658" s="10" t="s">
        <v>745</v>
      </c>
      <c r="F658" s="10">
        <v>1</v>
      </c>
      <c r="G658" s="10" t="s">
        <v>755</v>
      </c>
      <c r="H658" s="10">
        <v>1</v>
      </c>
    </row>
    <row r="659" spans="1:11" x14ac:dyDescent="0.25">
      <c r="A659" s="8">
        <v>8</v>
      </c>
      <c r="B659" s="9" t="s">
        <v>677</v>
      </c>
      <c r="C659" s="10">
        <v>1</v>
      </c>
      <c r="D659" s="15">
        <v>27</v>
      </c>
      <c r="E659" s="10" t="s">
        <v>745</v>
      </c>
      <c r="F659" s="10">
        <v>1</v>
      </c>
      <c r="G659" s="10" t="s">
        <v>756</v>
      </c>
      <c r="H659" s="10">
        <v>1</v>
      </c>
      <c r="K659" s="10"/>
    </row>
    <row r="660" spans="1:11" x14ac:dyDescent="0.25">
      <c r="A660" s="8">
        <v>9</v>
      </c>
      <c r="B660" s="9" t="s">
        <v>678</v>
      </c>
      <c r="C660" s="10">
        <v>1</v>
      </c>
      <c r="D660" s="15">
        <v>27</v>
      </c>
      <c r="E660" s="10" t="s">
        <v>745</v>
      </c>
      <c r="F660" s="10">
        <v>1</v>
      </c>
      <c r="G660" s="10" t="s">
        <v>757</v>
      </c>
      <c r="H660" s="10">
        <v>1</v>
      </c>
      <c r="K660" s="10"/>
    </row>
    <row r="661" spans="1:11" x14ac:dyDescent="0.25">
      <c r="A661" s="8">
        <v>10</v>
      </c>
      <c r="B661" s="9" t="s">
        <v>679</v>
      </c>
      <c r="C661" s="10">
        <v>1</v>
      </c>
      <c r="D661" s="15">
        <v>27</v>
      </c>
      <c r="E661" s="10" t="s">
        <v>745</v>
      </c>
      <c r="F661" s="10">
        <v>1</v>
      </c>
      <c r="G661" s="10" t="s">
        <v>758</v>
      </c>
      <c r="H661" s="10">
        <v>1</v>
      </c>
      <c r="K661" s="10"/>
    </row>
    <row r="662" spans="1:11" x14ac:dyDescent="0.25">
      <c r="A662" s="8">
        <v>11</v>
      </c>
      <c r="B662" s="9" t="s">
        <v>680</v>
      </c>
      <c r="C662" s="10">
        <v>1</v>
      </c>
      <c r="D662" s="15">
        <v>27</v>
      </c>
      <c r="E662" s="10" t="s">
        <v>745</v>
      </c>
      <c r="F662" s="10">
        <v>1</v>
      </c>
      <c r="G662" s="10" t="s">
        <v>759</v>
      </c>
      <c r="H662" s="10">
        <v>1</v>
      </c>
      <c r="K662" s="10"/>
    </row>
    <row r="663" spans="1:11" x14ac:dyDescent="0.25">
      <c r="A663" s="8">
        <v>12</v>
      </c>
      <c r="B663" s="9" t="s">
        <v>681</v>
      </c>
      <c r="C663" s="10">
        <v>1</v>
      </c>
      <c r="D663" s="15">
        <v>27</v>
      </c>
      <c r="E663" s="10" t="s">
        <v>745</v>
      </c>
      <c r="F663" s="10">
        <v>1</v>
      </c>
      <c r="G663" s="10" t="s">
        <v>760</v>
      </c>
      <c r="H663" s="10">
        <v>1</v>
      </c>
      <c r="K663" s="10"/>
    </row>
    <row r="664" spans="1:11" x14ac:dyDescent="0.25">
      <c r="A664" s="8">
        <v>13</v>
      </c>
      <c r="B664" s="9" t="s">
        <v>682</v>
      </c>
      <c r="C664" s="10">
        <v>1</v>
      </c>
      <c r="D664" s="15">
        <v>27</v>
      </c>
      <c r="E664" s="10" t="s">
        <v>745</v>
      </c>
      <c r="F664" s="10">
        <v>1</v>
      </c>
      <c r="G664" s="10" t="s">
        <v>761</v>
      </c>
      <c r="H664" s="10">
        <v>1</v>
      </c>
      <c r="K664" s="10"/>
    </row>
    <row r="665" spans="1:11" x14ac:dyDescent="0.25">
      <c r="A665" s="8">
        <v>14</v>
      </c>
      <c r="B665" s="9" t="s">
        <v>683</v>
      </c>
      <c r="C665" s="10">
        <v>1</v>
      </c>
      <c r="D665" s="15">
        <v>27</v>
      </c>
      <c r="E665" s="10" t="s">
        <v>745</v>
      </c>
      <c r="F665" s="10">
        <v>1</v>
      </c>
      <c r="G665" s="10" t="s">
        <v>762</v>
      </c>
      <c r="H665" s="10">
        <v>1</v>
      </c>
      <c r="K665" s="10"/>
    </row>
    <row r="666" spans="1:11" x14ac:dyDescent="0.25">
      <c r="A666" s="8">
        <v>15</v>
      </c>
      <c r="B666" s="9" t="s">
        <v>684</v>
      </c>
      <c r="C666" s="10">
        <v>1</v>
      </c>
      <c r="D666" s="15">
        <v>27</v>
      </c>
      <c r="E666" s="10" t="s">
        <v>745</v>
      </c>
      <c r="F666" s="10">
        <v>1</v>
      </c>
      <c r="G666" s="10" t="s">
        <v>763</v>
      </c>
      <c r="H666" s="10">
        <v>1</v>
      </c>
      <c r="K666" s="10"/>
    </row>
    <row r="667" spans="1:11" x14ac:dyDescent="0.25">
      <c r="A667" s="8">
        <v>16</v>
      </c>
      <c r="B667" s="9" t="s">
        <v>685</v>
      </c>
      <c r="C667" s="10">
        <v>1</v>
      </c>
      <c r="D667" s="15">
        <v>27</v>
      </c>
      <c r="E667" s="10" t="s">
        <v>745</v>
      </c>
      <c r="F667" s="10">
        <v>1</v>
      </c>
      <c r="G667" s="10" t="s">
        <v>764</v>
      </c>
      <c r="H667" s="10">
        <v>1</v>
      </c>
      <c r="K667" s="10"/>
    </row>
    <row r="668" spans="1:11" x14ac:dyDescent="0.25">
      <c r="A668" s="8">
        <v>17</v>
      </c>
      <c r="B668" s="9" t="s">
        <v>686</v>
      </c>
      <c r="C668" s="10">
        <v>1</v>
      </c>
      <c r="D668" s="15">
        <v>27</v>
      </c>
      <c r="E668" s="10" t="s">
        <v>745</v>
      </c>
      <c r="F668" s="10">
        <v>1</v>
      </c>
      <c r="G668" s="10" t="s">
        <v>765</v>
      </c>
      <c r="H668" s="10">
        <v>1</v>
      </c>
      <c r="K668" s="10"/>
    </row>
    <row r="669" spans="1:11" x14ac:dyDescent="0.25">
      <c r="A669" s="8">
        <v>18</v>
      </c>
      <c r="B669" s="9" t="s">
        <v>687</v>
      </c>
      <c r="C669" s="10">
        <v>1</v>
      </c>
      <c r="D669" s="15">
        <v>27</v>
      </c>
      <c r="E669" s="10" t="s">
        <v>745</v>
      </c>
      <c r="F669" s="10">
        <v>1</v>
      </c>
      <c r="G669" s="10" t="s">
        <v>766</v>
      </c>
      <c r="H669" s="10">
        <v>1</v>
      </c>
      <c r="K669" s="10"/>
    </row>
    <row r="670" spans="1:11" x14ac:dyDescent="0.25">
      <c r="A670" s="8">
        <v>19</v>
      </c>
      <c r="B670" s="9" t="s">
        <v>688</v>
      </c>
      <c r="C670" s="10">
        <v>1</v>
      </c>
      <c r="D670" s="15">
        <v>27</v>
      </c>
      <c r="E670" s="10" t="s">
        <v>745</v>
      </c>
      <c r="F670" s="10">
        <v>1</v>
      </c>
      <c r="G670" s="10" t="s">
        <v>767</v>
      </c>
      <c r="H670" s="10">
        <v>1</v>
      </c>
      <c r="K670" s="10"/>
    </row>
    <row r="671" spans="1:11" x14ac:dyDescent="0.25">
      <c r="A671" s="8">
        <v>20</v>
      </c>
      <c r="B671" s="9" t="s">
        <v>689</v>
      </c>
      <c r="C671" s="10">
        <v>1</v>
      </c>
      <c r="D671" s="15">
        <v>27</v>
      </c>
      <c r="E671" s="10" t="s">
        <v>745</v>
      </c>
      <c r="F671" s="10">
        <v>1</v>
      </c>
      <c r="G671" s="10" t="s">
        <v>768</v>
      </c>
      <c r="H671" s="10">
        <v>1</v>
      </c>
      <c r="K671" s="10"/>
    </row>
    <row r="672" spans="1:11" x14ac:dyDescent="0.25">
      <c r="A672" s="8">
        <v>21</v>
      </c>
      <c r="B672" s="9" t="s">
        <v>690</v>
      </c>
      <c r="C672" s="10">
        <v>1</v>
      </c>
      <c r="D672" s="15">
        <v>27</v>
      </c>
      <c r="E672" s="10" t="s">
        <v>745</v>
      </c>
      <c r="F672" s="10">
        <v>1</v>
      </c>
      <c r="G672" s="10" t="s">
        <v>769</v>
      </c>
      <c r="H672" s="10">
        <v>1</v>
      </c>
      <c r="K672" s="10"/>
    </row>
    <row r="673" spans="1:11" x14ac:dyDescent="0.25">
      <c r="A673" s="8">
        <v>22</v>
      </c>
      <c r="B673" s="9" t="s">
        <v>691</v>
      </c>
      <c r="C673" s="10">
        <v>1</v>
      </c>
      <c r="D673" s="15">
        <v>27</v>
      </c>
      <c r="E673" s="10" t="s">
        <v>745</v>
      </c>
      <c r="F673" s="10">
        <v>1</v>
      </c>
      <c r="G673" s="10" t="s">
        <v>770</v>
      </c>
      <c r="H673" s="10">
        <v>1</v>
      </c>
      <c r="K673" s="10"/>
    </row>
    <row r="674" spans="1:11" x14ac:dyDescent="0.25">
      <c r="A674" s="8">
        <v>23</v>
      </c>
      <c r="B674" s="9" t="s">
        <v>692</v>
      </c>
      <c r="C674" s="10">
        <v>1</v>
      </c>
      <c r="D674" s="15">
        <v>27</v>
      </c>
      <c r="E674" s="10" t="s">
        <v>745</v>
      </c>
      <c r="F674" s="10">
        <v>1</v>
      </c>
      <c r="G674" s="10" t="s">
        <v>751</v>
      </c>
      <c r="H674" s="10">
        <v>1</v>
      </c>
      <c r="K674" s="10"/>
    </row>
    <row r="675" spans="1:11" x14ac:dyDescent="0.25">
      <c r="A675" s="8">
        <v>24</v>
      </c>
      <c r="B675" s="9" t="s">
        <v>693</v>
      </c>
      <c r="C675" s="10">
        <v>1</v>
      </c>
      <c r="D675" s="15">
        <v>27</v>
      </c>
      <c r="E675" s="10" t="s">
        <v>745</v>
      </c>
      <c r="F675" s="10">
        <v>1</v>
      </c>
      <c r="G675" s="10" t="s">
        <v>750</v>
      </c>
      <c r="H675" s="10">
        <v>1</v>
      </c>
      <c r="K675" s="10"/>
    </row>
    <row r="676" spans="1:11" ht="15.75" thickBot="1" x14ac:dyDescent="0.3">
      <c r="A676" s="11">
        <v>25</v>
      </c>
      <c r="B676" s="12" t="s">
        <v>694</v>
      </c>
      <c r="C676" s="13">
        <v>1</v>
      </c>
      <c r="D676" s="17">
        <v>27</v>
      </c>
      <c r="E676" s="10" t="s">
        <v>745</v>
      </c>
      <c r="F676" s="10">
        <v>1</v>
      </c>
      <c r="G676" s="10" t="s">
        <v>749</v>
      </c>
      <c r="H676" s="10">
        <v>1</v>
      </c>
      <c r="K676" s="10"/>
    </row>
    <row r="677" spans="1:11" x14ac:dyDescent="0.25">
      <c r="A677" s="5">
        <v>1</v>
      </c>
      <c r="B677" s="6" t="s">
        <v>695</v>
      </c>
      <c r="C677" s="7">
        <v>1</v>
      </c>
      <c r="D677" s="14">
        <v>28</v>
      </c>
      <c r="E677" s="10" t="s">
        <v>746</v>
      </c>
      <c r="F677" s="10">
        <v>1</v>
      </c>
      <c r="G677" s="10" t="s">
        <v>745</v>
      </c>
      <c r="H677" s="10">
        <v>1</v>
      </c>
      <c r="K677" s="10"/>
    </row>
    <row r="678" spans="1:11" x14ac:dyDescent="0.25">
      <c r="A678" s="8">
        <v>2</v>
      </c>
      <c r="B678" s="9" t="s">
        <v>696</v>
      </c>
      <c r="C678" s="10">
        <v>1</v>
      </c>
      <c r="D678" s="15">
        <v>28</v>
      </c>
      <c r="E678" s="10" t="s">
        <v>746</v>
      </c>
      <c r="F678" s="10">
        <v>1</v>
      </c>
      <c r="G678" s="10" t="s">
        <v>747</v>
      </c>
      <c r="H678" s="10">
        <v>1</v>
      </c>
    </row>
    <row r="679" spans="1:11" x14ac:dyDescent="0.25">
      <c r="A679" s="8">
        <v>3</v>
      </c>
      <c r="B679" s="9" t="s">
        <v>697</v>
      </c>
      <c r="C679" s="10">
        <v>1</v>
      </c>
      <c r="D679" s="15">
        <v>28</v>
      </c>
      <c r="E679" s="10" t="s">
        <v>746</v>
      </c>
      <c r="F679" s="10">
        <v>1</v>
      </c>
      <c r="G679" s="10" t="s">
        <v>748</v>
      </c>
      <c r="H679" s="10">
        <v>1</v>
      </c>
    </row>
    <row r="680" spans="1:11" x14ac:dyDescent="0.25">
      <c r="A680" s="8">
        <v>4</v>
      </c>
      <c r="B680" s="9" t="s">
        <v>698</v>
      </c>
      <c r="C680" s="10">
        <v>1</v>
      </c>
      <c r="D680" s="15">
        <v>28</v>
      </c>
      <c r="E680" s="10" t="s">
        <v>746</v>
      </c>
      <c r="F680" s="10">
        <v>1</v>
      </c>
      <c r="G680" s="10" t="s">
        <v>752</v>
      </c>
      <c r="H680" s="10">
        <v>1</v>
      </c>
    </row>
    <row r="681" spans="1:11" x14ac:dyDescent="0.25">
      <c r="A681" s="8">
        <v>5</v>
      </c>
      <c r="B681" s="9" t="s">
        <v>699</v>
      </c>
      <c r="C681" s="10">
        <v>1</v>
      </c>
      <c r="D681" s="15">
        <v>28</v>
      </c>
      <c r="E681" s="10" t="s">
        <v>746</v>
      </c>
      <c r="F681" s="10">
        <v>1</v>
      </c>
      <c r="G681" s="10" t="s">
        <v>753</v>
      </c>
      <c r="H681" s="10">
        <v>1</v>
      </c>
    </row>
    <row r="682" spans="1:11" x14ac:dyDescent="0.25">
      <c r="A682" s="8">
        <v>6</v>
      </c>
      <c r="B682" s="9" t="s">
        <v>700</v>
      </c>
      <c r="C682" s="10">
        <v>1</v>
      </c>
      <c r="D682" s="15">
        <v>28</v>
      </c>
      <c r="E682" s="10" t="s">
        <v>746</v>
      </c>
      <c r="F682" s="10">
        <v>1</v>
      </c>
      <c r="G682" s="10" t="s">
        <v>754</v>
      </c>
      <c r="H682" s="10">
        <v>1</v>
      </c>
    </row>
    <row r="683" spans="1:11" x14ac:dyDescent="0.25">
      <c r="A683" s="8">
        <v>7</v>
      </c>
      <c r="B683" s="9" t="s">
        <v>701</v>
      </c>
      <c r="C683" s="10">
        <v>1</v>
      </c>
      <c r="D683" s="15">
        <v>28</v>
      </c>
      <c r="E683" s="10" t="s">
        <v>746</v>
      </c>
      <c r="F683" s="10">
        <v>1</v>
      </c>
      <c r="G683" s="10" t="s">
        <v>755</v>
      </c>
      <c r="H683" s="10">
        <v>1</v>
      </c>
    </row>
    <row r="684" spans="1:11" x14ac:dyDescent="0.25">
      <c r="A684" s="8">
        <v>8</v>
      </c>
      <c r="B684" s="9" t="s">
        <v>702</v>
      </c>
      <c r="C684" s="10">
        <v>1</v>
      </c>
      <c r="D684" s="15">
        <v>28</v>
      </c>
      <c r="E684" s="10" t="s">
        <v>746</v>
      </c>
      <c r="F684" s="10">
        <v>1</v>
      </c>
      <c r="G684" s="10" t="s">
        <v>756</v>
      </c>
      <c r="H684" s="10">
        <v>1</v>
      </c>
    </row>
    <row r="685" spans="1:11" x14ac:dyDescent="0.25">
      <c r="A685" s="8">
        <v>9</v>
      </c>
      <c r="B685" s="9" t="s">
        <v>703</v>
      </c>
      <c r="C685" s="10">
        <v>1</v>
      </c>
      <c r="D685" s="15">
        <v>28</v>
      </c>
      <c r="E685" s="10" t="s">
        <v>746</v>
      </c>
      <c r="F685" s="10">
        <v>1</v>
      </c>
      <c r="G685" s="10" t="s">
        <v>757</v>
      </c>
      <c r="H685" s="10">
        <v>1</v>
      </c>
    </row>
    <row r="686" spans="1:11" x14ac:dyDescent="0.25">
      <c r="A686" s="8">
        <v>10</v>
      </c>
      <c r="B686" s="9" t="s">
        <v>704</v>
      </c>
      <c r="C686" s="10">
        <v>1</v>
      </c>
      <c r="D686" s="15">
        <v>28</v>
      </c>
      <c r="E686" s="10" t="s">
        <v>746</v>
      </c>
      <c r="F686" s="10">
        <v>1</v>
      </c>
      <c r="G686" s="10" t="s">
        <v>758</v>
      </c>
      <c r="H686" s="10">
        <v>1</v>
      </c>
    </row>
    <row r="687" spans="1:11" x14ac:dyDescent="0.25">
      <c r="A687" s="8">
        <v>11</v>
      </c>
      <c r="B687" s="9" t="s">
        <v>705</v>
      </c>
      <c r="C687" s="10">
        <v>1</v>
      </c>
      <c r="D687" s="15">
        <v>28</v>
      </c>
      <c r="E687" s="10" t="s">
        <v>746</v>
      </c>
      <c r="F687" s="10">
        <v>1</v>
      </c>
      <c r="G687" s="10" t="s">
        <v>759</v>
      </c>
      <c r="H687" s="10">
        <v>1</v>
      </c>
    </row>
    <row r="688" spans="1:11" x14ac:dyDescent="0.25">
      <c r="A688" s="8">
        <v>12</v>
      </c>
      <c r="B688" s="9" t="s">
        <v>706</v>
      </c>
      <c r="C688" s="10">
        <v>1</v>
      </c>
      <c r="D688" s="15">
        <v>28</v>
      </c>
      <c r="E688" s="10" t="s">
        <v>746</v>
      </c>
      <c r="F688" s="10">
        <v>1</v>
      </c>
      <c r="G688" s="10" t="s">
        <v>760</v>
      </c>
      <c r="H688" s="10">
        <v>1</v>
      </c>
    </row>
    <row r="689" spans="1:8" x14ac:dyDescent="0.25">
      <c r="A689" s="8">
        <v>13</v>
      </c>
      <c r="B689" s="9" t="s">
        <v>707</v>
      </c>
      <c r="C689" s="10">
        <v>1</v>
      </c>
      <c r="D689" s="15">
        <v>28</v>
      </c>
      <c r="E689" s="10" t="s">
        <v>746</v>
      </c>
      <c r="F689" s="10">
        <v>1</v>
      </c>
      <c r="G689" s="10" t="s">
        <v>761</v>
      </c>
      <c r="H689" s="10">
        <v>1</v>
      </c>
    </row>
    <row r="690" spans="1:8" x14ac:dyDescent="0.25">
      <c r="A690" s="8">
        <v>14</v>
      </c>
      <c r="B690" s="9" t="s">
        <v>708</v>
      </c>
      <c r="C690" s="10">
        <v>1</v>
      </c>
      <c r="D690" s="15">
        <v>28</v>
      </c>
      <c r="E690" s="10" t="s">
        <v>746</v>
      </c>
      <c r="F690" s="10">
        <v>1</v>
      </c>
      <c r="G690" s="10" t="s">
        <v>762</v>
      </c>
      <c r="H690" s="10">
        <v>1</v>
      </c>
    </row>
    <row r="691" spans="1:8" x14ac:dyDescent="0.25">
      <c r="A691" s="8">
        <v>15</v>
      </c>
      <c r="B691" s="9" t="s">
        <v>709</v>
      </c>
      <c r="C691" s="10">
        <v>1</v>
      </c>
      <c r="D691" s="15">
        <v>28</v>
      </c>
      <c r="E691" s="10" t="s">
        <v>746</v>
      </c>
      <c r="F691" s="10">
        <v>1</v>
      </c>
      <c r="G691" s="10" t="s">
        <v>763</v>
      </c>
      <c r="H691" s="10">
        <v>1</v>
      </c>
    </row>
    <row r="692" spans="1:8" x14ac:dyDescent="0.25">
      <c r="A692" s="8">
        <v>16</v>
      </c>
      <c r="B692" s="9" t="s">
        <v>710</v>
      </c>
      <c r="C692" s="10">
        <v>1</v>
      </c>
      <c r="D692" s="15">
        <v>28</v>
      </c>
      <c r="E692" s="10" t="s">
        <v>746</v>
      </c>
      <c r="F692" s="10">
        <v>1</v>
      </c>
      <c r="G692" s="10" t="s">
        <v>764</v>
      </c>
      <c r="H692" s="10">
        <v>1</v>
      </c>
    </row>
    <row r="693" spans="1:8" x14ac:dyDescent="0.25">
      <c r="A693" s="8">
        <v>17</v>
      </c>
      <c r="B693" s="9" t="s">
        <v>711</v>
      </c>
      <c r="C693" s="10">
        <v>1</v>
      </c>
      <c r="D693" s="15">
        <v>28</v>
      </c>
      <c r="E693" s="10" t="s">
        <v>746</v>
      </c>
      <c r="F693" s="10">
        <v>1</v>
      </c>
      <c r="G693" s="10" t="s">
        <v>765</v>
      </c>
      <c r="H693" s="10">
        <v>1</v>
      </c>
    </row>
    <row r="694" spans="1:8" x14ac:dyDescent="0.25">
      <c r="A694" s="8">
        <v>18</v>
      </c>
      <c r="B694" s="9" t="s">
        <v>712</v>
      </c>
      <c r="C694" s="10">
        <v>1</v>
      </c>
      <c r="D694" s="15">
        <v>28</v>
      </c>
      <c r="E694" s="10" t="s">
        <v>746</v>
      </c>
      <c r="F694" s="10">
        <v>1</v>
      </c>
      <c r="G694" s="10" t="s">
        <v>766</v>
      </c>
      <c r="H694" s="10">
        <v>1</v>
      </c>
    </row>
    <row r="695" spans="1:8" x14ac:dyDescent="0.25">
      <c r="A695" s="8">
        <v>19</v>
      </c>
      <c r="B695" s="9" t="s">
        <v>713</v>
      </c>
      <c r="C695" s="10">
        <v>1</v>
      </c>
      <c r="D695" s="15">
        <v>28</v>
      </c>
      <c r="E695" s="10" t="s">
        <v>746</v>
      </c>
      <c r="F695" s="10">
        <v>1</v>
      </c>
      <c r="G695" s="10" t="s">
        <v>767</v>
      </c>
      <c r="H695" s="10">
        <v>1</v>
      </c>
    </row>
    <row r="696" spans="1:8" x14ac:dyDescent="0.25">
      <c r="A696" s="8">
        <v>20</v>
      </c>
      <c r="B696" s="9" t="s">
        <v>714</v>
      </c>
      <c r="C696" s="10">
        <v>1</v>
      </c>
      <c r="D696" s="15">
        <v>28</v>
      </c>
      <c r="E696" s="10" t="s">
        <v>746</v>
      </c>
      <c r="F696" s="10">
        <v>1</v>
      </c>
      <c r="G696" s="10" t="s">
        <v>768</v>
      </c>
      <c r="H696" s="10">
        <v>1</v>
      </c>
    </row>
    <row r="697" spans="1:8" x14ac:dyDescent="0.25">
      <c r="A697" s="8">
        <v>21</v>
      </c>
      <c r="B697" s="9" t="s">
        <v>715</v>
      </c>
      <c r="C697" s="10">
        <v>1</v>
      </c>
      <c r="D697" s="15">
        <v>28</v>
      </c>
      <c r="E697" s="10" t="s">
        <v>746</v>
      </c>
      <c r="F697" s="10">
        <v>1</v>
      </c>
      <c r="G697" s="10" t="s">
        <v>769</v>
      </c>
      <c r="H697" s="10">
        <v>1</v>
      </c>
    </row>
    <row r="698" spans="1:8" x14ac:dyDescent="0.25">
      <c r="A698" s="8">
        <v>22</v>
      </c>
      <c r="B698" s="9" t="s">
        <v>716</v>
      </c>
      <c r="C698" s="10">
        <v>1</v>
      </c>
      <c r="D698" s="15">
        <v>28</v>
      </c>
      <c r="E698" s="10" t="s">
        <v>746</v>
      </c>
      <c r="F698" s="10">
        <v>1</v>
      </c>
      <c r="G698" s="10" t="s">
        <v>770</v>
      </c>
      <c r="H698" s="10">
        <v>1</v>
      </c>
    </row>
    <row r="699" spans="1:8" x14ac:dyDescent="0.25">
      <c r="A699" s="8">
        <v>23</v>
      </c>
      <c r="B699" s="9" t="s">
        <v>717</v>
      </c>
      <c r="C699" s="10">
        <v>1</v>
      </c>
      <c r="D699" s="15">
        <v>28</v>
      </c>
      <c r="E699" s="10" t="s">
        <v>746</v>
      </c>
      <c r="F699" s="10">
        <v>1</v>
      </c>
      <c r="G699" s="10" t="s">
        <v>751</v>
      </c>
      <c r="H699" s="10">
        <v>1</v>
      </c>
    </row>
    <row r="700" spans="1:8" x14ac:dyDescent="0.25">
      <c r="A700" s="8">
        <v>24</v>
      </c>
      <c r="B700" s="9" t="s">
        <v>718</v>
      </c>
      <c r="C700" s="10">
        <v>1</v>
      </c>
      <c r="D700" s="15">
        <v>28</v>
      </c>
      <c r="E700" s="10" t="s">
        <v>746</v>
      </c>
      <c r="F700" s="10">
        <v>1</v>
      </c>
      <c r="G700" s="10" t="s">
        <v>750</v>
      </c>
      <c r="H700" s="10">
        <v>1</v>
      </c>
    </row>
    <row r="701" spans="1:8" ht="15.75" thickBot="1" x14ac:dyDescent="0.3">
      <c r="A701" s="11">
        <v>25</v>
      </c>
      <c r="B701" s="12" t="s">
        <v>719</v>
      </c>
      <c r="C701" s="13">
        <v>1</v>
      </c>
      <c r="D701" s="16">
        <v>28</v>
      </c>
      <c r="E701" s="10" t="s">
        <v>746</v>
      </c>
      <c r="F701" s="10">
        <v>1</v>
      </c>
      <c r="G701" s="10" t="s">
        <v>749</v>
      </c>
      <c r="H701" s="10">
        <v>1</v>
      </c>
    </row>
    <row r="702" spans="1:8" x14ac:dyDescent="0.25">
      <c r="B702" s="1" t="s">
        <v>720</v>
      </c>
      <c r="C702" s="4">
        <f>SUM(C2:C701)</f>
        <v>700</v>
      </c>
    </row>
  </sheetData>
  <mergeCells count="1">
    <mergeCell ref="N8:Q8"/>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52" r:id="rId4" name="Spinner 4">
              <controlPr defaultSize="0" autoPict="0" macro="[0]!Compteur4_QuandChangement">
                <anchor moveWithCells="1" sizeWithCells="1">
                  <from>
                    <xdr:col>11</xdr:col>
                    <xdr:colOff>323850</xdr:colOff>
                    <xdr:row>4</xdr:row>
                    <xdr:rowOff>0</xdr:rowOff>
                  </from>
                  <to>
                    <xdr:col>11</xdr:col>
                    <xdr:colOff>657225</xdr:colOff>
                    <xdr:row>6</xdr:row>
                    <xdr:rowOff>152400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M68"/>
  <sheetViews>
    <sheetView tabSelected="1" topLeftCell="A37" workbookViewId="0">
      <selection activeCell="G70" sqref="G70"/>
    </sheetView>
  </sheetViews>
  <sheetFormatPr baseColWidth="10" defaultRowHeight="15" x14ac:dyDescent="0.25"/>
  <cols>
    <col min="2" max="2" width="9.85546875" bestFit="1" customWidth="1"/>
    <col min="3" max="3" width="26.42578125" bestFit="1" customWidth="1"/>
    <col min="6" max="6" width="13.85546875" bestFit="1" customWidth="1"/>
    <col min="8" max="8" width="12.5703125" bestFit="1" customWidth="1"/>
    <col min="11" max="11" width="13.5703125" bestFit="1" customWidth="1"/>
    <col min="12" max="12" width="12.85546875" customWidth="1"/>
  </cols>
  <sheetData>
    <row r="1" spans="2:12" ht="15.75" thickBot="1" x14ac:dyDescent="0.3">
      <c r="D1" s="104">
        <v>19</v>
      </c>
    </row>
    <row r="2" spans="2:12" ht="18.75" thickBot="1" x14ac:dyDescent="0.3">
      <c r="C2" s="61" t="s">
        <v>787</v>
      </c>
      <c r="D2" s="62">
        <v>60</v>
      </c>
      <c r="E2" s="63" t="s">
        <v>788</v>
      </c>
      <c r="F2" s="64" t="str">
        <f>IF(((D2-D1)/(D3-D1))&gt;=0.7,((D2+D3)/2)-D1,"prendre Δθlog")</f>
        <v>prendre Δθlog</v>
      </c>
      <c r="L2" s="4">
        <v>10</v>
      </c>
    </row>
    <row r="3" spans="2:12" ht="18.75" thickBot="1" x14ac:dyDescent="0.3">
      <c r="C3" s="65" t="s">
        <v>789</v>
      </c>
      <c r="D3" s="66">
        <v>80</v>
      </c>
      <c r="E3" s="67" t="s">
        <v>790</v>
      </c>
      <c r="F3" s="68">
        <f>IF(((D2-D1)/(D3-D1))&lt;0.7,((D3-D2)/LN((D3-D1)/(D2-D1))),"prendre  Δθarith")</f>
        <v>50.33956586003201</v>
      </c>
      <c r="L3" s="4">
        <v>12</v>
      </c>
    </row>
    <row r="4" spans="2:12" x14ac:dyDescent="0.25">
      <c r="B4" s="4" t="s">
        <v>721</v>
      </c>
      <c r="C4" t="s">
        <v>722</v>
      </c>
      <c r="E4" s="21" t="s">
        <v>723</v>
      </c>
      <c r="L4" s="4">
        <v>14</v>
      </c>
    </row>
    <row r="5" spans="2:12" x14ac:dyDescent="0.25">
      <c r="B5" s="4" t="s">
        <v>20</v>
      </c>
      <c r="C5" s="18">
        <v>30700</v>
      </c>
      <c r="D5" s="4">
        <f>IFERROR(INDEX(Annexes!$B$2:$D$701,MATCH(B5,Annexes!$B$2:$B$701,0),3),0)</f>
        <v>1</v>
      </c>
      <c r="E5">
        <f>IF(RIGHT(B5,1)&lt;&gt;LEFT(B6,1),3,0)</f>
        <v>0</v>
      </c>
      <c r="F5">
        <f>COUNTIF(B5:B32,RIGHT(B5:B32,1)&lt;&gt;LEFT(B5:B32,1))</f>
        <v>0</v>
      </c>
      <c r="G5">
        <f>SEARCH("B",B5,1)</f>
        <v>2</v>
      </c>
      <c r="L5" s="4">
        <v>16</v>
      </c>
    </row>
    <row r="6" spans="2:12" x14ac:dyDescent="0.25">
      <c r="B6" s="4" t="s">
        <v>46</v>
      </c>
      <c r="C6" s="18">
        <v>8000</v>
      </c>
      <c r="D6" s="4">
        <f>IFERROR(INDEX(Annexes!$B$2:$D$701,MATCH(B6,Annexes!$B$2:$B$701,0),3),0)</f>
        <v>2</v>
      </c>
      <c r="E6">
        <f t="shared" ref="E6:E15" si="0">IF(RIGHT(B6,1)&lt;&gt;LEFT(B7,1),3,0)</f>
        <v>3</v>
      </c>
      <c r="G6">
        <f t="shared" ref="G6:G15" si="1">SEARCH("B",B6,1)</f>
        <v>1</v>
      </c>
      <c r="L6" s="4">
        <v>20</v>
      </c>
    </row>
    <row r="7" spans="2:12" x14ac:dyDescent="0.25">
      <c r="B7" s="4" t="s">
        <v>47</v>
      </c>
      <c r="C7" s="18">
        <v>2000</v>
      </c>
      <c r="D7" s="4">
        <f>IFERROR(INDEX(Annexes!$B$2:$D$701,MATCH(B7,Annexes!$B$2:$B$701,0),3),0)</f>
        <v>2</v>
      </c>
      <c r="E7">
        <f t="shared" si="0"/>
        <v>0</v>
      </c>
      <c r="G7">
        <f t="shared" si="1"/>
        <v>1</v>
      </c>
      <c r="L7" s="4">
        <v>22</v>
      </c>
    </row>
    <row r="8" spans="2:12" x14ac:dyDescent="0.25">
      <c r="B8" s="4" t="s">
        <v>98</v>
      </c>
      <c r="C8" s="18">
        <v>1500</v>
      </c>
      <c r="D8" s="4">
        <f>IFERROR(INDEX(Annexes!$B$2:$D$701,MATCH(B8,Annexes!$B$2:$B$701,0),3),0)</f>
        <v>4</v>
      </c>
      <c r="E8">
        <f t="shared" si="0"/>
        <v>3</v>
      </c>
      <c r="G8" t="e">
        <f t="shared" si="1"/>
        <v>#VALUE!</v>
      </c>
      <c r="L8" s="4">
        <v>26</v>
      </c>
    </row>
    <row r="9" spans="2:12" x14ac:dyDescent="0.25">
      <c r="B9" s="4" t="s">
        <v>99</v>
      </c>
      <c r="C9" s="18">
        <v>6500</v>
      </c>
      <c r="D9" s="4">
        <f>IFERROR(INDEX(Annexes!$B$2:$D$701,MATCH(B9,Annexes!$B$2:$B$701,0),3),0)</f>
        <v>4</v>
      </c>
      <c r="E9">
        <f t="shared" si="0"/>
        <v>0</v>
      </c>
      <c r="G9" t="e">
        <f t="shared" si="1"/>
        <v>#VALUE!</v>
      </c>
      <c r="L9" s="4">
        <v>32</v>
      </c>
    </row>
    <row r="10" spans="2:12" x14ac:dyDescent="0.25">
      <c r="B10" s="4" t="s">
        <v>150</v>
      </c>
      <c r="C10" s="18">
        <v>2250</v>
      </c>
      <c r="D10" s="4">
        <f>IFERROR(INDEX(Annexes!$B$2:$D$701,MATCH(B10,Annexes!$B$2:$B$701,0),3),0)</f>
        <v>6</v>
      </c>
      <c r="E10">
        <f t="shared" si="0"/>
        <v>3</v>
      </c>
      <c r="G10" t="e">
        <f t="shared" si="1"/>
        <v>#VALUE!</v>
      </c>
      <c r="L10" s="4">
        <v>40</v>
      </c>
    </row>
    <row r="11" spans="2:12" x14ac:dyDescent="0.25">
      <c r="B11" s="4" t="s">
        <v>151</v>
      </c>
      <c r="C11" s="18">
        <v>1750</v>
      </c>
      <c r="D11" s="4">
        <f>IFERROR(INDEX(Annexes!$B$2:$D$701,MATCH(B11,Annexes!$B$2:$B$701,0),3),0)</f>
        <v>6</v>
      </c>
      <c r="E11">
        <f t="shared" si="0"/>
        <v>3</v>
      </c>
      <c r="G11" t="e">
        <f t="shared" si="1"/>
        <v>#VALUE!</v>
      </c>
      <c r="L11" s="4">
        <v>52</v>
      </c>
    </row>
    <row r="12" spans="2:12" x14ac:dyDescent="0.25">
      <c r="B12" s="4" t="s">
        <v>152</v>
      </c>
      <c r="C12" s="18">
        <v>2500</v>
      </c>
      <c r="D12" s="4">
        <f>IFERROR(INDEX(Annexes!$B$2:$D$701,MATCH(B12,Annexes!$B$2:$B$701,0),3),0)</f>
        <v>6</v>
      </c>
      <c r="E12">
        <f t="shared" si="0"/>
        <v>3</v>
      </c>
      <c r="G12" t="e">
        <f t="shared" si="1"/>
        <v>#VALUE!</v>
      </c>
      <c r="L12" s="4">
        <v>60</v>
      </c>
    </row>
    <row r="13" spans="2:12" x14ac:dyDescent="0.25">
      <c r="B13" s="4" t="s">
        <v>178</v>
      </c>
      <c r="C13" s="18">
        <v>1200</v>
      </c>
      <c r="D13" s="4">
        <f>IFERROR(INDEX(Annexes!$B$2:$D$701,MATCH(B13,Annexes!$B$2:$B$701,0),3),0)</f>
        <v>7</v>
      </c>
      <c r="E13">
        <f t="shared" si="0"/>
        <v>0</v>
      </c>
      <c r="G13" t="e">
        <f t="shared" si="1"/>
        <v>#VALUE!</v>
      </c>
    </row>
    <row r="14" spans="2:12" x14ac:dyDescent="0.25">
      <c r="B14" s="4" t="s">
        <v>251</v>
      </c>
      <c r="C14" s="18">
        <v>1000</v>
      </c>
      <c r="D14" s="4">
        <f>IFERROR(INDEX(Annexes!$B$2:$D$701,MATCH(B14,Annexes!$B$2:$B$701,0),3),0)</f>
        <v>10</v>
      </c>
      <c r="E14">
        <f t="shared" si="0"/>
        <v>3</v>
      </c>
      <c r="G14" t="e">
        <f t="shared" si="1"/>
        <v>#VALUE!</v>
      </c>
    </row>
    <row r="15" spans="2:12" x14ac:dyDescent="0.25">
      <c r="B15" s="4" t="s">
        <v>255</v>
      </c>
      <c r="C15" s="18">
        <v>4000</v>
      </c>
      <c r="D15" s="4">
        <f>IFERROR(INDEX(Annexes!$B$2:$D$701,MATCH(B15,Annexes!$B$2:$B$701,0),3),0)</f>
        <v>10</v>
      </c>
      <c r="E15">
        <f t="shared" si="0"/>
        <v>3</v>
      </c>
      <c r="G15" t="e">
        <f t="shared" si="1"/>
        <v>#VALUE!</v>
      </c>
    </row>
    <row r="17" spans="1:11" x14ac:dyDescent="0.25">
      <c r="A17" s="20" t="s">
        <v>727</v>
      </c>
    </row>
    <row r="18" spans="1:11" x14ac:dyDescent="0.25">
      <c r="C18" s="1" t="s">
        <v>0</v>
      </c>
    </row>
    <row r="19" spans="1:11" x14ac:dyDescent="0.25">
      <c r="B19" s="24" t="s">
        <v>728</v>
      </c>
      <c r="C19" s="19"/>
      <c r="E19" s="4" t="s">
        <v>4</v>
      </c>
      <c r="F19" s="1" t="s">
        <v>9</v>
      </c>
    </row>
    <row r="20" spans="1:11" x14ac:dyDescent="0.25">
      <c r="D20" s="70">
        <v>10800</v>
      </c>
      <c r="E20" s="19">
        <v>1750</v>
      </c>
      <c r="G20" s="70">
        <v>1500</v>
      </c>
    </row>
    <row r="21" spans="1:11" x14ac:dyDescent="0.25">
      <c r="C21" s="1"/>
    </row>
    <row r="22" spans="1:11" x14ac:dyDescent="0.25">
      <c r="A22" t="s">
        <v>729</v>
      </c>
      <c r="E22" s="18">
        <v>8800</v>
      </c>
      <c r="F22" s="19">
        <v>7050</v>
      </c>
      <c r="G22" s="1" t="s">
        <v>5</v>
      </c>
      <c r="H22" s="19">
        <v>2100</v>
      </c>
      <c r="I22" t="s">
        <v>8</v>
      </c>
    </row>
    <row r="23" spans="1:11" x14ac:dyDescent="0.25">
      <c r="A23" s="27" t="s">
        <v>730</v>
      </c>
      <c r="B23" s="26">
        <v>1</v>
      </c>
      <c r="D23" s="1" t="s">
        <v>1</v>
      </c>
      <c r="F23" s="4" t="s">
        <v>3</v>
      </c>
    </row>
    <row r="24" spans="1:11" x14ac:dyDescent="0.25">
      <c r="A24" s="27" t="s">
        <v>731</v>
      </c>
      <c r="B24" s="26">
        <v>2</v>
      </c>
      <c r="H24" s="18">
        <v>3450</v>
      </c>
    </row>
    <row r="25" spans="1:11" x14ac:dyDescent="0.25">
      <c r="A25" s="27" t="s">
        <v>732</v>
      </c>
      <c r="B25" s="26">
        <v>3</v>
      </c>
      <c r="E25" s="18">
        <v>2000</v>
      </c>
      <c r="H25" s="18"/>
    </row>
    <row r="26" spans="1:11" x14ac:dyDescent="0.25">
      <c r="A26" s="27" t="s">
        <v>733</v>
      </c>
      <c r="B26" s="26">
        <v>4</v>
      </c>
      <c r="G26" s="19">
        <v>1200</v>
      </c>
      <c r="I26" s="57">
        <v>2250</v>
      </c>
      <c r="J26" t="s">
        <v>12</v>
      </c>
    </row>
    <row r="27" spans="1:11" x14ac:dyDescent="0.25">
      <c r="A27" s="27" t="s">
        <v>734</v>
      </c>
      <c r="B27" s="26">
        <v>5</v>
      </c>
      <c r="E27" s="1" t="s">
        <v>2</v>
      </c>
      <c r="G27" s="1" t="s">
        <v>15</v>
      </c>
      <c r="H27" s="1" t="s">
        <v>7</v>
      </c>
      <c r="J27" s="71">
        <v>750</v>
      </c>
    </row>
    <row r="28" spans="1:11" x14ac:dyDescent="0.25">
      <c r="A28" s="27" t="s">
        <v>735</v>
      </c>
      <c r="B28" s="26">
        <v>6</v>
      </c>
      <c r="F28" s="25"/>
    </row>
    <row r="29" spans="1:11" x14ac:dyDescent="0.25">
      <c r="B29" t="str">
        <f>MID(D32,1,1)</f>
        <v>A</v>
      </c>
      <c r="C29" t="str">
        <f>MID(D32,2,2)</f>
        <v>B</v>
      </c>
      <c r="E29" s="49" t="s">
        <v>724</v>
      </c>
      <c r="F29" s="48">
        <f t="array" ref="F29">1+SUM(--(RIGHT($B$5:$B$15,1)=TRANSPOSE(LEFT($B$6:$B$16,1))))</f>
        <v>11</v>
      </c>
      <c r="G29" s="47">
        <f t="array" aca="1" ref="G29" ca="1">SUMPRODUCT((LOOKUP(MID("-"&amp;B32,FIND("@",SUBSTITUTE("-"&amp;B32,"-","@",ROW(INDIRECT("1:"&amp;LEN("-"&amp;B32)-LEN(SUBSTITUTE(B32,"-",""))))))+1,2),$D$32:$D$42,$F$32:$F$42)*(LOOKUP(MID("-"&amp;B32,FIND("@",SUBSTITUTE("-"&amp;B32,"-","@",ROW(INDIRECT("1:"&amp;LEN("-"&amp;B32)-LEN(SUBSTITUTE(B32,"-",""))))))+1,2),$D$32:$D$42,$G$32:$G$42))))</f>
        <v>0.78</v>
      </c>
      <c r="I29" s="19">
        <v>1500</v>
      </c>
      <c r="K29" t="s">
        <v>13</v>
      </c>
    </row>
    <row r="30" spans="1:11" x14ac:dyDescent="0.25">
      <c r="I30" s="1" t="s">
        <v>14</v>
      </c>
    </row>
    <row r="31" spans="1:11" x14ac:dyDescent="0.25">
      <c r="E31" s="22" t="s">
        <v>722</v>
      </c>
      <c r="F31" s="22" t="s">
        <v>725</v>
      </c>
      <c r="G31" s="22" t="s">
        <v>726</v>
      </c>
    </row>
    <row r="32" spans="1:11" x14ac:dyDescent="0.25">
      <c r="B32" s="44" t="s">
        <v>98</v>
      </c>
      <c r="D32" s="4" t="s">
        <v>20</v>
      </c>
      <c r="E32" s="18">
        <v>30700</v>
      </c>
      <c r="F32" s="23">
        <v>10</v>
      </c>
      <c r="G32" s="4">
        <v>0.88</v>
      </c>
    </row>
    <row r="33" spans="2:13" x14ac:dyDescent="0.25">
      <c r="D33" s="4" t="s">
        <v>46</v>
      </c>
      <c r="E33" s="18">
        <v>8000</v>
      </c>
      <c r="F33" s="23">
        <v>5</v>
      </c>
      <c r="G33" s="4">
        <v>0.9</v>
      </c>
    </row>
    <row r="34" spans="2:13" x14ac:dyDescent="0.25">
      <c r="D34" s="4" t="s">
        <v>47</v>
      </c>
      <c r="E34" s="18">
        <v>2000</v>
      </c>
      <c r="F34" s="23">
        <v>2.5</v>
      </c>
      <c r="G34" s="4">
        <v>0.56000000000000005</v>
      </c>
    </row>
    <row r="35" spans="2:13" x14ac:dyDescent="0.25">
      <c r="D35" s="4" t="s">
        <v>98</v>
      </c>
      <c r="E35" s="18">
        <v>1500</v>
      </c>
      <c r="F35" s="23">
        <v>6.5</v>
      </c>
      <c r="G35" s="4">
        <v>0.12</v>
      </c>
    </row>
    <row r="36" spans="2:13" x14ac:dyDescent="0.25">
      <c r="D36" s="4" t="s">
        <v>99</v>
      </c>
      <c r="E36" s="18">
        <v>6500</v>
      </c>
      <c r="F36" s="23">
        <v>4</v>
      </c>
      <c r="G36" s="4">
        <v>0.75</v>
      </c>
    </row>
    <row r="37" spans="2:13" x14ac:dyDescent="0.25">
      <c r="D37" s="4" t="s">
        <v>150</v>
      </c>
      <c r="E37" s="18">
        <v>2250</v>
      </c>
      <c r="F37" s="23">
        <v>8</v>
      </c>
      <c r="G37" s="4">
        <v>0.72</v>
      </c>
    </row>
    <row r="38" spans="2:13" x14ac:dyDescent="0.25">
      <c r="D38" s="4" t="s">
        <v>151</v>
      </c>
      <c r="E38" s="18">
        <v>1750</v>
      </c>
      <c r="F38" s="23">
        <v>3</v>
      </c>
      <c r="G38" s="4">
        <v>0.15</v>
      </c>
    </row>
    <row r="39" spans="2:13" x14ac:dyDescent="0.25">
      <c r="D39" s="4" t="s">
        <v>152</v>
      </c>
      <c r="E39" s="18">
        <v>2500</v>
      </c>
      <c r="F39" s="23">
        <v>2.5</v>
      </c>
      <c r="G39" s="4">
        <v>0.5</v>
      </c>
    </row>
    <row r="40" spans="2:13" x14ac:dyDescent="0.25">
      <c r="D40" s="4" t="s">
        <v>178</v>
      </c>
      <c r="E40" s="18">
        <v>1200</v>
      </c>
      <c r="F40" s="23">
        <v>2.75</v>
      </c>
      <c r="G40" s="4">
        <v>0.1</v>
      </c>
    </row>
    <row r="41" spans="2:13" x14ac:dyDescent="0.25">
      <c r="D41" s="4" t="s">
        <v>251</v>
      </c>
      <c r="E41" s="18">
        <v>1000</v>
      </c>
      <c r="F41" s="23">
        <v>2.6</v>
      </c>
      <c r="G41" s="4">
        <v>0.4</v>
      </c>
    </row>
    <row r="42" spans="2:13" x14ac:dyDescent="0.25">
      <c r="D42" s="4" t="s">
        <v>255</v>
      </c>
      <c r="E42" s="18">
        <v>4000</v>
      </c>
      <c r="F42" s="23">
        <v>4.8</v>
      </c>
      <c r="G42" s="4">
        <v>0.2</v>
      </c>
    </row>
    <row r="43" spans="2:13" ht="15" customHeight="1" x14ac:dyDescent="0.25">
      <c r="B43" s="56" t="s">
        <v>795</v>
      </c>
      <c r="C43" s="56"/>
      <c r="D43" s="56"/>
      <c r="E43" s="56"/>
      <c r="F43" s="56"/>
      <c r="G43" s="56"/>
      <c r="H43" s="56"/>
      <c r="I43" s="56"/>
      <c r="J43" s="56"/>
      <c r="K43" s="56"/>
      <c r="L43" s="56"/>
      <c r="M43" s="56"/>
    </row>
    <row r="44" spans="2:13" x14ac:dyDescent="0.25">
      <c r="B44" s="56"/>
      <c r="C44" s="56"/>
      <c r="D44" s="56"/>
      <c r="E44" s="56"/>
      <c r="F44" s="56"/>
      <c r="G44" s="56"/>
      <c r="H44" s="56"/>
      <c r="I44" s="56"/>
      <c r="J44" s="56"/>
      <c r="K44" s="56"/>
      <c r="L44" s="56"/>
      <c r="M44" s="56"/>
    </row>
    <row r="45" spans="2:13" x14ac:dyDescent="0.25">
      <c r="B45" s="56"/>
      <c r="C45" s="56"/>
      <c r="D45" s="56"/>
      <c r="E45" s="56"/>
      <c r="F45" s="56"/>
      <c r="G45" s="56"/>
      <c r="H45" s="56"/>
      <c r="I45" s="56"/>
      <c r="J45" s="56"/>
      <c r="K45" s="56"/>
      <c r="L45" s="56"/>
      <c r="M45" s="56"/>
    </row>
    <row r="46" spans="2:13" x14ac:dyDescent="0.25">
      <c r="B46" s="56"/>
      <c r="C46" s="56"/>
      <c r="D46" s="56"/>
      <c r="E46" s="56"/>
      <c r="F46" s="56"/>
      <c r="G46" s="56"/>
      <c r="H46" s="56"/>
      <c r="I46" s="56"/>
      <c r="J46" s="56"/>
      <c r="K46" s="56"/>
      <c r="L46" s="56"/>
      <c r="M46" s="56"/>
    </row>
    <row r="47" spans="2:13" x14ac:dyDescent="0.25">
      <c r="B47" s="56"/>
      <c r="C47" s="56"/>
      <c r="D47" s="56"/>
      <c r="E47" s="56"/>
      <c r="F47" s="56"/>
      <c r="G47" s="56"/>
      <c r="H47" s="56"/>
      <c r="I47" s="56"/>
      <c r="J47" s="56"/>
      <c r="K47" s="56"/>
      <c r="L47" s="56"/>
      <c r="M47" s="56"/>
    </row>
    <row r="48" spans="2:13" x14ac:dyDescent="0.25">
      <c r="B48" s="56"/>
      <c r="C48" s="56"/>
      <c r="D48" s="56"/>
      <c r="E48" s="56"/>
      <c r="F48" s="56"/>
      <c r="G48" s="56"/>
      <c r="H48" s="56"/>
      <c r="I48" s="56"/>
      <c r="J48" s="56"/>
      <c r="K48" s="56"/>
      <c r="L48" s="56"/>
      <c r="M48" s="56"/>
    </row>
    <row r="49" spans="2:13" x14ac:dyDescent="0.25">
      <c r="B49" s="56"/>
      <c r="C49" s="56"/>
      <c r="D49" s="56"/>
      <c r="E49" s="56"/>
      <c r="F49" s="56"/>
      <c r="G49" s="56"/>
      <c r="H49" s="56"/>
      <c r="I49" s="56"/>
      <c r="J49" s="56"/>
      <c r="K49" s="56"/>
      <c r="L49" s="56"/>
      <c r="M49" s="56"/>
    </row>
    <row r="50" spans="2:13" x14ac:dyDescent="0.25">
      <c r="B50" s="56"/>
      <c r="C50" s="56"/>
      <c r="D50" s="56"/>
      <c r="E50" s="56"/>
      <c r="F50" s="56"/>
      <c r="G50" s="56"/>
      <c r="H50" s="56"/>
      <c r="I50" s="56"/>
      <c r="J50" s="56"/>
      <c r="K50" s="56"/>
      <c r="L50" s="56"/>
      <c r="M50" s="56"/>
    </row>
    <row r="53" spans="2:13" ht="15.75" thickBot="1" x14ac:dyDescent="0.3">
      <c r="B53" s="1" t="s">
        <v>792</v>
      </c>
    </row>
    <row r="54" spans="2:13" ht="34.5" thickBot="1" x14ac:dyDescent="0.3">
      <c r="C54" s="98" t="s">
        <v>780</v>
      </c>
      <c r="D54" s="99" t="s">
        <v>781</v>
      </c>
      <c r="E54" s="99" t="s">
        <v>782</v>
      </c>
      <c r="F54" s="99" t="s">
        <v>783</v>
      </c>
      <c r="G54" s="99" t="s">
        <v>784</v>
      </c>
      <c r="H54" s="99" t="s">
        <v>725</v>
      </c>
      <c r="I54" s="100" t="s">
        <v>785</v>
      </c>
      <c r="J54" s="100" t="s">
        <v>786</v>
      </c>
      <c r="K54" s="100" t="s">
        <v>791</v>
      </c>
      <c r="L54" s="100" t="s">
        <v>793</v>
      </c>
      <c r="M54" s="101" t="s">
        <v>794</v>
      </c>
    </row>
    <row r="55" spans="2:13" x14ac:dyDescent="0.25">
      <c r="C55" s="75" t="s">
        <v>20</v>
      </c>
      <c r="D55" s="78">
        <v>10800</v>
      </c>
      <c r="E55" s="81">
        <f>IFERROR((D55/(1.16*($D$3-$D$2))),0)</f>
        <v>465.51724137931035</v>
      </c>
      <c r="F55" s="84">
        <f>IFERROR((E55/(1000*3600))/(PI()*((G55*10^-3)/2)^2),0)</f>
        <v>0.41160761144455693</v>
      </c>
      <c r="G55" s="75">
        <v>20</v>
      </c>
      <c r="H55" s="87">
        <v>10</v>
      </c>
      <c r="I55" s="91">
        <v>1000</v>
      </c>
      <c r="J55" s="91">
        <f>IFERROR((417*(E55)^(1.885)/((G55)^(5.014))*H55),0)</f>
        <v>133.60742202150053</v>
      </c>
      <c r="K55" s="94">
        <f>SUM(I55,J55)*1.3</f>
        <v>1473.6896486279506</v>
      </c>
      <c r="L55" s="75"/>
      <c r="M55" s="72" t="str">
        <f>IFERROR(IF(AND(L55&lt;&gt;0,L55&lt;&gt;MAX(L55:L66)),MAX(L55:L66)-L55,""),0)</f>
        <v/>
      </c>
    </row>
    <row r="56" spans="2:13" x14ac:dyDescent="0.25">
      <c r="C56" s="76" t="s">
        <v>46</v>
      </c>
      <c r="D56" s="79">
        <v>2000</v>
      </c>
      <c r="E56" s="82">
        <f t="shared" ref="E56:E66" si="2">IFERROR((D56/(1.16*($D$3-$D$2))),0)</f>
        <v>86.206896551724142</v>
      </c>
      <c r="F56" s="85">
        <f t="shared" ref="F56:F66" si="3">IFERROR((E56/(1000*3600))/(PI()*((G56*10^-3)/2)^2),0)</f>
        <v>0.21173231041386675</v>
      </c>
      <c r="G56" s="76">
        <v>12</v>
      </c>
      <c r="H56" s="88">
        <v>5</v>
      </c>
      <c r="I56" s="92">
        <v>1000</v>
      </c>
      <c r="J56" s="92">
        <f t="shared" ref="J56:J66" si="4">IFERROR((417*(E56)^(1.885)/((G56)^(5.014))*H56),0)</f>
        <v>36.023672187998159</v>
      </c>
      <c r="K56" s="95">
        <f t="shared" ref="K56:K66" si="5">SUM(I56,J56)*1.3</f>
        <v>1346.8307738443978</v>
      </c>
      <c r="L56" s="95">
        <f>SUM(K55,K56)</f>
        <v>2820.5204224723484</v>
      </c>
      <c r="M56" s="73">
        <f t="shared" ref="M56:M66" si="6">IFERROR(IF(AND(L56&lt;&gt;0,L56&lt;&gt;MAX(L56:L67)),MAX(L56:L67)-L56,""),0)</f>
        <v>5902.3822407091257</v>
      </c>
    </row>
    <row r="57" spans="2:13" x14ac:dyDescent="0.25">
      <c r="C57" s="76" t="s">
        <v>47</v>
      </c>
      <c r="D57" s="79">
        <v>8800</v>
      </c>
      <c r="E57" s="82">
        <f t="shared" si="2"/>
        <v>379.31034482758622</v>
      </c>
      <c r="F57" s="85">
        <f t="shared" si="3"/>
        <v>0.52403746827432018</v>
      </c>
      <c r="G57" s="76">
        <v>16</v>
      </c>
      <c r="H57" s="89">
        <v>2.5</v>
      </c>
      <c r="I57" s="92">
        <v>1000</v>
      </c>
      <c r="J57" s="92">
        <f t="shared" si="4"/>
        <v>69.506185662224965</v>
      </c>
      <c r="K57" s="95">
        <f t="shared" si="5"/>
        <v>1390.3580413608925</v>
      </c>
      <c r="L57" s="76"/>
      <c r="M57" s="73" t="str">
        <f t="shared" si="6"/>
        <v/>
      </c>
    </row>
    <row r="58" spans="2:13" x14ac:dyDescent="0.25">
      <c r="C58" s="76" t="s">
        <v>98</v>
      </c>
      <c r="D58" s="79">
        <v>1750</v>
      </c>
      <c r="E58" s="82">
        <f t="shared" si="2"/>
        <v>75.431034482758619</v>
      </c>
      <c r="F58" s="85">
        <f t="shared" si="3"/>
        <v>0.18526577161213337</v>
      </c>
      <c r="G58" s="76">
        <v>12</v>
      </c>
      <c r="H58" s="89">
        <v>6.5</v>
      </c>
      <c r="I58" s="92">
        <v>1000</v>
      </c>
      <c r="J58" s="92">
        <f t="shared" si="4"/>
        <v>36.409650841367082</v>
      </c>
      <c r="K58" s="95">
        <f t="shared" si="5"/>
        <v>1347.3325460937772</v>
      </c>
      <c r="L58" s="95">
        <f>SUM(K55,K57,K58)</f>
        <v>4211.3802360826203</v>
      </c>
      <c r="M58" s="73">
        <f t="shared" si="6"/>
        <v>4511.5224270988538</v>
      </c>
    </row>
    <row r="59" spans="2:13" x14ac:dyDescent="0.25">
      <c r="C59" s="76" t="s">
        <v>99</v>
      </c>
      <c r="D59" s="79">
        <v>7050</v>
      </c>
      <c r="E59" s="82">
        <f t="shared" si="2"/>
        <v>303.87931034482762</v>
      </c>
      <c r="F59" s="85">
        <f t="shared" si="3"/>
        <v>0.41982547174249518</v>
      </c>
      <c r="G59" s="76">
        <v>16</v>
      </c>
      <c r="H59" s="89">
        <v>4</v>
      </c>
      <c r="I59" s="92">
        <v>1000</v>
      </c>
      <c r="J59" s="92">
        <f t="shared" si="4"/>
        <v>73.220061154396248</v>
      </c>
      <c r="K59" s="95">
        <f t="shared" si="5"/>
        <v>1395.1860795007151</v>
      </c>
      <c r="L59" s="76"/>
      <c r="M59" s="73" t="str">
        <f t="shared" si="6"/>
        <v/>
      </c>
    </row>
    <row r="60" spans="2:13" x14ac:dyDescent="0.25">
      <c r="C60" s="76" t="s">
        <v>150</v>
      </c>
      <c r="D60" s="79">
        <v>3450</v>
      </c>
      <c r="E60" s="82">
        <f t="shared" si="2"/>
        <v>148.70689655172416</v>
      </c>
      <c r="F60" s="85">
        <f t="shared" si="3"/>
        <v>0.52594305906804506</v>
      </c>
      <c r="G60" s="76">
        <v>10</v>
      </c>
      <c r="H60" s="89">
        <v>8</v>
      </c>
      <c r="I60" s="92">
        <v>1000</v>
      </c>
      <c r="J60" s="92">
        <f t="shared" si="4"/>
        <v>401.85574796223199</v>
      </c>
      <c r="K60" s="95">
        <f t="shared" si="5"/>
        <v>1822.4124723509017</v>
      </c>
      <c r="L60" s="76"/>
      <c r="M60" s="73" t="str">
        <f t="shared" si="6"/>
        <v/>
      </c>
    </row>
    <row r="61" spans="2:13" x14ac:dyDescent="0.25">
      <c r="C61" s="76" t="s">
        <v>151</v>
      </c>
      <c r="D61" s="79">
        <v>2100</v>
      </c>
      <c r="E61" s="82">
        <f t="shared" si="2"/>
        <v>90.517241379310349</v>
      </c>
      <c r="F61" s="85">
        <f t="shared" si="3"/>
        <v>0.22231892593456007</v>
      </c>
      <c r="G61" s="76">
        <v>12</v>
      </c>
      <c r="H61" s="89">
        <v>3</v>
      </c>
      <c r="I61" s="92">
        <v>1000</v>
      </c>
      <c r="J61" s="92">
        <f t="shared" si="4"/>
        <v>23.696328459722306</v>
      </c>
      <c r="K61" s="95">
        <f t="shared" si="5"/>
        <v>1330.805226997639</v>
      </c>
      <c r="L61" s="95">
        <f>SUM(K55,K57,K59,K61)</f>
        <v>5590.0389964871965</v>
      </c>
      <c r="M61" s="73">
        <f t="shared" si="6"/>
        <v>3132.8636666942775</v>
      </c>
    </row>
    <row r="62" spans="2:13" x14ac:dyDescent="0.25">
      <c r="C62" s="76" t="s">
        <v>152</v>
      </c>
      <c r="D62" s="79">
        <v>1500</v>
      </c>
      <c r="E62" s="82">
        <f t="shared" si="2"/>
        <v>64.65517241379311</v>
      </c>
      <c r="F62" s="85">
        <f t="shared" si="3"/>
        <v>0.15879923281040006</v>
      </c>
      <c r="G62" s="76">
        <v>12</v>
      </c>
      <c r="H62" s="89">
        <v>2.5</v>
      </c>
      <c r="I62" s="92">
        <v>1000</v>
      </c>
      <c r="J62" s="92">
        <f t="shared" si="4"/>
        <v>10.472454153221953</v>
      </c>
      <c r="K62" s="95">
        <f t="shared" si="5"/>
        <v>1313.6141903991886</v>
      </c>
      <c r="L62" s="95">
        <f>SUM(K55,K57,K59,K62)</f>
        <v>5572.8479598887461</v>
      </c>
      <c r="M62" s="73">
        <f t="shared" si="6"/>
        <v>3150.0547032927279</v>
      </c>
    </row>
    <row r="63" spans="2:13" x14ac:dyDescent="0.25">
      <c r="C63" s="76" t="s">
        <v>178</v>
      </c>
      <c r="D63" s="79">
        <v>2250</v>
      </c>
      <c r="E63" s="82">
        <f t="shared" si="2"/>
        <v>96.982758620689651</v>
      </c>
      <c r="F63" s="85">
        <f t="shared" si="3"/>
        <v>0.17500323615840002</v>
      </c>
      <c r="G63" s="76">
        <v>14</v>
      </c>
      <c r="H63" s="89">
        <v>2.8</v>
      </c>
      <c r="I63" s="92">
        <v>1000</v>
      </c>
      <c r="J63" s="92">
        <f t="shared" si="4"/>
        <v>11.628596749670969</v>
      </c>
      <c r="K63" s="95">
        <f t="shared" si="5"/>
        <v>1315.1171757745722</v>
      </c>
      <c r="L63" s="76"/>
      <c r="M63" s="73" t="str">
        <f t="shared" si="6"/>
        <v/>
      </c>
    </row>
    <row r="64" spans="2:13" x14ac:dyDescent="0.25">
      <c r="C64" s="76" t="s">
        <v>251</v>
      </c>
      <c r="D64" s="79">
        <v>750</v>
      </c>
      <c r="E64" s="82">
        <f t="shared" si="2"/>
        <v>32.327586206896555</v>
      </c>
      <c r="F64" s="85">
        <f t="shared" si="3"/>
        <v>7.9399616405200032E-2</v>
      </c>
      <c r="G64" s="76">
        <v>12</v>
      </c>
      <c r="H64" s="89">
        <v>2.6</v>
      </c>
      <c r="I64" s="92">
        <v>1000</v>
      </c>
      <c r="J64" s="92">
        <f t="shared" si="4"/>
        <v>2.9487656934719619</v>
      </c>
      <c r="K64" s="95">
        <f t="shared" si="5"/>
        <v>1303.8333954015136</v>
      </c>
      <c r="L64" s="95">
        <f>SUM(K55,K57,K59,K60,K63,K64)</f>
        <v>8700.5968130165456</v>
      </c>
      <c r="M64" s="73">
        <f t="shared" si="6"/>
        <v>22.305850164928415</v>
      </c>
    </row>
    <row r="65" spans="3:13" x14ac:dyDescent="0.25">
      <c r="C65" s="103" t="s">
        <v>255</v>
      </c>
      <c r="D65" s="79">
        <v>1500</v>
      </c>
      <c r="E65" s="82">
        <f t="shared" si="2"/>
        <v>64.65517241379311</v>
      </c>
      <c r="F65" s="85">
        <f t="shared" si="3"/>
        <v>0.15879923281040006</v>
      </c>
      <c r="G65" s="76">
        <v>12</v>
      </c>
      <c r="H65" s="89">
        <v>4.8</v>
      </c>
      <c r="I65" s="92">
        <v>1000</v>
      </c>
      <c r="J65" s="92">
        <f t="shared" si="4"/>
        <v>20.10711197418615</v>
      </c>
      <c r="K65" s="95">
        <f t="shared" si="5"/>
        <v>1326.139245566442</v>
      </c>
      <c r="L65" s="102">
        <f>SUM(K55,K57,K59,K60,K63,K65)</f>
        <v>8722.9026631814741</v>
      </c>
      <c r="M65" s="73" t="str">
        <f t="shared" si="6"/>
        <v/>
      </c>
    </row>
    <row r="66" spans="3:13" ht="15.75" thickBot="1" x14ac:dyDescent="0.3">
      <c r="C66" s="77" t="s">
        <v>181</v>
      </c>
      <c r="D66" s="80">
        <v>1200</v>
      </c>
      <c r="E66" s="83">
        <f t="shared" si="2"/>
        <v>51.724137931034484</v>
      </c>
      <c r="F66" s="86">
        <f t="shared" si="3"/>
        <v>0.12703938624832006</v>
      </c>
      <c r="G66" s="77">
        <v>12</v>
      </c>
      <c r="H66" s="90">
        <v>5</v>
      </c>
      <c r="I66" s="93">
        <v>1000</v>
      </c>
      <c r="J66" s="93">
        <f t="shared" si="4"/>
        <v>13.753178792967942</v>
      </c>
      <c r="K66" s="96">
        <f t="shared" si="5"/>
        <v>1317.8791324308584</v>
      </c>
      <c r="L66" s="96">
        <f>SUM(K55,K57,K59,K60,K66)</f>
        <v>7399.5253742713176</v>
      </c>
      <c r="M66" s="74">
        <f t="shared" si="6"/>
        <v>1323.3772889101565</v>
      </c>
    </row>
    <row r="67" spans="3:13" ht="15.75" thickBot="1" x14ac:dyDescent="0.3">
      <c r="C67" s="4"/>
      <c r="D67" s="18"/>
      <c r="E67" s="58"/>
      <c r="F67" s="59"/>
      <c r="G67" s="4"/>
      <c r="H67" s="69"/>
      <c r="I67" s="60"/>
      <c r="J67" s="60"/>
      <c r="K67" s="97">
        <f>MAX(K55:K66)</f>
        <v>1822.4124723509017</v>
      </c>
      <c r="L67" s="97">
        <f>MAX(L55:L66)</f>
        <v>8722.9026631814741</v>
      </c>
      <c r="M67" s="18"/>
    </row>
    <row r="68" spans="3:13" x14ac:dyDescent="0.25">
      <c r="C68" s="4"/>
      <c r="D68" s="18"/>
      <c r="E68" s="58"/>
      <c r="F68" s="59"/>
      <c r="G68" s="4"/>
      <c r="H68" s="69"/>
      <c r="I68" s="60"/>
      <c r="J68" s="60"/>
    </row>
  </sheetData>
  <mergeCells count="1">
    <mergeCell ref="B43:M50"/>
  </mergeCells>
  <conditionalFormatting sqref="F3">
    <cfRule type="expression" dxfId="1" priority="2">
      <formula>AND(((D2-D1)/(D3-D1))&gt;=0.7)</formula>
    </cfRule>
  </conditionalFormatting>
  <conditionalFormatting sqref="F2">
    <cfRule type="expression" dxfId="0" priority="1">
      <formula>AND(((D2-D1)/(D3-D1))&lt;0.7)</formula>
    </cfRule>
  </conditionalFormatting>
  <dataValidations count="1">
    <dataValidation type="list" allowBlank="1" showInputMessage="1" showErrorMessage="1" sqref="G55:G66">
      <formula1>diam</formula1>
    </dataValidation>
  </dataValidations>
  <pageMargins left="0.7" right="0.7" top="0.75" bottom="0.75" header="0.3" footer="0.3"/>
  <pageSetup paperSize="9" orientation="portrait" verticalDpi="30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Réseau</vt:lpstr>
      <vt:lpstr>Annexes</vt:lpstr>
      <vt:lpstr>Tableur</vt:lpstr>
      <vt:lpstr>diam</vt:lpstr>
    </vt:vector>
  </TitlesOfParts>
  <Company>Hewlett-Packard Company</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dc:creator>
  <cp:lastModifiedBy>Utilisateur</cp:lastModifiedBy>
  <dcterms:created xsi:type="dcterms:W3CDTF">2013-04-09T11:18:09Z</dcterms:created>
  <dcterms:modified xsi:type="dcterms:W3CDTF">2013-06-26T13:13:59Z</dcterms:modified>
</cp:coreProperties>
</file>