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38400" windowHeight="21080" tabRatio="822" activeTab="2"/>
  </bookViews>
  <sheets>
    <sheet name="Tableau de bord" sheetId="36" r:id="rId1"/>
    <sheet name="Factures" sheetId="12" r:id="rId2"/>
    <sheet name="Trésorerie" sheetId="37" r:id="rId3"/>
    <sheet name="Données" sheetId="35" r:id="rId4"/>
  </sheets>
  <definedNames>
    <definedName name="_xlnm._FilterDatabase" localSheetId="1" hidden="1">Factures!$A$2:$N$147</definedName>
    <definedName name="CA">'Tableau de bord'!$D$4</definedName>
    <definedName name="Formateur">OFFSET(Factures!$G$3,,,COUNTA(Factures!$G:$G)-1)</definedName>
    <definedName name="Mois">OFFSET(Factures!$B$3,,,COUNTA(Formateur))</definedName>
    <definedName name="MoisDate">Données!$A$23:$A$34</definedName>
    <definedName name="Montant">OFFSET(Factures!$J$3,,,COUNTA(Formateur))</definedName>
    <definedName name="Nom">Données!$B$5:$B$17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7" i="37" l="1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3" i="12"/>
  <c r="B1" i="37"/>
  <c r="A74" i="12"/>
  <c r="L76" i="12"/>
  <c r="A76" i="12"/>
  <c r="L75" i="12"/>
  <c r="A75" i="12"/>
  <c r="L77" i="12"/>
  <c r="A77" i="12"/>
  <c r="L56" i="12"/>
  <c r="A56" i="12"/>
  <c r="L58" i="12"/>
  <c r="A58" i="12"/>
  <c r="A57" i="12"/>
  <c r="B7" i="36"/>
  <c r="D7" i="36"/>
  <c r="E7" i="36"/>
  <c r="B8" i="36"/>
  <c r="D8" i="36"/>
  <c r="E8" i="36"/>
  <c r="B9" i="36"/>
  <c r="D9" i="36"/>
  <c r="E9" i="36"/>
  <c r="B10" i="36"/>
  <c r="D10" i="36"/>
  <c r="E10" i="36"/>
  <c r="B11" i="36"/>
  <c r="E11" i="36"/>
  <c r="B12" i="36"/>
  <c r="E12" i="36"/>
  <c r="B13" i="36"/>
  <c r="E13" i="36"/>
  <c r="B14" i="36"/>
  <c r="E14" i="36"/>
  <c r="B15" i="36"/>
  <c r="E15" i="36"/>
  <c r="B16" i="36"/>
  <c r="E16" i="36"/>
  <c r="B6" i="36"/>
  <c r="D6" i="36"/>
  <c r="E6" i="36"/>
  <c r="B5" i="36"/>
  <c r="D5" i="36"/>
  <c r="E5" i="36"/>
  <c r="L39" i="12"/>
  <c r="A39" i="12"/>
  <c r="L40" i="12"/>
  <c r="A40" i="12"/>
  <c r="L10" i="12"/>
  <c r="A10" i="12"/>
  <c r="L38" i="12"/>
  <c r="A38" i="12"/>
  <c r="L11" i="12"/>
  <c r="A11" i="12"/>
  <c r="L36" i="12"/>
  <c r="A36" i="12"/>
  <c r="L15" i="12"/>
  <c r="A15" i="12"/>
  <c r="L6" i="12"/>
  <c r="A6" i="12"/>
  <c r="L16" i="12"/>
  <c r="A16" i="12"/>
  <c r="L17" i="12"/>
  <c r="A17" i="12"/>
  <c r="L18" i="12"/>
  <c r="A18" i="12"/>
  <c r="L19" i="12"/>
  <c r="A19" i="12"/>
  <c r="L20" i="12"/>
  <c r="A20" i="12"/>
  <c r="L21" i="12"/>
  <c r="A21" i="12"/>
  <c r="L22" i="12"/>
  <c r="A22" i="12"/>
  <c r="L23" i="12"/>
  <c r="A23" i="12"/>
  <c r="L24" i="12"/>
  <c r="A24" i="12"/>
  <c r="L25" i="12"/>
  <c r="A25" i="12"/>
  <c r="L26" i="12"/>
  <c r="A26" i="12"/>
  <c r="L27" i="12"/>
  <c r="A27" i="12"/>
  <c r="L28" i="12"/>
  <c r="A28" i="12"/>
  <c r="L29" i="12"/>
  <c r="A29" i="12"/>
  <c r="L30" i="12"/>
  <c r="A30" i="12"/>
  <c r="L31" i="12"/>
  <c r="A31" i="12"/>
  <c r="A87" i="12"/>
  <c r="L87" i="12"/>
  <c r="A88" i="12"/>
  <c r="L88" i="12"/>
  <c r="A89" i="12"/>
  <c r="L89" i="12"/>
  <c r="A90" i="12"/>
  <c r="L90" i="12"/>
  <c r="A91" i="12"/>
  <c r="L91" i="12"/>
  <c r="A92" i="12"/>
  <c r="L92" i="12"/>
  <c r="A93" i="12"/>
  <c r="L93" i="12"/>
  <c r="A94" i="12"/>
  <c r="L94" i="12"/>
  <c r="A95" i="12"/>
  <c r="L95" i="12"/>
  <c r="A96" i="12"/>
  <c r="L96" i="12"/>
  <c r="A97" i="12"/>
  <c r="L97" i="12"/>
  <c r="A98" i="12"/>
  <c r="L98" i="12"/>
  <c r="A99" i="12"/>
  <c r="L99" i="12"/>
  <c r="A100" i="12"/>
  <c r="L100" i="12"/>
  <c r="A101" i="12"/>
  <c r="L101" i="12"/>
  <c r="A102" i="12"/>
  <c r="L102" i="12"/>
  <c r="A103" i="12"/>
  <c r="L103" i="12"/>
  <c r="A104" i="12"/>
  <c r="L104" i="12"/>
  <c r="A105" i="12"/>
  <c r="L105" i="12"/>
  <c r="A106" i="12"/>
  <c r="L106" i="12"/>
  <c r="A107" i="12"/>
  <c r="L107" i="12"/>
  <c r="A108" i="12"/>
  <c r="L108" i="12"/>
  <c r="A109" i="12"/>
  <c r="L109" i="12"/>
  <c r="A110" i="12"/>
  <c r="L110" i="12"/>
  <c r="A111" i="12"/>
  <c r="L111" i="12"/>
  <c r="A112" i="12"/>
  <c r="L112" i="12"/>
  <c r="A113" i="12"/>
  <c r="L113" i="12"/>
  <c r="A114" i="12"/>
  <c r="L114" i="12"/>
  <c r="A115" i="12"/>
  <c r="L115" i="12"/>
  <c r="A116" i="12"/>
  <c r="L116" i="12"/>
  <c r="A117" i="12"/>
  <c r="L117" i="12"/>
  <c r="A118" i="12"/>
  <c r="L118" i="12"/>
  <c r="A119" i="12"/>
  <c r="L119" i="12"/>
  <c r="A120" i="12"/>
  <c r="L120" i="12"/>
  <c r="A121" i="12"/>
  <c r="L121" i="12"/>
  <c r="A122" i="12"/>
  <c r="L122" i="12"/>
  <c r="A123" i="12"/>
  <c r="L123" i="12"/>
  <c r="A124" i="12"/>
  <c r="L124" i="12"/>
  <c r="A125" i="12"/>
  <c r="L125" i="12"/>
  <c r="A126" i="12"/>
  <c r="L126" i="12"/>
  <c r="A127" i="12"/>
  <c r="L127" i="12"/>
  <c r="A128" i="12"/>
  <c r="L128" i="12"/>
  <c r="A129" i="12"/>
  <c r="L129" i="12"/>
  <c r="A130" i="12"/>
  <c r="L130" i="12"/>
  <c r="A131" i="12"/>
  <c r="L131" i="12"/>
  <c r="A132" i="12"/>
  <c r="L132" i="12"/>
  <c r="A133" i="12"/>
  <c r="L133" i="12"/>
  <c r="A134" i="12"/>
  <c r="L134" i="12"/>
  <c r="A135" i="12"/>
  <c r="L135" i="12"/>
  <c r="A136" i="12"/>
  <c r="L136" i="12"/>
  <c r="A137" i="12"/>
  <c r="L137" i="12"/>
  <c r="A138" i="12"/>
  <c r="L138" i="12"/>
  <c r="A139" i="12"/>
  <c r="L139" i="12"/>
  <c r="A140" i="12"/>
  <c r="L140" i="12"/>
  <c r="A141" i="12"/>
  <c r="L141" i="12"/>
  <c r="A142" i="12"/>
  <c r="L142" i="12"/>
  <c r="A143" i="12"/>
  <c r="L143" i="12"/>
  <c r="A144" i="12"/>
  <c r="L144" i="12"/>
  <c r="A145" i="12"/>
  <c r="L145" i="12"/>
  <c r="A146" i="12"/>
  <c r="L146" i="12"/>
  <c r="A147" i="12"/>
  <c r="L147" i="12"/>
  <c r="L13" i="12"/>
  <c r="A13" i="12"/>
  <c r="L54" i="12"/>
  <c r="A54" i="12"/>
  <c r="L14" i="12"/>
  <c r="A14" i="12"/>
  <c r="L47" i="12"/>
  <c r="A47" i="12"/>
  <c r="L48" i="12"/>
  <c r="A48" i="12"/>
  <c r="L49" i="12"/>
  <c r="A49" i="12"/>
  <c r="L53" i="12"/>
  <c r="A53" i="12"/>
  <c r="L50" i="12"/>
  <c r="A50" i="12"/>
  <c r="L45" i="12"/>
  <c r="A45" i="12"/>
  <c r="L42" i="12"/>
  <c r="A42" i="12"/>
  <c r="L51" i="12"/>
  <c r="A51" i="12"/>
  <c r="L43" i="12"/>
  <c r="A43" i="12"/>
  <c r="L44" i="12"/>
  <c r="A44" i="12"/>
  <c r="L52" i="12"/>
  <c r="A52" i="12"/>
  <c r="L37" i="12"/>
  <c r="A37" i="12"/>
  <c r="L5" i="12"/>
  <c r="A5" i="12"/>
  <c r="L8" i="12"/>
  <c r="A8" i="12"/>
  <c r="L32" i="12"/>
  <c r="A32" i="12"/>
  <c r="L7" i="12"/>
  <c r="A7" i="12"/>
  <c r="L33" i="12"/>
  <c r="A33" i="12"/>
  <c r="L9" i="12"/>
  <c r="A9" i="12"/>
  <c r="L12" i="12"/>
  <c r="A12" i="12"/>
  <c r="L46" i="12"/>
  <c r="A46" i="12"/>
  <c r="L69" i="12"/>
  <c r="L68" i="12"/>
  <c r="L67" i="12"/>
  <c r="L66" i="12"/>
  <c r="L73" i="12"/>
  <c r="L65" i="12"/>
  <c r="L70" i="12"/>
  <c r="L71" i="12"/>
  <c r="L72" i="12"/>
  <c r="L74" i="12"/>
  <c r="L59" i="12"/>
  <c r="L60" i="12"/>
  <c r="L61" i="12"/>
  <c r="L62" i="12"/>
  <c r="L63" i="12"/>
  <c r="L55" i="12"/>
  <c r="L34" i="12"/>
  <c r="L35" i="12"/>
  <c r="L3" i="12"/>
  <c r="L80" i="12"/>
  <c r="L81" i="12"/>
  <c r="L82" i="12"/>
  <c r="L83" i="12"/>
  <c r="L84" i="12"/>
  <c r="L4" i="12"/>
  <c r="L85" i="12"/>
  <c r="L41" i="12"/>
  <c r="L78" i="12"/>
  <c r="L79" i="12"/>
  <c r="L86" i="12"/>
  <c r="L64" i="12"/>
  <c r="A68" i="12"/>
  <c r="A70" i="12"/>
  <c r="A65" i="12"/>
  <c r="A67" i="12"/>
  <c r="A64" i="12"/>
  <c r="A69" i="12"/>
  <c r="A66" i="12"/>
  <c r="A72" i="12"/>
  <c r="A71" i="12"/>
  <c r="A73" i="12"/>
  <c r="A59" i="12"/>
  <c r="A60" i="12"/>
  <c r="A61" i="12"/>
  <c r="A62" i="12"/>
  <c r="A63" i="12"/>
  <c r="A55" i="12"/>
  <c r="A34" i="12"/>
  <c r="A35" i="12"/>
  <c r="A3" i="12"/>
  <c r="A80" i="12"/>
  <c r="A81" i="12"/>
  <c r="A82" i="12"/>
  <c r="A83" i="12"/>
  <c r="A84" i="12"/>
  <c r="A4" i="12"/>
  <c r="A85" i="12"/>
  <c r="A41" i="12"/>
  <c r="A78" i="12"/>
  <c r="A79" i="12"/>
  <c r="A86" i="12"/>
  <c r="A1" i="12"/>
  <c r="B17" i="36"/>
  <c r="D11" i="36"/>
  <c r="D12" i="36"/>
  <c r="D13" i="36"/>
  <c r="D14" i="36"/>
  <c r="D15" i="36"/>
  <c r="D16" i="36"/>
  <c r="D17" i="36"/>
</calcChain>
</file>

<file path=xl/sharedStrings.xml><?xml version="1.0" encoding="utf-8"?>
<sst xmlns="http://schemas.openxmlformats.org/spreadsheetml/2006/main" count="424" uniqueCount="145">
  <si>
    <t>Date de la facture</t>
  </si>
  <si>
    <t>N° de facture</t>
  </si>
  <si>
    <t>Nom du client</t>
  </si>
  <si>
    <t>Dates de la formation</t>
  </si>
  <si>
    <t>Formateur</t>
  </si>
  <si>
    <t>Montant de la prestation</t>
  </si>
  <si>
    <t>Montant des frais</t>
  </si>
  <si>
    <t>TOTAL</t>
  </si>
  <si>
    <t>Date de recouvrement</t>
  </si>
  <si>
    <t>Décembre</t>
  </si>
  <si>
    <t>Commentaires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</si>
  <si>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</si>
  <si>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</si>
  <si>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</si>
  <si>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</si>
  <si>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</si>
  <si>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</si>
  <si>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</si>
  <si>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</si>
  <si>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</si>
  <si>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</si>
  <si>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</si>
  <si>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Tableau de bord</t>
  </si>
  <si>
    <t>Mois</t>
  </si>
  <si>
    <t>CA</t>
  </si>
  <si>
    <t>TOTAL ANNUEL</t>
  </si>
  <si>
    <t>FL</t>
  </si>
  <si>
    <t>SM</t>
  </si>
  <si>
    <t>JJS</t>
  </si>
  <si>
    <t>PS</t>
  </si>
  <si>
    <t>JG</t>
  </si>
  <si>
    <t>CG</t>
  </si>
  <si>
    <t>STAN</t>
  </si>
  <si>
    <t>PM</t>
  </si>
  <si>
    <t>BT</t>
  </si>
  <si>
    <t>IV</t>
  </si>
  <si>
    <t>Initiales</t>
  </si>
  <si>
    <t>YC</t>
  </si>
  <si>
    <t>Date du paiement</t>
  </si>
  <si>
    <t>Données</t>
  </si>
  <si>
    <t>TJ</t>
  </si>
  <si>
    <t>Délai</t>
  </si>
  <si>
    <t>MOIS</t>
  </si>
  <si>
    <t>Frank LANGIANO</t>
  </si>
  <si>
    <t>Sabine MEYER</t>
  </si>
  <si>
    <t>Jean Jacques SCHNEGG</t>
  </si>
  <si>
    <t>Jenny GREUSARD</t>
  </si>
  <si>
    <t>Thomas JALBY</t>
  </si>
  <si>
    <t>Pascal SPRING</t>
  </si>
  <si>
    <t>Patricia MALANDA</t>
  </si>
  <si>
    <t>Stan MADORE</t>
  </si>
  <si>
    <t>Yvan CONSTANTIN</t>
  </si>
  <si>
    <t>Christine GAVILLET</t>
  </si>
  <si>
    <t>Béatrice TISSEAU</t>
  </si>
  <si>
    <t>Isabelle VAUZELLE</t>
  </si>
  <si>
    <t>%</t>
  </si>
  <si>
    <t>DIVERS</t>
  </si>
  <si>
    <t>DIV</t>
  </si>
  <si>
    <t>12 mars, 16 &amp; 30 avril 2013</t>
  </si>
  <si>
    <t>DATE DU RELEVÉ</t>
  </si>
  <si>
    <t>SOLDE COMPTE BANQUE</t>
  </si>
  <si>
    <t>XXXXXXXXXXXXXXXXXXXXX</t>
  </si>
  <si>
    <t>13 mars, 16 &amp; 30 avril 2013</t>
  </si>
  <si>
    <t>14 mars, 16 &amp; 30 avril 2013</t>
  </si>
  <si>
    <t>15 mars, 16 &amp; 30 avril 2013</t>
  </si>
  <si>
    <t>16 mars, 16 &amp; 30 avril 2013</t>
  </si>
  <si>
    <t>17 mars, 16 &amp; 30 avril 2013</t>
  </si>
  <si>
    <t>18 mars, 16 &amp; 30 avril 2013</t>
  </si>
  <si>
    <t>19 mars, 16 &amp; 30 avril 2013</t>
  </si>
  <si>
    <t>20 mars, 16 &amp; 30 avril 2013</t>
  </si>
  <si>
    <t>21 mars, 16 &amp; 30 avril 2013</t>
  </si>
  <si>
    <t>22 mars, 16 &amp; 30 avril 2013</t>
  </si>
  <si>
    <t>23 mars, 16 &amp; 30 avril 2013</t>
  </si>
  <si>
    <t>24 mars, 16 &amp; 30 avril 2013</t>
  </si>
  <si>
    <t>25 mars, 16 &amp; 30 avril 2013</t>
  </si>
  <si>
    <t>26 mars, 16 &amp; 30 avril 2013</t>
  </si>
  <si>
    <t>27 mars, 16 &amp; 30 avril 2013</t>
  </si>
  <si>
    <t>28 mars, 16 &amp; 30 avril 2013</t>
  </si>
  <si>
    <t>29 mars, 16 &amp; 30 avril 2013</t>
  </si>
  <si>
    <t>30 mars, 16 &amp; 30 avril 2013</t>
  </si>
  <si>
    <t>31 mars, 16 &amp; 30 avril 2013</t>
  </si>
  <si>
    <t>32 mars, 16 &amp; 30 avril 2013</t>
  </si>
  <si>
    <t>33 mars, 16 &amp; 30 avril 2013</t>
  </si>
  <si>
    <t>34 mars, 16 &amp; 30 avril 2013</t>
  </si>
  <si>
    <t>35 mars, 16 &amp; 30 avril 2013</t>
  </si>
  <si>
    <t>36 mars, 16 &amp; 30 avril 2013</t>
  </si>
  <si>
    <t>37 mars, 16 &amp; 30 avril 2013</t>
  </si>
  <si>
    <t>38 mars, 16 &amp; 30 avril 2013</t>
  </si>
  <si>
    <t>39 mars, 16 &amp; 30 avril 2013</t>
  </si>
  <si>
    <t>40 mars, 16 &amp; 30 avril 2013</t>
  </si>
  <si>
    <t>41 mars, 16 &amp; 30 avril 2013</t>
  </si>
  <si>
    <t>42 mars, 16 &amp; 30 avril 2013</t>
  </si>
  <si>
    <t>43 mars, 16 &amp; 30 avril 2013</t>
  </si>
  <si>
    <t>44 mars, 16 &amp; 30 avril 2013</t>
  </si>
  <si>
    <t>45 mars, 16 &amp; 30 avril 2013</t>
  </si>
  <si>
    <t>46 mars, 16 &amp; 30 avril 2013</t>
  </si>
  <si>
    <t>47 mars, 16 &amp; 30 avril 2013</t>
  </si>
  <si>
    <t>48 mars, 16 &amp; 30 avril 2013</t>
  </si>
  <si>
    <t>49 mars, 16 &amp; 30 avril 2013</t>
  </si>
  <si>
    <t>50 mars, 16 &amp; 30 avril 2013</t>
  </si>
  <si>
    <t>51 mars, 16 &amp; 30 avril 2013</t>
  </si>
  <si>
    <t>52 mars, 16 &amp; 30 avril 2013</t>
  </si>
  <si>
    <t>53 mars, 16 &amp; 30 avril 2013</t>
  </si>
  <si>
    <t>54 mars, 16 &amp; 30 avril 2013</t>
  </si>
  <si>
    <t>55 mars, 16 &amp; 30 avril 2013</t>
  </si>
  <si>
    <t>56 mars, 16 &amp; 30 avril 2013</t>
  </si>
  <si>
    <t>57 mars, 16 &amp; 30 avril 2013</t>
  </si>
  <si>
    <t>58 mars, 16 &amp; 30 avril 2013</t>
  </si>
  <si>
    <t>59 mars, 16 &amp; 30 avril 2013</t>
  </si>
  <si>
    <t>60 mars, 16 &amp; 30 avril 2013</t>
  </si>
  <si>
    <t>61 mars, 16 &amp; 30 avril 2013</t>
  </si>
  <si>
    <t>62 mars, 16 &amp; 30 avril 2013</t>
  </si>
  <si>
    <t>63 mars, 16 &amp; 30 avril 2013</t>
  </si>
  <si>
    <t>64 mars, 16 &amp; 30 avril 2013</t>
  </si>
  <si>
    <t>65 mars, 16 &amp; 30 avril 2013</t>
  </si>
  <si>
    <t>66 mars, 16 &amp; 30 avril 2013</t>
  </si>
  <si>
    <t>67 mars, 16 &amp; 30 avril 2013</t>
  </si>
  <si>
    <t>68 mars, 16 &amp; 30 avril 2013</t>
  </si>
  <si>
    <t>69 mars, 16 &amp; 30 avril 2013</t>
  </si>
  <si>
    <t>70 mars, 16 &amp; 30 avril 2013</t>
  </si>
  <si>
    <t>71 mars, 16 &amp; 30 avril 2013</t>
  </si>
  <si>
    <t>72 mars, 16 &amp; 30 avril 2013</t>
  </si>
  <si>
    <t>73 mars, 16 &amp; 30 avril 2013</t>
  </si>
  <si>
    <t>74 mars, 16 &amp; 30 avril 2013</t>
  </si>
  <si>
    <t>75 mars, 16 &amp; 30 avril 2013</t>
  </si>
  <si>
    <t>76 mars, 16 &amp; 30 avril 2013</t>
  </si>
  <si>
    <t>77 mars, 16 &amp; 30 avril 2013</t>
  </si>
  <si>
    <t>78 mars, 16 &amp; 30 avril 2013</t>
  </si>
  <si>
    <t>79 mars, 16 &amp; 30 avril 2013</t>
  </si>
  <si>
    <t>80 mars, 16 &amp; 30 avril 2013</t>
  </si>
  <si>
    <t>81 mars, 16 &amp; 30 avril 2013</t>
  </si>
  <si>
    <t>82 mars, 16 &amp; 30 avril 2013</t>
  </si>
  <si>
    <t>83 mars, 16 &amp; 30 avril 2013</t>
  </si>
  <si>
    <t>84 mars, 16 &amp; 30 avril 2013</t>
  </si>
  <si>
    <t>85 mars, 16 &amp; 30 avril 2013</t>
  </si>
  <si>
    <t>86 mars, 16 &amp; 30 avril 2013</t>
  </si>
  <si>
    <t>87 mars, 16 &amp; 30 avril 2013</t>
  </si>
  <si>
    <t>88 mars, 16 &amp; 30 avril 2013</t>
  </si>
  <si>
    <t>89 mars, 16 &amp; 30 avril 2013</t>
  </si>
  <si>
    <t>90 mars, 16 &amp; 30 avril 2013</t>
  </si>
  <si>
    <t>91 mars, 16 &amp; 30 avril 2013</t>
  </si>
  <si>
    <t>92 mars, 16 &amp; 30 avril 2013</t>
  </si>
  <si>
    <t>93 mars, 16 &amp; 30 avril 2013</t>
  </si>
  <si>
    <t>94 mars, 16 &amp; 30 avril 2013</t>
  </si>
  <si>
    <t>95 mars, 16 &amp; 30 avril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</si>
</sst>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28"/>
      <color indexed="8"/>
      <name val="Futura"/>
    </font>
    <font>
      <sz val="16"/>
      <color indexed="8"/>
      <name val="Calibri"/>
    </font>
    <font>
      <b/>
      <sz val="12"/>
      <color indexed="10"/>
      <name val="Calibri"/>
    </font>
    <font>
      <b/>
      <sz val="12"/>
      <color indexed="8"/>
      <name val="Calibri"/>
      <family val="2"/>
    </font>
    <font>
      <sz val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" fontId="0" fillId="0" borderId="1" xfId="0" applyNumberFormat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4" fontId="3" fillId="0" borderId="2" xfId="0" applyNumberFormat="1" applyFon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" xfId="0" quotePrefix="1" applyBorder="1" applyAlignment="1" applyProtection="1">
      <alignment vertical="center"/>
      <protection locked="0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4" fontId="8" fillId="4" borderId="2" xfId="0" applyNumberFormat="1" applyFont="1" applyFill="1" applyBorder="1" applyAlignment="1">
      <alignment horizontal="center" vertical="center"/>
    </xf>
    <xf numFmtId="4" fontId="0" fillId="5" borderId="1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" fontId="0" fillId="0" borderId="1" xfId="0" applyNumberFormat="1" applyFill="1" applyBorder="1" applyAlignment="1">
      <alignment vertical="center"/>
    </xf>
    <xf numFmtId="14" fontId="0" fillId="0" borderId="0" xfId="0" applyNumberFormat="1"/>
    <xf numFmtId="0" fontId="0" fillId="6" borderId="0" xfId="0" applyFill="1"/>
    <xf numFmtId="0" fontId="1" fillId="0" borderId="0" xfId="0" applyFont="1" applyAlignment="1">
      <alignment horizontal="center"/>
    </xf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393700</xdr:colOff>
      <xdr:row>1</xdr:row>
      <xdr:rowOff>139700</xdr:rowOff>
    </xdr:from>
    <xdr:ext cx="101600" cy="2413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70700" y="609600"/>
          <a:ext cx="1016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K17"/>
  <sheetViews>
    <sheetView workbookViewId="0">
      <selection activeCell="D5" sqref="D5"/>
    </sheetView>
  </sheetViews>
  <sheetFormatPr baseColWidth="10" defaultRowHeight="15" x14ac:dyDescent="0"/>
  <cols>
    <col min="1" max="1" width="25.6640625" customWidth="1"/>
    <col min="2" max="2" width="31" customWidth="1"/>
    <col min="3" max="3" width="10.5" customWidth="1"/>
    <col min="4" max="4" width="28.33203125" customWidth="1"/>
    <col min="5" max="5" width="13.5" customWidth="1"/>
  </cols>
  <sheetData>
    <row r="1" spans="1:11" ht="37">
      <c r="A1" s="5" t="s">
        <v>22</v>
      </c>
      <c r="B1" s="5"/>
      <c r="D1" s="5"/>
      <c r="E1" s="5"/>
      <c r="F1" s="5"/>
      <c r="G1" s="5"/>
      <c r="H1" s="5"/>
      <c r="I1" s="5"/>
      <c r="J1" s="5"/>
      <c r="K1" s="5"/>
    </row>
    <row r="3" spans="1:11" ht="39" customHeight="1"/>
    <row r="4" spans="1:11" ht="39" customHeight="1">
      <c r="A4" s="6" t="s">
        <v>42</v>
      </c>
      <c r="B4" s="6" t="s">
        <v>24</v>
      </c>
      <c r="D4" s="18" t="s">
        <v>26</v>
      </c>
      <c r="E4" s="6" t="s">
        <v>55</v>
      </c>
    </row>
    <row r="5" spans="1:11" ht="33.75" customHeight="1">
      <c r="A5" s="3" t="s">
        <v>11</v>
      </c>
      <c r="B5" s="25">
        <f t="shared" ref="B5:B16" ca="1" si="0">SUMPRODUCT((Mois=$A5)*(Montant))</f>
        <v>77932.600000000006</v>
      </c>
      <c r="D5" s="16">
        <f ca="1">SUMPRODUCT((Mois=$A5)*(Formateur=$D$4)*(Montant))</f>
        <v>27263.199999999997</v>
      </c>
      <c r="E5" s="17">
        <f ca="1">IF(B5=0,"",(D5*100)/B5)</f>
        <v>34.983049455555175</v>
      </c>
    </row>
    <row r="6" spans="1:11" ht="33.75" customHeight="1">
      <c r="A6" s="3" t="s">
        <v>12</v>
      </c>
      <c r="B6" s="25">
        <f t="shared" ca="1" si="0"/>
        <v>43501.200000000004</v>
      </c>
      <c r="D6" s="16">
        <f t="shared" ref="D6:D16" ca="1" si="1">SUMPRODUCT((Mois=$A6)*(Formateur=$D$4)*(Montant))</f>
        <v>9838.4</v>
      </c>
      <c r="E6" s="17">
        <f ca="1">IF(B6=0,"",(D6*100)/B6)</f>
        <v>22.616387593905454</v>
      </c>
    </row>
    <row r="7" spans="1:11" ht="33.75" customHeight="1">
      <c r="A7" s="3" t="s">
        <v>13</v>
      </c>
      <c r="B7" s="25">
        <f t="shared" ca="1" si="0"/>
        <v>76041.2</v>
      </c>
      <c r="D7" s="16">
        <f t="shared" ca="1" si="1"/>
        <v>16577.8</v>
      </c>
      <c r="E7" s="17">
        <f t="shared" ref="E7:E16" ca="1" si="2">IF(B7=0,"",(D7*100)/B7)</f>
        <v>21.80107625865978</v>
      </c>
    </row>
    <row r="8" spans="1:11" ht="33.75" customHeight="1">
      <c r="A8" s="3" t="s">
        <v>14</v>
      </c>
      <c r="B8" s="25">
        <f t="shared" ca="1" si="0"/>
        <v>104706.2</v>
      </c>
      <c r="D8" s="16">
        <f t="shared" ca="1" si="1"/>
        <v>29520.399999999998</v>
      </c>
      <c r="E8" s="17">
        <f t="shared" ca="1" si="2"/>
        <v>28.193554918428902</v>
      </c>
    </row>
    <row r="9" spans="1:11" ht="33.75" customHeight="1">
      <c r="A9" s="3" t="s">
        <v>15</v>
      </c>
      <c r="B9" s="25">
        <f t="shared" ca="1" si="0"/>
        <v>77901</v>
      </c>
      <c r="D9" s="16">
        <f t="shared" ca="1" si="1"/>
        <v>46030</v>
      </c>
      <c r="E9" s="17">
        <f t="shared" ca="1" si="2"/>
        <v>59.087816587720312</v>
      </c>
    </row>
    <row r="10" spans="1:11" ht="33.75" customHeight="1">
      <c r="A10" s="3" t="s">
        <v>16</v>
      </c>
      <c r="B10" s="25">
        <f t="shared" ca="1" si="0"/>
        <v>90141.9</v>
      </c>
      <c r="D10" s="16">
        <f t="shared" ca="1" si="1"/>
        <v>42038.799999999996</v>
      </c>
      <c r="E10" s="17">
        <f t="shared" ca="1" si="2"/>
        <v>46.636247960160595</v>
      </c>
    </row>
    <row r="11" spans="1:11" ht="33.75" customHeight="1">
      <c r="A11" s="3" t="s">
        <v>17</v>
      </c>
      <c r="B11" s="25">
        <f t="shared" ca="1" si="0"/>
        <v>0</v>
      </c>
      <c r="D11" s="16">
        <f t="shared" ca="1" si="1"/>
        <v>0</v>
      </c>
      <c r="E11" s="17" t="str">
        <f t="shared" ca="1" si="2"/>
        <v/>
      </c>
    </row>
    <row r="12" spans="1:11" ht="33.75" customHeight="1">
      <c r="A12" s="3" t="s">
        <v>18</v>
      </c>
      <c r="B12" s="25">
        <f t="shared" ca="1" si="0"/>
        <v>0</v>
      </c>
      <c r="D12" s="16">
        <f t="shared" ca="1" si="1"/>
        <v>0</v>
      </c>
      <c r="E12" s="17" t="str">
        <f t="shared" ca="1" si="2"/>
        <v/>
      </c>
    </row>
    <row r="13" spans="1:11" ht="33.75" customHeight="1">
      <c r="A13" s="3" t="s">
        <v>19</v>
      </c>
      <c r="B13" s="25">
        <f t="shared" ca="1" si="0"/>
        <v>0</v>
      </c>
      <c r="D13" s="16">
        <f t="shared" ca="1" si="1"/>
        <v>0</v>
      </c>
      <c r="E13" s="17" t="str">
        <f t="shared" ca="1" si="2"/>
        <v/>
      </c>
    </row>
    <row r="14" spans="1:11" ht="33.75" customHeight="1">
      <c r="A14" s="3" t="s">
        <v>20</v>
      </c>
      <c r="B14" s="25">
        <f t="shared" ca="1" si="0"/>
        <v>0</v>
      </c>
      <c r="D14" s="16">
        <f t="shared" ca="1" si="1"/>
        <v>0</v>
      </c>
      <c r="E14" s="17" t="str">
        <f t="shared" ca="1" si="2"/>
        <v/>
      </c>
    </row>
    <row r="15" spans="1:11" ht="33.75" customHeight="1">
      <c r="A15" s="3" t="s">
        <v>21</v>
      </c>
      <c r="B15" s="25">
        <f t="shared" ca="1" si="0"/>
        <v>0</v>
      </c>
      <c r="D15" s="16">
        <f t="shared" ca="1" si="1"/>
        <v>0</v>
      </c>
      <c r="E15" s="17" t="str">
        <f t="shared" ca="1" si="2"/>
        <v/>
      </c>
    </row>
    <row r="16" spans="1:11" ht="33.75" customHeight="1" thickBot="1">
      <c r="A16" s="3" t="s">
        <v>9</v>
      </c>
      <c r="B16" s="25">
        <f t="shared" ca="1" si="0"/>
        <v>0</v>
      </c>
      <c r="D16" s="16">
        <f t="shared" ca="1" si="1"/>
        <v>0</v>
      </c>
      <c r="E16" s="17" t="str">
        <f t="shared" ca="1" si="2"/>
        <v/>
      </c>
    </row>
    <row r="17" spans="1:4" ht="33.75" customHeight="1" thickBot="1">
      <c r="A17" s="26" t="s">
        <v>25</v>
      </c>
      <c r="B17" s="24">
        <f ca="1">SUM(B5:B16)</f>
        <v>470224.1</v>
      </c>
      <c r="D17" s="15">
        <f ca="1">SUM(D5:D16)</f>
        <v>171268.59999999998</v>
      </c>
    </row>
  </sheetData>
  <sheetProtection selectLockedCells="1"/>
  <phoneticPr fontId="5" type="noConversion"/>
  <dataValidations count="1">
    <dataValidation type="list" allowBlank="1" showInputMessage="1" showErrorMessage="1" sqref="D4">
      <formula1>Nom</formula1>
    </dataValidation>
  </dataValidations>
  <printOptions horizontalCentered="1" verticalCentered="1"/>
  <pageMargins left="0" right="0" top="0" bottom="0" header="0" footer="0"/>
  <drawing r:id="rId1"/>
  <extLst>
    <ext xmlns:mx="http://schemas.microsoft.com/office/mac/excel/2008/main" uri="{64002731-A6B0-56B0-2670-7721B7C09600}">
      <mx:PLV Mode="0" OnePage="0" WScale="98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N147"/>
  <sheetViews>
    <sheetView showGridLines="0" workbookViewId="0">
      <selection activeCell="E93" sqref="E93"/>
    </sheetView>
  </sheetViews>
  <sheetFormatPr baseColWidth="10" defaultRowHeight="24.75" customHeight="1" x14ac:dyDescent="0"/>
  <cols>
    <col min="1" max="1" width="5.33203125" customWidth="1"/>
    <col min="2" max="3" width="16.83203125" style="19" customWidth="1"/>
    <col min="4" max="4" width="10.83203125" style="19"/>
    <col min="5" max="5" width="49.5" style="19" customWidth="1"/>
    <col min="6" max="6" width="36.33203125" style="19" customWidth="1"/>
    <col min="7" max="9" width="15.33203125" style="19" customWidth="1"/>
    <col min="10" max="10" width="15.33203125" customWidth="1"/>
    <col min="11" max="11" width="15.33203125" style="19" customWidth="1"/>
    <col min="12" max="13" width="15.33203125" customWidth="1"/>
    <col min="14" max="14" width="41.1640625" style="19" customWidth="1"/>
  </cols>
  <sheetData>
    <row r="1" spans="1:14" s="19" customFormat="1" ht="24.75" customHeight="1">
      <c r="A1" s="14" t="str">
        <f t="shared" ref="A1" ca="1" si="0">IF(D1="","",IF(M1="",IF(L1&lt;TODAY(),0,1),2))</f>
        <v/>
      </c>
    </row>
    <row r="2" spans="1:14" s="20" customFormat="1" ht="42.75" customHeight="1">
      <c r="A2" s="14"/>
      <c r="B2" s="13" t="s">
        <v>23</v>
      </c>
      <c r="C2" s="13" t="s">
        <v>0</v>
      </c>
      <c r="D2" s="13" t="s">
        <v>1</v>
      </c>
      <c r="E2" s="13" t="s">
        <v>2</v>
      </c>
      <c r="F2" s="13" t="s">
        <v>3</v>
      </c>
      <c r="G2" s="13" t="s">
        <v>4</v>
      </c>
      <c r="H2" s="13" t="s">
        <v>5</v>
      </c>
      <c r="I2" s="13" t="s">
        <v>6</v>
      </c>
      <c r="J2" s="13" t="s">
        <v>7</v>
      </c>
      <c r="K2" s="13" t="s">
        <v>41</v>
      </c>
      <c r="L2" s="13" t="s">
        <v>8</v>
      </c>
      <c r="M2" s="13" t="s">
        <v>38</v>
      </c>
      <c r="N2" s="13" t="s">
        <v>10</v>
      </c>
    </row>
    <row r="3" spans="1:14" s="1" customFormat="1" ht="24.75" customHeight="1">
      <c r="A3" s="14">
        <f t="shared" ref="A3:A34" ca="1" si="1">IF(D3="","",IF(M3="",IF(L3&lt;TODAY(),0,1),2))</f>
        <v>0</v>
      </c>
      <c r="B3" s="9" t="s">
        <v>13</v>
      </c>
      <c r="C3" s="9">
        <v>41345</v>
      </c>
      <c r="D3" s="10">
        <v>5347</v>
      </c>
      <c r="E3" s="11" t="s">
        <v>61</v>
      </c>
      <c r="F3" s="21" t="s">
        <v>58</v>
      </c>
      <c r="G3" s="10" t="s">
        <v>29</v>
      </c>
      <c r="H3" s="12">
        <v>4333.3</v>
      </c>
      <c r="I3" s="12">
        <v>97.2</v>
      </c>
      <c r="J3" s="4">
        <f t="shared" ref="J3:J34" si="2">IF(D3="","",H3+I3)</f>
        <v>4430.5</v>
      </c>
      <c r="K3" s="9"/>
      <c r="L3" s="2">
        <f t="shared" ref="L3:L34" si="3">IF(C3="","",IF(K3="",EDATE(C3,1),EDATE(K3,1)))</f>
        <v>41376</v>
      </c>
      <c r="M3" s="2"/>
      <c r="N3" s="23"/>
    </row>
    <row r="4" spans="1:14" ht="24.75" customHeight="1">
      <c r="A4" s="14">
        <f t="shared" ca="1" si="1"/>
        <v>0</v>
      </c>
      <c r="B4" s="9" t="s">
        <v>13</v>
      </c>
      <c r="C4" s="9">
        <v>41353</v>
      </c>
      <c r="D4" s="10">
        <v>5353</v>
      </c>
      <c r="E4" s="11" t="s">
        <v>61</v>
      </c>
      <c r="F4" s="21" t="s">
        <v>62</v>
      </c>
      <c r="G4" s="10" t="s">
        <v>29</v>
      </c>
      <c r="H4" s="12">
        <v>4333.3</v>
      </c>
      <c r="I4" s="12">
        <v>97.2</v>
      </c>
      <c r="J4" s="4">
        <f t="shared" si="2"/>
        <v>4430.5</v>
      </c>
      <c r="K4" s="9"/>
      <c r="L4" s="2">
        <f t="shared" si="3"/>
        <v>41384</v>
      </c>
      <c r="M4" s="2"/>
      <c r="N4" s="23"/>
    </row>
    <row r="5" spans="1:14" ht="24.75" customHeight="1">
      <c r="A5" s="14">
        <f t="shared" ca="1" si="1"/>
        <v>0</v>
      </c>
      <c r="B5" s="9" t="s">
        <v>14</v>
      </c>
      <c r="C5" s="9">
        <v>41386</v>
      </c>
      <c r="D5" s="10">
        <v>5374</v>
      </c>
      <c r="E5" s="11" t="s">
        <v>61</v>
      </c>
      <c r="F5" s="21" t="s">
        <v>63</v>
      </c>
      <c r="G5" s="10" t="s">
        <v>57</v>
      </c>
      <c r="H5" s="12">
        <v>33600</v>
      </c>
      <c r="I5" s="12"/>
      <c r="J5" s="4">
        <f t="shared" si="2"/>
        <v>33600</v>
      </c>
      <c r="K5" s="9"/>
      <c r="L5" s="2">
        <f t="shared" si="3"/>
        <v>41416</v>
      </c>
      <c r="M5" s="2"/>
      <c r="N5" s="23"/>
    </row>
    <row r="6" spans="1:14" ht="24.75" customHeight="1">
      <c r="A6" s="14">
        <f t="shared" ca="1" si="1"/>
        <v>0</v>
      </c>
      <c r="B6" s="9" t="s">
        <v>16</v>
      </c>
      <c r="C6" s="9">
        <v>41429</v>
      </c>
      <c r="D6" s="10">
        <v>5389</v>
      </c>
      <c r="E6" s="11" t="s">
        <v>61</v>
      </c>
      <c r="F6" s="21" t="s">
        <v>64</v>
      </c>
      <c r="G6" s="10" t="s">
        <v>29</v>
      </c>
      <c r="H6" s="12">
        <v>1700</v>
      </c>
      <c r="I6" s="12">
        <v>200</v>
      </c>
      <c r="J6" s="4">
        <f t="shared" si="2"/>
        <v>1900</v>
      </c>
      <c r="K6" s="9">
        <v>41394</v>
      </c>
      <c r="L6" s="2">
        <f t="shared" si="3"/>
        <v>41424</v>
      </c>
      <c r="M6" s="2"/>
      <c r="N6" s="23"/>
    </row>
    <row r="7" spans="1:14" ht="24.75" customHeight="1">
      <c r="A7" s="14">
        <f t="shared" ca="1" si="1"/>
        <v>0</v>
      </c>
      <c r="B7" s="9" t="s">
        <v>15</v>
      </c>
      <c r="C7" s="9">
        <v>41401</v>
      </c>
      <c r="D7" s="10">
        <v>5375</v>
      </c>
      <c r="E7" s="11" t="s">
        <v>61</v>
      </c>
      <c r="F7" s="21" t="s">
        <v>65</v>
      </c>
      <c r="G7" s="10" t="s">
        <v>57</v>
      </c>
      <c r="H7" s="12"/>
      <c r="I7" s="12">
        <v>121</v>
      </c>
      <c r="J7" s="4">
        <f t="shared" si="2"/>
        <v>121</v>
      </c>
      <c r="K7" s="9"/>
      <c r="L7" s="2">
        <f t="shared" si="3"/>
        <v>41432</v>
      </c>
      <c r="M7" s="2"/>
      <c r="N7" s="23"/>
    </row>
    <row r="8" spans="1:14" ht="24.75" customHeight="1">
      <c r="A8" s="14">
        <f t="shared" ca="1" si="1"/>
        <v>0</v>
      </c>
      <c r="B8" s="9" t="s">
        <v>15</v>
      </c>
      <c r="C8" s="9">
        <v>41401</v>
      </c>
      <c r="D8" s="10">
        <v>5376</v>
      </c>
      <c r="E8" s="11" t="s">
        <v>61</v>
      </c>
      <c r="F8" s="21" t="s">
        <v>66</v>
      </c>
      <c r="G8" s="10" t="s">
        <v>33</v>
      </c>
      <c r="H8" s="12">
        <v>1300</v>
      </c>
      <c r="I8" s="12"/>
      <c r="J8" s="4">
        <f t="shared" si="2"/>
        <v>1300</v>
      </c>
      <c r="K8" s="9"/>
      <c r="L8" s="2">
        <f t="shared" si="3"/>
        <v>41432</v>
      </c>
      <c r="M8" s="2"/>
      <c r="N8" s="23"/>
    </row>
    <row r="9" spans="1:14" ht="24.75" customHeight="1">
      <c r="A9" s="14">
        <f t="shared" ca="1" si="1"/>
        <v>0</v>
      </c>
      <c r="B9" s="9" t="s">
        <v>15</v>
      </c>
      <c r="C9" s="9">
        <v>41410</v>
      </c>
      <c r="D9" s="10">
        <v>5378</v>
      </c>
      <c r="E9" s="11" t="s">
        <v>61</v>
      </c>
      <c r="F9" s="21" t="s">
        <v>67</v>
      </c>
      <c r="G9" s="10" t="s">
        <v>28</v>
      </c>
      <c r="H9" s="12">
        <v>3500</v>
      </c>
      <c r="I9" s="12"/>
      <c r="J9" s="4">
        <f t="shared" si="2"/>
        <v>3500</v>
      </c>
      <c r="K9" s="9"/>
      <c r="L9" s="2">
        <f t="shared" si="3"/>
        <v>41441</v>
      </c>
      <c r="M9" s="2"/>
      <c r="N9" s="23"/>
    </row>
    <row r="10" spans="1:14" ht="24.75" customHeight="1">
      <c r="A10" s="14">
        <f t="shared" ca="1" si="1"/>
        <v>0</v>
      </c>
      <c r="B10" s="9" t="s">
        <v>15</v>
      </c>
      <c r="C10" s="9">
        <v>41407</v>
      </c>
      <c r="D10" s="10">
        <v>5384</v>
      </c>
      <c r="E10" s="11" t="s">
        <v>61</v>
      </c>
      <c r="F10" s="21" t="s">
        <v>68</v>
      </c>
      <c r="G10" s="10" t="s">
        <v>29</v>
      </c>
      <c r="H10" s="12"/>
      <c r="I10" s="12">
        <v>1000</v>
      </c>
      <c r="J10" s="4">
        <f t="shared" si="2"/>
        <v>1000</v>
      </c>
      <c r="K10" s="9"/>
      <c r="L10" s="2">
        <f t="shared" si="3"/>
        <v>41438</v>
      </c>
      <c r="M10" s="2"/>
      <c r="N10" s="23"/>
    </row>
    <row r="11" spans="1:14" ht="24.75" customHeight="1">
      <c r="A11" s="14">
        <f t="shared" ca="1" si="1"/>
        <v>0</v>
      </c>
      <c r="B11" s="9" t="s">
        <v>15</v>
      </c>
      <c r="C11" s="9">
        <v>41408</v>
      </c>
      <c r="D11" s="10">
        <v>5386</v>
      </c>
      <c r="E11" s="11" t="s">
        <v>61</v>
      </c>
      <c r="F11" s="21" t="s">
        <v>69</v>
      </c>
      <c r="G11" s="10" t="s">
        <v>26</v>
      </c>
      <c r="H11" s="12">
        <v>3500</v>
      </c>
      <c r="I11" s="12"/>
      <c r="J11" s="4">
        <f t="shared" si="2"/>
        <v>3500</v>
      </c>
      <c r="K11" s="9"/>
      <c r="L11" s="2">
        <f t="shared" si="3"/>
        <v>41439</v>
      </c>
      <c r="M11" s="2"/>
      <c r="N11" s="23"/>
    </row>
    <row r="12" spans="1:14" ht="24.75" customHeight="1">
      <c r="A12" s="14">
        <f t="shared" ca="1" si="1"/>
        <v>1</v>
      </c>
      <c r="B12" s="9" t="s">
        <v>15</v>
      </c>
      <c r="C12" s="9">
        <v>41415</v>
      </c>
      <c r="D12" s="10">
        <v>5379</v>
      </c>
      <c r="E12" s="11" t="s">
        <v>61</v>
      </c>
      <c r="F12" s="21" t="s">
        <v>70</v>
      </c>
      <c r="G12" s="10" t="s">
        <v>26</v>
      </c>
      <c r="H12" s="12">
        <v>7200</v>
      </c>
      <c r="I12" s="12">
        <v>136.80000000000001</v>
      </c>
      <c r="J12" s="4">
        <f t="shared" si="2"/>
        <v>7336.8</v>
      </c>
      <c r="K12" s="9"/>
      <c r="L12" s="2">
        <f t="shared" si="3"/>
        <v>41446</v>
      </c>
      <c r="M12" s="2"/>
      <c r="N12" s="23"/>
    </row>
    <row r="13" spans="1:14" ht="24.75" customHeight="1">
      <c r="A13" s="14">
        <f t="shared" ca="1" si="1"/>
        <v>1</v>
      </c>
      <c r="B13" s="9" t="s">
        <v>15</v>
      </c>
      <c r="C13" s="9">
        <v>41417</v>
      </c>
      <c r="D13" s="10">
        <v>5380</v>
      </c>
      <c r="E13" s="11" t="s">
        <v>61</v>
      </c>
      <c r="F13" s="21" t="s">
        <v>71</v>
      </c>
      <c r="G13" s="10" t="s">
        <v>29</v>
      </c>
      <c r="H13" s="12">
        <v>3000</v>
      </c>
      <c r="I13" s="12"/>
      <c r="J13" s="4">
        <f t="shared" si="2"/>
        <v>3000</v>
      </c>
      <c r="K13" s="9"/>
      <c r="L13" s="2">
        <f t="shared" si="3"/>
        <v>41448</v>
      </c>
      <c r="M13" s="2"/>
      <c r="N13" s="23"/>
    </row>
    <row r="14" spans="1:14" ht="24.75" customHeight="1">
      <c r="A14" s="14">
        <f t="shared" ca="1" si="1"/>
        <v>1</v>
      </c>
      <c r="B14" s="9" t="s">
        <v>15</v>
      </c>
      <c r="C14" s="9">
        <v>41424</v>
      </c>
      <c r="D14" s="10">
        <v>5383</v>
      </c>
      <c r="E14" s="11" t="s">
        <v>61</v>
      </c>
      <c r="F14" s="21" t="s">
        <v>72</v>
      </c>
      <c r="G14" s="10" t="s">
        <v>26</v>
      </c>
      <c r="H14" s="12">
        <v>6000</v>
      </c>
      <c r="I14" s="12">
        <v>183.6</v>
      </c>
      <c r="J14" s="4">
        <f t="shared" si="2"/>
        <v>6183.6</v>
      </c>
      <c r="K14" s="9"/>
      <c r="L14" s="2">
        <f t="shared" si="3"/>
        <v>41455</v>
      </c>
      <c r="M14" s="2"/>
      <c r="N14" s="23"/>
    </row>
    <row r="15" spans="1:14" ht="24.75" customHeight="1">
      <c r="A15" s="14">
        <f t="shared" ca="1" si="1"/>
        <v>1</v>
      </c>
      <c r="B15" s="9" t="s">
        <v>15</v>
      </c>
      <c r="C15" s="9">
        <v>41417</v>
      </c>
      <c r="D15" s="10">
        <v>5388</v>
      </c>
      <c r="E15" s="11" t="s">
        <v>61</v>
      </c>
      <c r="F15" s="21" t="s">
        <v>73</v>
      </c>
      <c r="G15" s="10" t="s">
        <v>26</v>
      </c>
      <c r="H15" s="12">
        <v>7100</v>
      </c>
      <c r="I15" s="12">
        <v>1097</v>
      </c>
      <c r="J15" s="4">
        <f t="shared" si="2"/>
        <v>8197</v>
      </c>
      <c r="K15" s="9"/>
      <c r="L15" s="2">
        <f t="shared" si="3"/>
        <v>41448</v>
      </c>
      <c r="M15" s="2"/>
      <c r="N15" s="23"/>
    </row>
    <row r="16" spans="1:14" ht="24.75" customHeight="1">
      <c r="A16" s="14">
        <f t="shared" ca="1" si="1"/>
        <v>1</v>
      </c>
      <c r="B16" s="9" t="s">
        <v>16</v>
      </c>
      <c r="C16" s="9">
        <v>41428</v>
      </c>
      <c r="D16" s="10">
        <v>5390</v>
      </c>
      <c r="E16" s="11" t="s">
        <v>61</v>
      </c>
      <c r="F16" s="21" t="s">
        <v>74</v>
      </c>
      <c r="G16" s="10" t="s">
        <v>26</v>
      </c>
      <c r="H16" s="12">
        <v>1500</v>
      </c>
      <c r="I16" s="12">
        <v>1530</v>
      </c>
      <c r="J16" s="4">
        <f t="shared" si="2"/>
        <v>3030</v>
      </c>
      <c r="K16" s="9"/>
      <c r="L16" s="2">
        <f t="shared" si="3"/>
        <v>41458</v>
      </c>
      <c r="M16" s="2"/>
      <c r="N16" s="23"/>
    </row>
    <row r="17" spans="1:14" ht="24.75" customHeight="1">
      <c r="A17" s="14">
        <f t="shared" ca="1" si="1"/>
        <v>1</v>
      </c>
      <c r="B17" s="9" t="s">
        <v>16</v>
      </c>
      <c r="C17" s="9">
        <v>41436</v>
      </c>
      <c r="D17" s="10">
        <v>5394</v>
      </c>
      <c r="E17" s="11" t="s">
        <v>61</v>
      </c>
      <c r="F17" s="21" t="s">
        <v>75</v>
      </c>
      <c r="G17" s="10" t="s">
        <v>26</v>
      </c>
      <c r="H17" s="12">
        <v>18000</v>
      </c>
      <c r="I17" s="12"/>
      <c r="J17" s="4">
        <f t="shared" si="2"/>
        <v>18000</v>
      </c>
      <c r="K17" s="9"/>
      <c r="L17" s="2">
        <f t="shared" si="3"/>
        <v>41466</v>
      </c>
      <c r="M17" s="2"/>
      <c r="N17" s="23"/>
    </row>
    <row r="18" spans="1:14" ht="24.75" customHeight="1">
      <c r="A18" s="14">
        <f t="shared" ca="1" si="1"/>
        <v>1</v>
      </c>
      <c r="B18" s="9" t="s">
        <v>16</v>
      </c>
      <c r="C18" s="9">
        <v>41436</v>
      </c>
      <c r="D18" s="10">
        <v>5394</v>
      </c>
      <c r="E18" s="11" t="s">
        <v>61</v>
      </c>
      <c r="F18" s="21" t="s">
        <v>76</v>
      </c>
      <c r="G18" s="10" t="s">
        <v>27</v>
      </c>
      <c r="H18" s="12">
        <v>12000</v>
      </c>
      <c r="I18" s="12"/>
      <c r="J18" s="4">
        <f t="shared" si="2"/>
        <v>12000</v>
      </c>
      <c r="K18" s="9"/>
      <c r="L18" s="2">
        <f t="shared" si="3"/>
        <v>41466</v>
      </c>
      <c r="M18" s="2"/>
      <c r="N18" s="23"/>
    </row>
    <row r="19" spans="1:14" ht="24.75" customHeight="1">
      <c r="A19" s="14">
        <f t="shared" ca="1" si="1"/>
        <v>1</v>
      </c>
      <c r="B19" s="9" t="s">
        <v>16</v>
      </c>
      <c r="C19" s="9">
        <v>41436</v>
      </c>
      <c r="D19" s="10">
        <v>5393</v>
      </c>
      <c r="E19" s="11" t="s">
        <v>61</v>
      </c>
      <c r="F19" s="21" t="s">
        <v>77</v>
      </c>
      <c r="G19" s="10" t="s">
        <v>27</v>
      </c>
      <c r="H19" s="12">
        <v>6000</v>
      </c>
      <c r="I19" s="12"/>
      <c r="J19" s="4">
        <f t="shared" si="2"/>
        <v>6000</v>
      </c>
      <c r="K19" s="9"/>
      <c r="L19" s="2">
        <f t="shared" si="3"/>
        <v>41466</v>
      </c>
      <c r="M19" s="2"/>
      <c r="N19" s="23"/>
    </row>
    <row r="20" spans="1:14" ht="24.75" customHeight="1">
      <c r="A20" s="14">
        <f t="shared" ca="1" si="1"/>
        <v>1</v>
      </c>
      <c r="B20" s="9" t="s">
        <v>16</v>
      </c>
      <c r="C20" s="9">
        <v>41432</v>
      </c>
      <c r="D20" s="10">
        <v>5392</v>
      </c>
      <c r="E20" s="11" t="s">
        <v>61</v>
      </c>
      <c r="F20" s="21" t="s">
        <v>78</v>
      </c>
      <c r="G20" s="10" t="s">
        <v>29</v>
      </c>
      <c r="H20" s="12">
        <v>3000</v>
      </c>
      <c r="I20" s="12">
        <v>880</v>
      </c>
      <c r="J20" s="4">
        <f t="shared" si="2"/>
        <v>3880</v>
      </c>
      <c r="K20" s="9"/>
      <c r="L20" s="2">
        <f t="shared" si="3"/>
        <v>41462</v>
      </c>
      <c r="M20" s="2"/>
      <c r="N20" s="23"/>
    </row>
    <row r="21" spans="1:14" ht="24.75" customHeight="1">
      <c r="A21" s="14">
        <f t="shared" ca="1" si="1"/>
        <v>1</v>
      </c>
      <c r="B21" s="9" t="s">
        <v>16</v>
      </c>
      <c r="C21" s="9">
        <v>41431</v>
      </c>
      <c r="D21" s="10">
        <v>5391</v>
      </c>
      <c r="E21" s="11" t="s">
        <v>61</v>
      </c>
      <c r="F21" s="21" t="s">
        <v>79</v>
      </c>
      <c r="G21" s="10" t="s">
        <v>26</v>
      </c>
      <c r="H21" s="12">
        <v>6000</v>
      </c>
      <c r="I21" s="12">
        <v>183.6</v>
      </c>
      <c r="J21" s="4">
        <f t="shared" si="2"/>
        <v>6183.6</v>
      </c>
      <c r="K21" s="9"/>
      <c r="L21" s="2">
        <f t="shared" si="3"/>
        <v>41461</v>
      </c>
      <c r="M21" s="2"/>
      <c r="N21" s="23"/>
    </row>
    <row r="22" spans="1:14" ht="24.75" customHeight="1">
      <c r="A22" s="14">
        <f t="shared" ca="1" si="1"/>
        <v>1</v>
      </c>
      <c r="B22" s="9" t="s">
        <v>16</v>
      </c>
      <c r="C22" s="9">
        <v>41438</v>
      </c>
      <c r="D22" s="10">
        <v>5395</v>
      </c>
      <c r="E22" s="11" t="s">
        <v>61</v>
      </c>
      <c r="F22" s="21" t="s">
        <v>80</v>
      </c>
      <c r="G22" s="10" t="s">
        <v>26</v>
      </c>
      <c r="H22" s="12">
        <v>6000</v>
      </c>
      <c r="I22" s="12">
        <v>223.2</v>
      </c>
      <c r="J22" s="4">
        <f t="shared" si="2"/>
        <v>6223.2</v>
      </c>
      <c r="K22" s="9"/>
      <c r="L22" s="2">
        <f t="shared" si="3"/>
        <v>41468</v>
      </c>
      <c r="M22" s="2"/>
      <c r="N22" s="23"/>
    </row>
    <row r="23" spans="1:14" ht="24.75" customHeight="1">
      <c r="A23" s="14">
        <f t="shared" ca="1" si="1"/>
        <v>1</v>
      </c>
      <c r="B23" s="9" t="s">
        <v>16</v>
      </c>
      <c r="C23" s="9">
        <v>41442</v>
      </c>
      <c r="D23" s="10">
        <v>5396</v>
      </c>
      <c r="E23" s="11" t="s">
        <v>61</v>
      </c>
      <c r="F23" s="21" t="s">
        <v>81</v>
      </c>
      <c r="G23" s="10" t="s">
        <v>28</v>
      </c>
      <c r="H23" s="12">
        <v>5600</v>
      </c>
      <c r="I23" s="12">
        <v>14.4</v>
      </c>
      <c r="J23" s="4">
        <f t="shared" si="2"/>
        <v>5614.4</v>
      </c>
      <c r="K23" s="9"/>
      <c r="L23" s="2">
        <f t="shared" si="3"/>
        <v>41472</v>
      </c>
      <c r="M23" s="2"/>
      <c r="N23" s="23"/>
    </row>
    <row r="24" spans="1:14" ht="24.75" customHeight="1">
      <c r="A24" s="14">
        <f t="shared" ca="1" si="1"/>
        <v>1</v>
      </c>
      <c r="B24" s="9" t="s">
        <v>16</v>
      </c>
      <c r="C24" s="9">
        <v>41445</v>
      </c>
      <c r="D24" s="10">
        <v>5397</v>
      </c>
      <c r="E24" s="11" t="s">
        <v>61</v>
      </c>
      <c r="F24" s="21" t="s">
        <v>82</v>
      </c>
      <c r="G24" s="10" t="s">
        <v>28</v>
      </c>
      <c r="H24" s="12">
        <v>4400</v>
      </c>
      <c r="I24" s="12"/>
      <c r="J24" s="4">
        <f t="shared" si="2"/>
        <v>4400</v>
      </c>
      <c r="K24" s="9"/>
      <c r="L24" s="2">
        <f t="shared" si="3"/>
        <v>41475</v>
      </c>
      <c r="M24" s="2"/>
      <c r="N24" s="23"/>
    </row>
    <row r="25" spans="1:14" ht="24.75" customHeight="1">
      <c r="A25" s="14">
        <f t="shared" ca="1" si="1"/>
        <v>1</v>
      </c>
      <c r="B25" s="9" t="s">
        <v>16</v>
      </c>
      <c r="C25" s="9">
        <v>41452</v>
      </c>
      <c r="D25" s="10">
        <v>5398</v>
      </c>
      <c r="E25" s="11" t="s">
        <v>61</v>
      </c>
      <c r="F25" s="21" t="s">
        <v>83</v>
      </c>
      <c r="G25" s="10" t="s">
        <v>26</v>
      </c>
      <c r="H25" s="12">
        <v>6000</v>
      </c>
      <c r="I25" s="12">
        <v>183.6</v>
      </c>
      <c r="J25" s="4">
        <f t="shared" si="2"/>
        <v>6183.6</v>
      </c>
      <c r="K25" s="9"/>
      <c r="L25" s="2">
        <f t="shared" si="3"/>
        <v>41482</v>
      </c>
      <c r="M25" s="2"/>
      <c r="N25" s="23"/>
    </row>
    <row r="26" spans="1:14" ht="24.75" customHeight="1">
      <c r="A26" s="14">
        <f t="shared" ca="1" si="1"/>
        <v>1</v>
      </c>
      <c r="B26" s="9" t="s">
        <v>16</v>
      </c>
      <c r="C26" s="9">
        <v>41443</v>
      </c>
      <c r="D26" s="10">
        <v>5403</v>
      </c>
      <c r="E26" s="11" t="s">
        <v>61</v>
      </c>
      <c r="F26" s="21" t="s">
        <v>84</v>
      </c>
      <c r="G26" s="10" t="s">
        <v>29</v>
      </c>
      <c r="H26" s="12"/>
      <c r="I26" s="12">
        <v>220.5</v>
      </c>
      <c r="J26" s="4">
        <f t="shared" si="2"/>
        <v>220.5</v>
      </c>
      <c r="K26" s="9"/>
      <c r="L26" s="2">
        <f t="shared" si="3"/>
        <v>41473</v>
      </c>
      <c r="M26" s="2"/>
      <c r="N26" s="23"/>
    </row>
    <row r="27" spans="1:14" ht="24.75" customHeight="1">
      <c r="A27" s="14">
        <f t="shared" ca="1" si="1"/>
        <v>1</v>
      </c>
      <c r="B27" s="9" t="s">
        <v>16</v>
      </c>
      <c r="C27" s="9">
        <v>41449</v>
      </c>
      <c r="D27" s="10">
        <v>5401</v>
      </c>
      <c r="E27" s="11" t="s">
        <v>61</v>
      </c>
      <c r="F27" s="21" t="s">
        <v>85</v>
      </c>
      <c r="G27" s="10" t="s">
        <v>33</v>
      </c>
      <c r="H27" s="12">
        <v>6000</v>
      </c>
      <c r="I27" s="12">
        <v>2000</v>
      </c>
      <c r="J27" s="4">
        <f t="shared" si="2"/>
        <v>8000</v>
      </c>
      <c r="K27" s="9"/>
      <c r="L27" s="2">
        <f t="shared" si="3"/>
        <v>41479</v>
      </c>
      <c r="M27" s="2"/>
      <c r="N27" s="23"/>
    </row>
    <row r="28" spans="1:14" ht="24.75" customHeight="1">
      <c r="A28" s="14">
        <f t="shared" ca="1" si="1"/>
        <v>1</v>
      </c>
      <c r="B28" s="9" t="s">
        <v>16</v>
      </c>
      <c r="C28" s="9">
        <v>41443</v>
      </c>
      <c r="D28" s="10">
        <v>5402</v>
      </c>
      <c r="E28" s="11" t="s">
        <v>61</v>
      </c>
      <c r="F28" s="21" t="s">
        <v>86</v>
      </c>
      <c r="G28" s="10" t="s">
        <v>26</v>
      </c>
      <c r="H28" s="12">
        <v>250</v>
      </c>
      <c r="I28" s="12">
        <v>255</v>
      </c>
      <c r="J28" s="4">
        <f t="shared" si="2"/>
        <v>505</v>
      </c>
      <c r="K28" s="9"/>
      <c r="L28" s="2">
        <f t="shared" si="3"/>
        <v>41473</v>
      </c>
      <c r="M28" s="2"/>
      <c r="N28" s="23"/>
    </row>
    <row r="29" spans="1:14" ht="24.75" customHeight="1">
      <c r="A29" s="14">
        <f t="shared" ca="1" si="1"/>
        <v>1</v>
      </c>
      <c r="B29" s="9" t="s">
        <v>16</v>
      </c>
      <c r="C29" s="9">
        <v>41438</v>
      </c>
      <c r="D29" s="10">
        <v>5400</v>
      </c>
      <c r="E29" s="11" t="s">
        <v>61</v>
      </c>
      <c r="F29" s="21" t="s">
        <v>87</v>
      </c>
      <c r="G29" s="10" t="s">
        <v>33</v>
      </c>
      <c r="H29" s="12">
        <v>2800</v>
      </c>
      <c r="I29" s="12">
        <v>67</v>
      </c>
      <c r="J29" s="4">
        <f t="shared" si="2"/>
        <v>2867</v>
      </c>
      <c r="K29" s="9"/>
      <c r="L29" s="2">
        <f t="shared" si="3"/>
        <v>41468</v>
      </c>
      <c r="M29" s="2"/>
      <c r="N29" s="23"/>
    </row>
    <row r="30" spans="1:14" ht="24.75" customHeight="1">
      <c r="A30" s="14">
        <f t="shared" ca="1" si="1"/>
        <v>1</v>
      </c>
      <c r="B30" s="9" t="s">
        <v>16</v>
      </c>
      <c r="C30" s="9">
        <v>41438</v>
      </c>
      <c r="D30" s="10">
        <v>5400</v>
      </c>
      <c r="E30" s="11" t="s">
        <v>61</v>
      </c>
      <c r="F30" s="21" t="s">
        <v>88</v>
      </c>
      <c r="G30" s="10" t="s">
        <v>29</v>
      </c>
      <c r="H30" s="12">
        <v>2800</v>
      </c>
      <c r="I30" s="12">
        <v>421.2</v>
      </c>
      <c r="J30" s="4">
        <f t="shared" si="2"/>
        <v>3221.2</v>
      </c>
      <c r="K30" s="9"/>
      <c r="L30" s="2">
        <f t="shared" si="3"/>
        <v>41468</v>
      </c>
      <c r="M30" s="2"/>
      <c r="N30" s="23"/>
    </row>
    <row r="31" spans="1:14" ht="24.75" customHeight="1">
      <c r="A31" s="14">
        <f t="shared" ca="1" si="1"/>
        <v>1</v>
      </c>
      <c r="B31" s="9" t="s">
        <v>16</v>
      </c>
      <c r="C31" s="9">
        <v>41430</v>
      </c>
      <c r="D31" s="10">
        <v>5399</v>
      </c>
      <c r="E31" s="11" t="s">
        <v>61</v>
      </c>
      <c r="F31" s="21" t="s">
        <v>89</v>
      </c>
      <c r="G31" s="10" t="s">
        <v>26</v>
      </c>
      <c r="H31" s="12">
        <v>1800</v>
      </c>
      <c r="I31" s="12">
        <v>113.4</v>
      </c>
      <c r="J31" s="4">
        <f t="shared" si="2"/>
        <v>1913.4</v>
      </c>
      <c r="K31" s="9"/>
      <c r="L31" s="2">
        <f t="shared" si="3"/>
        <v>41460</v>
      </c>
      <c r="M31" s="2"/>
      <c r="N31" s="23"/>
    </row>
    <row r="32" spans="1:14" ht="24.75" customHeight="1">
      <c r="A32" s="14">
        <f t="shared" ca="1" si="1"/>
        <v>2</v>
      </c>
      <c r="B32" s="9" t="s">
        <v>15</v>
      </c>
      <c r="C32" s="9">
        <v>41401</v>
      </c>
      <c r="D32" s="10">
        <v>5361</v>
      </c>
      <c r="E32" s="11" t="s">
        <v>61</v>
      </c>
      <c r="F32" s="21" t="s">
        <v>90</v>
      </c>
      <c r="G32" s="10" t="s">
        <v>26</v>
      </c>
      <c r="H32" s="12">
        <v>12600</v>
      </c>
      <c r="I32" s="12"/>
      <c r="J32" s="4">
        <f t="shared" si="2"/>
        <v>12600</v>
      </c>
      <c r="K32" s="9"/>
      <c r="L32" s="2">
        <f t="shared" si="3"/>
        <v>41432</v>
      </c>
      <c r="M32" s="2">
        <v>41429</v>
      </c>
      <c r="N32" s="23"/>
    </row>
    <row r="33" spans="1:14" ht="24.75" customHeight="1">
      <c r="A33" s="14">
        <f t="shared" ca="1" si="1"/>
        <v>2</v>
      </c>
      <c r="B33" s="9" t="s">
        <v>15</v>
      </c>
      <c r="C33" s="9">
        <v>41407</v>
      </c>
      <c r="D33" s="10">
        <v>5377</v>
      </c>
      <c r="E33" s="11" t="s">
        <v>61</v>
      </c>
      <c r="F33" s="21" t="s">
        <v>91</v>
      </c>
      <c r="G33" s="10" t="s">
        <v>26</v>
      </c>
      <c r="H33" s="12">
        <v>6000</v>
      </c>
      <c r="I33" s="12">
        <v>192.6</v>
      </c>
      <c r="J33" s="4">
        <f t="shared" si="2"/>
        <v>6192.6</v>
      </c>
      <c r="K33" s="9"/>
      <c r="L33" s="2">
        <f t="shared" si="3"/>
        <v>41438</v>
      </c>
      <c r="M33" s="2">
        <v>41431</v>
      </c>
      <c r="N33" s="23"/>
    </row>
    <row r="34" spans="1:14" ht="24.75" customHeight="1">
      <c r="A34" s="14">
        <f t="shared" ca="1" si="1"/>
        <v>2</v>
      </c>
      <c r="B34" s="9" t="s">
        <v>12</v>
      </c>
      <c r="C34" s="9">
        <v>41333</v>
      </c>
      <c r="D34" s="10">
        <v>5345</v>
      </c>
      <c r="E34" s="11" t="s">
        <v>61</v>
      </c>
      <c r="F34" s="21" t="s">
        <v>92</v>
      </c>
      <c r="G34" s="10" t="s">
        <v>26</v>
      </c>
      <c r="H34" s="12">
        <v>7925</v>
      </c>
      <c r="I34" s="12"/>
      <c r="J34" s="4">
        <f t="shared" si="2"/>
        <v>7925</v>
      </c>
      <c r="K34" s="9"/>
      <c r="L34" s="2">
        <f t="shared" si="3"/>
        <v>41361</v>
      </c>
      <c r="M34" s="2">
        <v>41435</v>
      </c>
      <c r="N34" s="23"/>
    </row>
    <row r="35" spans="1:14" ht="24.75" customHeight="1">
      <c r="A35" s="14">
        <f t="shared" ref="A35:A66" ca="1" si="4">IF(D35="","",IF(M35="",IF(L35&lt;TODAY(),0,1),2))</f>
        <v>2</v>
      </c>
      <c r="B35" s="9" t="s">
        <v>13</v>
      </c>
      <c r="C35" s="9">
        <v>41339</v>
      </c>
      <c r="D35" s="10">
        <v>5346</v>
      </c>
      <c r="E35" s="11" t="s">
        <v>61</v>
      </c>
      <c r="F35" s="21" t="s">
        <v>93</v>
      </c>
      <c r="G35" s="10" t="s">
        <v>28</v>
      </c>
      <c r="H35" s="12">
        <v>1370</v>
      </c>
      <c r="I35" s="12">
        <v>32.4</v>
      </c>
      <c r="J35" s="4">
        <f t="shared" ref="J35:J66" si="5">IF(D35="","",H35+I35)</f>
        <v>1402.4</v>
      </c>
      <c r="K35" s="9"/>
      <c r="L35" s="2">
        <f t="shared" ref="L35:L56" si="6">IF(C35="","",IF(K35="",EDATE(C35,1),EDATE(K35,1)))</f>
        <v>41370</v>
      </c>
      <c r="M35" s="2">
        <v>41432</v>
      </c>
      <c r="N35" s="23"/>
    </row>
    <row r="36" spans="1:14" ht="24.75" customHeight="1">
      <c r="A36" s="14">
        <f t="shared" ca="1" si="4"/>
        <v>2</v>
      </c>
      <c r="B36" s="9" t="s">
        <v>15</v>
      </c>
      <c r="C36" s="9">
        <v>41408</v>
      </c>
      <c r="D36" s="10">
        <v>5387</v>
      </c>
      <c r="E36" s="11" t="s">
        <v>61</v>
      </c>
      <c r="F36" s="21" t="s">
        <v>94</v>
      </c>
      <c r="G36" s="10" t="s">
        <v>33</v>
      </c>
      <c r="H36" s="12">
        <v>20000</v>
      </c>
      <c r="I36" s="12"/>
      <c r="J36" s="4">
        <f t="shared" si="5"/>
        <v>20000</v>
      </c>
      <c r="K36" s="9">
        <v>41455</v>
      </c>
      <c r="L36" s="2">
        <f t="shared" si="6"/>
        <v>41485</v>
      </c>
      <c r="M36" s="2">
        <v>41435</v>
      </c>
      <c r="N36" s="23"/>
    </row>
    <row r="37" spans="1:14" ht="24.75" customHeight="1">
      <c r="A37" s="14">
        <f t="shared" ca="1" si="4"/>
        <v>2</v>
      </c>
      <c r="B37" s="9" t="s">
        <v>14</v>
      </c>
      <c r="C37" s="9">
        <v>41394</v>
      </c>
      <c r="D37" s="10">
        <v>5373</v>
      </c>
      <c r="E37" s="11" t="s">
        <v>61</v>
      </c>
      <c r="F37" s="21" t="s">
        <v>95</v>
      </c>
      <c r="G37" s="10" t="s">
        <v>27</v>
      </c>
      <c r="H37" s="12">
        <v>6000</v>
      </c>
      <c r="I37" s="12"/>
      <c r="J37" s="4">
        <f t="shared" si="5"/>
        <v>6000</v>
      </c>
      <c r="K37" s="9"/>
      <c r="L37" s="2">
        <f t="shared" si="6"/>
        <v>41424</v>
      </c>
      <c r="M37" s="2">
        <v>41430</v>
      </c>
      <c r="N37" s="23"/>
    </row>
    <row r="38" spans="1:14" ht="24.75" customHeight="1">
      <c r="A38" s="14">
        <f t="shared" ca="1" si="4"/>
        <v>2</v>
      </c>
      <c r="B38" s="9" t="s">
        <v>15</v>
      </c>
      <c r="C38" s="9">
        <v>41416</v>
      </c>
      <c r="D38" s="10">
        <v>5385</v>
      </c>
      <c r="E38" s="11" t="s">
        <v>61</v>
      </c>
      <c r="F38" s="21" t="s">
        <v>96</v>
      </c>
      <c r="G38" s="10" t="s">
        <v>27</v>
      </c>
      <c r="H38" s="12">
        <v>1600</v>
      </c>
      <c r="I38" s="12"/>
      <c r="J38" s="4">
        <f t="shared" si="5"/>
        <v>1600</v>
      </c>
      <c r="K38" s="9"/>
      <c r="L38" s="2">
        <f t="shared" si="6"/>
        <v>41447</v>
      </c>
      <c r="M38" s="2">
        <v>41430</v>
      </c>
      <c r="N38" s="23"/>
    </row>
    <row r="39" spans="1:14" ht="24.75" customHeight="1">
      <c r="A39" s="14">
        <f t="shared" ca="1" si="4"/>
        <v>2</v>
      </c>
      <c r="B39" s="9" t="s">
        <v>15</v>
      </c>
      <c r="C39" s="9">
        <v>41401</v>
      </c>
      <c r="D39" s="10">
        <v>5381</v>
      </c>
      <c r="E39" s="11" t="s">
        <v>61</v>
      </c>
      <c r="F39" s="21" t="s">
        <v>97</v>
      </c>
      <c r="G39" s="10" t="s">
        <v>26</v>
      </c>
      <c r="H39" s="12">
        <v>1000</v>
      </c>
      <c r="I39" s="12">
        <v>1020</v>
      </c>
      <c r="J39" s="4">
        <f t="shared" si="5"/>
        <v>2020</v>
      </c>
      <c r="K39" s="9"/>
      <c r="L39" s="2">
        <f t="shared" si="6"/>
        <v>41432</v>
      </c>
      <c r="M39" s="2">
        <v>41428</v>
      </c>
      <c r="N39" s="23"/>
    </row>
    <row r="40" spans="1:14" ht="24.75" customHeight="1">
      <c r="A40" s="14">
        <f t="shared" ca="1" si="4"/>
        <v>2</v>
      </c>
      <c r="B40" s="9" t="s">
        <v>15</v>
      </c>
      <c r="C40" s="9">
        <v>41401</v>
      </c>
      <c r="D40" s="10">
        <v>5382</v>
      </c>
      <c r="E40" s="11" t="s">
        <v>61</v>
      </c>
      <c r="F40" s="21" t="s">
        <v>98</v>
      </c>
      <c r="G40" s="10" t="s">
        <v>37</v>
      </c>
      <c r="H40" s="12">
        <v>1350</v>
      </c>
      <c r="I40" s="12"/>
      <c r="J40" s="4">
        <f t="shared" si="5"/>
        <v>1350</v>
      </c>
      <c r="K40" s="9"/>
      <c r="L40" s="2">
        <f t="shared" si="6"/>
        <v>41432</v>
      </c>
      <c r="M40" s="2">
        <v>41428</v>
      </c>
      <c r="N40" s="23"/>
    </row>
    <row r="41" spans="1:14" ht="24.75" customHeight="1">
      <c r="A41" s="14">
        <f t="shared" ca="1" si="4"/>
        <v>2</v>
      </c>
      <c r="B41" s="9" t="s">
        <v>13</v>
      </c>
      <c r="C41" s="9">
        <v>41354</v>
      </c>
      <c r="D41" s="10">
        <v>5355</v>
      </c>
      <c r="E41" s="11" t="s">
        <v>61</v>
      </c>
      <c r="F41" s="21" t="s">
        <v>99</v>
      </c>
      <c r="G41" s="10" t="s">
        <v>26</v>
      </c>
      <c r="H41" s="12">
        <v>6000</v>
      </c>
      <c r="I41" s="12">
        <v>192.6</v>
      </c>
      <c r="J41" s="4">
        <f t="shared" si="5"/>
        <v>6192.6</v>
      </c>
      <c r="K41" s="9"/>
      <c r="L41" s="2">
        <f t="shared" si="6"/>
        <v>41385</v>
      </c>
      <c r="M41" s="2">
        <v>41397</v>
      </c>
      <c r="N41" s="23"/>
    </row>
    <row r="42" spans="1:14" ht="24.75" customHeight="1">
      <c r="A42" s="14">
        <f t="shared" ca="1" si="4"/>
        <v>2</v>
      </c>
      <c r="B42" s="9" t="s">
        <v>14</v>
      </c>
      <c r="C42" s="9">
        <v>41382</v>
      </c>
      <c r="D42" s="10">
        <v>5368</v>
      </c>
      <c r="E42" s="11" t="s">
        <v>61</v>
      </c>
      <c r="F42" s="21" t="s">
        <v>100</v>
      </c>
      <c r="G42" s="10" t="s">
        <v>28</v>
      </c>
      <c r="H42" s="12">
        <v>3500</v>
      </c>
      <c r="I42" s="12"/>
      <c r="J42" s="4">
        <f t="shared" si="5"/>
        <v>3500</v>
      </c>
      <c r="K42" s="9"/>
      <c r="L42" s="2">
        <f t="shared" si="6"/>
        <v>41412</v>
      </c>
      <c r="M42" s="2">
        <v>41421</v>
      </c>
      <c r="N42" s="23"/>
    </row>
    <row r="43" spans="1:14" ht="24.75" customHeight="1">
      <c r="A43" s="14">
        <f t="shared" ca="1" si="4"/>
        <v>2</v>
      </c>
      <c r="B43" s="9" t="s">
        <v>14</v>
      </c>
      <c r="C43" s="9">
        <v>41387</v>
      </c>
      <c r="D43" s="10">
        <v>5370</v>
      </c>
      <c r="E43" s="11" t="s">
        <v>61</v>
      </c>
      <c r="F43" s="21" t="s">
        <v>101</v>
      </c>
      <c r="G43" s="10" t="s">
        <v>26</v>
      </c>
      <c r="H43" s="12">
        <v>6000</v>
      </c>
      <c r="I43" s="12">
        <v>183.6</v>
      </c>
      <c r="J43" s="4">
        <f t="shared" si="5"/>
        <v>6183.6</v>
      </c>
      <c r="K43" s="9"/>
      <c r="L43" s="2">
        <f t="shared" si="6"/>
        <v>41417</v>
      </c>
      <c r="M43" s="2">
        <v>41411</v>
      </c>
      <c r="N43" s="23"/>
    </row>
    <row r="44" spans="1:14" ht="24.75" customHeight="1">
      <c r="A44" s="14">
        <f t="shared" ca="1" si="4"/>
        <v>2</v>
      </c>
      <c r="B44" s="9" t="s">
        <v>14</v>
      </c>
      <c r="C44" s="9">
        <v>41393</v>
      </c>
      <c r="D44" s="10">
        <v>5371</v>
      </c>
      <c r="E44" s="11" t="s">
        <v>61</v>
      </c>
      <c r="F44" s="21" t="s">
        <v>102</v>
      </c>
      <c r="G44" s="10" t="s">
        <v>28</v>
      </c>
      <c r="H44" s="12">
        <v>5600</v>
      </c>
      <c r="I44" s="12">
        <v>14.4</v>
      </c>
      <c r="J44" s="4">
        <f t="shared" si="5"/>
        <v>5614.4</v>
      </c>
      <c r="K44" s="9"/>
      <c r="L44" s="2">
        <f t="shared" si="6"/>
        <v>41423</v>
      </c>
      <c r="M44" s="2">
        <v>41421</v>
      </c>
      <c r="N44" s="23"/>
    </row>
    <row r="45" spans="1:14" ht="24.75" customHeight="1">
      <c r="A45" s="14">
        <f t="shared" ca="1" si="4"/>
        <v>2</v>
      </c>
      <c r="B45" s="9" t="s">
        <v>14</v>
      </c>
      <c r="C45" s="9">
        <v>41382</v>
      </c>
      <c r="D45" s="10">
        <v>5367</v>
      </c>
      <c r="E45" s="11" t="s">
        <v>61</v>
      </c>
      <c r="F45" s="21" t="s">
        <v>103</v>
      </c>
      <c r="G45" s="10" t="s">
        <v>27</v>
      </c>
      <c r="H45" s="12">
        <v>6000</v>
      </c>
      <c r="I45" s="12"/>
      <c r="J45" s="4">
        <f t="shared" si="5"/>
        <v>6000</v>
      </c>
      <c r="K45" s="9"/>
      <c r="L45" s="2">
        <f t="shared" si="6"/>
        <v>41412</v>
      </c>
      <c r="M45" s="2">
        <v>41418</v>
      </c>
      <c r="N45" s="23"/>
    </row>
    <row r="46" spans="1:14" ht="24.75" customHeight="1">
      <c r="A46" s="14">
        <f t="shared" ca="1" si="4"/>
        <v>2</v>
      </c>
      <c r="B46" s="9" t="s">
        <v>14</v>
      </c>
      <c r="C46" s="9">
        <v>41373</v>
      </c>
      <c r="D46" s="10">
        <v>5359</v>
      </c>
      <c r="E46" s="11" t="s">
        <v>61</v>
      </c>
      <c r="F46" s="21" t="s">
        <v>104</v>
      </c>
      <c r="G46" s="10" t="s">
        <v>29</v>
      </c>
      <c r="H46" s="12">
        <v>3000</v>
      </c>
      <c r="I46" s="12">
        <v>640</v>
      </c>
      <c r="J46" s="4">
        <f t="shared" si="5"/>
        <v>3640</v>
      </c>
      <c r="K46" s="9"/>
      <c r="L46" s="2">
        <f t="shared" si="6"/>
        <v>41403</v>
      </c>
      <c r="M46" s="2">
        <v>41416</v>
      </c>
      <c r="N46" s="23"/>
    </row>
    <row r="47" spans="1:14" ht="24.75" customHeight="1">
      <c r="A47" s="14">
        <f t="shared" ca="1" si="4"/>
        <v>2</v>
      </c>
      <c r="B47" s="9" t="s">
        <v>14</v>
      </c>
      <c r="C47" s="9">
        <v>41374</v>
      </c>
      <c r="D47" s="10">
        <v>5362</v>
      </c>
      <c r="E47" s="11" t="s">
        <v>61</v>
      </c>
      <c r="F47" s="21" t="s">
        <v>105</v>
      </c>
      <c r="G47" s="10" t="s">
        <v>27</v>
      </c>
      <c r="H47" s="12">
        <v>5000</v>
      </c>
      <c r="I47" s="12"/>
      <c r="J47" s="4">
        <f t="shared" si="5"/>
        <v>5000</v>
      </c>
      <c r="K47" s="9"/>
      <c r="L47" s="2">
        <f t="shared" si="6"/>
        <v>41404</v>
      </c>
      <c r="M47" s="2">
        <v>41410</v>
      </c>
      <c r="N47" s="23"/>
    </row>
    <row r="48" spans="1:14" ht="24.75" customHeight="1">
      <c r="A48" s="14">
        <f t="shared" ca="1" si="4"/>
        <v>2</v>
      </c>
      <c r="B48" s="9" t="s">
        <v>14</v>
      </c>
      <c r="C48" s="9">
        <v>41375</v>
      </c>
      <c r="D48" s="10">
        <v>5363</v>
      </c>
      <c r="E48" s="11" t="s">
        <v>61</v>
      </c>
      <c r="F48" s="21" t="s">
        <v>106</v>
      </c>
      <c r="G48" s="10" t="s">
        <v>28</v>
      </c>
      <c r="H48" s="12"/>
      <c r="I48" s="12">
        <v>356.4</v>
      </c>
      <c r="J48" s="4">
        <f t="shared" si="5"/>
        <v>356.4</v>
      </c>
      <c r="K48" s="9">
        <v>41375</v>
      </c>
      <c r="L48" s="2">
        <f t="shared" si="6"/>
        <v>41405</v>
      </c>
      <c r="M48" s="2">
        <v>41407</v>
      </c>
      <c r="N48" s="23"/>
    </row>
    <row r="49" spans="1:14" ht="24.75" customHeight="1">
      <c r="A49" s="14">
        <f t="shared" ca="1" si="4"/>
        <v>2</v>
      </c>
      <c r="B49" s="9" t="s">
        <v>14</v>
      </c>
      <c r="C49" s="9">
        <v>41375</v>
      </c>
      <c r="D49" s="10">
        <v>5364</v>
      </c>
      <c r="E49" s="11" t="s">
        <v>61</v>
      </c>
      <c r="F49" s="21" t="s">
        <v>107</v>
      </c>
      <c r="G49" s="10" t="s">
        <v>29</v>
      </c>
      <c r="H49" s="12">
        <v>5700</v>
      </c>
      <c r="I49" s="12"/>
      <c r="J49" s="4">
        <f t="shared" si="5"/>
        <v>5700</v>
      </c>
      <c r="K49" s="9"/>
      <c r="L49" s="2">
        <f t="shared" si="6"/>
        <v>41405</v>
      </c>
      <c r="M49" s="2">
        <v>41404</v>
      </c>
      <c r="N49" s="23"/>
    </row>
    <row r="50" spans="1:14" ht="24.75" customHeight="1">
      <c r="A50" s="14">
        <f t="shared" ca="1" si="4"/>
        <v>2</v>
      </c>
      <c r="B50" s="9" t="s">
        <v>14</v>
      </c>
      <c r="C50" s="9">
        <v>41382</v>
      </c>
      <c r="D50" s="10">
        <v>5366</v>
      </c>
      <c r="E50" s="11" t="s">
        <v>61</v>
      </c>
      <c r="F50" s="21" t="s">
        <v>108</v>
      </c>
      <c r="G50" s="10" t="s">
        <v>26</v>
      </c>
      <c r="H50" s="12">
        <v>6000</v>
      </c>
      <c r="I50" s="12"/>
      <c r="J50" s="4">
        <f t="shared" si="5"/>
        <v>6000</v>
      </c>
      <c r="K50" s="9"/>
      <c r="L50" s="2">
        <f t="shared" si="6"/>
        <v>41412</v>
      </c>
      <c r="M50" s="2">
        <v>41411</v>
      </c>
      <c r="N50" s="23"/>
    </row>
    <row r="51" spans="1:14" ht="24.75" customHeight="1">
      <c r="A51" s="14">
        <f t="shared" ca="1" si="4"/>
        <v>2</v>
      </c>
      <c r="B51" s="9" t="s">
        <v>14</v>
      </c>
      <c r="C51" s="9">
        <v>41386</v>
      </c>
      <c r="D51" s="10">
        <v>5369</v>
      </c>
      <c r="E51" s="11" t="s">
        <v>61</v>
      </c>
      <c r="F51" s="21" t="s">
        <v>109</v>
      </c>
      <c r="G51" s="10" t="s">
        <v>26</v>
      </c>
      <c r="H51" s="12">
        <v>6000</v>
      </c>
      <c r="I51" s="12"/>
      <c r="J51" s="4">
        <f t="shared" si="5"/>
        <v>6000</v>
      </c>
      <c r="K51" s="9"/>
      <c r="L51" s="2">
        <f t="shared" si="6"/>
        <v>41416</v>
      </c>
      <c r="M51" s="2">
        <v>41411</v>
      </c>
      <c r="N51" s="23"/>
    </row>
    <row r="52" spans="1:14" ht="24.75" customHeight="1">
      <c r="A52" s="14">
        <f t="shared" ca="1" si="4"/>
        <v>2</v>
      </c>
      <c r="B52" s="9" t="s">
        <v>14</v>
      </c>
      <c r="C52" s="9">
        <v>41389</v>
      </c>
      <c r="D52" s="10">
        <v>5372</v>
      </c>
      <c r="E52" s="11" t="s">
        <v>61</v>
      </c>
      <c r="F52" s="21" t="s">
        <v>110</v>
      </c>
      <c r="G52" s="10" t="s">
        <v>26</v>
      </c>
      <c r="H52" s="12">
        <v>7200</v>
      </c>
      <c r="I52" s="12">
        <v>136.80000000000001</v>
      </c>
      <c r="J52" s="4">
        <f t="shared" si="5"/>
        <v>7336.8</v>
      </c>
      <c r="K52" s="9"/>
      <c r="L52" s="2">
        <f t="shared" si="6"/>
        <v>41419</v>
      </c>
      <c r="M52" s="2">
        <v>41410</v>
      </c>
      <c r="N52" s="23"/>
    </row>
    <row r="53" spans="1:14" ht="24.75" customHeight="1">
      <c r="A53" s="14">
        <f t="shared" ca="1" si="4"/>
        <v>2</v>
      </c>
      <c r="B53" s="9" t="s">
        <v>14</v>
      </c>
      <c r="C53" s="9">
        <v>41380</v>
      </c>
      <c r="D53" s="10">
        <v>5365</v>
      </c>
      <c r="E53" s="11" t="s">
        <v>61</v>
      </c>
      <c r="F53" s="21" t="s">
        <v>111</v>
      </c>
      <c r="G53" s="10" t="s">
        <v>37</v>
      </c>
      <c r="H53" s="12">
        <v>5775</v>
      </c>
      <c r="I53" s="12"/>
      <c r="J53" s="27">
        <f t="shared" si="5"/>
        <v>5775</v>
      </c>
      <c r="K53" s="9"/>
      <c r="L53" s="2">
        <f t="shared" si="6"/>
        <v>41410</v>
      </c>
      <c r="M53" s="2">
        <v>41400</v>
      </c>
      <c r="N53" s="23"/>
    </row>
    <row r="54" spans="1:14" ht="24.75" customHeight="1">
      <c r="A54" s="14">
        <f t="shared" ca="1" si="4"/>
        <v>2</v>
      </c>
      <c r="B54" s="9" t="s">
        <v>14</v>
      </c>
      <c r="C54" s="9">
        <v>41373</v>
      </c>
      <c r="D54" s="10">
        <v>5360</v>
      </c>
      <c r="E54" s="11" t="s">
        <v>61</v>
      </c>
      <c r="F54" s="21" t="s">
        <v>112</v>
      </c>
      <c r="G54" s="10" t="s">
        <v>26</v>
      </c>
      <c r="H54" s="12">
        <v>4000</v>
      </c>
      <c r="I54" s="12"/>
      <c r="J54" s="4">
        <f t="shared" si="5"/>
        <v>4000</v>
      </c>
      <c r="K54" s="9"/>
      <c r="L54" s="2">
        <f t="shared" si="6"/>
        <v>41403</v>
      </c>
      <c r="M54" s="2">
        <v>41394</v>
      </c>
      <c r="N54" s="23"/>
    </row>
    <row r="55" spans="1:14" ht="24.75" customHeight="1">
      <c r="A55" s="14">
        <f t="shared" ca="1" si="4"/>
        <v>2</v>
      </c>
      <c r="B55" s="9" t="s">
        <v>12</v>
      </c>
      <c r="C55" s="9">
        <v>41325</v>
      </c>
      <c r="D55" s="10">
        <v>5344</v>
      </c>
      <c r="E55" s="11" t="s">
        <v>61</v>
      </c>
      <c r="F55" s="21" t="s">
        <v>113</v>
      </c>
      <c r="G55" s="10" t="s">
        <v>29</v>
      </c>
      <c r="H55" s="12">
        <v>2889</v>
      </c>
      <c r="I55" s="12"/>
      <c r="J55" s="4">
        <f t="shared" si="5"/>
        <v>2889</v>
      </c>
      <c r="K55" s="9"/>
      <c r="L55" s="2">
        <f t="shared" si="6"/>
        <v>41353</v>
      </c>
      <c r="M55" s="2">
        <v>41401</v>
      </c>
      <c r="N55" s="23"/>
    </row>
    <row r="56" spans="1:14" ht="24.75" customHeight="1">
      <c r="A56" s="14">
        <f t="shared" ca="1" si="4"/>
        <v>2</v>
      </c>
      <c r="B56" s="9" t="s">
        <v>12</v>
      </c>
      <c r="C56" s="9">
        <v>41310</v>
      </c>
      <c r="D56" s="10">
        <v>5336</v>
      </c>
      <c r="E56" s="11" t="s">
        <v>61</v>
      </c>
      <c r="F56" s="21" t="s">
        <v>114</v>
      </c>
      <c r="G56" s="10" t="s">
        <v>28</v>
      </c>
      <c r="H56" s="12">
        <v>1370</v>
      </c>
      <c r="I56" s="12">
        <v>32.4</v>
      </c>
      <c r="J56" s="4">
        <f t="shared" si="5"/>
        <v>1402.4</v>
      </c>
      <c r="K56" s="9"/>
      <c r="L56" s="2">
        <f t="shared" si="6"/>
        <v>41338</v>
      </c>
      <c r="M56" s="2">
        <v>41341</v>
      </c>
      <c r="N56" s="23"/>
    </row>
    <row r="57" spans="1:14" ht="24.75" customHeight="1">
      <c r="A57" s="14">
        <f t="shared" ca="1" si="4"/>
        <v>2</v>
      </c>
      <c r="B57" s="9" t="s">
        <v>12</v>
      </c>
      <c r="C57" s="9">
        <v>41318</v>
      </c>
      <c r="D57" s="10">
        <v>5337</v>
      </c>
      <c r="E57" s="11" t="s">
        <v>61</v>
      </c>
      <c r="F57" s="21" t="s">
        <v>115</v>
      </c>
      <c r="G57" s="10" t="s">
        <v>33</v>
      </c>
      <c r="H57" s="12">
        <v>7200</v>
      </c>
      <c r="I57" s="12">
        <v>221.4</v>
      </c>
      <c r="J57" s="4">
        <f t="shared" si="5"/>
        <v>7421.4</v>
      </c>
      <c r="K57" s="9"/>
      <c r="L57" s="2">
        <v>41341</v>
      </c>
      <c r="M57" s="2">
        <v>41341</v>
      </c>
      <c r="N57" s="23"/>
    </row>
    <row r="58" spans="1:14" ht="24.75" customHeight="1">
      <c r="A58" s="14">
        <f t="shared" ca="1" si="4"/>
        <v>2</v>
      </c>
      <c r="B58" s="9" t="s">
        <v>12</v>
      </c>
      <c r="C58" s="9">
        <v>41309</v>
      </c>
      <c r="D58" s="10">
        <v>5338</v>
      </c>
      <c r="E58" s="11" t="s">
        <v>61</v>
      </c>
      <c r="F58" s="21" t="s">
        <v>116</v>
      </c>
      <c r="G58" s="10" t="s">
        <v>37</v>
      </c>
      <c r="H58" s="12">
        <v>1950</v>
      </c>
      <c r="I58" s="12"/>
      <c r="J58" s="4">
        <f t="shared" si="5"/>
        <v>1950</v>
      </c>
      <c r="K58" s="9"/>
      <c r="L58" s="2">
        <f t="shared" ref="L58:L89" si="7">IF(C58="","",IF(K58="",EDATE(C58,1),EDATE(K58,1)))</f>
        <v>41337</v>
      </c>
      <c r="M58" s="2">
        <v>41337</v>
      </c>
      <c r="N58" s="23"/>
    </row>
    <row r="59" spans="1:14" ht="24.75" customHeight="1">
      <c r="A59" s="14">
        <f t="shared" ca="1" si="4"/>
        <v>2</v>
      </c>
      <c r="B59" s="9" t="s">
        <v>12</v>
      </c>
      <c r="C59" s="9">
        <v>41323</v>
      </c>
      <c r="D59" s="10">
        <v>5339</v>
      </c>
      <c r="E59" s="11" t="s">
        <v>61</v>
      </c>
      <c r="F59" s="21" t="s">
        <v>117</v>
      </c>
      <c r="G59" s="10" t="s">
        <v>27</v>
      </c>
      <c r="H59" s="12">
        <v>6000</v>
      </c>
      <c r="I59" s="12"/>
      <c r="J59" s="4">
        <f t="shared" si="5"/>
        <v>6000</v>
      </c>
      <c r="K59" s="9"/>
      <c r="L59" s="2">
        <f t="shared" si="7"/>
        <v>41351</v>
      </c>
      <c r="M59" s="2">
        <v>41348</v>
      </c>
      <c r="N59" s="23"/>
    </row>
    <row r="60" spans="1:14" ht="24.75" customHeight="1">
      <c r="A60" s="14">
        <f t="shared" ca="1" si="4"/>
        <v>2</v>
      </c>
      <c r="B60" s="9" t="s">
        <v>12</v>
      </c>
      <c r="C60" s="9">
        <v>41312</v>
      </c>
      <c r="D60" s="10">
        <v>5340</v>
      </c>
      <c r="E60" s="11" t="s">
        <v>61</v>
      </c>
      <c r="F60" s="21" t="s">
        <v>118</v>
      </c>
      <c r="G60" s="10" t="s">
        <v>27</v>
      </c>
      <c r="H60" s="12">
        <v>6000</v>
      </c>
      <c r="I60" s="12"/>
      <c r="J60" s="4">
        <f t="shared" si="5"/>
        <v>6000</v>
      </c>
      <c r="K60" s="9"/>
      <c r="L60" s="2">
        <f t="shared" si="7"/>
        <v>41340</v>
      </c>
      <c r="M60" s="2">
        <v>41341</v>
      </c>
      <c r="N60" s="23"/>
    </row>
    <row r="61" spans="1:14" ht="24.75" customHeight="1">
      <c r="A61" s="14">
        <f t="shared" ca="1" si="4"/>
        <v>2</v>
      </c>
      <c r="B61" s="9" t="s">
        <v>12</v>
      </c>
      <c r="C61" s="9">
        <v>41324</v>
      </c>
      <c r="D61" s="10">
        <v>5341</v>
      </c>
      <c r="E61" s="11" t="s">
        <v>61</v>
      </c>
      <c r="F61" s="21" t="s">
        <v>119</v>
      </c>
      <c r="G61" s="10" t="s">
        <v>26</v>
      </c>
      <c r="H61" s="12">
        <v>1800</v>
      </c>
      <c r="I61" s="12">
        <v>113.4</v>
      </c>
      <c r="J61" s="4">
        <f t="shared" si="5"/>
        <v>1913.4</v>
      </c>
      <c r="K61" s="9"/>
      <c r="L61" s="2">
        <f t="shared" si="7"/>
        <v>41352</v>
      </c>
      <c r="M61" s="2">
        <v>41373</v>
      </c>
      <c r="N61" s="23"/>
    </row>
    <row r="62" spans="1:14" ht="24.75" customHeight="1">
      <c r="A62" s="14">
        <f t="shared" ca="1" si="4"/>
        <v>2</v>
      </c>
      <c r="B62" s="9" t="s">
        <v>12</v>
      </c>
      <c r="C62" s="9">
        <v>41325</v>
      </c>
      <c r="D62" s="10">
        <v>5342</v>
      </c>
      <c r="E62" s="11" t="s">
        <v>61</v>
      </c>
      <c r="F62" s="21" t="s">
        <v>120</v>
      </c>
      <c r="G62" s="10" t="s">
        <v>27</v>
      </c>
      <c r="H62" s="12">
        <v>5000</v>
      </c>
      <c r="I62" s="12"/>
      <c r="J62" s="4">
        <f t="shared" si="5"/>
        <v>5000</v>
      </c>
      <c r="K62" s="9"/>
      <c r="L62" s="2">
        <f t="shared" si="7"/>
        <v>41353</v>
      </c>
      <c r="M62" s="2">
        <v>41354</v>
      </c>
      <c r="N62" s="23"/>
    </row>
    <row r="63" spans="1:14" ht="24.75" customHeight="1">
      <c r="A63" s="14">
        <f t="shared" ca="1" si="4"/>
        <v>2</v>
      </c>
      <c r="B63" s="9" t="s">
        <v>12</v>
      </c>
      <c r="C63" s="9">
        <v>41327</v>
      </c>
      <c r="D63" s="10">
        <v>5343</v>
      </c>
      <c r="E63" s="11" t="s">
        <v>61</v>
      </c>
      <c r="F63" s="21" t="s">
        <v>121</v>
      </c>
      <c r="G63" s="10" t="s">
        <v>29</v>
      </c>
      <c r="H63" s="12">
        <v>2800</v>
      </c>
      <c r="I63" s="12">
        <v>200</v>
      </c>
      <c r="J63" s="4">
        <f t="shared" si="5"/>
        <v>3000</v>
      </c>
      <c r="K63" s="9"/>
      <c r="L63" s="2">
        <f t="shared" si="7"/>
        <v>41355</v>
      </c>
      <c r="M63" s="2">
        <v>41353</v>
      </c>
      <c r="N63" s="23"/>
    </row>
    <row r="64" spans="1:14" ht="24.75" customHeight="1">
      <c r="A64" s="14">
        <f t="shared" ca="1" si="4"/>
        <v>2</v>
      </c>
      <c r="B64" s="9" t="s">
        <v>11</v>
      </c>
      <c r="C64" s="9">
        <v>41289</v>
      </c>
      <c r="D64" s="10">
        <v>5315</v>
      </c>
      <c r="E64" s="11" t="s">
        <v>61</v>
      </c>
      <c r="F64" s="21" t="s">
        <v>122</v>
      </c>
      <c r="G64" s="10" t="s">
        <v>28</v>
      </c>
      <c r="H64" s="12">
        <v>1370</v>
      </c>
      <c r="I64" s="12">
        <v>32.4</v>
      </c>
      <c r="J64" s="4">
        <f t="shared" si="5"/>
        <v>1402.4</v>
      </c>
      <c r="K64" s="9"/>
      <c r="L64" s="2">
        <f t="shared" si="7"/>
        <v>41320</v>
      </c>
      <c r="M64" s="2">
        <v>41341</v>
      </c>
      <c r="N64" s="23"/>
    </row>
    <row r="65" spans="1:14" ht="24.75" customHeight="1">
      <c r="A65" s="14">
        <f t="shared" ca="1" si="4"/>
        <v>2</v>
      </c>
      <c r="B65" s="9" t="s">
        <v>11</v>
      </c>
      <c r="C65" s="9">
        <v>41282</v>
      </c>
      <c r="D65" s="10">
        <v>5323</v>
      </c>
      <c r="E65" s="11" t="s">
        <v>61</v>
      </c>
      <c r="F65" s="21" t="s">
        <v>123</v>
      </c>
      <c r="G65" s="10" t="s">
        <v>37</v>
      </c>
      <c r="H65" s="12">
        <v>3500</v>
      </c>
      <c r="I65" s="12">
        <v>505.8</v>
      </c>
      <c r="J65" s="4">
        <f t="shared" si="5"/>
        <v>4005.8</v>
      </c>
      <c r="K65" s="9"/>
      <c r="L65" s="2">
        <f t="shared" si="7"/>
        <v>41313</v>
      </c>
      <c r="M65" s="2">
        <v>41311</v>
      </c>
      <c r="N65" s="23"/>
    </row>
    <row r="66" spans="1:14" ht="24.75" customHeight="1">
      <c r="A66" s="14">
        <f t="shared" ca="1" si="4"/>
        <v>2</v>
      </c>
      <c r="B66" s="9" t="s">
        <v>11</v>
      </c>
      <c r="C66" s="9">
        <v>41284</v>
      </c>
      <c r="D66" s="10">
        <v>5324</v>
      </c>
      <c r="E66" s="11" t="s">
        <v>61</v>
      </c>
      <c r="F66" s="21" t="s">
        <v>124</v>
      </c>
      <c r="G66" s="10" t="s">
        <v>26</v>
      </c>
      <c r="H66" s="12">
        <v>5700</v>
      </c>
      <c r="I66" s="12"/>
      <c r="J66" s="4">
        <f t="shared" si="5"/>
        <v>5700</v>
      </c>
      <c r="K66" s="9"/>
      <c r="L66" s="2">
        <f t="shared" si="7"/>
        <v>41315</v>
      </c>
      <c r="M66" s="2">
        <v>41330</v>
      </c>
      <c r="N66" s="23"/>
    </row>
    <row r="67" spans="1:14" ht="24.75" customHeight="1">
      <c r="A67" s="14">
        <f t="shared" ref="A67:A98" ca="1" si="8">IF(D67="","",IF(M67="",IF(L67&lt;TODAY(),0,1),2))</f>
        <v>2</v>
      </c>
      <c r="B67" s="9" t="s">
        <v>11</v>
      </c>
      <c r="C67" s="9">
        <v>41289</v>
      </c>
      <c r="D67" s="10">
        <v>5325</v>
      </c>
      <c r="E67" s="11" t="s">
        <v>61</v>
      </c>
      <c r="F67" s="21" t="s">
        <v>125</v>
      </c>
      <c r="G67" s="10" t="s">
        <v>26</v>
      </c>
      <c r="H67" s="12">
        <v>7000</v>
      </c>
      <c r="I67" s="12">
        <v>431.8</v>
      </c>
      <c r="J67" s="4">
        <f t="shared" ref="J67:J98" si="9">IF(D67="","",H67+I67)</f>
        <v>7431.8</v>
      </c>
      <c r="K67" s="9"/>
      <c r="L67" s="2">
        <f t="shared" si="7"/>
        <v>41320</v>
      </c>
      <c r="M67" s="2">
        <v>41313</v>
      </c>
      <c r="N67" s="23"/>
    </row>
    <row r="68" spans="1:14" ht="24.75" customHeight="1">
      <c r="A68" s="14">
        <f t="shared" ca="1" si="8"/>
        <v>2</v>
      </c>
      <c r="B68" s="9" t="s">
        <v>11</v>
      </c>
      <c r="C68" s="9">
        <v>41289</v>
      </c>
      <c r="D68" s="10">
        <v>5326</v>
      </c>
      <c r="E68" s="11" t="s">
        <v>61</v>
      </c>
      <c r="F68" s="21" t="s">
        <v>126</v>
      </c>
      <c r="G68" s="10" t="s">
        <v>33</v>
      </c>
      <c r="H68" s="12">
        <v>20000</v>
      </c>
      <c r="I68" s="12"/>
      <c r="J68" s="4">
        <f t="shared" si="9"/>
        <v>20000</v>
      </c>
      <c r="K68" s="9">
        <v>41299</v>
      </c>
      <c r="L68" s="2">
        <f t="shared" si="7"/>
        <v>41330</v>
      </c>
      <c r="M68" s="2">
        <v>41346</v>
      </c>
      <c r="N68" s="22"/>
    </row>
    <row r="69" spans="1:14" ht="24.75" customHeight="1">
      <c r="A69" s="14">
        <f t="shared" ca="1" si="8"/>
        <v>2</v>
      </c>
      <c r="B69" s="9" t="s">
        <v>11</v>
      </c>
      <c r="C69" s="9">
        <v>41289</v>
      </c>
      <c r="D69" s="10">
        <v>5327</v>
      </c>
      <c r="E69" s="11" t="s">
        <v>61</v>
      </c>
      <c r="F69" s="21" t="s">
        <v>127</v>
      </c>
      <c r="G69" s="10" t="s">
        <v>26</v>
      </c>
      <c r="H69" s="12">
        <v>1800</v>
      </c>
      <c r="I69" s="12">
        <v>113.4</v>
      </c>
      <c r="J69" s="4">
        <f t="shared" si="9"/>
        <v>1913.4</v>
      </c>
      <c r="K69" s="9"/>
      <c r="L69" s="2">
        <f t="shared" si="7"/>
        <v>41320</v>
      </c>
      <c r="M69" s="2">
        <v>41317</v>
      </c>
      <c r="N69" s="23"/>
    </row>
    <row r="70" spans="1:14" ht="24.75" customHeight="1">
      <c r="A70" s="14">
        <f t="shared" ca="1" si="8"/>
        <v>2</v>
      </c>
      <c r="B70" s="9" t="s">
        <v>11</v>
      </c>
      <c r="C70" s="9">
        <v>41296</v>
      </c>
      <c r="D70" s="10">
        <v>5328</v>
      </c>
      <c r="E70" s="11" t="s">
        <v>61</v>
      </c>
      <c r="F70" s="21" t="s">
        <v>128</v>
      </c>
      <c r="G70" s="10" t="s">
        <v>26</v>
      </c>
      <c r="H70" s="12">
        <v>6000</v>
      </c>
      <c r="I70" s="12"/>
      <c r="J70" s="4">
        <f t="shared" si="9"/>
        <v>6000</v>
      </c>
      <c r="K70" s="9"/>
      <c r="L70" s="2">
        <f t="shared" si="7"/>
        <v>41327</v>
      </c>
      <c r="M70" s="2">
        <v>41320</v>
      </c>
      <c r="N70" s="23"/>
    </row>
    <row r="71" spans="1:14" ht="24.75" customHeight="1">
      <c r="A71" s="14">
        <f t="shared" ca="1" si="8"/>
        <v>2</v>
      </c>
      <c r="B71" s="9" t="s">
        <v>11</v>
      </c>
      <c r="C71" s="9">
        <v>41297</v>
      </c>
      <c r="D71" s="10">
        <v>5329</v>
      </c>
      <c r="E71" s="11" t="s">
        <v>61</v>
      </c>
      <c r="F71" s="21" t="s">
        <v>129</v>
      </c>
      <c r="G71" s="10" t="s">
        <v>26</v>
      </c>
      <c r="H71" s="12">
        <v>6000</v>
      </c>
      <c r="I71" s="12"/>
      <c r="J71" s="4">
        <f t="shared" si="9"/>
        <v>6000</v>
      </c>
      <c r="K71" s="9"/>
      <c r="L71" s="2">
        <f t="shared" si="7"/>
        <v>41328</v>
      </c>
      <c r="M71" s="2">
        <v>41327</v>
      </c>
      <c r="N71" s="23"/>
    </row>
    <row r="72" spans="1:14" ht="24.75" customHeight="1">
      <c r="A72" s="14">
        <f t="shared" ca="1" si="8"/>
        <v>2</v>
      </c>
      <c r="B72" s="9" t="s">
        <v>11</v>
      </c>
      <c r="C72" s="9">
        <v>41299</v>
      </c>
      <c r="D72" s="10">
        <v>5330</v>
      </c>
      <c r="E72" s="11" t="s">
        <v>61</v>
      </c>
      <c r="F72" s="21" t="s">
        <v>130</v>
      </c>
      <c r="G72" s="10" t="s">
        <v>28</v>
      </c>
      <c r="H72" s="12">
        <v>3500</v>
      </c>
      <c r="I72" s="12"/>
      <c r="J72" s="4">
        <f t="shared" si="9"/>
        <v>3500</v>
      </c>
      <c r="K72" s="9"/>
      <c r="L72" s="2">
        <f t="shared" si="7"/>
        <v>41330</v>
      </c>
      <c r="M72" s="2">
        <v>41320</v>
      </c>
      <c r="N72" s="23"/>
    </row>
    <row r="73" spans="1:14" ht="24.75" customHeight="1">
      <c r="A73" s="14">
        <f t="shared" ca="1" si="8"/>
        <v>2</v>
      </c>
      <c r="B73" s="9" t="s">
        <v>11</v>
      </c>
      <c r="C73" s="9">
        <v>41303</v>
      </c>
      <c r="D73" s="10">
        <v>5331</v>
      </c>
      <c r="E73" s="11" t="s">
        <v>61</v>
      </c>
      <c r="F73" s="21" t="s">
        <v>131</v>
      </c>
      <c r="G73" s="10" t="s">
        <v>29</v>
      </c>
      <c r="H73" s="12">
        <v>4333.5</v>
      </c>
      <c r="I73" s="12">
        <v>97.2</v>
      </c>
      <c r="J73" s="4">
        <f t="shared" si="9"/>
        <v>4430.7</v>
      </c>
      <c r="K73" s="9"/>
      <c r="L73" s="2">
        <f t="shared" si="7"/>
        <v>41333</v>
      </c>
      <c r="M73" s="2">
        <v>41341</v>
      </c>
      <c r="N73" s="23"/>
    </row>
    <row r="74" spans="1:14" ht="24.75" customHeight="1">
      <c r="A74" s="14">
        <f t="shared" ca="1" si="8"/>
        <v>2</v>
      </c>
      <c r="B74" s="9" t="s">
        <v>11</v>
      </c>
      <c r="C74" s="9">
        <v>41291</v>
      </c>
      <c r="D74" s="10">
        <v>5332</v>
      </c>
      <c r="E74" s="11" t="s">
        <v>61</v>
      </c>
      <c r="F74" s="21" t="s">
        <v>132</v>
      </c>
      <c r="G74" s="10" t="s">
        <v>57</v>
      </c>
      <c r="H74" s="12">
        <v>1000</v>
      </c>
      <c r="I74" s="12"/>
      <c r="J74" s="4">
        <f t="shared" si="9"/>
        <v>1000</v>
      </c>
      <c r="K74" s="9"/>
      <c r="L74" s="2">
        <f t="shared" si="7"/>
        <v>41322</v>
      </c>
      <c r="M74" s="2">
        <v>41292</v>
      </c>
      <c r="N74" s="23"/>
    </row>
    <row r="75" spans="1:14" ht="24.75" customHeight="1">
      <c r="A75" s="14">
        <f t="shared" ca="1" si="8"/>
        <v>2</v>
      </c>
      <c r="B75" s="9" t="s">
        <v>11</v>
      </c>
      <c r="C75" s="9">
        <v>41292</v>
      </c>
      <c r="D75" s="10">
        <v>5333</v>
      </c>
      <c r="E75" s="11" t="s">
        <v>61</v>
      </c>
      <c r="F75" s="21" t="s">
        <v>133</v>
      </c>
      <c r="G75" s="10" t="s">
        <v>26</v>
      </c>
      <c r="H75" s="12"/>
      <c r="I75" s="12">
        <v>218</v>
      </c>
      <c r="J75" s="4">
        <f t="shared" si="9"/>
        <v>218</v>
      </c>
      <c r="K75" s="9"/>
      <c r="L75" s="2">
        <f t="shared" si="7"/>
        <v>41323</v>
      </c>
      <c r="M75" s="2">
        <v>41320</v>
      </c>
      <c r="N75" s="23"/>
    </row>
    <row r="76" spans="1:14" ht="24.75" customHeight="1">
      <c r="A76" s="14">
        <f t="shared" ca="1" si="8"/>
        <v>2</v>
      </c>
      <c r="B76" s="9" t="s">
        <v>11</v>
      </c>
      <c r="C76" s="9">
        <v>41299</v>
      </c>
      <c r="D76" s="10">
        <v>5334</v>
      </c>
      <c r="E76" s="11" t="s">
        <v>61</v>
      </c>
      <c r="F76" s="21" t="s">
        <v>134</v>
      </c>
      <c r="G76" s="10" t="s">
        <v>27</v>
      </c>
      <c r="H76" s="12">
        <v>7500</v>
      </c>
      <c r="I76" s="12"/>
      <c r="J76" s="4">
        <f t="shared" si="9"/>
        <v>7500</v>
      </c>
      <c r="K76" s="9"/>
      <c r="L76" s="2">
        <f t="shared" si="7"/>
        <v>41330</v>
      </c>
      <c r="M76" s="2">
        <v>41344</v>
      </c>
      <c r="N76" s="23"/>
    </row>
    <row r="77" spans="1:14" ht="24.75" customHeight="1">
      <c r="A77" s="14">
        <f t="shared" ca="1" si="8"/>
        <v>2</v>
      </c>
      <c r="B77" s="9" t="s">
        <v>11</v>
      </c>
      <c r="C77" s="9">
        <v>41297</v>
      </c>
      <c r="D77" s="10">
        <v>5335</v>
      </c>
      <c r="E77" s="11" t="s">
        <v>61</v>
      </c>
      <c r="F77" s="21" t="s">
        <v>135</v>
      </c>
      <c r="G77" s="10" t="s">
        <v>28</v>
      </c>
      <c r="H77" s="12">
        <v>4400</v>
      </c>
      <c r="I77" s="12"/>
      <c r="J77" s="4">
        <f t="shared" si="9"/>
        <v>4400</v>
      </c>
      <c r="K77" s="9"/>
      <c r="L77" s="2">
        <f t="shared" si="7"/>
        <v>41328</v>
      </c>
      <c r="M77" s="2">
        <v>41327</v>
      </c>
      <c r="N77" s="23"/>
    </row>
    <row r="78" spans="1:14" ht="24.75" customHeight="1">
      <c r="A78" s="14">
        <f t="shared" ca="1" si="8"/>
        <v>2</v>
      </c>
      <c r="B78" s="9" t="s">
        <v>11</v>
      </c>
      <c r="C78" s="9">
        <v>41295</v>
      </c>
      <c r="D78" s="10">
        <v>5356</v>
      </c>
      <c r="E78" s="11" t="s">
        <v>61</v>
      </c>
      <c r="F78" s="21" t="s">
        <v>136</v>
      </c>
      <c r="G78" s="10" t="s">
        <v>29</v>
      </c>
      <c r="H78" s="12">
        <v>4333.3</v>
      </c>
      <c r="I78" s="12">
        <v>97.2</v>
      </c>
      <c r="J78" s="4">
        <f t="shared" si="9"/>
        <v>4430.5</v>
      </c>
      <c r="K78" s="9"/>
      <c r="L78" s="2">
        <f t="shared" si="7"/>
        <v>41326</v>
      </c>
      <c r="M78" s="2">
        <v>41380</v>
      </c>
      <c r="N78" s="23"/>
    </row>
    <row r="79" spans="1:14" ht="24.75" customHeight="1">
      <c r="A79" s="14">
        <f t="shared" ca="1" si="8"/>
        <v>2</v>
      </c>
      <c r="B79" s="9" t="s">
        <v>13</v>
      </c>
      <c r="C79" s="9">
        <v>41348</v>
      </c>
      <c r="D79" s="10">
        <v>5357</v>
      </c>
      <c r="E79" s="11" t="s">
        <v>61</v>
      </c>
      <c r="F79" s="21" t="s">
        <v>137</v>
      </c>
      <c r="G79" s="10" t="s">
        <v>33</v>
      </c>
      <c r="H79" s="12">
        <v>20000</v>
      </c>
      <c r="I79" s="12"/>
      <c r="J79" s="4">
        <f t="shared" si="9"/>
        <v>20000</v>
      </c>
      <c r="K79" s="9"/>
      <c r="L79" s="2">
        <f t="shared" si="7"/>
        <v>41379</v>
      </c>
      <c r="M79" s="2">
        <v>41402</v>
      </c>
      <c r="N79" s="22"/>
    </row>
    <row r="80" spans="1:14" ht="24.75" customHeight="1">
      <c r="A80" s="14">
        <f t="shared" ca="1" si="8"/>
        <v>2</v>
      </c>
      <c r="B80" s="9" t="s">
        <v>13</v>
      </c>
      <c r="C80" s="9">
        <v>41346</v>
      </c>
      <c r="D80" s="10">
        <v>5348</v>
      </c>
      <c r="E80" s="11" t="s">
        <v>61</v>
      </c>
      <c r="F80" s="21" t="s">
        <v>138</v>
      </c>
      <c r="G80" s="10" t="s">
        <v>28</v>
      </c>
      <c r="H80" s="12">
        <v>6000</v>
      </c>
      <c r="I80" s="12"/>
      <c r="J80" s="4">
        <f t="shared" si="9"/>
        <v>6000</v>
      </c>
      <c r="K80" s="9"/>
      <c r="L80" s="2">
        <f t="shared" si="7"/>
        <v>41377</v>
      </c>
      <c r="M80" s="2">
        <v>41390</v>
      </c>
      <c r="N80" s="23"/>
    </row>
    <row r="81" spans="1:14" ht="24.75" customHeight="1">
      <c r="A81" s="14">
        <f t="shared" ca="1" si="8"/>
        <v>2</v>
      </c>
      <c r="B81" s="9" t="s">
        <v>13</v>
      </c>
      <c r="C81" s="9">
        <v>41346</v>
      </c>
      <c r="D81" s="10">
        <v>5349</v>
      </c>
      <c r="E81" s="11" t="s">
        <v>61</v>
      </c>
      <c r="F81" s="21" t="s">
        <v>139</v>
      </c>
      <c r="G81" s="10" t="s">
        <v>26</v>
      </c>
      <c r="H81" s="12">
        <v>2800</v>
      </c>
      <c r="I81" s="12">
        <v>248.4</v>
      </c>
      <c r="J81" s="4">
        <f t="shared" si="9"/>
        <v>3048.4</v>
      </c>
      <c r="K81" s="9"/>
      <c r="L81" s="2">
        <f t="shared" si="7"/>
        <v>41377</v>
      </c>
      <c r="M81" s="2">
        <v>41372</v>
      </c>
      <c r="N81" s="23"/>
    </row>
    <row r="82" spans="1:14" ht="24.75" customHeight="1">
      <c r="A82" s="14">
        <f t="shared" ca="1" si="8"/>
        <v>2</v>
      </c>
      <c r="B82" s="9" t="s">
        <v>13</v>
      </c>
      <c r="C82" s="9">
        <v>41347</v>
      </c>
      <c r="D82" s="10">
        <v>5350</v>
      </c>
      <c r="E82" s="11" t="s">
        <v>61</v>
      </c>
      <c r="F82" s="21" t="s">
        <v>140</v>
      </c>
      <c r="G82" s="10" t="s">
        <v>27</v>
      </c>
      <c r="H82" s="12">
        <v>6000</v>
      </c>
      <c r="I82" s="12"/>
      <c r="J82" s="4">
        <f t="shared" si="9"/>
        <v>6000</v>
      </c>
      <c r="K82" s="9"/>
      <c r="L82" s="2">
        <f t="shared" si="7"/>
        <v>41378</v>
      </c>
      <c r="M82" s="2">
        <v>41376</v>
      </c>
      <c r="N82" s="23"/>
    </row>
    <row r="83" spans="1:14" ht="24.75" customHeight="1">
      <c r="A83" s="14">
        <f t="shared" ca="1" si="8"/>
        <v>2</v>
      </c>
      <c r="B83" s="9" t="s">
        <v>13</v>
      </c>
      <c r="C83" s="9">
        <v>41348</v>
      </c>
      <c r="D83" s="10">
        <v>5351</v>
      </c>
      <c r="E83" s="11" t="s">
        <v>61</v>
      </c>
      <c r="F83" s="21" t="s">
        <v>141</v>
      </c>
      <c r="G83" s="10" t="s">
        <v>27</v>
      </c>
      <c r="H83" s="12">
        <v>3200</v>
      </c>
      <c r="I83" s="12"/>
      <c r="J83" s="4">
        <f t="shared" si="9"/>
        <v>3200</v>
      </c>
      <c r="K83" s="9"/>
      <c r="L83" s="2">
        <f t="shared" si="7"/>
        <v>41379</v>
      </c>
      <c r="M83" s="2">
        <v>41379</v>
      </c>
      <c r="N83" s="23"/>
    </row>
    <row r="84" spans="1:14" ht="24.75" customHeight="1">
      <c r="A84" s="14">
        <f t="shared" ca="1" si="8"/>
        <v>2</v>
      </c>
      <c r="B84" s="9" t="s">
        <v>13</v>
      </c>
      <c r="C84" s="9">
        <v>41351</v>
      </c>
      <c r="D84" s="10">
        <v>5352</v>
      </c>
      <c r="E84" s="11" t="s">
        <v>61</v>
      </c>
      <c r="F84" s="21" t="s">
        <v>142</v>
      </c>
      <c r="G84" s="10" t="s">
        <v>27</v>
      </c>
      <c r="H84" s="12">
        <v>8000</v>
      </c>
      <c r="I84" s="12"/>
      <c r="J84" s="4">
        <f t="shared" si="9"/>
        <v>8000</v>
      </c>
      <c r="K84" s="9"/>
      <c r="L84" s="2">
        <f t="shared" si="7"/>
        <v>41382</v>
      </c>
      <c r="M84" s="2">
        <v>41374</v>
      </c>
      <c r="N84" s="23"/>
    </row>
    <row r="85" spans="1:14" ht="24.75" customHeight="1">
      <c r="A85" s="14">
        <f t="shared" ca="1" si="8"/>
        <v>2</v>
      </c>
      <c r="B85" s="9" t="s">
        <v>13</v>
      </c>
      <c r="C85" s="9">
        <v>41353</v>
      </c>
      <c r="D85" s="10">
        <v>5354</v>
      </c>
      <c r="E85" s="11" t="s">
        <v>61</v>
      </c>
      <c r="F85" s="21" t="s">
        <v>143</v>
      </c>
      <c r="G85" s="10" t="s">
        <v>28</v>
      </c>
      <c r="H85" s="12">
        <v>6000</v>
      </c>
      <c r="I85" s="12"/>
      <c r="J85" s="4">
        <f t="shared" si="9"/>
        <v>6000</v>
      </c>
      <c r="K85" s="9"/>
      <c r="L85" s="2">
        <f t="shared" si="7"/>
        <v>41384</v>
      </c>
      <c r="M85" s="2">
        <v>41383</v>
      </c>
      <c r="N85" s="23"/>
    </row>
    <row r="86" spans="1:14" ht="24.75" customHeight="1">
      <c r="A86" s="14">
        <f t="shared" ca="1" si="8"/>
        <v>2</v>
      </c>
      <c r="B86" s="9" t="s">
        <v>13</v>
      </c>
      <c r="C86" s="9">
        <v>41358</v>
      </c>
      <c r="D86" s="10">
        <v>5358</v>
      </c>
      <c r="E86" s="11" t="s">
        <v>61</v>
      </c>
      <c r="F86" s="21" t="s">
        <v>144</v>
      </c>
      <c r="G86" s="10" t="s">
        <v>26</v>
      </c>
      <c r="H86" s="12">
        <v>7200</v>
      </c>
      <c r="I86" s="12">
        <v>136.80000000000001</v>
      </c>
      <c r="J86" s="4">
        <f t="shared" si="9"/>
        <v>7336.8</v>
      </c>
      <c r="K86" s="9"/>
      <c r="L86" s="2">
        <f t="shared" si="7"/>
        <v>41389</v>
      </c>
      <c r="M86" s="2">
        <v>41379</v>
      </c>
      <c r="N86" s="23"/>
    </row>
    <row r="87" spans="1:14" ht="24.75" customHeight="1">
      <c r="A87" s="14" t="str">
        <f t="shared" ca="1" si="8"/>
        <v/>
      </c>
      <c r="B87" s="9"/>
      <c r="C87" s="9"/>
      <c r="D87" s="10"/>
      <c r="E87" s="11"/>
      <c r="F87" s="21"/>
      <c r="G87" s="10"/>
      <c r="H87" s="12"/>
      <c r="I87" s="12"/>
      <c r="J87" s="4" t="str">
        <f t="shared" si="9"/>
        <v/>
      </c>
      <c r="K87" s="9"/>
      <c r="L87" s="2" t="str">
        <f t="shared" si="7"/>
        <v/>
      </c>
      <c r="M87" s="2"/>
      <c r="N87" s="23"/>
    </row>
    <row r="88" spans="1:14" ht="24.75" customHeight="1">
      <c r="A88" s="14" t="str">
        <f t="shared" ca="1" si="8"/>
        <v/>
      </c>
      <c r="B88" s="9"/>
      <c r="C88" s="9"/>
      <c r="D88" s="10"/>
      <c r="E88" s="11"/>
      <c r="F88" s="21"/>
      <c r="G88" s="10"/>
      <c r="H88" s="12"/>
      <c r="I88" s="12"/>
      <c r="J88" s="4" t="str">
        <f t="shared" si="9"/>
        <v/>
      </c>
      <c r="K88" s="9"/>
      <c r="L88" s="2" t="str">
        <f t="shared" si="7"/>
        <v/>
      </c>
      <c r="M88" s="2"/>
      <c r="N88" s="23"/>
    </row>
    <row r="89" spans="1:14" ht="24.75" customHeight="1">
      <c r="A89" s="14" t="str">
        <f t="shared" ca="1" si="8"/>
        <v/>
      </c>
      <c r="B89" s="9"/>
      <c r="C89" s="9"/>
      <c r="D89" s="10"/>
      <c r="E89" s="11"/>
      <c r="F89" s="11"/>
      <c r="G89" s="10"/>
      <c r="H89" s="12"/>
      <c r="I89" s="12"/>
      <c r="J89" s="4" t="str">
        <f t="shared" si="9"/>
        <v/>
      </c>
      <c r="K89" s="9"/>
      <c r="L89" s="2" t="str">
        <f t="shared" si="7"/>
        <v/>
      </c>
      <c r="M89" s="2"/>
      <c r="N89" s="23"/>
    </row>
    <row r="90" spans="1:14" ht="24.75" customHeight="1">
      <c r="A90" s="14" t="str">
        <f t="shared" ca="1" si="8"/>
        <v/>
      </c>
      <c r="B90" s="9"/>
      <c r="C90" s="9"/>
      <c r="D90" s="10"/>
      <c r="E90" s="11"/>
      <c r="F90" s="11"/>
      <c r="G90" s="10"/>
      <c r="H90" s="12"/>
      <c r="I90" s="12"/>
      <c r="J90" s="4" t="str">
        <f t="shared" si="9"/>
        <v/>
      </c>
      <c r="K90" s="9"/>
      <c r="L90" s="2" t="str">
        <f t="shared" ref="L90:L121" si="10">IF(C90="","",IF(K90="",EDATE(C90,1),EDATE(K90,1)))</f>
        <v/>
      </c>
      <c r="M90" s="2"/>
      <c r="N90" s="23"/>
    </row>
    <row r="91" spans="1:14" ht="24.75" customHeight="1">
      <c r="A91" s="14" t="str">
        <f t="shared" ca="1" si="8"/>
        <v/>
      </c>
      <c r="B91" s="9"/>
      <c r="C91" s="9"/>
      <c r="D91" s="10"/>
      <c r="E91" s="11"/>
      <c r="F91" s="11"/>
      <c r="G91" s="10"/>
      <c r="H91" s="12"/>
      <c r="I91" s="12"/>
      <c r="J91" s="4" t="str">
        <f t="shared" si="9"/>
        <v/>
      </c>
      <c r="K91" s="9"/>
      <c r="L91" s="2" t="str">
        <f t="shared" si="10"/>
        <v/>
      </c>
      <c r="M91" s="2"/>
      <c r="N91" s="23"/>
    </row>
    <row r="92" spans="1:14" ht="24.75" customHeight="1">
      <c r="A92" s="14" t="str">
        <f t="shared" ca="1" si="8"/>
        <v/>
      </c>
      <c r="B92" s="9"/>
      <c r="C92" s="9"/>
      <c r="D92" s="10"/>
      <c r="E92" s="11"/>
      <c r="F92" s="11"/>
      <c r="G92" s="10"/>
      <c r="H92" s="12"/>
      <c r="I92" s="12"/>
      <c r="J92" s="4" t="str">
        <f t="shared" si="9"/>
        <v/>
      </c>
      <c r="K92" s="9"/>
      <c r="L92" s="2" t="str">
        <f t="shared" si="10"/>
        <v/>
      </c>
      <c r="M92" s="2"/>
      <c r="N92" s="23"/>
    </row>
    <row r="93" spans="1:14" ht="24.75" customHeight="1">
      <c r="A93" s="14" t="str">
        <f t="shared" ca="1" si="8"/>
        <v/>
      </c>
      <c r="B93" s="9"/>
      <c r="C93" s="9"/>
      <c r="D93" s="10"/>
      <c r="E93" s="11"/>
      <c r="F93" s="11"/>
      <c r="G93" s="10"/>
      <c r="H93" s="12"/>
      <c r="I93" s="12"/>
      <c r="J93" s="4" t="str">
        <f t="shared" si="9"/>
        <v/>
      </c>
      <c r="K93" s="9"/>
      <c r="L93" s="2" t="str">
        <f t="shared" si="10"/>
        <v/>
      </c>
      <c r="M93" s="2"/>
      <c r="N93" s="23"/>
    </row>
    <row r="94" spans="1:14" ht="24.75" customHeight="1">
      <c r="A94" s="14" t="str">
        <f t="shared" ca="1" si="8"/>
        <v/>
      </c>
      <c r="B94" s="9"/>
      <c r="C94" s="9"/>
      <c r="D94" s="10"/>
      <c r="E94" s="11"/>
      <c r="F94" s="11"/>
      <c r="G94" s="10"/>
      <c r="H94" s="12"/>
      <c r="I94" s="12"/>
      <c r="J94" s="4" t="str">
        <f t="shared" si="9"/>
        <v/>
      </c>
      <c r="K94" s="9"/>
      <c r="L94" s="2" t="str">
        <f t="shared" si="10"/>
        <v/>
      </c>
      <c r="M94" s="2"/>
      <c r="N94" s="23"/>
    </row>
    <row r="95" spans="1:14" ht="24.75" customHeight="1">
      <c r="A95" s="14" t="str">
        <f t="shared" ca="1" si="8"/>
        <v/>
      </c>
      <c r="B95" s="9"/>
      <c r="C95" s="9"/>
      <c r="D95" s="10"/>
      <c r="E95" s="11"/>
      <c r="F95" s="11"/>
      <c r="G95" s="10"/>
      <c r="H95" s="12"/>
      <c r="I95" s="12"/>
      <c r="J95" s="4" t="str">
        <f t="shared" si="9"/>
        <v/>
      </c>
      <c r="K95" s="9"/>
      <c r="L95" s="2" t="str">
        <f t="shared" si="10"/>
        <v/>
      </c>
      <c r="M95" s="2"/>
      <c r="N95" s="23"/>
    </row>
    <row r="96" spans="1:14" ht="24.75" customHeight="1">
      <c r="A96" s="14" t="str">
        <f t="shared" ca="1" si="8"/>
        <v/>
      </c>
      <c r="B96" s="9"/>
      <c r="C96" s="9"/>
      <c r="D96" s="10"/>
      <c r="E96" s="11"/>
      <c r="F96" s="11"/>
      <c r="G96" s="10"/>
      <c r="H96" s="12"/>
      <c r="I96" s="12"/>
      <c r="J96" s="4" t="str">
        <f t="shared" si="9"/>
        <v/>
      </c>
      <c r="K96" s="9"/>
      <c r="L96" s="2" t="str">
        <f t="shared" si="10"/>
        <v/>
      </c>
      <c r="M96" s="2"/>
      <c r="N96" s="23"/>
    </row>
    <row r="97" spans="1:14" ht="24.75" customHeight="1">
      <c r="A97" s="14" t="str">
        <f t="shared" ca="1" si="8"/>
        <v/>
      </c>
      <c r="B97" s="9"/>
      <c r="C97" s="9"/>
      <c r="D97" s="10"/>
      <c r="E97" s="11"/>
      <c r="F97" s="11"/>
      <c r="G97" s="10"/>
      <c r="H97" s="12"/>
      <c r="I97" s="12"/>
      <c r="J97" s="4" t="str">
        <f t="shared" si="9"/>
        <v/>
      </c>
      <c r="K97" s="9"/>
      <c r="L97" s="2" t="str">
        <f t="shared" si="10"/>
        <v/>
      </c>
      <c r="M97" s="2"/>
      <c r="N97" s="23"/>
    </row>
    <row r="98" spans="1:14" ht="24.75" customHeight="1">
      <c r="A98" s="14" t="str">
        <f t="shared" ca="1" si="8"/>
        <v/>
      </c>
      <c r="B98" s="9"/>
      <c r="C98" s="9"/>
      <c r="D98" s="10"/>
      <c r="E98" s="11"/>
      <c r="F98" s="11"/>
      <c r="G98" s="10"/>
      <c r="H98" s="12"/>
      <c r="I98" s="12"/>
      <c r="J98" s="4" t="str">
        <f t="shared" si="9"/>
        <v/>
      </c>
      <c r="K98" s="9"/>
      <c r="L98" s="2" t="str">
        <f t="shared" si="10"/>
        <v/>
      </c>
      <c r="M98" s="2"/>
      <c r="N98" s="23"/>
    </row>
    <row r="99" spans="1:14" ht="24.75" customHeight="1">
      <c r="A99" s="14" t="str">
        <f t="shared" ref="A99:A130" ca="1" si="11">IF(D99="","",IF(M99="",IF(L99&lt;TODAY(),0,1),2))</f>
        <v/>
      </c>
      <c r="B99" s="9"/>
      <c r="C99" s="9"/>
      <c r="D99" s="10"/>
      <c r="E99" s="11"/>
      <c r="F99" s="11"/>
      <c r="G99" s="10"/>
      <c r="H99" s="12"/>
      <c r="I99" s="12"/>
      <c r="J99" s="4" t="str">
        <f t="shared" ref="J99:J130" si="12">IF(D99="","",H99+I99)</f>
        <v/>
      </c>
      <c r="K99" s="9"/>
      <c r="L99" s="2" t="str">
        <f t="shared" si="10"/>
        <v/>
      </c>
      <c r="M99" s="2"/>
      <c r="N99" s="23"/>
    </row>
    <row r="100" spans="1:14" ht="24.75" customHeight="1">
      <c r="A100" s="14" t="str">
        <f t="shared" ca="1" si="11"/>
        <v/>
      </c>
      <c r="B100" s="9"/>
      <c r="C100" s="9"/>
      <c r="D100" s="10"/>
      <c r="E100" s="11"/>
      <c r="F100" s="11"/>
      <c r="G100" s="10"/>
      <c r="H100" s="12"/>
      <c r="I100" s="12"/>
      <c r="J100" s="4" t="str">
        <f t="shared" si="12"/>
        <v/>
      </c>
      <c r="K100" s="9"/>
      <c r="L100" s="2" t="str">
        <f t="shared" si="10"/>
        <v/>
      </c>
      <c r="M100" s="2"/>
      <c r="N100" s="23"/>
    </row>
    <row r="101" spans="1:14" ht="24.75" customHeight="1">
      <c r="A101" s="14" t="str">
        <f t="shared" ca="1" si="11"/>
        <v/>
      </c>
      <c r="B101" s="9"/>
      <c r="C101" s="9"/>
      <c r="D101" s="10"/>
      <c r="E101" s="11"/>
      <c r="F101" s="11"/>
      <c r="G101" s="10"/>
      <c r="H101" s="12"/>
      <c r="I101" s="12"/>
      <c r="J101" s="4" t="str">
        <f t="shared" si="12"/>
        <v/>
      </c>
      <c r="K101" s="9"/>
      <c r="L101" s="2" t="str">
        <f t="shared" si="10"/>
        <v/>
      </c>
      <c r="M101" s="2"/>
      <c r="N101" s="23"/>
    </row>
    <row r="102" spans="1:14" ht="24.75" customHeight="1">
      <c r="A102" s="14" t="str">
        <f t="shared" ca="1" si="11"/>
        <v/>
      </c>
      <c r="B102" s="9"/>
      <c r="C102" s="9"/>
      <c r="D102" s="10"/>
      <c r="E102" s="11"/>
      <c r="F102" s="11"/>
      <c r="G102" s="10"/>
      <c r="H102" s="12"/>
      <c r="I102" s="12"/>
      <c r="J102" s="4" t="str">
        <f t="shared" si="12"/>
        <v/>
      </c>
      <c r="K102" s="9"/>
      <c r="L102" s="2" t="str">
        <f t="shared" si="10"/>
        <v/>
      </c>
      <c r="M102" s="2"/>
      <c r="N102" s="23"/>
    </row>
    <row r="103" spans="1:14" ht="24.75" customHeight="1">
      <c r="A103" s="14" t="str">
        <f t="shared" ca="1" si="11"/>
        <v/>
      </c>
      <c r="B103" s="9"/>
      <c r="C103" s="9"/>
      <c r="D103" s="10"/>
      <c r="E103" s="11"/>
      <c r="F103" s="11"/>
      <c r="G103" s="10"/>
      <c r="H103" s="12"/>
      <c r="I103" s="12"/>
      <c r="J103" s="4" t="str">
        <f t="shared" si="12"/>
        <v/>
      </c>
      <c r="K103" s="9"/>
      <c r="L103" s="2" t="str">
        <f t="shared" si="10"/>
        <v/>
      </c>
      <c r="M103" s="2"/>
      <c r="N103" s="23"/>
    </row>
    <row r="104" spans="1:14" ht="24.75" customHeight="1">
      <c r="A104" s="14" t="str">
        <f t="shared" ca="1" si="11"/>
        <v/>
      </c>
      <c r="B104" s="9"/>
      <c r="C104" s="9"/>
      <c r="D104" s="10"/>
      <c r="E104" s="11"/>
      <c r="F104" s="11"/>
      <c r="G104" s="10"/>
      <c r="H104" s="12"/>
      <c r="I104" s="12"/>
      <c r="J104" s="4" t="str">
        <f t="shared" si="12"/>
        <v/>
      </c>
      <c r="K104" s="9"/>
      <c r="L104" s="2" t="str">
        <f t="shared" si="10"/>
        <v/>
      </c>
      <c r="M104" s="2"/>
      <c r="N104" s="23"/>
    </row>
    <row r="105" spans="1:14" ht="24.75" customHeight="1">
      <c r="A105" s="14" t="str">
        <f t="shared" ca="1" si="11"/>
        <v/>
      </c>
      <c r="B105" s="9"/>
      <c r="C105" s="9"/>
      <c r="D105" s="10"/>
      <c r="E105" s="11"/>
      <c r="F105" s="11"/>
      <c r="G105" s="10"/>
      <c r="H105" s="12"/>
      <c r="I105" s="12"/>
      <c r="J105" s="4" t="str">
        <f t="shared" si="12"/>
        <v/>
      </c>
      <c r="K105" s="9"/>
      <c r="L105" s="2" t="str">
        <f t="shared" si="10"/>
        <v/>
      </c>
      <c r="M105" s="2"/>
      <c r="N105" s="23"/>
    </row>
    <row r="106" spans="1:14" ht="24.75" customHeight="1">
      <c r="A106" s="14" t="str">
        <f t="shared" ca="1" si="11"/>
        <v/>
      </c>
      <c r="B106" s="9"/>
      <c r="C106" s="9"/>
      <c r="D106" s="10"/>
      <c r="E106" s="11"/>
      <c r="F106" s="11"/>
      <c r="G106" s="10"/>
      <c r="H106" s="12"/>
      <c r="I106" s="12"/>
      <c r="J106" s="4" t="str">
        <f t="shared" si="12"/>
        <v/>
      </c>
      <c r="K106" s="9"/>
      <c r="L106" s="2" t="str">
        <f t="shared" si="10"/>
        <v/>
      </c>
      <c r="M106" s="2"/>
      <c r="N106" s="23"/>
    </row>
    <row r="107" spans="1:14" ht="24.75" customHeight="1">
      <c r="A107" s="14" t="str">
        <f t="shared" ca="1" si="11"/>
        <v/>
      </c>
      <c r="B107" s="9"/>
      <c r="C107" s="9"/>
      <c r="D107" s="10"/>
      <c r="E107" s="11"/>
      <c r="F107" s="11"/>
      <c r="G107" s="10"/>
      <c r="H107" s="12"/>
      <c r="I107" s="12"/>
      <c r="J107" s="4" t="str">
        <f t="shared" si="12"/>
        <v/>
      </c>
      <c r="K107" s="9"/>
      <c r="L107" s="2" t="str">
        <f t="shared" si="10"/>
        <v/>
      </c>
      <c r="M107" s="2"/>
      <c r="N107" s="23"/>
    </row>
    <row r="108" spans="1:14" ht="24.75" customHeight="1">
      <c r="A108" s="14" t="str">
        <f t="shared" ca="1" si="11"/>
        <v/>
      </c>
      <c r="B108" s="9"/>
      <c r="C108" s="9"/>
      <c r="D108" s="10"/>
      <c r="E108" s="11"/>
      <c r="F108" s="11"/>
      <c r="G108" s="10"/>
      <c r="H108" s="12"/>
      <c r="I108" s="12"/>
      <c r="J108" s="4" t="str">
        <f t="shared" si="12"/>
        <v/>
      </c>
      <c r="K108" s="9"/>
      <c r="L108" s="2" t="str">
        <f t="shared" si="10"/>
        <v/>
      </c>
      <c r="M108" s="2"/>
      <c r="N108" s="23"/>
    </row>
    <row r="109" spans="1:14" ht="24.75" customHeight="1">
      <c r="A109" s="14" t="str">
        <f t="shared" ca="1" si="11"/>
        <v/>
      </c>
      <c r="B109" s="9"/>
      <c r="C109" s="9"/>
      <c r="D109" s="10"/>
      <c r="E109" s="11"/>
      <c r="F109" s="11"/>
      <c r="G109" s="10"/>
      <c r="H109" s="12"/>
      <c r="I109" s="12"/>
      <c r="J109" s="4" t="str">
        <f t="shared" si="12"/>
        <v/>
      </c>
      <c r="K109" s="9"/>
      <c r="L109" s="2" t="str">
        <f t="shared" si="10"/>
        <v/>
      </c>
      <c r="M109" s="2"/>
      <c r="N109" s="23"/>
    </row>
    <row r="110" spans="1:14" ht="24.75" customHeight="1">
      <c r="A110" s="14" t="str">
        <f t="shared" ca="1" si="11"/>
        <v/>
      </c>
      <c r="B110" s="9"/>
      <c r="C110" s="9"/>
      <c r="D110" s="10"/>
      <c r="E110" s="11"/>
      <c r="F110" s="11"/>
      <c r="G110" s="10"/>
      <c r="H110" s="12"/>
      <c r="I110" s="12"/>
      <c r="J110" s="4" t="str">
        <f t="shared" si="12"/>
        <v/>
      </c>
      <c r="K110" s="9"/>
      <c r="L110" s="2" t="str">
        <f t="shared" si="10"/>
        <v/>
      </c>
      <c r="M110" s="2"/>
      <c r="N110" s="23"/>
    </row>
    <row r="111" spans="1:14" ht="24.75" customHeight="1">
      <c r="A111" s="14" t="str">
        <f t="shared" ca="1" si="11"/>
        <v/>
      </c>
      <c r="B111" s="9"/>
      <c r="C111" s="9"/>
      <c r="D111" s="10"/>
      <c r="E111" s="11"/>
      <c r="F111" s="11"/>
      <c r="G111" s="10"/>
      <c r="H111" s="12"/>
      <c r="I111" s="12"/>
      <c r="J111" s="4" t="str">
        <f t="shared" si="12"/>
        <v/>
      </c>
      <c r="K111" s="9"/>
      <c r="L111" s="2" t="str">
        <f t="shared" si="10"/>
        <v/>
      </c>
      <c r="M111" s="2"/>
      <c r="N111" s="23"/>
    </row>
    <row r="112" spans="1:14" ht="24.75" customHeight="1">
      <c r="A112" s="14" t="str">
        <f t="shared" ca="1" si="11"/>
        <v/>
      </c>
      <c r="B112" s="9"/>
      <c r="C112" s="9"/>
      <c r="D112" s="10"/>
      <c r="E112" s="11"/>
      <c r="F112" s="11"/>
      <c r="G112" s="10"/>
      <c r="H112" s="12"/>
      <c r="I112" s="12"/>
      <c r="J112" s="4" t="str">
        <f t="shared" si="12"/>
        <v/>
      </c>
      <c r="K112" s="9"/>
      <c r="L112" s="2" t="str">
        <f t="shared" si="10"/>
        <v/>
      </c>
      <c r="M112" s="2"/>
      <c r="N112" s="23"/>
    </row>
    <row r="113" spans="1:14" ht="24.75" customHeight="1">
      <c r="A113" s="14" t="str">
        <f t="shared" ca="1" si="11"/>
        <v/>
      </c>
      <c r="B113" s="9"/>
      <c r="C113" s="9"/>
      <c r="D113" s="10"/>
      <c r="E113" s="11"/>
      <c r="F113" s="11"/>
      <c r="G113" s="10"/>
      <c r="H113" s="12"/>
      <c r="I113" s="12"/>
      <c r="J113" s="4" t="str">
        <f t="shared" si="12"/>
        <v/>
      </c>
      <c r="K113" s="9"/>
      <c r="L113" s="2" t="str">
        <f t="shared" si="10"/>
        <v/>
      </c>
      <c r="M113" s="2"/>
      <c r="N113" s="23"/>
    </row>
    <row r="114" spans="1:14" ht="24.75" customHeight="1">
      <c r="A114" s="14" t="str">
        <f t="shared" ca="1" si="11"/>
        <v/>
      </c>
      <c r="B114" s="9"/>
      <c r="C114" s="9"/>
      <c r="D114" s="10"/>
      <c r="E114" s="11"/>
      <c r="F114" s="11"/>
      <c r="G114" s="10"/>
      <c r="H114" s="12"/>
      <c r="I114" s="12"/>
      <c r="J114" s="4" t="str">
        <f t="shared" si="12"/>
        <v/>
      </c>
      <c r="K114" s="9"/>
      <c r="L114" s="2" t="str">
        <f t="shared" si="10"/>
        <v/>
      </c>
      <c r="M114" s="2"/>
      <c r="N114" s="23"/>
    </row>
    <row r="115" spans="1:14" ht="24.75" customHeight="1">
      <c r="A115" s="14" t="str">
        <f t="shared" ca="1" si="11"/>
        <v/>
      </c>
      <c r="B115" s="9"/>
      <c r="C115" s="9"/>
      <c r="D115" s="10"/>
      <c r="E115" s="11"/>
      <c r="F115" s="11"/>
      <c r="G115" s="10"/>
      <c r="H115" s="12"/>
      <c r="I115" s="12"/>
      <c r="J115" s="4" t="str">
        <f t="shared" si="12"/>
        <v/>
      </c>
      <c r="K115" s="9"/>
      <c r="L115" s="2" t="str">
        <f t="shared" si="10"/>
        <v/>
      </c>
      <c r="M115" s="2"/>
      <c r="N115" s="23"/>
    </row>
    <row r="116" spans="1:14" ht="24.75" customHeight="1">
      <c r="A116" s="14" t="str">
        <f t="shared" ca="1" si="11"/>
        <v/>
      </c>
      <c r="B116" s="9"/>
      <c r="C116" s="9"/>
      <c r="D116" s="10"/>
      <c r="E116" s="11"/>
      <c r="F116" s="11"/>
      <c r="G116" s="10"/>
      <c r="H116" s="12"/>
      <c r="I116" s="12"/>
      <c r="J116" s="4" t="str">
        <f t="shared" si="12"/>
        <v/>
      </c>
      <c r="K116" s="9"/>
      <c r="L116" s="2" t="str">
        <f t="shared" si="10"/>
        <v/>
      </c>
      <c r="M116" s="2"/>
      <c r="N116" s="23"/>
    </row>
    <row r="117" spans="1:14" ht="24.75" customHeight="1">
      <c r="A117" s="14" t="str">
        <f t="shared" ca="1" si="11"/>
        <v/>
      </c>
      <c r="B117" s="9"/>
      <c r="C117" s="9"/>
      <c r="D117" s="10"/>
      <c r="E117" s="11"/>
      <c r="F117" s="11"/>
      <c r="G117" s="10"/>
      <c r="H117" s="12"/>
      <c r="I117" s="12"/>
      <c r="J117" s="4" t="str">
        <f t="shared" si="12"/>
        <v/>
      </c>
      <c r="K117" s="9"/>
      <c r="L117" s="2" t="str">
        <f t="shared" si="10"/>
        <v/>
      </c>
      <c r="M117" s="2"/>
      <c r="N117" s="23"/>
    </row>
    <row r="118" spans="1:14" ht="24.75" customHeight="1">
      <c r="A118" s="14" t="str">
        <f t="shared" ca="1" si="11"/>
        <v/>
      </c>
      <c r="B118" s="9"/>
      <c r="C118" s="9"/>
      <c r="D118" s="10"/>
      <c r="E118" s="11"/>
      <c r="F118" s="11"/>
      <c r="G118" s="10"/>
      <c r="H118" s="12"/>
      <c r="I118" s="12"/>
      <c r="J118" s="4" t="str">
        <f t="shared" si="12"/>
        <v/>
      </c>
      <c r="K118" s="9"/>
      <c r="L118" s="2" t="str">
        <f t="shared" si="10"/>
        <v/>
      </c>
      <c r="M118" s="2"/>
      <c r="N118" s="23"/>
    </row>
    <row r="119" spans="1:14" ht="24.75" customHeight="1">
      <c r="A119" s="14" t="str">
        <f t="shared" ca="1" si="11"/>
        <v/>
      </c>
      <c r="B119" s="9"/>
      <c r="C119" s="9"/>
      <c r="D119" s="10"/>
      <c r="E119" s="11"/>
      <c r="F119" s="11"/>
      <c r="G119" s="10"/>
      <c r="H119" s="12"/>
      <c r="I119" s="12"/>
      <c r="J119" s="4" t="str">
        <f t="shared" si="12"/>
        <v/>
      </c>
      <c r="K119" s="9"/>
      <c r="L119" s="2" t="str">
        <f t="shared" si="10"/>
        <v/>
      </c>
      <c r="M119" s="2"/>
      <c r="N119" s="23"/>
    </row>
    <row r="120" spans="1:14" ht="24.75" customHeight="1">
      <c r="A120" s="14" t="str">
        <f t="shared" ca="1" si="11"/>
        <v/>
      </c>
      <c r="B120" s="9"/>
      <c r="C120" s="9"/>
      <c r="D120" s="10"/>
      <c r="E120" s="11"/>
      <c r="F120" s="11"/>
      <c r="G120" s="10"/>
      <c r="H120" s="12"/>
      <c r="I120" s="12"/>
      <c r="J120" s="4" t="str">
        <f t="shared" si="12"/>
        <v/>
      </c>
      <c r="K120" s="9"/>
      <c r="L120" s="2" t="str">
        <f t="shared" si="10"/>
        <v/>
      </c>
      <c r="M120" s="2"/>
      <c r="N120" s="23"/>
    </row>
    <row r="121" spans="1:14" ht="24.75" customHeight="1">
      <c r="A121" s="14" t="str">
        <f t="shared" ca="1" si="11"/>
        <v/>
      </c>
      <c r="B121" s="9"/>
      <c r="C121" s="9"/>
      <c r="D121" s="10"/>
      <c r="E121" s="11"/>
      <c r="F121" s="11"/>
      <c r="G121" s="10"/>
      <c r="H121" s="12"/>
      <c r="I121" s="12"/>
      <c r="J121" s="4" t="str">
        <f t="shared" si="12"/>
        <v/>
      </c>
      <c r="K121" s="9"/>
      <c r="L121" s="2" t="str">
        <f t="shared" si="10"/>
        <v/>
      </c>
      <c r="M121" s="2"/>
      <c r="N121" s="23"/>
    </row>
    <row r="122" spans="1:14" ht="24.75" customHeight="1">
      <c r="A122" s="14" t="str">
        <f t="shared" ca="1" si="11"/>
        <v/>
      </c>
      <c r="B122" s="9"/>
      <c r="C122" s="9"/>
      <c r="D122" s="10"/>
      <c r="E122" s="11"/>
      <c r="F122" s="11"/>
      <c r="G122" s="10"/>
      <c r="H122" s="12"/>
      <c r="I122" s="12"/>
      <c r="J122" s="4" t="str">
        <f t="shared" si="12"/>
        <v/>
      </c>
      <c r="K122" s="9"/>
      <c r="L122" s="2" t="str">
        <f t="shared" ref="L122:L147" si="13">IF(C122="","",IF(K122="",EDATE(C122,1),EDATE(K122,1)))</f>
        <v/>
      </c>
      <c r="M122" s="2"/>
      <c r="N122" s="23"/>
    </row>
    <row r="123" spans="1:14" ht="24.75" customHeight="1">
      <c r="A123" s="14" t="str">
        <f t="shared" ca="1" si="11"/>
        <v/>
      </c>
      <c r="B123" s="9"/>
      <c r="C123" s="9"/>
      <c r="D123" s="10"/>
      <c r="E123" s="11"/>
      <c r="F123" s="11"/>
      <c r="G123" s="10"/>
      <c r="H123" s="12"/>
      <c r="I123" s="12"/>
      <c r="J123" s="4" t="str">
        <f t="shared" si="12"/>
        <v/>
      </c>
      <c r="K123" s="9"/>
      <c r="L123" s="2" t="str">
        <f t="shared" si="13"/>
        <v/>
      </c>
      <c r="M123" s="2"/>
      <c r="N123" s="23"/>
    </row>
    <row r="124" spans="1:14" ht="24.75" customHeight="1">
      <c r="A124" s="14" t="str">
        <f t="shared" ca="1" si="11"/>
        <v/>
      </c>
      <c r="B124" s="9"/>
      <c r="C124" s="9"/>
      <c r="D124" s="10"/>
      <c r="E124" s="11"/>
      <c r="F124" s="11"/>
      <c r="G124" s="10"/>
      <c r="H124" s="12"/>
      <c r="I124" s="12"/>
      <c r="J124" s="4" t="str">
        <f t="shared" si="12"/>
        <v/>
      </c>
      <c r="K124" s="9"/>
      <c r="L124" s="2" t="str">
        <f t="shared" si="13"/>
        <v/>
      </c>
      <c r="M124" s="2"/>
      <c r="N124" s="23"/>
    </row>
    <row r="125" spans="1:14" ht="24.75" customHeight="1">
      <c r="A125" s="14" t="str">
        <f t="shared" ca="1" si="11"/>
        <v/>
      </c>
      <c r="B125" s="9"/>
      <c r="C125" s="9"/>
      <c r="D125" s="10"/>
      <c r="E125" s="11"/>
      <c r="F125" s="11"/>
      <c r="G125" s="10"/>
      <c r="H125" s="12"/>
      <c r="I125" s="12"/>
      <c r="J125" s="4" t="str">
        <f t="shared" si="12"/>
        <v/>
      </c>
      <c r="K125" s="9"/>
      <c r="L125" s="2" t="str">
        <f t="shared" si="13"/>
        <v/>
      </c>
      <c r="M125" s="2"/>
      <c r="N125" s="23"/>
    </row>
    <row r="126" spans="1:14" ht="24.75" customHeight="1">
      <c r="A126" s="14" t="str">
        <f t="shared" ca="1" si="11"/>
        <v/>
      </c>
      <c r="B126" s="9"/>
      <c r="C126" s="9"/>
      <c r="D126" s="10"/>
      <c r="E126" s="11"/>
      <c r="F126" s="11"/>
      <c r="G126" s="10"/>
      <c r="H126" s="12"/>
      <c r="I126" s="12"/>
      <c r="J126" s="4" t="str">
        <f t="shared" si="12"/>
        <v/>
      </c>
      <c r="K126" s="9"/>
      <c r="L126" s="2" t="str">
        <f t="shared" si="13"/>
        <v/>
      </c>
      <c r="M126" s="2"/>
      <c r="N126" s="23"/>
    </row>
    <row r="127" spans="1:14" ht="24.75" customHeight="1">
      <c r="A127" s="14" t="str">
        <f t="shared" ca="1" si="11"/>
        <v/>
      </c>
      <c r="B127" s="9"/>
      <c r="C127" s="9"/>
      <c r="D127" s="10"/>
      <c r="E127" s="11"/>
      <c r="F127" s="11"/>
      <c r="G127" s="10"/>
      <c r="H127" s="12"/>
      <c r="I127" s="12"/>
      <c r="J127" s="4" t="str">
        <f t="shared" si="12"/>
        <v/>
      </c>
      <c r="K127" s="9"/>
      <c r="L127" s="2" t="str">
        <f t="shared" si="13"/>
        <v/>
      </c>
      <c r="M127" s="2"/>
      <c r="N127" s="23"/>
    </row>
    <row r="128" spans="1:14" ht="24.75" customHeight="1">
      <c r="A128" s="14" t="str">
        <f t="shared" ca="1" si="11"/>
        <v/>
      </c>
      <c r="B128" s="9"/>
      <c r="C128" s="9"/>
      <c r="D128" s="10"/>
      <c r="E128" s="11"/>
      <c r="F128" s="11"/>
      <c r="G128" s="10"/>
      <c r="H128" s="12"/>
      <c r="I128" s="12"/>
      <c r="J128" s="4" t="str">
        <f t="shared" si="12"/>
        <v/>
      </c>
      <c r="K128" s="9"/>
      <c r="L128" s="2" t="str">
        <f t="shared" si="13"/>
        <v/>
      </c>
      <c r="M128" s="2"/>
      <c r="N128" s="23"/>
    </row>
    <row r="129" spans="1:14" ht="24.75" customHeight="1">
      <c r="A129" s="14" t="str">
        <f t="shared" ca="1" si="11"/>
        <v/>
      </c>
      <c r="B129" s="9"/>
      <c r="C129" s="9"/>
      <c r="D129" s="10"/>
      <c r="E129" s="11"/>
      <c r="F129" s="11"/>
      <c r="G129" s="10"/>
      <c r="H129" s="12"/>
      <c r="I129" s="12"/>
      <c r="J129" s="4" t="str">
        <f t="shared" si="12"/>
        <v/>
      </c>
      <c r="K129" s="9"/>
      <c r="L129" s="2" t="str">
        <f t="shared" si="13"/>
        <v/>
      </c>
      <c r="M129" s="2"/>
      <c r="N129" s="23"/>
    </row>
    <row r="130" spans="1:14" ht="24.75" customHeight="1">
      <c r="A130" s="14" t="str">
        <f t="shared" ca="1" si="11"/>
        <v/>
      </c>
      <c r="B130" s="9"/>
      <c r="C130" s="9"/>
      <c r="D130" s="10"/>
      <c r="E130" s="11"/>
      <c r="F130" s="11"/>
      <c r="G130" s="10"/>
      <c r="H130" s="12"/>
      <c r="I130" s="12"/>
      <c r="J130" s="4" t="str">
        <f t="shared" si="12"/>
        <v/>
      </c>
      <c r="K130" s="9"/>
      <c r="L130" s="2" t="str">
        <f t="shared" si="13"/>
        <v/>
      </c>
      <c r="M130" s="2"/>
      <c r="N130" s="23"/>
    </row>
    <row r="131" spans="1:14" ht="24.75" customHeight="1">
      <c r="A131" s="14" t="str">
        <f t="shared" ref="A131:A147" ca="1" si="14">IF(D131="","",IF(M131="",IF(L131&lt;TODAY(),0,1),2))</f>
        <v/>
      </c>
      <c r="B131" s="9"/>
      <c r="C131" s="9"/>
      <c r="D131" s="10"/>
      <c r="E131" s="11"/>
      <c r="F131" s="11"/>
      <c r="G131" s="10"/>
      <c r="H131" s="12"/>
      <c r="I131" s="12"/>
      <c r="J131" s="4" t="str">
        <f t="shared" ref="J131:J147" si="15">IF(D131="","",H131+I131)</f>
        <v/>
      </c>
      <c r="K131" s="9"/>
      <c r="L131" s="2" t="str">
        <f t="shared" si="13"/>
        <v/>
      </c>
      <c r="M131" s="2"/>
      <c r="N131" s="23"/>
    </row>
    <row r="132" spans="1:14" ht="24.75" customHeight="1">
      <c r="A132" s="14" t="str">
        <f t="shared" ca="1" si="14"/>
        <v/>
      </c>
      <c r="B132" s="9"/>
      <c r="C132" s="9"/>
      <c r="D132" s="10"/>
      <c r="E132" s="11"/>
      <c r="F132" s="11"/>
      <c r="G132" s="10"/>
      <c r="H132" s="12"/>
      <c r="I132" s="12"/>
      <c r="J132" s="4" t="str">
        <f t="shared" si="15"/>
        <v/>
      </c>
      <c r="K132" s="9"/>
      <c r="L132" s="2" t="str">
        <f t="shared" si="13"/>
        <v/>
      </c>
      <c r="M132" s="2"/>
      <c r="N132" s="23"/>
    </row>
    <row r="133" spans="1:14" ht="24.75" customHeight="1">
      <c r="A133" s="14" t="str">
        <f t="shared" ca="1" si="14"/>
        <v/>
      </c>
      <c r="B133" s="9"/>
      <c r="C133" s="9"/>
      <c r="D133" s="10"/>
      <c r="E133" s="11"/>
      <c r="F133" s="11"/>
      <c r="G133" s="10"/>
      <c r="H133" s="12"/>
      <c r="I133" s="12"/>
      <c r="J133" s="4" t="str">
        <f t="shared" si="15"/>
        <v/>
      </c>
      <c r="K133" s="9"/>
      <c r="L133" s="2" t="str">
        <f t="shared" si="13"/>
        <v/>
      </c>
      <c r="M133" s="2"/>
      <c r="N133" s="23"/>
    </row>
    <row r="134" spans="1:14" ht="24.75" customHeight="1">
      <c r="A134" s="14" t="str">
        <f t="shared" ca="1" si="14"/>
        <v/>
      </c>
      <c r="B134" s="9"/>
      <c r="C134" s="9"/>
      <c r="D134" s="10"/>
      <c r="E134" s="11"/>
      <c r="F134" s="11"/>
      <c r="G134" s="10"/>
      <c r="H134" s="12"/>
      <c r="I134" s="12"/>
      <c r="J134" s="4" t="str">
        <f t="shared" si="15"/>
        <v/>
      </c>
      <c r="K134" s="9"/>
      <c r="L134" s="2" t="str">
        <f t="shared" si="13"/>
        <v/>
      </c>
      <c r="M134" s="2"/>
      <c r="N134" s="23"/>
    </row>
    <row r="135" spans="1:14" ht="24.75" customHeight="1">
      <c r="A135" s="14" t="str">
        <f t="shared" ca="1" si="14"/>
        <v/>
      </c>
      <c r="B135" s="9"/>
      <c r="C135" s="9"/>
      <c r="D135" s="10"/>
      <c r="E135" s="11"/>
      <c r="F135" s="11"/>
      <c r="G135" s="10"/>
      <c r="H135" s="12"/>
      <c r="I135" s="12"/>
      <c r="J135" s="4" t="str">
        <f t="shared" si="15"/>
        <v/>
      </c>
      <c r="K135" s="9"/>
      <c r="L135" s="2" t="str">
        <f t="shared" si="13"/>
        <v/>
      </c>
      <c r="M135" s="2"/>
      <c r="N135" s="23"/>
    </row>
    <row r="136" spans="1:14" ht="24.75" customHeight="1">
      <c r="A136" s="14" t="str">
        <f t="shared" ca="1" si="14"/>
        <v/>
      </c>
      <c r="B136" s="9"/>
      <c r="C136" s="9"/>
      <c r="D136" s="10"/>
      <c r="E136" s="11"/>
      <c r="F136" s="11"/>
      <c r="G136" s="10"/>
      <c r="H136" s="12"/>
      <c r="I136" s="12"/>
      <c r="J136" s="4" t="str">
        <f t="shared" si="15"/>
        <v/>
      </c>
      <c r="K136" s="9"/>
      <c r="L136" s="2" t="str">
        <f t="shared" si="13"/>
        <v/>
      </c>
      <c r="M136" s="2"/>
      <c r="N136" s="23"/>
    </row>
    <row r="137" spans="1:14" ht="24.75" customHeight="1">
      <c r="A137" s="14" t="str">
        <f t="shared" ca="1" si="14"/>
        <v/>
      </c>
      <c r="B137" s="9"/>
      <c r="C137" s="9"/>
      <c r="D137" s="10"/>
      <c r="E137" s="11"/>
      <c r="F137" s="11"/>
      <c r="G137" s="10"/>
      <c r="H137" s="12"/>
      <c r="I137" s="12"/>
      <c r="J137" s="4" t="str">
        <f t="shared" si="15"/>
        <v/>
      </c>
      <c r="K137" s="9"/>
      <c r="L137" s="2" t="str">
        <f t="shared" si="13"/>
        <v/>
      </c>
      <c r="M137" s="2"/>
      <c r="N137" s="23"/>
    </row>
    <row r="138" spans="1:14" ht="24.75" customHeight="1">
      <c r="A138" s="14" t="str">
        <f t="shared" ca="1" si="14"/>
        <v/>
      </c>
      <c r="B138" s="9"/>
      <c r="C138" s="9"/>
      <c r="D138" s="10"/>
      <c r="E138" s="11"/>
      <c r="F138" s="11"/>
      <c r="G138" s="10"/>
      <c r="H138" s="12"/>
      <c r="I138" s="12"/>
      <c r="J138" s="4" t="str">
        <f t="shared" si="15"/>
        <v/>
      </c>
      <c r="K138" s="9"/>
      <c r="L138" s="2" t="str">
        <f t="shared" si="13"/>
        <v/>
      </c>
      <c r="M138" s="2"/>
      <c r="N138" s="23"/>
    </row>
    <row r="139" spans="1:14" ht="24.75" customHeight="1">
      <c r="A139" s="14" t="str">
        <f t="shared" ca="1" si="14"/>
        <v/>
      </c>
      <c r="B139" s="9"/>
      <c r="C139" s="9"/>
      <c r="D139" s="10"/>
      <c r="E139" s="11"/>
      <c r="F139" s="11"/>
      <c r="G139" s="10"/>
      <c r="H139" s="12"/>
      <c r="I139" s="12"/>
      <c r="J139" s="4" t="str">
        <f t="shared" si="15"/>
        <v/>
      </c>
      <c r="K139" s="9"/>
      <c r="L139" s="2" t="str">
        <f t="shared" si="13"/>
        <v/>
      </c>
      <c r="M139" s="2"/>
      <c r="N139" s="23"/>
    </row>
    <row r="140" spans="1:14" ht="24.75" customHeight="1">
      <c r="A140" s="14" t="str">
        <f t="shared" ca="1" si="14"/>
        <v/>
      </c>
      <c r="B140" s="9"/>
      <c r="C140" s="9"/>
      <c r="D140" s="10"/>
      <c r="E140" s="11"/>
      <c r="F140" s="11"/>
      <c r="G140" s="10"/>
      <c r="H140" s="12"/>
      <c r="I140" s="12"/>
      <c r="J140" s="4" t="str">
        <f t="shared" si="15"/>
        <v/>
      </c>
      <c r="K140" s="9"/>
      <c r="L140" s="2" t="str">
        <f t="shared" si="13"/>
        <v/>
      </c>
      <c r="M140" s="2"/>
      <c r="N140" s="23"/>
    </row>
    <row r="141" spans="1:14" ht="24.75" customHeight="1">
      <c r="A141" s="14" t="str">
        <f t="shared" ca="1" si="14"/>
        <v/>
      </c>
      <c r="B141" s="9"/>
      <c r="C141" s="9"/>
      <c r="D141" s="10"/>
      <c r="E141" s="11"/>
      <c r="F141" s="11"/>
      <c r="G141" s="10"/>
      <c r="H141" s="12"/>
      <c r="I141" s="12"/>
      <c r="J141" s="4" t="str">
        <f t="shared" si="15"/>
        <v/>
      </c>
      <c r="K141" s="9"/>
      <c r="L141" s="2" t="str">
        <f t="shared" si="13"/>
        <v/>
      </c>
      <c r="M141" s="2"/>
      <c r="N141" s="23"/>
    </row>
    <row r="142" spans="1:14" ht="24.75" customHeight="1">
      <c r="A142" s="14" t="str">
        <f t="shared" ca="1" si="14"/>
        <v/>
      </c>
      <c r="B142" s="9"/>
      <c r="C142" s="9"/>
      <c r="D142" s="10"/>
      <c r="E142" s="11"/>
      <c r="F142" s="11"/>
      <c r="G142" s="10"/>
      <c r="H142" s="12"/>
      <c r="I142" s="12"/>
      <c r="J142" s="4" t="str">
        <f t="shared" si="15"/>
        <v/>
      </c>
      <c r="K142" s="9"/>
      <c r="L142" s="2" t="str">
        <f t="shared" si="13"/>
        <v/>
      </c>
      <c r="M142" s="2"/>
      <c r="N142" s="23"/>
    </row>
    <row r="143" spans="1:14" ht="24.75" customHeight="1">
      <c r="A143" s="14" t="str">
        <f t="shared" ca="1" si="14"/>
        <v/>
      </c>
      <c r="B143" s="9"/>
      <c r="C143" s="9"/>
      <c r="D143" s="10"/>
      <c r="E143" s="11"/>
      <c r="F143" s="11"/>
      <c r="G143" s="10"/>
      <c r="H143" s="12"/>
      <c r="I143" s="12"/>
      <c r="J143" s="4" t="str">
        <f t="shared" si="15"/>
        <v/>
      </c>
      <c r="K143" s="9"/>
      <c r="L143" s="2" t="str">
        <f t="shared" si="13"/>
        <v/>
      </c>
      <c r="M143" s="2"/>
      <c r="N143" s="23"/>
    </row>
    <row r="144" spans="1:14" ht="24.75" customHeight="1">
      <c r="A144" s="14" t="str">
        <f t="shared" ca="1" si="14"/>
        <v/>
      </c>
      <c r="B144" s="9"/>
      <c r="C144" s="9"/>
      <c r="D144" s="10"/>
      <c r="E144" s="11"/>
      <c r="F144" s="11"/>
      <c r="G144" s="10"/>
      <c r="H144" s="12"/>
      <c r="I144" s="12"/>
      <c r="J144" s="4" t="str">
        <f t="shared" si="15"/>
        <v/>
      </c>
      <c r="K144" s="9"/>
      <c r="L144" s="2" t="str">
        <f t="shared" si="13"/>
        <v/>
      </c>
      <c r="M144" s="2"/>
      <c r="N144" s="23"/>
    </row>
    <row r="145" spans="1:14" ht="24.75" customHeight="1">
      <c r="A145" s="14" t="str">
        <f t="shared" ca="1" si="14"/>
        <v/>
      </c>
      <c r="B145" s="9"/>
      <c r="C145" s="9"/>
      <c r="D145" s="10"/>
      <c r="E145" s="11"/>
      <c r="F145" s="11"/>
      <c r="G145" s="10"/>
      <c r="H145" s="12"/>
      <c r="I145" s="12"/>
      <c r="J145" s="4" t="str">
        <f t="shared" si="15"/>
        <v/>
      </c>
      <c r="K145" s="9"/>
      <c r="L145" s="2" t="str">
        <f t="shared" si="13"/>
        <v/>
      </c>
      <c r="M145" s="2"/>
      <c r="N145" s="23"/>
    </row>
    <row r="146" spans="1:14" ht="24.75" customHeight="1">
      <c r="A146" s="14" t="str">
        <f t="shared" ca="1" si="14"/>
        <v/>
      </c>
      <c r="B146" s="9"/>
      <c r="C146" s="9"/>
      <c r="D146" s="10"/>
      <c r="E146" s="11"/>
      <c r="F146" s="11"/>
      <c r="G146" s="10"/>
      <c r="H146" s="12"/>
      <c r="I146" s="12"/>
      <c r="J146" s="4" t="str">
        <f t="shared" si="15"/>
        <v/>
      </c>
      <c r="K146" s="9"/>
      <c r="L146" s="2" t="str">
        <f t="shared" si="13"/>
        <v/>
      </c>
      <c r="M146" s="2"/>
      <c r="N146" s="23"/>
    </row>
    <row r="147" spans="1:14" ht="24.75" customHeight="1">
      <c r="A147" s="14" t="str">
        <f t="shared" ca="1" si="14"/>
        <v/>
      </c>
      <c r="B147" s="9"/>
      <c r="C147" s="9"/>
      <c r="D147" s="10"/>
      <c r="E147" s="11"/>
      <c r="F147" s="11"/>
      <c r="G147" s="10"/>
      <c r="H147" s="12"/>
      <c r="I147" s="12"/>
      <c r="J147" s="4" t="str">
        <f t="shared" si="15"/>
        <v/>
      </c>
      <c r="K147" s="9"/>
      <c r="L147" s="2" t="str">
        <f t="shared" si="13"/>
        <v/>
      </c>
      <c r="M147" s="2"/>
      <c r="N147" s="23"/>
    </row>
  </sheetData>
  <sheetProtection selectLockedCells="1"/>
  <autoFilter ref="A2:N147">
    <sortState ref="A3:N147">
      <sortCondition ref="A2:A147"/>
    </sortState>
  </autoFilter>
  <sortState ref="A1:A16">
    <sortCondition ref="A1" customList="Mon,Tue,Wed,Thu,Fri,Sat,Sun"/>
  </sortState>
  <phoneticPr fontId="5" type="noConversion"/>
  <conditionalFormatting sqref="A3:A147">
    <cfRule type="iconSet" priority="1">
      <iconSet iconSet="3Symbols" showValue="0">
        <cfvo type="percent" val="0"/>
        <cfvo type="num" val="1"/>
        <cfvo type="num" val="2"/>
      </iconSet>
    </cfRule>
  </conditionalFormatting>
  <printOptions horizontalCentered="1" verticalCentered="1"/>
  <pageMargins left="0.25" right="0.25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Données!$A$22:$A$34</xm:f>
          </x14:formula1>
          <xm:sqref>B3:B147</xm:sqref>
        </x14:dataValidation>
        <x14:dataValidation type="list" allowBlank="1" showInputMessage="1" showErrorMessage="1">
          <x14:formula1>
            <xm:f>Données!$B$4:$B$17</xm:f>
          </x14:formula1>
          <xm:sqref>G3:G147</xm:sqref>
        </x14:dataValidation>
      </x14:dataValidations>
    </ext>
    <ext xmlns:mx="http://schemas.microsoft.com/office/mac/excel/2008/main" uri="{64002731-A6B0-56B0-2670-7721B7C09600}">
      <mx:PLV Mode="0" OnePage="0" WScale="1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B4" sqref="B4"/>
    </sheetView>
  </sheetViews>
  <sheetFormatPr baseColWidth="10" defaultRowHeight="15" x14ac:dyDescent="0"/>
  <cols>
    <col min="1" max="1" width="23.83203125" customWidth="1"/>
  </cols>
  <sheetData>
    <row r="1" spans="1:2">
      <c r="A1" t="s">
        <v>59</v>
      </c>
      <c r="B1" s="28">
        <f ca="1">TODAY()</f>
        <v>41445</v>
      </c>
    </row>
    <row r="2" spans="1:2">
      <c r="A2" t="s">
        <v>60</v>
      </c>
      <c r="B2" s="29"/>
    </row>
    <row r="4" spans="1:2">
      <c r="A4" t="s">
        <v>11</v>
      </c>
    </row>
    <row r="5" spans="1:2">
      <c r="A5" t="s">
        <v>12</v>
      </c>
    </row>
    <row r="6" spans="1:2">
      <c r="A6" t="s">
        <v>13</v>
      </c>
    </row>
    <row r="7" spans="1:2">
      <c r="A7" t="s">
        <v>14</v>
      </c>
    </row>
    <row r="8" spans="1:2">
      <c r="A8" t="s">
        <v>15</v>
      </c>
    </row>
    <row r="9" spans="1:2">
      <c r="A9" t="s">
        <v>16</v>
      </c>
    </row>
    <row r="10" spans="1:2">
      <c r="A10" t="s">
        <v>17</v>
      </c>
    </row>
    <row r="11" spans="1:2">
      <c r="A11" t="s">
        <v>18</v>
      </c>
    </row>
    <row r="12" spans="1:2">
      <c r="A12" t="s">
        <v>19</v>
      </c>
    </row>
    <row r="13" spans="1:2">
      <c r="A13" t="s">
        <v>20</v>
      </c>
    </row>
    <row r="14" spans="1:2">
      <c r="A14" t="s">
        <v>21</v>
      </c>
    </row>
    <row r="15" spans="1:2">
      <c r="A15" t="s">
        <v>9</v>
      </c>
    </row>
    <row r="17" spans="1:2">
      <c r="A17" t="s">
        <v>7</v>
      </c>
      <c r="B17">
        <f>SUM(B4:B15)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I34"/>
  <sheetViews>
    <sheetView workbookViewId="0">
      <selection activeCell="F15" sqref="F15"/>
    </sheetView>
  </sheetViews>
  <sheetFormatPr baseColWidth="10" defaultRowHeight="15" x14ac:dyDescent="0"/>
  <cols>
    <col min="1" max="1" width="25.6640625" customWidth="1"/>
  </cols>
  <sheetData>
    <row r="1" spans="1:9" ht="37">
      <c r="A1" s="30" t="s">
        <v>39</v>
      </c>
      <c r="B1" s="30"/>
      <c r="C1" s="5"/>
      <c r="D1" s="5"/>
      <c r="E1" s="5"/>
      <c r="F1" s="5"/>
      <c r="G1" s="5"/>
      <c r="H1" s="5"/>
      <c r="I1" s="5"/>
    </row>
    <row r="3" spans="1:9" ht="39" customHeight="1">
      <c r="A3" s="6" t="s">
        <v>4</v>
      </c>
      <c r="B3" s="6" t="s">
        <v>36</v>
      </c>
    </row>
    <row r="4" spans="1:9" ht="39" customHeight="1">
      <c r="A4" s="6"/>
      <c r="B4" s="6"/>
    </row>
    <row r="5" spans="1:9" ht="33.75" customHeight="1">
      <c r="A5" s="7" t="s">
        <v>43</v>
      </c>
      <c r="B5" s="8" t="s">
        <v>26</v>
      </c>
    </row>
    <row r="6" spans="1:9" ht="33.75" customHeight="1">
      <c r="A6" s="7" t="s">
        <v>44</v>
      </c>
      <c r="B6" s="8" t="s">
        <v>27</v>
      </c>
    </row>
    <row r="7" spans="1:9" ht="33.75" customHeight="1">
      <c r="A7" s="7" t="s">
        <v>45</v>
      </c>
      <c r="B7" s="8" t="s">
        <v>28</v>
      </c>
    </row>
    <row r="8" spans="1:9" ht="33.75" customHeight="1">
      <c r="A8" s="7" t="s">
        <v>46</v>
      </c>
      <c r="B8" s="8" t="s">
        <v>30</v>
      </c>
    </row>
    <row r="9" spans="1:9" ht="33.75" customHeight="1">
      <c r="A9" s="7" t="s">
        <v>47</v>
      </c>
      <c r="B9" s="8" t="s">
        <v>40</v>
      </c>
    </row>
    <row r="10" spans="1:9" ht="33.75" customHeight="1">
      <c r="A10" s="7" t="s">
        <v>48</v>
      </c>
      <c r="B10" s="8" t="s">
        <v>29</v>
      </c>
    </row>
    <row r="11" spans="1:9" ht="33.75" customHeight="1">
      <c r="A11" s="7" t="s">
        <v>49</v>
      </c>
      <c r="B11" s="8" t="s">
        <v>33</v>
      </c>
    </row>
    <row r="12" spans="1:9" ht="33.75" customHeight="1">
      <c r="A12" s="7" t="s">
        <v>50</v>
      </c>
      <c r="B12" s="8" t="s">
        <v>32</v>
      </c>
    </row>
    <row r="13" spans="1:9" ht="33.75" customHeight="1">
      <c r="A13" s="7" t="s">
        <v>51</v>
      </c>
      <c r="B13" s="8" t="s">
        <v>37</v>
      </c>
    </row>
    <row r="14" spans="1:9" ht="33.75" customHeight="1">
      <c r="A14" s="7" t="s">
        <v>52</v>
      </c>
      <c r="B14" s="8" t="s">
        <v>31</v>
      </c>
    </row>
    <row r="15" spans="1:9" ht="33.75" customHeight="1">
      <c r="A15" s="7" t="s">
        <v>56</v>
      </c>
      <c r="B15" s="8" t="s">
        <v>57</v>
      </c>
    </row>
    <row r="16" spans="1:9" ht="33.75" customHeight="1">
      <c r="A16" s="7" t="s">
        <v>53</v>
      </c>
      <c r="B16" s="8" t="s">
        <v>34</v>
      </c>
    </row>
    <row r="17" spans="1:2" ht="33.75" customHeight="1">
      <c r="A17" s="7" t="s">
        <v>54</v>
      </c>
      <c r="B17" s="8" t="s">
        <v>35</v>
      </c>
    </row>
    <row r="21" spans="1:2" ht="44" customHeight="1">
      <c r="A21" s="6" t="s">
        <v>23</v>
      </c>
    </row>
    <row r="22" spans="1:2" ht="44" customHeight="1">
      <c r="A22" s="6"/>
    </row>
    <row r="23" spans="1:2" ht="44" customHeight="1">
      <c r="A23" s="7" t="s">
        <v>11</v>
      </c>
    </row>
    <row r="24" spans="1:2" ht="44" customHeight="1">
      <c r="A24" s="7" t="s">
        <v>12</v>
      </c>
    </row>
    <row r="25" spans="1:2" ht="44" customHeight="1">
      <c r="A25" s="7" t="s">
        <v>13</v>
      </c>
    </row>
    <row r="26" spans="1:2" ht="44" customHeight="1">
      <c r="A26" s="7" t="s">
        <v>14</v>
      </c>
    </row>
    <row r="27" spans="1:2" ht="44" customHeight="1">
      <c r="A27" s="7" t="s">
        <v>15</v>
      </c>
    </row>
    <row r="28" spans="1:2" ht="44" customHeight="1">
      <c r="A28" s="7" t="s">
        <v>16</v>
      </c>
    </row>
    <row r="29" spans="1:2" ht="44" customHeight="1">
      <c r="A29" s="7" t="s">
        <v>17</v>
      </c>
    </row>
    <row r="30" spans="1:2" ht="44" customHeight="1">
      <c r="A30" s="7" t="s">
        <v>18</v>
      </c>
    </row>
    <row r="31" spans="1:2" ht="44" customHeight="1">
      <c r="A31" s="7" t="s">
        <v>19</v>
      </c>
    </row>
    <row r="32" spans="1:2" ht="44" customHeight="1">
      <c r="A32" s="7" t="s">
        <v>20</v>
      </c>
    </row>
    <row r="33" spans="1:1" ht="44" customHeight="1">
      <c r="A33" s="7" t="s">
        <v>21</v>
      </c>
    </row>
    <row r="34" spans="1:1" ht="44" customHeight="1">
      <c r="A34" s="7" t="s">
        <v>9</v>
      </c>
    </row>
  </sheetData>
  <sheetProtection selectLockedCells="1" selectUnlockedCells="1"/>
  <mergeCells count="1">
    <mergeCell ref="A1:B1"/>
  </mergeCells>
  <phoneticPr fontId="5" type="noConversion"/>
  <printOptions horizontalCentered="1" verticalCentered="1"/>
  <pageMargins left="0" right="0" top="0" bottom="0" header="0" footer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Factures</vt:lpstr>
      <vt:lpstr>Trésorerie</vt:lpstr>
      <vt:lpstr>Données</vt:lpstr>
    </vt:vector>
  </TitlesOfParts>
  <Company>ACT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Belinchon</dc:creator>
  <cp:lastModifiedBy>Jenny Greusard</cp:lastModifiedBy>
  <cp:lastPrinted>2013-05-29T13:22:16Z</cp:lastPrinted>
  <dcterms:created xsi:type="dcterms:W3CDTF">2012-11-20T08:43:22Z</dcterms:created>
  <dcterms:modified xsi:type="dcterms:W3CDTF">2013-06-20T08:25:48Z</dcterms:modified>
</cp:coreProperties>
</file>