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55" windowWidth="18915" windowHeight="11640"/>
  </bookViews>
  <sheets>
    <sheet name="Portefeuille" sheetId="2" r:id="rId1"/>
    <sheet name="TEMP" sheetId="1" r:id="rId2"/>
    <sheet name="Liste" sheetId="8" r:id="rId3"/>
  </sheets>
  <functionGroups builtInGroupCount="17"/>
  <definedNames>
    <definedName name="_xlnm._FilterDatabase" localSheetId="2" hidden="1">Liste!$B$5:$B$8</definedName>
    <definedName name="FP" localSheetId="1">TEMP!$B$4:$I$377</definedName>
    <definedName name="FP_1" localSheetId="1">TEMP!$B$4:$I$377</definedName>
    <definedName name="FP_10" localSheetId="1">TEMP!$B$4:$I$377</definedName>
    <definedName name="FP_11" localSheetId="1">TEMP!$B$4:$I$377</definedName>
    <definedName name="FP_12" localSheetId="1">TEMP!$B$4:$I$377</definedName>
    <definedName name="FP_13" localSheetId="1">TEMP!$B$4:$I$377</definedName>
    <definedName name="FP_14" localSheetId="1">TEMP!$B$4:$I$377</definedName>
    <definedName name="FP_15" localSheetId="1">TEMP!$B$4:$I$377</definedName>
    <definedName name="FP_16" localSheetId="1">TEMP!$B$4:$I$377</definedName>
    <definedName name="FP_17" localSheetId="1">TEMP!$B$4:$I$377</definedName>
    <definedName name="FP_18" localSheetId="1">TEMP!$B$4:$I$377</definedName>
    <definedName name="FP_19" localSheetId="1">TEMP!$B$4:$I$377</definedName>
    <definedName name="FP_2" localSheetId="1">TEMP!$B$4:$I$377</definedName>
    <definedName name="FP_20" localSheetId="1">TEMP!$B$4:$I$377</definedName>
    <definedName name="FP_21" localSheetId="1">TEMP!$B$4:$G$389</definedName>
    <definedName name="FP_3" localSheetId="1">TEMP!$B$4:$I$377</definedName>
    <definedName name="FP_4" localSheetId="1">TEMP!$B$4:$I$377</definedName>
    <definedName name="FP_5" localSheetId="1">TEMP!$B$4:$I$377</definedName>
    <definedName name="FP_6" localSheetId="1">TEMP!$B$4:$I$377</definedName>
    <definedName name="FP_7" localSheetId="1">TEMP!$B$4:$I$377</definedName>
    <definedName name="FP_8" localSheetId="1">TEMP!$B$4:$I$377</definedName>
    <definedName name="FP_9" localSheetId="1">TEMP!$B$4:$I$377</definedName>
    <definedName name="Fréquence_dividende" localSheetId="2">Liste!$B$4:$B$8</definedName>
    <definedName name="Fréquence_dividende">Liste!$B$5:$B$8</definedName>
  </definedNames>
  <calcPr calcId="145621"/>
</workbook>
</file>

<file path=xl/calcChain.xml><?xml version="1.0" encoding="utf-8"?>
<calcChain xmlns="http://schemas.openxmlformats.org/spreadsheetml/2006/main">
  <c r="I1" i="2" l="1"/>
  <c r="AD3" i="2" l="1"/>
  <c r="M4" i="2" s="1"/>
  <c r="P4" i="2" l="1"/>
  <c r="E4" i="2"/>
  <c r="R4" i="2"/>
  <c r="Q4" i="2"/>
  <c r="S4" i="2"/>
  <c r="O4" i="2"/>
  <c r="N4" i="2"/>
  <c r="L4" i="2"/>
  <c r="B5" i="2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H4" i="2"/>
  <c r="I3" i="2" l="1"/>
  <c r="I4" i="2" s="1"/>
  <c r="J3" i="2"/>
  <c r="K4" i="2" l="1"/>
  <c r="J4" i="2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bloomberg.com/quote/FP:FP"/>
  </connection>
  <connection id="2" name="Connexion1" type="4" refreshedVersion="4" background="1" saveData="1">
    <webPr sourceData="1" parsePre="1" consecutive="1" xl2000="1" url="http://www.bloomberg.com/quote/FP:FP"/>
  </connection>
  <connection id="3" name="Connexion10" type="4" refreshedVersion="4" background="1" saveData="1">
    <webPr sourceData="1" parsePre="1" consecutive="1" xl2000="1" url="http://www.bloomberg.com/quote/FP:FP"/>
  </connection>
  <connection id="4" name="Connexion11" type="4" refreshedVersion="4" background="1" saveData="1">
    <webPr sourceData="1" parsePre="1" consecutive="1" xl2000="1" url="http://www.bloomberg.com/quote/FP:FP"/>
  </connection>
  <connection id="5" name="Connexion12" type="4" refreshedVersion="4" background="1" saveData="1">
    <webPr sourceData="1" parsePre="1" consecutive="1" xl2000="1" url="http://www.bloomberg.com/quote/FP:FP"/>
  </connection>
  <connection id="6" name="Connexion13" type="4" refreshedVersion="4" background="1" saveData="1">
    <webPr sourceData="1" parsePre="1" consecutive="1" xl2000="1" url="http://www.bloomberg.com/quote/FP:FP"/>
  </connection>
  <connection id="7" name="Connexion14" type="4" refreshedVersion="4" background="1" saveData="1">
    <webPr sourceData="1" parsePre="1" consecutive="1" xl2000="1" url="http://www.bloomberg.com/quote/FP:FP"/>
  </connection>
  <connection id="8" name="Connexion15" type="4" refreshedVersion="4" background="1" saveData="1">
    <webPr sourceData="1" parsePre="1" consecutive="1" xl2000="1" url="http://www.bloomberg.com/quote/FP:FP"/>
  </connection>
  <connection id="9" name="Connexion16" type="4" refreshedVersion="4" background="1" saveData="1">
    <webPr sourceData="1" parsePre="1" consecutive="1" xl2000="1" url="http://www.bloomberg.com/quote/FP:FP"/>
  </connection>
  <connection id="10" name="Connexion17" type="4" refreshedVersion="4" background="1" saveData="1">
    <webPr sourceData="1" parsePre="1" consecutive="1" xl2000="1" url="http://www.bloomberg.com/quote/FP:FP"/>
  </connection>
  <connection id="11" name="Connexion18" type="4" refreshedVersion="4" background="1" saveData="1">
    <webPr sourceData="1" parsePre="1" consecutive="1" xl2000="1" url="http://www.bloomberg.com/quote/FP:FP"/>
  </connection>
  <connection id="12" name="Connexion19" type="4" refreshedVersion="4" background="1" saveData="1">
    <webPr sourceData="1" parsePre="1" consecutive="1" xl2000="1" url="http://www.bloomberg.com/quote/FP:FP"/>
  </connection>
  <connection id="13" name="Connexion2" type="4" refreshedVersion="4" background="1" saveData="1">
    <webPr sourceData="1" parsePre="1" consecutive="1" xl2000="1" url="http://www.bloomberg.com/quote/FP:FP"/>
  </connection>
  <connection id="14" name="Connexion20" type="4" refreshedVersion="4" background="1" saveData="1">
    <webPr sourceData="1" parsePre="1" consecutive="1" xl2000="1" url="http://www.bloomberg.com/quote/FP:FP"/>
  </connection>
  <connection id="15" name="Connexion22" type="4" refreshedVersion="4" background="1" saveData="1">
    <webPr sourceData="1" parsePre="1" consecutive="1" xl2000="1" url="http://www.bloomberg.com/quote/FP:FP"/>
  </connection>
  <connection id="16" name="Connexion3" type="4" refreshedVersion="4" background="1" saveData="1">
    <webPr sourceData="1" parsePre="1" consecutive="1" xl2000="1" url="http://www.bloomberg.com/quote/FP:FP"/>
  </connection>
  <connection id="17" name="Connexion4" type="4" refreshedVersion="4" background="1" saveData="1">
    <webPr sourceData="1" parsePre="1" consecutive="1" xl2000="1" url="http://www.bloomberg.com/quote/FP:FP"/>
  </connection>
  <connection id="18" name="Connexion5" type="4" refreshedVersion="4" background="1" saveData="1">
    <webPr sourceData="1" parsePre="1" consecutive="1" xl2000="1" url="http://www.bloomberg.com/quote/FP:FP"/>
  </connection>
  <connection id="19" name="Connexion6" type="4" refreshedVersion="4" background="1" saveData="1">
    <webPr sourceData="1" parsePre="1" consecutive="1" xl2000="1" url="http://www.bloomberg.com/quote/FP:FP"/>
  </connection>
  <connection id="20" name="Connexion7" type="4" refreshedVersion="4" background="1" saveData="1">
    <webPr sourceData="1" parsePre="1" consecutive="1" xl2000="1" url="http://www.bloomberg.com/quote/FP:FP"/>
  </connection>
  <connection id="21" name="Connexion8" type="4" refreshedVersion="4" background="1" saveData="1">
    <webPr sourceData="1" parsePre="1" consecutive="1" xl2000="1" url="http://www.bloomberg.com/quote/FP:FP"/>
  </connection>
  <connection id="22" name="Connexion9" type="4" refreshedVersion="4" background="1" saveData="1">
    <webPr sourceData="1" parsePre="1" consecutive="1" xl2000="1" url="http://www.bloomberg.com/quote/FP:FP"/>
  </connection>
</connections>
</file>

<file path=xl/sharedStrings.xml><?xml version="1.0" encoding="utf-8"?>
<sst xmlns="http://schemas.openxmlformats.org/spreadsheetml/2006/main" count="52" uniqueCount="42">
  <si>
    <t>Code Bloomberg</t>
  </si>
  <si>
    <t>Secteur</t>
  </si>
  <si>
    <t>Industrie</t>
  </si>
  <si>
    <t xml:space="preserve">Exchange: EN Paris </t>
  </si>
  <si>
    <t xml:space="preserve">Sector: Energy </t>
  </si>
  <si>
    <t xml:space="preserve">Industry: Oil&amp;Gas </t>
  </si>
  <si>
    <t xml:space="preserve">Sub-Industry: Oil Comp-Integrated </t>
  </si>
  <si>
    <t>FP:FP</t>
  </si>
  <si>
    <t>Place de quotation</t>
  </si>
  <si>
    <t>Sub-Industry</t>
  </si>
  <si>
    <t>Taux de dividende (indicatif)</t>
  </si>
  <si>
    <t>Dividende versé</t>
  </si>
  <si>
    <t>Fréquence de versement</t>
  </si>
  <si>
    <t>Nombre d'actions
(A)</t>
  </si>
  <si>
    <t>PRU
(yc frais de courtage)
(B)</t>
  </si>
  <si>
    <t>Prix total d'achat
('C) = (A) x (B)</t>
  </si>
  <si>
    <t>Date de valorisation du portefeuille :</t>
  </si>
  <si>
    <t>+ / - value latente totale
(F) = [ (D) - ('C) ] x (A)</t>
  </si>
  <si>
    <t>Liste de versement de dividendes</t>
  </si>
  <si>
    <t>Annuel</t>
  </si>
  <si>
    <t>Mensuel</t>
  </si>
  <si>
    <t>Trimestriel</t>
  </si>
  <si>
    <t>Semestriel</t>
  </si>
  <si>
    <t>Date de quotation (1)</t>
  </si>
  <si>
    <t>0,5900</t>
  </si>
  <si>
    <t>Nom de l'action</t>
  </si>
  <si>
    <t>Total</t>
  </si>
  <si>
    <t>Capitalisation boursière
(en Millions d'Euros)</t>
  </si>
  <si>
    <t>N°</t>
  </si>
  <si>
    <t>Capitalisation divisé par Comptes</t>
  </si>
  <si>
    <t>Capitalisation divisé par Ventes</t>
  </si>
  <si>
    <t>39,3100 EUR 0,4000 1,01%</t>
  </si>
  <si>
    <t>93.004,29</t>
  </si>
  <si>
    <t>0,4931</t>
  </si>
  <si>
    <t>5,90%</t>
  </si>
  <si>
    <t>As of 11:38:38 ET on 01/18/2013,</t>
  </si>
  <si>
    <t>NEO:FP</t>
  </si>
  <si>
    <t>Veolia</t>
  </si>
  <si>
    <t>Vivendi</t>
  </si>
  <si>
    <t>Peugeot</t>
  </si>
  <si>
    <t>France Telecom</t>
  </si>
  <si>
    <t>BNP Paribas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</si>
</sst>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/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  <border>
      <left/>
      <right/>
      <top style="dashed">
        <color auto="1"/>
      </top>
      <bottom style="thin">
        <color auto="1"/>
      </bottom>
      <diagonal/>
    </border>
    <border>
      <left/>
      <right style="thin">
        <color auto="1"/>
      </right>
      <top style="dashed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Font="1"/>
    <xf numFmtId="0" fontId="0" fillId="0" borderId="0" xfId="0" applyFont="1" applyFill="1"/>
    <xf numFmtId="0" fontId="0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1" fillId="2" borderId="1" xfId="0" quotePrefix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3" fontId="0" fillId="4" borderId="0" xfId="0" applyNumberFormat="1" applyFont="1" applyFill="1" applyAlignment="1">
      <alignment horizontal="center" vertical="center" wrapText="1"/>
    </xf>
    <xf numFmtId="10" fontId="0" fillId="4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4" borderId="0" xfId="0" applyFont="1" applyFill="1"/>
    <xf numFmtId="0" fontId="0" fillId="3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3" borderId="2" xfId="0" applyNumberFormat="1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3" xfId="0" applyFont="1" applyBorder="1"/>
    <xf numFmtId="0" fontId="0" fillId="3" borderId="3" xfId="0" applyFont="1" applyFill="1" applyBorder="1"/>
    <xf numFmtId="0" fontId="0" fillId="3" borderId="4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left" vertical="center" wrapText="1"/>
    </xf>
    <xf numFmtId="0" fontId="0" fillId="3" borderId="8" xfId="0" applyFont="1" applyFill="1" applyBorder="1" applyAlignment="1">
      <alignment horizontal="center" vertical="center"/>
    </xf>
    <xf numFmtId="0" fontId="0" fillId="0" borderId="9" xfId="0" applyFont="1" applyBorder="1"/>
    <xf numFmtId="0" fontId="0" fillId="3" borderId="9" xfId="0" applyFont="1" applyFill="1" applyBorder="1"/>
    <xf numFmtId="0" fontId="0" fillId="4" borderId="10" xfId="0" applyFont="1" applyFill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/>
    </xf>
    <xf numFmtId="0" fontId="0" fillId="0" borderId="11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152400</xdr:rowOff>
        </xdr:from>
        <xdr:to>
          <xdr:col>4</xdr:col>
          <xdr:colOff>38100</xdr:colOff>
          <xdr:row>1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Mettre à jour le fichier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FP_4" connectionId="16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FP" connectionId="21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FP_21" connectionId="7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FP_20" connectionId="6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FP_15" connectionId="10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FP_1" connectionId="1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FP_9" connectionId="22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FP_14" connectionId="9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FP_2" connectionId="2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FP_11" connectionId="4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FP_13" connectionId="8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FP_5" connectionId="17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FP_8" connectionId="20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FP_18" connectionId="14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FP_10" connectionId="3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FP_19" connectionId="15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FP_3" connectionId="13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FP_12" connectionId="5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FP_6" connectionId="18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FP_17" connectionId="12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FP_16" connectionId="11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FP_7" connectionId="19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7.xml"/><Relationship Id="rId13" Type="http://schemas.openxmlformats.org/officeDocument/2006/relationships/queryTable" Target="../queryTables/queryTable12.xml"/><Relationship Id="rId18" Type="http://schemas.openxmlformats.org/officeDocument/2006/relationships/queryTable" Target="../queryTables/queryTable17.xml"/><Relationship Id="rId3" Type="http://schemas.openxmlformats.org/officeDocument/2006/relationships/queryTable" Target="../queryTables/queryTable2.xml"/><Relationship Id="rId21" Type="http://schemas.openxmlformats.org/officeDocument/2006/relationships/queryTable" Target="../queryTables/queryTable20.xml"/><Relationship Id="rId7" Type="http://schemas.openxmlformats.org/officeDocument/2006/relationships/queryTable" Target="../queryTables/queryTable6.xml"/><Relationship Id="rId12" Type="http://schemas.openxmlformats.org/officeDocument/2006/relationships/queryTable" Target="../queryTables/queryTable11.xml"/><Relationship Id="rId17" Type="http://schemas.openxmlformats.org/officeDocument/2006/relationships/queryTable" Target="../queryTables/queryTable16.xml"/><Relationship Id="rId2" Type="http://schemas.openxmlformats.org/officeDocument/2006/relationships/queryTable" Target="../queryTables/queryTable1.xml"/><Relationship Id="rId16" Type="http://schemas.openxmlformats.org/officeDocument/2006/relationships/queryTable" Target="../queryTables/queryTable15.xml"/><Relationship Id="rId20" Type="http://schemas.openxmlformats.org/officeDocument/2006/relationships/queryTable" Target="../queryTables/queryTable19.xml"/><Relationship Id="rId1" Type="http://schemas.openxmlformats.org/officeDocument/2006/relationships/printerSettings" Target="../printerSettings/printerSettings2.bin"/><Relationship Id="rId6" Type="http://schemas.openxmlformats.org/officeDocument/2006/relationships/queryTable" Target="../queryTables/queryTable5.xml"/><Relationship Id="rId11" Type="http://schemas.openxmlformats.org/officeDocument/2006/relationships/queryTable" Target="../queryTables/queryTable10.xml"/><Relationship Id="rId5" Type="http://schemas.openxmlformats.org/officeDocument/2006/relationships/queryTable" Target="../queryTables/queryTable4.xml"/><Relationship Id="rId15" Type="http://schemas.openxmlformats.org/officeDocument/2006/relationships/queryTable" Target="../queryTables/queryTable14.xml"/><Relationship Id="rId23" Type="http://schemas.openxmlformats.org/officeDocument/2006/relationships/queryTable" Target="../queryTables/queryTable22.xml"/><Relationship Id="rId10" Type="http://schemas.openxmlformats.org/officeDocument/2006/relationships/queryTable" Target="../queryTables/queryTable9.xml"/><Relationship Id="rId19" Type="http://schemas.openxmlformats.org/officeDocument/2006/relationships/queryTable" Target="../queryTables/queryTable18.xml"/><Relationship Id="rId4" Type="http://schemas.openxmlformats.org/officeDocument/2006/relationships/queryTable" Target="../queryTables/queryTable3.xml"/><Relationship Id="rId9" Type="http://schemas.openxmlformats.org/officeDocument/2006/relationships/queryTable" Target="../queryTables/queryTable8.xml"/><Relationship Id="rId14" Type="http://schemas.openxmlformats.org/officeDocument/2006/relationships/queryTable" Target="../queryTables/queryTable13.xml"/><Relationship Id="rId22" Type="http://schemas.openxmlformats.org/officeDocument/2006/relationships/queryTable" Target="../queryTables/query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Q56"/>
  <sheetViews>
    <sheetView showGridLines="0" tabSelected="1" zoomScale="55" zoomScaleNormal="55" workbookViewId="0">
      <pane ySplit="3" topLeftCell="A4" activePane="bottomLeft" state="frozen"/>
      <selection pane="bottomLeft" activeCell="H44" sqref="H44"/>
    </sheetView>
  </sheetViews>
  <sheetFormatPr baseColWidth="10" defaultRowHeight="15" outlineLevelCol="1" x14ac:dyDescent="0.25"/>
  <cols>
    <col min="1" max="1" width="3.28515625" style="5" customWidth="1"/>
    <col min="2" max="2" width="4.5703125" style="11" bestFit="1" customWidth="1"/>
    <col min="3" max="3" width="15.42578125" style="5" customWidth="1"/>
    <col min="4" max="4" width="13.85546875" style="5" customWidth="1"/>
    <col min="5" max="5" width="12.85546875" style="5" customWidth="1"/>
    <col min="6" max="6" width="12.7109375" style="5" customWidth="1"/>
    <col min="7" max="7" width="15" style="5" customWidth="1"/>
    <col min="8" max="8" width="16" style="5" customWidth="1"/>
    <col min="9" max="11" width="17.85546875" style="5" customWidth="1"/>
    <col min="12" max="12" width="11" style="5" bestFit="1" customWidth="1"/>
    <col min="13" max="13" width="12.5703125" style="5" bestFit="1" customWidth="1"/>
    <col min="14" max="14" width="11.42578125" style="5"/>
    <col min="15" max="15" width="16.28515625" style="5" customWidth="1"/>
    <col min="16" max="16" width="15" style="5" customWidth="1"/>
    <col min="17" max="17" width="11.42578125" style="5"/>
    <col min="18" max="18" width="13.7109375" style="5" customWidth="1"/>
    <col min="19" max="19" width="13.5703125" style="5" customWidth="1"/>
    <col min="20" max="20" width="16.140625" style="6" customWidth="1"/>
    <col min="21" max="21" width="11.42578125" style="6"/>
    <col min="22" max="29" width="11.42578125" style="6" hidden="1" customWidth="1" outlineLevel="1"/>
    <col min="30" max="30" width="15.42578125" style="6" bestFit="1" customWidth="1" collapsed="1"/>
    <col min="31" max="31" width="16.5703125" style="6" customWidth="1"/>
    <col min="32" max="32" width="11.42578125" style="6" customWidth="1"/>
    <col min="33" max="33" width="14" style="6" bestFit="1" customWidth="1"/>
    <col min="34" max="34" width="16.85546875" style="5" bestFit="1" customWidth="1"/>
    <col min="35" max="35" width="15.28515625" style="5" bestFit="1" customWidth="1"/>
    <col min="36" max="36" width="11.5703125" style="5" bestFit="1" customWidth="1"/>
    <col min="37" max="37" width="16.42578125" style="5" bestFit="1" customWidth="1"/>
    <col min="38" max="40" width="15.85546875" style="5" bestFit="1" customWidth="1"/>
    <col min="41" max="41" width="12.85546875" style="5" bestFit="1" customWidth="1"/>
    <col min="42" max="16384" width="11.42578125" style="5"/>
  </cols>
  <sheetData>
    <row r="1" spans="2:43" ht="56.25" customHeight="1" x14ac:dyDescent="0.25">
      <c r="H1" s="9" t="s">
        <v>16</v>
      </c>
      <c r="I1" s="8" t="str">
        <f>MID(AN4,25,2)&amp;"/"&amp;MID(AN4,22,2)&amp;"/"&amp;MID(AN4,28,4)</f>
        <v>18/01/2013</v>
      </c>
      <c r="J1" s="8"/>
      <c r="K1" s="8"/>
    </row>
    <row r="2" spans="2:43" ht="36.75" customHeight="1" x14ac:dyDescent="0.25">
      <c r="AG2" s="18"/>
    </row>
    <row r="3" spans="2:43" s="7" customFormat="1" ht="60" x14ac:dyDescent="0.25">
      <c r="B3" s="1" t="s">
        <v>28</v>
      </c>
      <c r="C3" s="1" t="s">
        <v>0</v>
      </c>
      <c r="D3" s="1" t="s">
        <v>25</v>
      </c>
      <c r="E3" s="1" t="s">
        <v>8</v>
      </c>
      <c r="F3" s="1" t="s">
        <v>13</v>
      </c>
      <c r="G3" s="1" t="s">
        <v>14</v>
      </c>
      <c r="H3" s="1" t="s">
        <v>15</v>
      </c>
      <c r="I3" s="1" t="str">
        <f>"Valeur de l'action au "&amp;$I$1&amp;"       (D)"</f>
        <v>Valeur de l'action au 18/01/2013       (D)</v>
      </c>
      <c r="J3" s="1" t="str">
        <f>"Valeur des titres au "&amp;$I$1&amp;"     ('E)"</f>
        <v>Valeur des titres au 18/01/2013     ('E)</v>
      </c>
      <c r="K3" s="10" t="s">
        <v>17</v>
      </c>
      <c r="L3" s="1" t="s">
        <v>1</v>
      </c>
      <c r="M3" s="1" t="s">
        <v>2</v>
      </c>
      <c r="N3" s="1" t="s">
        <v>9</v>
      </c>
      <c r="O3" s="1" t="s">
        <v>27</v>
      </c>
      <c r="P3" s="1" t="s">
        <v>29</v>
      </c>
      <c r="Q3" s="1" t="s">
        <v>30</v>
      </c>
      <c r="R3" s="1" t="s">
        <v>10</v>
      </c>
      <c r="S3" s="1" t="s">
        <v>11</v>
      </c>
      <c r="T3" s="1" t="s">
        <v>12</v>
      </c>
      <c r="U3" s="3"/>
      <c r="V3" s="3"/>
      <c r="W3" s="3"/>
      <c r="X3" s="3"/>
      <c r="Y3" s="3"/>
      <c r="Z3" s="3"/>
      <c r="AA3" s="3"/>
      <c r="AB3" s="3"/>
      <c r="AC3" s="3"/>
      <c r="AD3" s="2" t="str">
        <f>"Valeur de l'action au "&amp;$I$1&amp;"       (D)"</f>
        <v>Valeur de l'action au 18/01/2013       (D)</v>
      </c>
      <c r="AE3" s="2" t="s">
        <v>8</v>
      </c>
      <c r="AF3" s="2" t="s">
        <v>1</v>
      </c>
      <c r="AG3" s="2" t="s">
        <v>2</v>
      </c>
      <c r="AH3" s="2" t="s">
        <v>9</v>
      </c>
      <c r="AI3" s="2" t="s">
        <v>27</v>
      </c>
      <c r="AJ3" s="2" t="s">
        <v>29</v>
      </c>
      <c r="AK3" s="2" t="s">
        <v>30</v>
      </c>
      <c r="AL3" s="2" t="s">
        <v>10</v>
      </c>
      <c r="AM3" s="2" t="s">
        <v>11</v>
      </c>
      <c r="AN3" s="2" t="s">
        <v>23</v>
      </c>
    </row>
    <row r="4" spans="2:43" s="7" customFormat="1" ht="30" x14ac:dyDescent="0.25">
      <c r="B4" s="27">
        <v>1</v>
      </c>
      <c r="C4" s="20" t="s">
        <v>7</v>
      </c>
      <c r="D4" s="37" t="s">
        <v>26</v>
      </c>
      <c r="E4" s="19" t="str">
        <f>MID(HLOOKUP(E3,$AD$3:$AO$56,$B4+1,0),10,100)</f>
        <v xml:space="preserve"> EN Paris </v>
      </c>
      <c r="F4" s="21">
        <v>13</v>
      </c>
      <c r="G4" s="21">
        <v>38.1</v>
      </c>
      <c r="H4" s="19">
        <f>F4*G4</f>
        <v>495.3</v>
      </c>
      <c r="I4" s="19">
        <f>ROUND(MID(HLOOKUP(I3,$AD$3:$AO$56,$B4+1,0),1,6),2)</f>
        <v>39.31</v>
      </c>
      <c r="J4" s="19">
        <f>I4*F4</f>
        <v>511.03000000000003</v>
      </c>
      <c r="K4" s="19">
        <f>(I4-G4)*F4</f>
        <v>15.730000000000011</v>
      </c>
      <c r="L4" s="19" t="str">
        <f>MID(HLOOKUP(L3,$AD$3:$AO$56,$B4+1,0),8,100)</f>
        <v xml:space="preserve"> Energy </v>
      </c>
      <c r="M4" s="19" t="str">
        <f>MID(HLOOKUP(M3,$AD$3:$AO$56,$B4+1,0),10,100)</f>
        <v xml:space="preserve"> Oil&amp;Gas </v>
      </c>
      <c r="N4" s="19" t="str">
        <f>MID(HLOOKUP(N3,$AD$3:$AO$56,$B4+1,0),14,100)</f>
        <v xml:space="preserve"> Oil Comp-Integrated </v>
      </c>
      <c r="O4" s="19" t="str">
        <f>HLOOKUP(O3,$AD$3:$AO$56,$B4+1,0)</f>
        <v>93.004,29</v>
      </c>
      <c r="P4" s="22">
        <f>HLOOKUP(P3,$AD$3:$AO$56,$B4+1,0)/10000</f>
        <v>1.2192000000000001</v>
      </c>
      <c r="Q4" s="19" t="str">
        <f>HLOOKUP(Q3,$AD$3:$AO$56,$B4+1,0)</f>
        <v>0,4931</v>
      </c>
      <c r="R4" s="19" t="str">
        <f>HLOOKUP(R3,$AD$3:$AO$56,$B4+1,0)</f>
        <v>5,90%</v>
      </c>
      <c r="S4" s="19" t="str">
        <f>HLOOKUP(S3,$AD$3:$AO$56,$B4+1,0)</f>
        <v>0,5900</v>
      </c>
      <c r="T4" s="28" t="s">
        <v>21</v>
      </c>
      <c r="U4" s="13"/>
      <c r="V4" s="13"/>
      <c r="W4" s="13"/>
      <c r="X4" s="13"/>
      <c r="Y4" s="13"/>
      <c r="Z4" s="13"/>
      <c r="AA4" s="13"/>
      <c r="AB4" s="13"/>
      <c r="AC4" s="13"/>
      <c r="AD4" s="7" t="s">
        <v>31</v>
      </c>
      <c r="AE4" s="7" t="s">
        <v>3</v>
      </c>
      <c r="AF4" s="7" t="s">
        <v>4</v>
      </c>
      <c r="AG4" s="7" t="s">
        <v>5</v>
      </c>
      <c r="AH4" s="12" t="s">
        <v>6</v>
      </c>
      <c r="AI4" s="12" t="s">
        <v>32</v>
      </c>
      <c r="AJ4" s="14">
        <v>12192</v>
      </c>
      <c r="AK4" s="14" t="s">
        <v>33</v>
      </c>
      <c r="AL4" s="14" t="s">
        <v>34</v>
      </c>
      <c r="AM4" s="12" t="s">
        <v>24</v>
      </c>
      <c r="AN4" s="12" t="s">
        <v>35</v>
      </c>
      <c r="AO4" s="15"/>
      <c r="AP4" s="12"/>
      <c r="AQ4" s="12"/>
    </row>
    <row r="5" spans="2:43" s="16" customFormat="1" x14ac:dyDescent="0.25">
      <c r="B5" s="29">
        <f>B4+1</f>
        <v>2</v>
      </c>
      <c r="C5" s="36" t="s">
        <v>36</v>
      </c>
      <c r="D5" s="38" t="s">
        <v>41</v>
      </c>
      <c r="E5" s="24"/>
      <c r="F5" s="23"/>
      <c r="G5" s="23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30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</row>
    <row r="6" spans="2:43" s="16" customFormat="1" x14ac:dyDescent="0.25">
      <c r="B6" s="29">
        <f t="shared" ref="B6:B56" si="0">B5+1</f>
        <v>3</v>
      </c>
      <c r="C6" s="23"/>
      <c r="D6" s="38" t="s">
        <v>37</v>
      </c>
      <c r="E6" s="24"/>
      <c r="F6" s="23"/>
      <c r="G6" s="23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30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2:43" s="16" customFormat="1" x14ac:dyDescent="0.25">
      <c r="B7" s="29">
        <f t="shared" si="0"/>
        <v>4</v>
      </c>
      <c r="C7" s="23"/>
      <c r="D7" s="38" t="s">
        <v>38</v>
      </c>
      <c r="E7" s="24"/>
      <c r="F7" s="23"/>
      <c r="G7" s="23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30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</row>
    <row r="8" spans="2:43" s="16" customFormat="1" x14ac:dyDescent="0.25">
      <c r="B8" s="29">
        <f t="shared" si="0"/>
        <v>5</v>
      </c>
      <c r="C8" s="23"/>
      <c r="D8" s="38" t="s">
        <v>39</v>
      </c>
      <c r="E8" s="24"/>
      <c r="F8" s="23"/>
      <c r="G8" s="23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30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</row>
    <row r="9" spans="2:43" s="16" customFormat="1" ht="30" x14ac:dyDescent="0.25">
      <c r="B9" s="29">
        <f t="shared" si="0"/>
        <v>6</v>
      </c>
      <c r="C9" s="23"/>
      <c r="D9" s="38" t="s">
        <v>40</v>
      </c>
      <c r="E9" s="24"/>
      <c r="F9" s="23"/>
      <c r="G9" s="23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30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</row>
    <row r="10" spans="2:43" s="16" customFormat="1" x14ac:dyDescent="0.25">
      <c r="B10" s="29">
        <f t="shared" si="0"/>
        <v>7</v>
      </c>
      <c r="C10" s="23"/>
      <c r="D10" s="23"/>
      <c r="E10" s="24"/>
      <c r="F10" s="23"/>
      <c r="G10" s="23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30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</row>
    <row r="11" spans="2:43" s="16" customFormat="1" x14ac:dyDescent="0.25">
      <c r="B11" s="29">
        <f t="shared" si="0"/>
        <v>8</v>
      </c>
      <c r="C11" s="23"/>
      <c r="D11" s="23"/>
      <c r="E11" s="24"/>
      <c r="F11" s="23"/>
      <c r="G11" s="23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30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</row>
    <row r="12" spans="2:43" s="16" customFormat="1" x14ac:dyDescent="0.25">
      <c r="B12" s="29">
        <f t="shared" si="0"/>
        <v>9</v>
      </c>
      <c r="C12" s="23"/>
      <c r="D12" s="23"/>
      <c r="E12" s="24"/>
      <c r="F12" s="23"/>
      <c r="G12" s="23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30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</row>
    <row r="13" spans="2:43" s="16" customFormat="1" x14ac:dyDescent="0.25">
      <c r="B13" s="29">
        <f t="shared" si="0"/>
        <v>10</v>
      </c>
      <c r="C13" s="23"/>
      <c r="D13" s="23"/>
      <c r="E13" s="24"/>
      <c r="F13" s="23"/>
      <c r="G13" s="23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30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</row>
    <row r="14" spans="2:43" s="16" customFormat="1" x14ac:dyDescent="0.25">
      <c r="B14" s="29">
        <f t="shared" si="0"/>
        <v>11</v>
      </c>
      <c r="C14" s="23"/>
      <c r="D14" s="23"/>
      <c r="E14" s="24"/>
      <c r="F14" s="23"/>
      <c r="G14" s="23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30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</row>
    <row r="15" spans="2:43" s="16" customFormat="1" x14ac:dyDescent="0.25">
      <c r="B15" s="29">
        <f t="shared" si="0"/>
        <v>12</v>
      </c>
      <c r="C15" s="23"/>
      <c r="D15" s="23"/>
      <c r="E15" s="24"/>
      <c r="F15" s="23"/>
      <c r="G15" s="23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30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2:43" s="16" customFormat="1" x14ac:dyDescent="0.25">
      <c r="B16" s="29">
        <f t="shared" si="0"/>
        <v>13</v>
      </c>
      <c r="C16" s="23"/>
      <c r="D16" s="23"/>
      <c r="E16" s="24"/>
      <c r="F16" s="23"/>
      <c r="G16" s="23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30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2:33" s="16" customFormat="1" x14ac:dyDescent="0.25">
      <c r="B17" s="29">
        <f t="shared" si="0"/>
        <v>14</v>
      </c>
      <c r="C17" s="23"/>
      <c r="D17" s="23"/>
      <c r="E17" s="24"/>
      <c r="F17" s="23"/>
      <c r="G17" s="23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30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</row>
    <row r="18" spans="2:33" s="16" customFormat="1" x14ac:dyDescent="0.25">
      <c r="B18" s="29">
        <f t="shared" si="0"/>
        <v>15</v>
      </c>
      <c r="C18" s="23"/>
      <c r="D18" s="23"/>
      <c r="E18" s="24"/>
      <c r="F18" s="23"/>
      <c r="G18" s="23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30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</row>
    <row r="19" spans="2:33" s="16" customFormat="1" x14ac:dyDescent="0.25">
      <c r="B19" s="29">
        <f t="shared" si="0"/>
        <v>16</v>
      </c>
      <c r="C19" s="23"/>
      <c r="D19" s="23"/>
      <c r="E19" s="24"/>
      <c r="F19" s="23"/>
      <c r="G19" s="23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30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</row>
    <row r="20" spans="2:33" s="16" customFormat="1" x14ac:dyDescent="0.25">
      <c r="B20" s="29">
        <f t="shared" si="0"/>
        <v>17</v>
      </c>
      <c r="C20" s="23"/>
      <c r="D20" s="23"/>
      <c r="E20" s="24"/>
      <c r="F20" s="23"/>
      <c r="G20" s="23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30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2:33" s="16" customFormat="1" x14ac:dyDescent="0.25">
      <c r="B21" s="29">
        <f t="shared" si="0"/>
        <v>18</v>
      </c>
      <c r="C21" s="23"/>
      <c r="D21" s="23"/>
      <c r="E21" s="24"/>
      <c r="F21" s="23"/>
      <c r="G21" s="23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30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</row>
    <row r="22" spans="2:33" s="16" customFormat="1" x14ac:dyDescent="0.25">
      <c r="B22" s="29">
        <f t="shared" si="0"/>
        <v>19</v>
      </c>
      <c r="C22" s="23"/>
      <c r="D22" s="23"/>
      <c r="E22" s="24"/>
      <c r="F22" s="23"/>
      <c r="G22" s="23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30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</row>
    <row r="23" spans="2:33" s="16" customFormat="1" x14ac:dyDescent="0.25">
      <c r="B23" s="29">
        <f t="shared" si="0"/>
        <v>20</v>
      </c>
      <c r="C23" s="23"/>
      <c r="D23" s="23"/>
      <c r="E23" s="24"/>
      <c r="F23" s="23"/>
      <c r="G23" s="23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30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</row>
    <row r="24" spans="2:33" s="16" customFormat="1" x14ac:dyDescent="0.25">
      <c r="B24" s="29">
        <f t="shared" si="0"/>
        <v>21</v>
      </c>
      <c r="C24" s="23"/>
      <c r="D24" s="23"/>
      <c r="E24" s="24"/>
      <c r="F24" s="23"/>
      <c r="G24" s="23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30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</row>
    <row r="25" spans="2:33" s="16" customFormat="1" x14ac:dyDescent="0.25">
      <c r="B25" s="29">
        <f t="shared" si="0"/>
        <v>22</v>
      </c>
      <c r="C25" s="23"/>
      <c r="D25" s="23"/>
      <c r="E25" s="24"/>
      <c r="F25" s="23"/>
      <c r="G25" s="23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30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</row>
    <row r="26" spans="2:33" s="16" customFormat="1" x14ac:dyDescent="0.25">
      <c r="B26" s="29">
        <f t="shared" si="0"/>
        <v>23</v>
      </c>
      <c r="C26" s="23"/>
      <c r="D26" s="23"/>
      <c r="E26" s="24"/>
      <c r="F26" s="23"/>
      <c r="G26" s="23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30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</row>
    <row r="27" spans="2:33" s="16" customFormat="1" x14ac:dyDescent="0.25">
      <c r="B27" s="29">
        <f t="shared" si="0"/>
        <v>24</v>
      </c>
      <c r="C27" s="23"/>
      <c r="D27" s="23"/>
      <c r="E27" s="24"/>
      <c r="F27" s="23"/>
      <c r="G27" s="23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30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</row>
    <row r="28" spans="2:33" s="16" customFormat="1" x14ac:dyDescent="0.25">
      <c r="B28" s="29">
        <f t="shared" si="0"/>
        <v>25</v>
      </c>
      <c r="C28" s="23"/>
      <c r="D28" s="23"/>
      <c r="E28" s="24"/>
      <c r="F28" s="23"/>
      <c r="G28" s="23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30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2:33" s="16" customFormat="1" x14ac:dyDescent="0.25">
      <c r="B29" s="29">
        <f t="shared" si="0"/>
        <v>26</v>
      </c>
      <c r="C29" s="23"/>
      <c r="D29" s="23"/>
      <c r="E29" s="24"/>
      <c r="F29" s="23"/>
      <c r="G29" s="23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30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</row>
    <row r="30" spans="2:33" s="16" customFormat="1" x14ac:dyDescent="0.25">
      <c r="B30" s="29">
        <f t="shared" si="0"/>
        <v>27</v>
      </c>
      <c r="C30" s="23"/>
      <c r="D30" s="23"/>
      <c r="E30" s="24"/>
      <c r="F30" s="23"/>
      <c r="G30" s="23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30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</row>
    <row r="31" spans="2:33" s="16" customFormat="1" x14ac:dyDescent="0.25">
      <c r="B31" s="29">
        <f t="shared" si="0"/>
        <v>28</v>
      </c>
      <c r="C31" s="23"/>
      <c r="D31" s="23"/>
      <c r="E31" s="24"/>
      <c r="F31" s="23"/>
      <c r="G31" s="23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30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</row>
    <row r="32" spans="2:33" s="16" customFormat="1" x14ac:dyDescent="0.25">
      <c r="B32" s="29">
        <f t="shared" si="0"/>
        <v>29</v>
      </c>
      <c r="C32" s="23"/>
      <c r="D32" s="23"/>
      <c r="E32" s="24"/>
      <c r="F32" s="23"/>
      <c r="G32" s="23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30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</row>
    <row r="33" spans="2:33" s="16" customFormat="1" x14ac:dyDescent="0.25">
      <c r="B33" s="29">
        <f t="shared" si="0"/>
        <v>30</v>
      </c>
      <c r="C33" s="23"/>
      <c r="D33" s="23"/>
      <c r="E33" s="24"/>
      <c r="F33" s="23"/>
      <c r="G33" s="23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30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</row>
    <row r="34" spans="2:33" s="16" customFormat="1" x14ac:dyDescent="0.25">
      <c r="B34" s="29">
        <f t="shared" si="0"/>
        <v>31</v>
      </c>
      <c r="C34" s="23"/>
      <c r="D34" s="23"/>
      <c r="E34" s="24"/>
      <c r="F34" s="23"/>
      <c r="G34" s="23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30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</row>
    <row r="35" spans="2:33" s="16" customFormat="1" x14ac:dyDescent="0.25">
      <c r="B35" s="29">
        <f t="shared" si="0"/>
        <v>32</v>
      </c>
      <c r="C35" s="23"/>
      <c r="D35" s="23"/>
      <c r="E35" s="24"/>
      <c r="F35" s="23"/>
      <c r="G35" s="23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30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</row>
    <row r="36" spans="2:33" s="16" customFormat="1" x14ac:dyDescent="0.25">
      <c r="B36" s="29">
        <f t="shared" si="0"/>
        <v>33</v>
      </c>
      <c r="C36" s="23"/>
      <c r="D36" s="23"/>
      <c r="E36" s="24"/>
      <c r="F36" s="23"/>
      <c r="G36" s="23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30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</row>
    <row r="37" spans="2:33" s="16" customFormat="1" x14ac:dyDescent="0.25">
      <c r="B37" s="29">
        <f t="shared" si="0"/>
        <v>34</v>
      </c>
      <c r="C37" s="23"/>
      <c r="D37" s="23"/>
      <c r="E37" s="24"/>
      <c r="F37" s="23"/>
      <c r="G37" s="23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30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</row>
    <row r="38" spans="2:33" s="16" customFormat="1" x14ac:dyDescent="0.25">
      <c r="B38" s="29">
        <f t="shared" si="0"/>
        <v>35</v>
      </c>
      <c r="C38" s="23"/>
      <c r="D38" s="23"/>
      <c r="E38" s="24"/>
      <c r="F38" s="23"/>
      <c r="G38" s="23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30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</row>
    <row r="39" spans="2:33" s="16" customFormat="1" x14ac:dyDescent="0.25">
      <c r="B39" s="29">
        <f t="shared" si="0"/>
        <v>36</v>
      </c>
      <c r="C39" s="23"/>
      <c r="D39" s="23"/>
      <c r="E39" s="24"/>
      <c r="F39" s="23"/>
      <c r="G39" s="23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30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</row>
    <row r="40" spans="2:33" s="16" customFormat="1" x14ac:dyDescent="0.25">
      <c r="B40" s="29">
        <f t="shared" si="0"/>
        <v>37</v>
      </c>
      <c r="C40" s="23"/>
      <c r="D40" s="23"/>
      <c r="E40" s="24"/>
      <c r="F40" s="23"/>
      <c r="G40" s="23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30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</row>
    <row r="41" spans="2:33" s="16" customFormat="1" x14ac:dyDescent="0.25">
      <c r="B41" s="29">
        <f t="shared" si="0"/>
        <v>38</v>
      </c>
      <c r="C41" s="23"/>
      <c r="D41" s="23"/>
      <c r="E41" s="24"/>
      <c r="F41" s="23"/>
      <c r="G41" s="23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30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</row>
    <row r="42" spans="2:33" s="16" customFormat="1" x14ac:dyDescent="0.25">
      <c r="B42" s="29">
        <f t="shared" si="0"/>
        <v>39</v>
      </c>
      <c r="C42" s="23"/>
      <c r="D42" s="23"/>
      <c r="E42" s="24"/>
      <c r="F42" s="23"/>
      <c r="G42" s="23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30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</row>
    <row r="43" spans="2:33" s="16" customFormat="1" x14ac:dyDescent="0.25">
      <c r="B43" s="29">
        <f t="shared" si="0"/>
        <v>40</v>
      </c>
      <c r="C43" s="23"/>
      <c r="D43" s="23"/>
      <c r="E43" s="24"/>
      <c r="F43" s="23"/>
      <c r="G43" s="23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30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</row>
    <row r="44" spans="2:33" s="16" customFormat="1" x14ac:dyDescent="0.25">
      <c r="B44" s="29">
        <f t="shared" si="0"/>
        <v>41</v>
      </c>
      <c r="C44" s="23"/>
      <c r="D44" s="23"/>
      <c r="E44" s="24"/>
      <c r="F44" s="23"/>
      <c r="G44" s="23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30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</row>
    <row r="45" spans="2:33" s="16" customFormat="1" x14ac:dyDescent="0.25">
      <c r="B45" s="29">
        <f t="shared" si="0"/>
        <v>42</v>
      </c>
      <c r="C45" s="23"/>
      <c r="D45" s="23"/>
      <c r="E45" s="24"/>
      <c r="F45" s="23"/>
      <c r="G45" s="23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30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</row>
    <row r="46" spans="2:33" s="16" customFormat="1" x14ac:dyDescent="0.25">
      <c r="B46" s="29">
        <f t="shared" si="0"/>
        <v>43</v>
      </c>
      <c r="C46" s="23"/>
      <c r="D46" s="23"/>
      <c r="E46" s="24"/>
      <c r="F46" s="23"/>
      <c r="G46" s="23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30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</row>
    <row r="47" spans="2:33" s="16" customFormat="1" x14ac:dyDescent="0.25">
      <c r="B47" s="29">
        <f t="shared" si="0"/>
        <v>44</v>
      </c>
      <c r="C47" s="23"/>
      <c r="D47" s="23"/>
      <c r="E47" s="24"/>
      <c r="F47" s="23"/>
      <c r="G47" s="23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30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</row>
    <row r="48" spans="2:33" s="16" customFormat="1" x14ac:dyDescent="0.25">
      <c r="B48" s="29">
        <f t="shared" si="0"/>
        <v>45</v>
      </c>
      <c r="C48" s="23"/>
      <c r="D48" s="23"/>
      <c r="E48" s="24"/>
      <c r="F48" s="23"/>
      <c r="G48" s="23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30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</row>
    <row r="49" spans="2:33" s="16" customFormat="1" x14ac:dyDescent="0.25">
      <c r="B49" s="29">
        <f t="shared" si="0"/>
        <v>46</v>
      </c>
      <c r="C49" s="23"/>
      <c r="D49" s="23"/>
      <c r="E49" s="24"/>
      <c r="F49" s="23"/>
      <c r="G49" s="23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30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</row>
    <row r="50" spans="2:33" s="16" customFormat="1" x14ac:dyDescent="0.25">
      <c r="B50" s="29">
        <f t="shared" si="0"/>
        <v>47</v>
      </c>
      <c r="C50" s="23"/>
      <c r="D50" s="23"/>
      <c r="E50" s="24"/>
      <c r="F50" s="23"/>
      <c r="G50" s="23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30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</row>
    <row r="51" spans="2:33" s="16" customFormat="1" x14ac:dyDescent="0.25">
      <c r="B51" s="29">
        <f t="shared" si="0"/>
        <v>48</v>
      </c>
      <c r="C51" s="23"/>
      <c r="D51" s="23"/>
      <c r="E51" s="24"/>
      <c r="F51" s="23"/>
      <c r="G51" s="23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30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</row>
    <row r="52" spans="2:33" x14ac:dyDescent="0.25">
      <c r="B52" s="29">
        <f t="shared" si="0"/>
        <v>49</v>
      </c>
      <c r="C52" s="25"/>
      <c r="D52" s="25"/>
      <c r="E52" s="26"/>
      <c r="F52" s="25"/>
      <c r="G52" s="25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31"/>
    </row>
    <row r="53" spans="2:33" x14ac:dyDescent="0.25">
      <c r="B53" s="29">
        <f t="shared" si="0"/>
        <v>50</v>
      </c>
      <c r="C53" s="25"/>
      <c r="D53" s="25"/>
      <c r="E53" s="26"/>
      <c r="F53" s="25"/>
      <c r="G53" s="25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31"/>
    </row>
    <row r="54" spans="2:33" x14ac:dyDescent="0.25">
      <c r="B54" s="29">
        <f t="shared" si="0"/>
        <v>51</v>
      </c>
      <c r="C54" s="25"/>
      <c r="D54" s="25"/>
      <c r="E54" s="26"/>
      <c r="F54" s="25"/>
      <c r="G54" s="25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31"/>
    </row>
    <row r="55" spans="2:33" x14ac:dyDescent="0.25">
      <c r="B55" s="29">
        <f t="shared" si="0"/>
        <v>52</v>
      </c>
      <c r="C55" s="25"/>
      <c r="D55" s="25"/>
      <c r="E55" s="26"/>
      <c r="F55" s="25"/>
      <c r="G55" s="25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31"/>
    </row>
    <row r="56" spans="2:33" x14ac:dyDescent="0.25">
      <c r="B56" s="32">
        <f t="shared" si="0"/>
        <v>53</v>
      </c>
      <c r="C56" s="33"/>
      <c r="D56" s="33"/>
      <c r="E56" s="34"/>
      <c r="F56" s="33"/>
      <c r="G56" s="33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ortation_donnees_bloomberg">
                <anchor moveWithCells="1" sizeWithCells="1">
                  <from>
                    <xdr:col>2</xdr:col>
                    <xdr:colOff>0</xdr:colOff>
                    <xdr:row>0</xdr:row>
                    <xdr:rowOff>152400</xdr:rowOff>
                  </from>
                  <to>
                    <xdr:col>4</xdr:col>
                    <xdr:colOff>38100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une fréquence dans la liste" promptTitle="Fréquence Dividendes" prompt="Choisir la fréquence de paiement de dividendes">
          <x14:formula1>
            <xm:f>Liste!B4:B8</xm:f>
          </x14:formula1>
          <xm:sqref>T4:T56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79" zoomScale="85" zoomScaleNormal="85" workbookViewId="0">
      <selection activeCell="D105" sqref="D105"/>
    </sheetView>
  </sheetViews>
  <sheetFormatPr baseColWidth="10" defaultRowHeight="15" x14ac:dyDescent="0.25"/>
  <cols>
    <col min="2" max="2" width="48.7109375" bestFit="1" customWidth="1"/>
    <col min="3" max="3" width="45.85546875" bestFit="1" customWidth="1"/>
    <col min="4" max="4" width="12.7109375" bestFit="1" customWidth="1"/>
    <col min="5" max="5" width="16" bestFit="1" customWidth="1"/>
    <col min="6" max="6" width="8.7109375" customWidth="1"/>
    <col min="7" max="7" width="9.28515625" customWidth="1"/>
    <col min="8" max="8" width="4.85546875" customWidth="1"/>
    <col min="9" max="9" width="7.7109375" customWidth="1"/>
    <col min="10" max="10" width="46.7109375" bestFit="1" customWidth="1"/>
    <col min="11" max="11" width="44" bestFit="1" customWidth="1"/>
    <col min="12" max="12" width="12" bestFit="1" customWidth="1"/>
    <col min="13" max="13" width="15.7109375" bestFit="1" customWidth="1"/>
    <col min="14" max="14" width="8.5703125" customWidth="1"/>
    <col min="15" max="15" width="9.140625" customWidth="1"/>
    <col min="16" max="16" width="4.7109375" customWidth="1"/>
    <col min="17" max="17" width="7.5703125" customWidth="1"/>
  </cols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B8"/>
  <sheetViews>
    <sheetView workbookViewId="0">
      <selection activeCell="H11" sqref="H11"/>
    </sheetView>
  </sheetViews>
  <sheetFormatPr baseColWidth="10" defaultRowHeight="15" x14ac:dyDescent="0.25"/>
  <cols>
    <col min="2" max="2" width="32.42578125" bestFit="1" customWidth="1"/>
  </cols>
  <sheetData>
    <row r="3" spans="2:2" x14ac:dyDescent="0.25">
      <c r="B3" t="s">
        <v>18</v>
      </c>
    </row>
    <row r="4" spans="2:2" x14ac:dyDescent="0.25">
      <c r="B4" s="4"/>
    </row>
    <row r="5" spans="2:2" x14ac:dyDescent="0.25">
      <c r="B5" s="4" t="s">
        <v>19</v>
      </c>
    </row>
    <row r="6" spans="2:2" x14ac:dyDescent="0.25">
      <c r="B6" s="4" t="s">
        <v>20</v>
      </c>
    </row>
    <row r="7" spans="2:2" x14ac:dyDescent="0.25">
      <c r="B7" s="4" t="s">
        <v>22</v>
      </c>
    </row>
    <row r="8" spans="2:2" x14ac:dyDescent="0.25">
      <c r="B8" s="4" t="s">
        <v>21</v>
      </c>
    </row>
  </sheetData>
  <autoFilter ref="B5:B8">
    <sortState ref="B5:B7">
      <sortCondition ref="B5:B7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Portefeuille</vt:lpstr>
      <vt:lpstr>TEMP</vt:lpstr>
      <vt:lpstr>Liste</vt:lpstr>
      <vt:lpstr>TEMP!FP</vt:lpstr>
      <vt:lpstr>TEMP!FP_1</vt:lpstr>
      <vt:lpstr>TEMP!FP_10</vt:lpstr>
      <vt:lpstr>TEMP!FP_11</vt:lpstr>
      <vt:lpstr>TEMP!FP_12</vt:lpstr>
      <vt:lpstr>TEMP!FP_13</vt:lpstr>
      <vt:lpstr>TEMP!FP_14</vt:lpstr>
      <vt:lpstr>TEMP!FP_15</vt:lpstr>
      <vt:lpstr>TEMP!FP_16</vt:lpstr>
      <vt:lpstr>TEMP!FP_17</vt:lpstr>
      <vt:lpstr>TEMP!FP_18</vt:lpstr>
      <vt:lpstr>TEMP!FP_19</vt:lpstr>
      <vt:lpstr>TEMP!FP_2</vt:lpstr>
      <vt:lpstr>TEMP!FP_20</vt:lpstr>
      <vt:lpstr>TEMP!FP_21</vt:lpstr>
      <vt:lpstr>TEMP!FP_3</vt:lpstr>
      <vt:lpstr>TEMP!FP_4</vt:lpstr>
      <vt:lpstr>TEMP!FP_5</vt:lpstr>
      <vt:lpstr>TEMP!FP_6</vt:lpstr>
      <vt:lpstr>TEMP!FP_7</vt:lpstr>
      <vt:lpstr>TEMP!FP_8</vt:lpstr>
      <vt:lpstr>TEMP!FP_9</vt:lpstr>
      <vt:lpstr>Liste!Fréquence_dividende</vt:lpstr>
      <vt:lpstr>Fréquence_dividende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2013-01-03T01:20:41Z</dcterms:created>
  <dcterms:modified xsi:type="dcterms:W3CDTF">2013-01-21T18:31:00Z</dcterms:modified>
</cp:coreProperties>
</file>