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15" yWindow="90" windowWidth="14655" windowHeight="8010"/>
  </bookViews>
  <sheets>
    <sheet name="Calendrier" sheetId="1" r:id="rId1"/>
    <sheet name="DATA" sheetId="2" r:id="rId2"/>
  </sheets>
  <definedNames>
    <definedName name="An_ref">Calendrier!$U$1</definedName>
    <definedName name="_xlnm.Print_Area" localSheetId="0">Calendrier!$A$1:$AG$33</definedName>
  </definedNames>
  <calcPr calcId="125725"/>
</workbook>
</file>

<file path=xl/calcChain.xml><?xml version="1.0" encoding="utf-8"?>
<calcChain xmlns="http://schemas.openxmlformats.org/spreadsheetml/2006/main">
  <c r="A6" i="1"/>
  <c r="AL4" l="1"/>
  <c r="AL5"/>
  <c r="AL9"/>
  <c r="AL11" s="1"/>
  <c r="AL13"/>
  <c r="AL14"/>
  <c r="AL15"/>
  <c r="AL3"/>
  <c r="AL2"/>
  <c r="AL1"/>
  <c r="B9" i="2"/>
  <c r="B10" s="1"/>
  <c r="B14"/>
  <c r="B13"/>
  <c r="B15"/>
  <c r="B5"/>
  <c r="B4"/>
  <c r="B3"/>
  <c r="B2"/>
  <c r="B1"/>
  <c r="Z22" i="1"/>
  <c r="Z24" s="1"/>
  <c r="AA24" s="1"/>
  <c r="AB24" s="1"/>
  <c r="AC24" s="1"/>
  <c r="AD24" s="1"/>
  <c r="AE24" s="1"/>
  <c r="AF24" s="1"/>
  <c r="Z25" s="1"/>
  <c r="R22"/>
  <c r="R24" s="1"/>
  <c r="S24" s="1"/>
  <c r="T24" s="1"/>
  <c r="U24" s="1"/>
  <c r="V24" s="1"/>
  <c r="W24" s="1"/>
  <c r="X24" s="1"/>
  <c r="R25" s="1"/>
  <c r="J22"/>
  <c r="J24" s="1"/>
  <c r="K24" s="1"/>
  <c r="L24" s="1"/>
  <c r="M24" s="1"/>
  <c r="N24" s="1"/>
  <c r="O24" s="1"/>
  <c r="P24" s="1"/>
  <c r="J25" s="1"/>
  <c r="B22"/>
  <c r="B24" s="1"/>
  <c r="C24" s="1"/>
  <c r="D24" s="1"/>
  <c r="E24" s="1"/>
  <c r="F24" s="1"/>
  <c r="G24" s="1"/>
  <c r="H24" s="1"/>
  <c r="B25" s="1"/>
  <c r="Z13"/>
  <c r="Z15" s="1"/>
  <c r="AA15" s="1"/>
  <c r="AB15" s="1"/>
  <c r="AC15" s="1"/>
  <c r="AD15" s="1"/>
  <c r="AE15" s="1"/>
  <c r="AF15" s="1"/>
  <c r="Z16" s="1"/>
  <c r="R13"/>
  <c r="R15" s="1"/>
  <c r="S15" s="1"/>
  <c r="T15" s="1"/>
  <c r="U15" s="1"/>
  <c r="V15" s="1"/>
  <c r="W15" s="1"/>
  <c r="X15" s="1"/>
  <c r="R16" s="1"/>
  <c r="J13"/>
  <c r="J15" s="1"/>
  <c r="K15" s="1"/>
  <c r="L15" s="1"/>
  <c r="M15" s="1"/>
  <c r="N15" s="1"/>
  <c r="O15" s="1"/>
  <c r="P15" s="1"/>
  <c r="J16" s="1"/>
  <c r="B13"/>
  <c r="B15" s="1"/>
  <c r="C15" s="1"/>
  <c r="D15" s="1"/>
  <c r="E15" s="1"/>
  <c r="F15" s="1"/>
  <c r="G15" s="1"/>
  <c r="H15" s="1"/>
  <c r="B16" s="1"/>
  <c r="Z4"/>
  <c r="Z6" s="1"/>
  <c r="AA6" s="1"/>
  <c r="AB6" s="1"/>
  <c r="AC6" s="1"/>
  <c r="AD6" s="1"/>
  <c r="AE6" s="1"/>
  <c r="AF6" s="1"/>
  <c r="Z7" s="1"/>
  <c r="R4"/>
  <c r="R6" s="1"/>
  <c r="S6" s="1"/>
  <c r="T6" s="1"/>
  <c r="U6" s="1"/>
  <c r="V6" s="1"/>
  <c r="W6" s="1"/>
  <c r="X6" s="1"/>
  <c r="R7" s="1"/>
  <c r="J4"/>
  <c r="J6" s="1"/>
  <c r="K6" s="1"/>
  <c r="L6" s="1"/>
  <c r="M6" s="1"/>
  <c r="N6" s="1"/>
  <c r="O6" s="1"/>
  <c r="B4"/>
  <c r="B6" s="1"/>
  <c r="C6" s="1"/>
  <c r="D6" s="1"/>
  <c r="E6" s="1"/>
  <c r="F6" s="1"/>
  <c r="G6" s="1"/>
  <c r="H6" s="1"/>
  <c r="B7" s="1"/>
  <c r="AL12" l="1"/>
  <c r="AL10"/>
  <c r="B12" i="2"/>
  <c r="B11"/>
  <c r="K25" i="1"/>
  <c r="J23"/>
  <c r="B23"/>
  <c r="C25"/>
  <c r="Z23"/>
  <c r="AA25"/>
  <c r="R23"/>
  <c r="S25"/>
  <c r="B14"/>
  <c r="C16"/>
  <c r="R14"/>
  <c r="S16"/>
  <c r="K16"/>
  <c r="J14"/>
  <c r="AA16"/>
  <c r="Z14"/>
  <c r="R5"/>
  <c r="S7"/>
  <c r="Z5"/>
  <c r="AA7"/>
  <c r="P6"/>
  <c r="J7" s="1"/>
  <c r="B5"/>
  <c r="C7"/>
  <c r="AQ2" l="1"/>
  <c r="G2" i="2"/>
  <c r="AA23" i="1"/>
  <c r="AB25"/>
  <c r="K23"/>
  <c r="L25"/>
  <c r="T25"/>
  <c r="S23"/>
  <c r="C23"/>
  <c r="D25"/>
  <c r="C14"/>
  <c r="D16"/>
  <c r="AA14"/>
  <c r="AB16"/>
  <c r="T16"/>
  <c r="S14"/>
  <c r="K14"/>
  <c r="L16"/>
  <c r="T7"/>
  <c r="S5"/>
  <c r="AB7"/>
  <c r="AA5"/>
  <c r="J5"/>
  <c r="K7"/>
  <c r="L7" s="1"/>
  <c r="D7"/>
  <c r="C5"/>
  <c r="AC25" l="1"/>
  <c r="AB23"/>
  <c r="D23"/>
  <c r="E25"/>
  <c r="L23"/>
  <c r="M25"/>
  <c r="T23"/>
  <c r="U25"/>
  <c r="AC16"/>
  <c r="AB14"/>
  <c r="D14"/>
  <c r="E16"/>
  <c r="L14"/>
  <c r="M16"/>
  <c r="T14"/>
  <c r="U16"/>
  <c r="U7"/>
  <c r="T5"/>
  <c r="AC7"/>
  <c r="AB5"/>
  <c r="K5"/>
  <c r="D5"/>
  <c r="E7"/>
  <c r="M7"/>
  <c r="L5"/>
  <c r="M23" l="1"/>
  <c r="N25"/>
  <c r="U23"/>
  <c r="V25"/>
  <c r="F25"/>
  <c r="E23"/>
  <c r="AC23"/>
  <c r="AD25"/>
  <c r="M14"/>
  <c r="N16"/>
  <c r="U14"/>
  <c r="V16"/>
  <c r="F16"/>
  <c r="E14"/>
  <c r="AC14"/>
  <c r="AD16"/>
  <c r="V7"/>
  <c r="U5"/>
  <c r="AD7"/>
  <c r="AC5"/>
  <c r="E5"/>
  <c r="F7"/>
  <c r="M5"/>
  <c r="N7"/>
  <c r="O25" l="1"/>
  <c r="N23"/>
  <c r="AD23"/>
  <c r="AE25"/>
  <c r="V23"/>
  <c r="W25"/>
  <c r="F23"/>
  <c r="G25"/>
  <c r="O16"/>
  <c r="N14"/>
  <c r="AD14"/>
  <c r="AE16"/>
  <c r="V14"/>
  <c r="W16"/>
  <c r="F14"/>
  <c r="G16"/>
  <c r="V5"/>
  <c r="W7"/>
  <c r="AD5"/>
  <c r="AE7"/>
  <c r="G7"/>
  <c r="F5"/>
  <c r="O7"/>
  <c r="N5"/>
  <c r="X25" l="1"/>
  <c r="W23"/>
  <c r="G23"/>
  <c r="H25"/>
  <c r="AE23"/>
  <c r="AF25"/>
  <c r="O23"/>
  <c r="P25"/>
  <c r="X16"/>
  <c r="W14"/>
  <c r="H16"/>
  <c r="G14"/>
  <c r="AE14"/>
  <c r="AF16"/>
  <c r="O14"/>
  <c r="P16"/>
  <c r="X7"/>
  <c r="W5"/>
  <c r="AF7"/>
  <c r="AE5"/>
  <c r="H7"/>
  <c r="G5"/>
  <c r="P7"/>
  <c r="O5"/>
  <c r="AF23" l="1"/>
  <c r="Z26"/>
  <c r="AA26" s="1"/>
  <c r="AB26" s="1"/>
  <c r="AC26" s="1"/>
  <c r="AD26" s="1"/>
  <c r="AE26" s="1"/>
  <c r="AF26" s="1"/>
  <c r="Z27" s="1"/>
  <c r="AA27" s="1"/>
  <c r="AB27" s="1"/>
  <c r="AC27" s="1"/>
  <c r="AD27" s="1"/>
  <c r="AE27" s="1"/>
  <c r="AF27" s="1"/>
  <c r="Z28" s="1"/>
  <c r="AA28" s="1"/>
  <c r="AB28" s="1"/>
  <c r="AC28" s="1"/>
  <c r="AD28" s="1"/>
  <c r="AE28" s="1"/>
  <c r="AF28" s="1"/>
  <c r="Z29" s="1"/>
  <c r="AA29" s="1"/>
  <c r="AB29" s="1"/>
  <c r="AC29" s="1"/>
  <c r="AD29" s="1"/>
  <c r="AE29" s="1"/>
  <c r="AF29" s="1"/>
  <c r="P23"/>
  <c r="J26"/>
  <c r="K26" s="1"/>
  <c r="L26" s="1"/>
  <c r="M26" s="1"/>
  <c r="N26" s="1"/>
  <c r="O26" s="1"/>
  <c r="P26" s="1"/>
  <c r="J27" s="1"/>
  <c r="K27" s="1"/>
  <c r="L27" s="1"/>
  <c r="M27" s="1"/>
  <c r="N27" s="1"/>
  <c r="O27" s="1"/>
  <c r="P27" s="1"/>
  <c r="J28" s="1"/>
  <c r="K28" s="1"/>
  <c r="L28" s="1"/>
  <c r="M28" s="1"/>
  <c r="N28" s="1"/>
  <c r="O28" s="1"/>
  <c r="P28" s="1"/>
  <c r="J29" s="1"/>
  <c r="K29" s="1"/>
  <c r="L29" s="1"/>
  <c r="M29" s="1"/>
  <c r="N29" s="1"/>
  <c r="O29" s="1"/>
  <c r="P29" s="1"/>
  <c r="B26"/>
  <c r="C26" s="1"/>
  <c r="D26" s="1"/>
  <c r="E26" s="1"/>
  <c r="F26" s="1"/>
  <c r="G26" s="1"/>
  <c r="H26" s="1"/>
  <c r="B27" s="1"/>
  <c r="C27" s="1"/>
  <c r="D27" s="1"/>
  <c r="E27" s="1"/>
  <c r="F27" s="1"/>
  <c r="G27" s="1"/>
  <c r="H27" s="1"/>
  <c r="B28" s="1"/>
  <c r="C28" s="1"/>
  <c r="D28" s="1"/>
  <c r="E28" s="1"/>
  <c r="F28" s="1"/>
  <c r="G28" s="1"/>
  <c r="H28" s="1"/>
  <c r="B29" s="1"/>
  <c r="C29" s="1"/>
  <c r="D29" s="1"/>
  <c r="E29" s="1"/>
  <c r="F29" s="1"/>
  <c r="G29" s="1"/>
  <c r="H29" s="1"/>
  <c r="H23"/>
  <c r="X23"/>
  <c r="R26"/>
  <c r="S26" s="1"/>
  <c r="T26" s="1"/>
  <c r="U26" s="1"/>
  <c r="V26" s="1"/>
  <c r="W26" s="1"/>
  <c r="X26" s="1"/>
  <c r="R27" s="1"/>
  <c r="S27" s="1"/>
  <c r="T27" s="1"/>
  <c r="U27" s="1"/>
  <c r="V27" s="1"/>
  <c r="W27" s="1"/>
  <c r="X27" s="1"/>
  <c r="R28" s="1"/>
  <c r="S28" s="1"/>
  <c r="T28" s="1"/>
  <c r="U28" s="1"/>
  <c r="V28" s="1"/>
  <c r="W28" s="1"/>
  <c r="X28" s="1"/>
  <c r="R29" s="1"/>
  <c r="S29" s="1"/>
  <c r="T29" s="1"/>
  <c r="U29" s="1"/>
  <c r="V29" s="1"/>
  <c r="W29" s="1"/>
  <c r="X29" s="1"/>
  <c r="Z17"/>
  <c r="AA17" s="1"/>
  <c r="AB17" s="1"/>
  <c r="AC17" s="1"/>
  <c r="AD17" s="1"/>
  <c r="AE17" s="1"/>
  <c r="AF17" s="1"/>
  <c r="Z18" s="1"/>
  <c r="AA18" s="1"/>
  <c r="AB18" s="1"/>
  <c r="AC18" s="1"/>
  <c r="AD18" s="1"/>
  <c r="AE18" s="1"/>
  <c r="AF18" s="1"/>
  <c r="Z19" s="1"/>
  <c r="AA19" s="1"/>
  <c r="AB19" s="1"/>
  <c r="AC19" s="1"/>
  <c r="AD19" s="1"/>
  <c r="AE19" s="1"/>
  <c r="AF19" s="1"/>
  <c r="Z20" s="1"/>
  <c r="AA20" s="1"/>
  <c r="AB20" s="1"/>
  <c r="AC20" s="1"/>
  <c r="AD20" s="1"/>
  <c r="AE20" s="1"/>
  <c r="AF20" s="1"/>
  <c r="AF14"/>
  <c r="B17"/>
  <c r="C17" s="1"/>
  <c r="D17" s="1"/>
  <c r="E17" s="1"/>
  <c r="F17" s="1"/>
  <c r="G17" s="1"/>
  <c r="H17" s="1"/>
  <c r="B18" s="1"/>
  <c r="C18" s="1"/>
  <c r="D18" s="1"/>
  <c r="E18" s="1"/>
  <c r="F18" s="1"/>
  <c r="G18" s="1"/>
  <c r="H18" s="1"/>
  <c r="B19" s="1"/>
  <c r="C19" s="1"/>
  <c r="D19" s="1"/>
  <c r="E19" s="1"/>
  <c r="F19" s="1"/>
  <c r="G19" s="1"/>
  <c r="H19" s="1"/>
  <c r="B20" s="1"/>
  <c r="C20" s="1"/>
  <c r="D20" s="1"/>
  <c r="E20" s="1"/>
  <c r="F20" s="1"/>
  <c r="G20" s="1"/>
  <c r="H20" s="1"/>
  <c r="H14"/>
  <c r="J17"/>
  <c r="K17" s="1"/>
  <c r="L17" s="1"/>
  <c r="M17" s="1"/>
  <c r="N17" s="1"/>
  <c r="O17" s="1"/>
  <c r="P17" s="1"/>
  <c r="J18" s="1"/>
  <c r="K18" s="1"/>
  <c r="L18" s="1"/>
  <c r="M18" s="1"/>
  <c r="N18" s="1"/>
  <c r="O18" s="1"/>
  <c r="P18" s="1"/>
  <c r="J19" s="1"/>
  <c r="K19" s="1"/>
  <c r="L19" s="1"/>
  <c r="M19" s="1"/>
  <c r="N19" s="1"/>
  <c r="O19" s="1"/>
  <c r="P19" s="1"/>
  <c r="J20" s="1"/>
  <c r="K20" s="1"/>
  <c r="L20" s="1"/>
  <c r="M20" s="1"/>
  <c r="N20" s="1"/>
  <c r="O20" s="1"/>
  <c r="P20" s="1"/>
  <c r="P14"/>
  <c r="X14"/>
  <c r="R17"/>
  <c r="S17" s="1"/>
  <c r="T17" s="1"/>
  <c r="U17" s="1"/>
  <c r="V17" s="1"/>
  <c r="W17" s="1"/>
  <c r="X17" s="1"/>
  <c r="R18" s="1"/>
  <c r="S18" s="1"/>
  <c r="T18" s="1"/>
  <c r="U18" s="1"/>
  <c r="V18" s="1"/>
  <c r="W18" s="1"/>
  <c r="X18" s="1"/>
  <c r="R19" s="1"/>
  <c r="S19" s="1"/>
  <c r="T19" s="1"/>
  <c r="U19" s="1"/>
  <c r="V19" s="1"/>
  <c r="W19" s="1"/>
  <c r="X19" s="1"/>
  <c r="R20" s="1"/>
  <c r="S20" s="1"/>
  <c r="T20" s="1"/>
  <c r="U20" s="1"/>
  <c r="V20" s="1"/>
  <c r="W20" s="1"/>
  <c r="X20" s="1"/>
  <c r="R8"/>
  <c r="S8" s="1"/>
  <c r="T8" s="1"/>
  <c r="U8" s="1"/>
  <c r="V8" s="1"/>
  <c r="W8" s="1"/>
  <c r="X8" s="1"/>
  <c r="R9" s="1"/>
  <c r="S9" s="1"/>
  <c r="T9" s="1"/>
  <c r="U9" s="1"/>
  <c r="V9" s="1"/>
  <c r="W9" s="1"/>
  <c r="X9" s="1"/>
  <c r="R10" s="1"/>
  <c r="S10" s="1"/>
  <c r="T10" s="1"/>
  <c r="U10" s="1"/>
  <c r="V10" s="1"/>
  <c r="W10" s="1"/>
  <c r="X10" s="1"/>
  <c r="R11" s="1"/>
  <c r="S11" s="1"/>
  <c r="T11" s="1"/>
  <c r="U11" s="1"/>
  <c r="V11" s="1"/>
  <c r="W11" s="1"/>
  <c r="X11" s="1"/>
  <c r="X5"/>
  <c r="Z8"/>
  <c r="AA8" s="1"/>
  <c r="AB8" s="1"/>
  <c r="AC8" s="1"/>
  <c r="AD8" s="1"/>
  <c r="AE8" s="1"/>
  <c r="AF8" s="1"/>
  <c r="Z9" s="1"/>
  <c r="AA9" s="1"/>
  <c r="AB9" s="1"/>
  <c r="AC9" s="1"/>
  <c r="AD9" s="1"/>
  <c r="AE9" s="1"/>
  <c r="AF9" s="1"/>
  <c r="Z10" s="1"/>
  <c r="AA10" s="1"/>
  <c r="AB10" s="1"/>
  <c r="AC10" s="1"/>
  <c r="AD10" s="1"/>
  <c r="AE10" s="1"/>
  <c r="AF10" s="1"/>
  <c r="Z11" s="1"/>
  <c r="AA11" s="1"/>
  <c r="AB11" s="1"/>
  <c r="AC11" s="1"/>
  <c r="AD11" s="1"/>
  <c r="AE11" s="1"/>
  <c r="AF11" s="1"/>
  <c r="AF5"/>
  <c r="H5"/>
  <c r="B8"/>
  <c r="C8" s="1"/>
  <c r="D8" s="1"/>
  <c r="E8" s="1"/>
  <c r="F8" s="1"/>
  <c r="G8" s="1"/>
  <c r="H8" s="1"/>
  <c r="B9" s="1"/>
  <c r="C9" s="1"/>
  <c r="D9" s="1"/>
  <c r="E9" s="1"/>
  <c r="F9" s="1"/>
  <c r="G9" s="1"/>
  <c r="H9" s="1"/>
  <c r="B10" s="1"/>
  <c r="C10" s="1"/>
  <c r="D10" s="1"/>
  <c r="E10" s="1"/>
  <c r="F10" s="1"/>
  <c r="G10" s="1"/>
  <c r="H10" s="1"/>
  <c r="B11" s="1"/>
  <c r="C11" s="1"/>
  <c r="D11" s="1"/>
  <c r="E11" s="1"/>
  <c r="F11" s="1"/>
  <c r="G11" s="1"/>
  <c r="H11" s="1"/>
  <c r="J8"/>
  <c r="K8" s="1"/>
  <c r="L8" s="1"/>
  <c r="M8" s="1"/>
  <c r="N8" s="1"/>
  <c r="O8" s="1"/>
  <c r="P8" s="1"/>
  <c r="J9" s="1"/>
  <c r="K9" s="1"/>
  <c r="L9" s="1"/>
  <c r="M9" s="1"/>
  <c r="N9" s="1"/>
  <c r="O9" s="1"/>
  <c r="P9" s="1"/>
  <c r="J10" s="1"/>
  <c r="K10" s="1"/>
  <c r="L10" s="1"/>
  <c r="M10" s="1"/>
  <c r="N10" s="1"/>
  <c r="O10" s="1"/>
  <c r="P10" s="1"/>
  <c r="J11" s="1"/>
  <c r="K11" s="1"/>
  <c r="L11" s="1"/>
  <c r="M11" s="1"/>
  <c r="N11" s="1"/>
  <c r="O11" s="1"/>
  <c r="P11" s="1"/>
  <c r="P5"/>
</calcChain>
</file>

<file path=xl/sharedStrings.xml><?xml version="1.0" encoding="utf-8"?>
<sst xmlns="http://schemas.openxmlformats.org/spreadsheetml/2006/main" count="23" uniqueCount="12">
  <si>
    <t>Jour de l'an</t>
  </si>
  <si>
    <t>Lundi de Pâques</t>
  </si>
  <si>
    <t>Fête du Travail</t>
  </si>
  <si>
    <t>Jeudi de l'Ascension</t>
  </si>
  <si>
    <t>Lundi de Pentecôte</t>
  </si>
  <si>
    <t>Fête Nationale</t>
  </si>
  <si>
    <t>Assomption</t>
  </si>
  <si>
    <t>La Toussaint</t>
  </si>
  <si>
    <t>Armistice</t>
  </si>
  <si>
    <t>Noël</t>
  </si>
  <si>
    <t>Dimanche de paques</t>
  </si>
  <si>
    <t>PLANNING   D'ASTREINTE</t>
  </si>
</sst>
</file>

<file path=xl/styles.xml><?xml version="1.0" encoding="utf-8"?>
<styleSheet xmlns="http://schemas.openxmlformats.org/spreadsheetml/2006/main">
  <numFmts count="2">
    <numFmt numFmtId="164" formatCode="mmmm"/>
    <numFmt numFmtId="165" formatCode="d"/>
  </numFmts>
  <fonts count="13">
    <font>
      <sz val="10"/>
      <name val="Arial"/>
    </font>
    <font>
      <sz val="8"/>
      <name val="Arial"/>
      <family val="2"/>
    </font>
    <font>
      <sz val="8"/>
      <name val="Century Gothic"/>
      <family val="2"/>
    </font>
    <font>
      <sz val="9"/>
      <name val="Century Gothic"/>
      <family val="2"/>
    </font>
    <font>
      <sz val="10"/>
      <name val="Century Gothic"/>
      <family val="2"/>
    </font>
    <font>
      <sz val="36"/>
      <name val="Century Gothic"/>
      <family val="2"/>
    </font>
    <font>
      <sz val="22"/>
      <name val="Century Gothic"/>
      <family val="2"/>
    </font>
    <font>
      <b/>
      <sz val="10"/>
      <color indexed="63"/>
      <name val="Century Gothic"/>
      <family val="2"/>
    </font>
    <font>
      <sz val="9"/>
      <color indexed="63"/>
      <name val="Century Gothic"/>
      <family val="2"/>
    </font>
    <font>
      <sz val="9"/>
      <name val="Palatino Linotype"/>
      <family val="2"/>
    </font>
    <font>
      <sz val="10"/>
      <name val="Arial"/>
      <family val="2"/>
    </font>
    <font>
      <sz val="9"/>
      <color rgb="FF2E3C1F"/>
      <name val="Lucida Sans Unicode"/>
      <family val="2"/>
    </font>
    <font>
      <sz val="28"/>
      <name val="Century Gothic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lightHorizontal">
        <fgColor indexed="57"/>
        <bgColor indexed="50"/>
      </patternFill>
    </fill>
    <fill>
      <patternFill patternType="solid">
        <fgColor indexed="57"/>
        <bgColor indexed="57"/>
      </patternFill>
    </fill>
    <fill>
      <patternFill patternType="solid">
        <fgColor rgb="FFFFFF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2"/>
      </bottom>
      <diagonal/>
    </border>
    <border>
      <left style="thin">
        <color indexed="23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medium">
        <color rgb="FFD0D0D0"/>
      </top>
      <bottom/>
      <diagonal/>
    </border>
    <border>
      <left style="medium">
        <color rgb="FFD0D0D0"/>
      </left>
      <right/>
      <top/>
      <bottom/>
      <diagonal/>
    </border>
    <border>
      <left/>
      <right style="medium">
        <color rgb="FFD0D0D0"/>
      </right>
      <top/>
      <bottom/>
      <diagonal/>
    </border>
    <border>
      <left style="medium">
        <color rgb="FFD0D0D0"/>
      </left>
      <right/>
      <top/>
      <bottom style="medium">
        <color rgb="FFD0D0D0"/>
      </bottom>
      <diagonal/>
    </border>
    <border>
      <left/>
      <right/>
      <top/>
      <bottom style="medium">
        <color rgb="FFD0D0D0"/>
      </bottom>
      <diagonal/>
    </border>
    <border>
      <left/>
      <right style="medium">
        <color rgb="FFD0D0D0"/>
      </right>
      <top/>
      <bottom style="medium">
        <color rgb="FFD0D0D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37">
    <xf numFmtId="0" fontId="0" fillId="0" borderId="0" xfId="0"/>
    <xf numFmtId="0" fontId="4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5" fillId="2" borderId="0" xfId="0" applyFont="1" applyFill="1" applyBorder="1" applyAlignment="1">
      <alignment horizontal="centerContinuous" vertical="center"/>
    </xf>
    <xf numFmtId="0" fontId="5" fillId="2" borderId="0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165" fontId="9" fillId="2" borderId="5" xfId="0" applyNumberFormat="1" applyFont="1" applyFill="1" applyBorder="1" applyAlignment="1">
      <alignment horizontal="left" vertical="center" wrapText="1"/>
    </xf>
    <xf numFmtId="165" fontId="9" fillId="2" borderId="6" xfId="0" applyNumberFormat="1" applyFont="1" applyFill="1" applyBorder="1" applyAlignment="1">
      <alignment horizontal="left" vertical="center" wrapText="1"/>
    </xf>
    <xf numFmtId="16" fontId="11" fillId="5" borderId="0" xfId="0" applyNumberFormat="1" applyFont="1" applyFill="1" applyAlignment="1">
      <alignment horizontal="center" wrapText="1"/>
    </xf>
    <xf numFmtId="16" fontId="11" fillId="5" borderId="9" xfId="0" applyNumberFormat="1" applyFont="1" applyFill="1" applyBorder="1" applyAlignment="1">
      <alignment horizontal="center" wrapText="1"/>
    </xf>
    <xf numFmtId="0" fontId="0" fillId="5" borderId="11" xfId="0" applyFill="1" applyBorder="1"/>
    <xf numFmtId="0" fontId="0" fillId="5" borderId="12" xfId="0" applyFill="1" applyBorder="1"/>
    <xf numFmtId="0" fontId="11" fillId="5" borderId="8" xfId="0" applyFont="1" applyFill="1" applyBorder="1" applyAlignment="1">
      <alignment horizontal="left" wrapText="1"/>
    </xf>
    <xf numFmtId="0" fontId="11" fillId="5" borderId="10" xfId="0" applyFont="1" applyFill="1" applyBorder="1" applyAlignment="1">
      <alignment horizontal="left" wrapText="1"/>
    </xf>
    <xf numFmtId="0" fontId="11" fillId="5" borderId="0" xfId="0" applyFont="1" applyFill="1" applyBorder="1" applyAlignment="1">
      <alignment horizontal="left" wrapText="1"/>
    </xf>
    <xf numFmtId="14" fontId="11" fillId="5" borderId="7" xfId="0" applyNumberFormat="1" applyFont="1" applyFill="1" applyBorder="1" applyAlignment="1">
      <alignment horizontal="left" wrapText="1"/>
    </xf>
    <xf numFmtId="14" fontId="11" fillId="5" borderId="0" xfId="0" applyNumberFormat="1" applyFont="1" applyFill="1" applyBorder="1" applyAlignment="1">
      <alignment horizontal="left" wrapText="1"/>
    </xf>
    <xf numFmtId="0" fontId="0" fillId="5" borderId="0" xfId="0" applyFill="1" applyBorder="1"/>
    <xf numFmtId="0" fontId="11" fillId="5" borderId="13" xfId="0" applyFont="1" applyFill="1" applyBorder="1" applyAlignment="1">
      <alignment horizontal="left" wrapText="1"/>
    </xf>
    <xf numFmtId="14" fontId="11" fillId="5" borderId="13" xfId="0" applyNumberFormat="1" applyFont="1" applyFill="1" applyBorder="1" applyAlignment="1">
      <alignment horizontal="left" wrapText="1"/>
    </xf>
    <xf numFmtId="16" fontId="11" fillId="5" borderId="13" xfId="0" applyNumberFormat="1" applyFont="1" applyFill="1" applyBorder="1" applyAlignment="1">
      <alignment horizontal="center" wrapText="1"/>
    </xf>
    <xf numFmtId="15" fontId="11" fillId="5" borderId="13" xfId="0" applyNumberFormat="1" applyFont="1" applyFill="1" applyBorder="1" applyAlignment="1">
      <alignment horizontal="left" wrapText="1"/>
    </xf>
    <xf numFmtId="0" fontId="0" fillId="0" borderId="0" xfId="0" applyBorder="1"/>
    <xf numFmtId="0" fontId="2" fillId="2" borderId="0" xfId="0" applyFont="1" applyFill="1" applyBorder="1" applyAlignment="1">
      <alignment vertical="center"/>
    </xf>
    <xf numFmtId="165" fontId="9" fillId="7" borderId="5" xfId="0" applyNumberFormat="1" applyFont="1" applyFill="1" applyBorder="1" applyAlignment="1">
      <alignment horizontal="left" vertical="center" wrapText="1"/>
    </xf>
    <xf numFmtId="165" fontId="9" fillId="8" borderId="5" xfId="0" applyNumberFormat="1" applyFont="1" applyFill="1" applyBorder="1" applyAlignment="1">
      <alignment horizontal="left" vertical="center" wrapText="1"/>
    </xf>
    <xf numFmtId="165" fontId="9" fillId="9" borderId="5" xfId="0" applyNumberFormat="1" applyFont="1" applyFill="1" applyBorder="1" applyAlignment="1">
      <alignment horizontal="left" vertical="center" wrapText="1"/>
    </xf>
    <xf numFmtId="165" fontId="9" fillId="7" borderId="6" xfId="0" applyNumberFormat="1" applyFont="1" applyFill="1" applyBorder="1" applyAlignment="1">
      <alignment horizontal="left" vertical="center" wrapText="1"/>
    </xf>
    <xf numFmtId="165" fontId="9" fillId="8" borderId="6" xfId="0" applyNumberFormat="1" applyFont="1" applyFill="1" applyBorder="1" applyAlignment="1">
      <alignment horizontal="left" vertical="center" wrapText="1"/>
    </xf>
    <xf numFmtId="165" fontId="9" fillId="9" borderId="6" xfId="0" applyNumberFormat="1" applyFont="1" applyFill="1" applyBorder="1" applyAlignment="1">
      <alignment horizontal="left" vertical="center" wrapText="1"/>
    </xf>
    <xf numFmtId="0" fontId="12" fillId="6" borderId="0" xfId="0" applyFont="1" applyFill="1" applyAlignment="1">
      <alignment horizontal="center" vertical="center"/>
    </xf>
    <xf numFmtId="164" fontId="7" fillId="3" borderId="1" xfId="0" applyNumberFormat="1" applyFont="1" applyFill="1" applyBorder="1" applyAlignment="1">
      <alignment horizontal="center" vertical="center"/>
    </xf>
    <xf numFmtId="164" fontId="7" fillId="3" borderId="2" xfId="0" applyNumberFormat="1" applyFont="1" applyFill="1" applyBorder="1" applyAlignment="1">
      <alignment horizontal="center" vertical="center"/>
    </xf>
    <xf numFmtId="164" fontId="7" fillId="3" borderId="3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</cellXfs>
  <cellStyles count="2">
    <cellStyle name="Normal" xfId="0" builtinId="0"/>
    <cellStyle name="Normal 3" xfId="1"/>
  </cellStyles>
  <dxfs count="3">
    <dxf>
      <font>
        <b/>
        <i val="0"/>
        <color rgb="FFFF0000"/>
      </font>
    </dxf>
    <dxf>
      <fill>
        <patternFill>
          <bgColor theme="0" tint="-0.24994659260841701"/>
        </patternFill>
      </fill>
    </dxf>
    <dxf>
      <font>
        <color theme="0"/>
      </font>
      <fill>
        <gradientFill degree="90">
          <stop position="0">
            <color rgb="FF0070C0"/>
          </stop>
          <stop position="0.5">
            <color rgb="FF00B0F0"/>
          </stop>
          <stop position="1">
            <color rgb="FF0070C0"/>
          </stop>
        </gradient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77777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DDDDDD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5E9FF"/>
      <rgbColor rgb="00CCFFCC"/>
      <rgbColor rgb="00FFEECD"/>
      <rgbColor rgb="00F7FBFF"/>
      <rgbColor rgb="00FF99CC"/>
      <rgbColor rgb="00CC99FF"/>
      <rgbColor rgb="00FFCC99"/>
      <rgbColor rgb="003366FF"/>
      <rgbColor rgb="0033CCCC"/>
      <rgbColor rgb="00D7E3C3"/>
      <rgbColor rgb="00FFCC00"/>
      <rgbColor rgb="00FF9900"/>
      <rgbColor rgb="00FF6600"/>
      <rgbColor rgb="00717789"/>
      <rgbColor rgb="00969696"/>
      <rgbColor rgb="00003366"/>
      <rgbColor rgb="00F3F8E8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xecutive">
      <a:majorFont>
        <a:latin typeface="Century Gothic"/>
        <a:ea typeface=""/>
        <a:cs typeface=""/>
        <a:font script="Jpan" typeface="HGｺﾞｼｯｸM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Palatino Linotype"/>
        <a:ea typeface=""/>
        <a:cs typeface=""/>
        <a:font script="Jpan" typeface="HGS明朝E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50"/>
    <pageSetUpPr fitToPage="1"/>
  </sheetPr>
  <dimension ref="A1:BA29"/>
  <sheetViews>
    <sheetView tabSelected="1" zoomScale="90" zoomScaleNormal="90" workbookViewId="0">
      <selection activeCell="AH15" sqref="AH15"/>
    </sheetView>
  </sheetViews>
  <sheetFormatPr baseColWidth="10" defaultColWidth="9.140625" defaultRowHeight="13.5"/>
  <cols>
    <col min="1" max="1" width="3.7109375" style="2" customWidth="1"/>
    <col min="2" max="32" width="5.42578125" style="2" customWidth="1"/>
    <col min="33" max="36" width="9.140625" style="2"/>
    <col min="37" max="38" width="19.5703125" customWidth="1"/>
    <col min="39" max="43" width="11.42578125"/>
    <col min="44" max="256" width="9.140625" style="2"/>
    <col min="257" max="257" width="3.7109375" style="2" customWidth="1"/>
    <col min="258" max="264" width="5.42578125" style="2" customWidth="1"/>
    <col min="265" max="265" width="3.7109375" style="2" customWidth="1"/>
    <col min="266" max="272" width="5.42578125" style="2" customWidth="1"/>
    <col min="273" max="273" width="3.7109375" style="2" customWidth="1"/>
    <col min="274" max="280" width="5.42578125" style="2" customWidth="1"/>
    <col min="281" max="281" width="3.7109375" style="2" customWidth="1"/>
    <col min="282" max="512" width="9.140625" style="2"/>
    <col min="513" max="513" width="3.7109375" style="2" customWidth="1"/>
    <col min="514" max="520" width="5.42578125" style="2" customWidth="1"/>
    <col min="521" max="521" width="3.7109375" style="2" customWidth="1"/>
    <col min="522" max="528" width="5.42578125" style="2" customWidth="1"/>
    <col min="529" max="529" width="3.7109375" style="2" customWidth="1"/>
    <col min="530" max="536" width="5.42578125" style="2" customWidth="1"/>
    <col min="537" max="537" width="3.7109375" style="2" customWidth="1"/>
    <col min="538" max="768" width="9.140625" style="2"/>
    <col min="769" max="769" width="3.7109375" style="2" customWidth="1"/>
    <col min="770" max="776" width="5.42578125" style="2" customWidth="1"/>
    <col min="777" max="777" width="3.7109375" style="2" customWidth="1"/>
    <col min="778" max="784" width="5.42578125" style="2" customWidth="1"/>
    <col min="785" max="785" width="3.7109375" style="2" customWidth="1"/>
    <col min="786" max="792" width="5.42578125" style="2" customWidth="1"/>
    <col min="793" max="793" width="3.7109375" style="2" customWidth="1"/>
    <col min="794" max="1024" width="9.140625" style="2"/>
    <col min="1025" max="1025" width="3.7109375" style="2" customWidth="1"/>
    <col min="1026" max="1032" width="5.42578125" style="2" customWidth="1"/>
    <col min="1033" max="1033" width="3.7109375" style="2" customWidth="1"/>
    <col min="1034" max="1040" width="5.42578125" style="2" customWidth="1"/>
    <col min="1041" max="1041" width="3.7109375" style="2" customWidth="1"/>
    <col min="1042" max="1048" width="5.42578125" style="2" customWidth="1"/>
    <col min="1049" max="1049" width="3.7109375" style="2" customWidth="1"/>
    <col min="1050" max="1280" width="9.140625" style="2"/>
    <col min="1281" max="1281" width="3.7109375" style="2" customWidth="1"/>
    <col min="1282" max="1288" width="5.42578125" style="2" customWidth="1"/>
    <col min="1289" max="1289" width="3.7109375" style="2" customWidth="1"/>
    <col min="1290" max="1296" width="5.42578125" style="2" customWidth="1"/>
    <col min="1297" max="1297" width="3.7109375" style="2" customWidth="1"/>
    <col min="1298" max="1304" width="5.42578125" style="2" customWidth="1"/>
    <col min="1305" max="1305" width="3.7109375" style="2" customWidth="1"/>
    <col min="1306" max="1536" width="9.140625" style="2"/>
    <col min="1537" max="1537" width="3.7109375" style="2" customWidth="1"/>
    <col min="1538" max="1544" width="5.42578125" style="2" customWidth="1"/>
    <col min="1545" max="1545" width="3.7109375" style="2" customWidth="1"/>
    <col min="1546" max="1552" width="5.42578125" style="2" customWidth="1"/>
    <col min="1553" max="1553" width="3.7109375" style="2" customWidth="1"/>
    <col min="1554" max="1560" width="5.42578125" style="2" customWidth="1"/>
    <col min="1561" max="1561" width="3.7109375" style="2" customWidth="1"/>
    <col min="1562" max="1792" width="9.140625" style="2"/>
    <col min="1793" max="1793" width="3.7109375" style="2" customWidth="1"/>
    <col min="1794" max="1800" width="5.42578125" style="2" customWidth="1"/>
    <col min="1801" max="1801" width="3.7109375" style="2" customWidth="1"/>
    <col min="1802" max="1808" width="5.42578125" style="2" customWidth="1"/>
    <col min="1809" max="1809" width="3.7109375" style="2" customWidth="1"/>
    <col min="1810" max="1816" width="5.42578125" style="2" customWidth="1"/>
    <col min="1817" max="1817" width="3.7109375" style="2" customWidth="1"/>
    <col min="1818" max="2048" width="9.140625" style="2"/>
    <col min="2049" max="2049" width="3.7109375" style="2" customWidth="1"/>
    <col min="2050" max="2056" width="5.42578125" style="2" customWidth="1"/>
    <col min="2057" max="2057" width="3.7109375" style="2" customWidth="1"/>
    <col min="2058" max="2064" width="5.42578125" style="2" customWidth="1"/>
    <col min="2065" max="2065" width="3.7109375" style="2" customWidth="1"/>
    <col min="2066" max="2072" width="5.42578125" style="2" customWidth="1"/>
    <col min="2073" max="2073" width="3.7109375" style="2" customWidth="1"/>
    <col min="2074" max="2304" width="9.140625" style="2"/>
    <col min="2305" max="2305" width="3.7109375" style="2" customWidth="1"/>
    <col min="2306" max="2312" width="5.42578125" style="2" customWidth="1"/>
    <col min="2313" max="2313" width="3.7109375" style="2" customWidth="1"/>
    <col min="2314" max="2320" width="5.42578125" style="2" customWidth="1"/>
    <col min="2321" max="2321" width="3.7109375" style="2" customWidth="1"/>
    <col min="2322" max="2328" width="5.42578125" style="2" customWidth="1"/>
    <col min="2329" max="2329" width="3.7109375" style="2" customWidth="1"/>
    <col min="2330" max="2560" width="9.140625" style="2"/>
    <col min="2561" max="2561" width="3.7109375" style="2" customWidth="1"/>
    <col min="2562" max="2568" width="5.42578125" style="2" customWidth="1"/>
    <col min="2569" max="2569" width="3.7109375" style="2" customWidth="1"/>
    <col min="2570" max="2576" width="5.42578125" style="2" customWidth="1"/>
    <col min="2577" max="2577" width="3.7109375" style="2" customWidth="1"/>
    <col min="2578" max="2584" width="5.42578125" style="2" customWidth="1"/>
    <col min="2585" max="2585" width="3.7109375" style="2" customWidth="1"/>
    <col min="2586" max="2816" width="9.140625" style="2"/>
    <col min="2817" max="2817" width="3.7109375" style="2" customWidth="1"/>
    <col min="2818" max="2824" width="5.42578125" style="2" customWidth="1"/>
    <col min="2825" max="2825" width="3.7109375" style="2" customWidth="1"/>
    <col min="2826" max="2832" width="5.42578125" style="2" customWidth="1"/>
    <col min="2833" max="2833" width="3.7109375" style="2" customWidth="1"/>
    <col min="2834" max="2840" width="5.42578125" style="2" customWidth="1"/>
    <col min="2841" max="2841" width="3.7109375" style="2" customWidth="1"/>
    <col min="2842" max="3072" width="9.140625" style="2"/>
    <col min="3073" max="3073" width="3.7109375" style="2" customWidth="1"/>
    <col min="3074" max="3080" width="5.42578125" style="2" customWidth="1"/>
    <col min="3081" max="3081" width="3.7109375" style="2" customWidth="1"/>
    <col min="3082" max="3088" width="5.42578125" style="2" customWidth="1"/>
    <col min="3089" max="3089" width="3.7109375" style="2" customWidth="1"/>
    <col min="3090" max="3096" width="5.42578125" style="2" customWidth="1"/>
    <col min="3097" max="3097" width="3.7109375" style="2" customWidth="1"/>
    <col min="3098" max="3328" width="9.140625" style="2"/>
    <col min="3329" max="3329" width="3.7109375" style="2" customWidth="1"/>
    <col min="3330" max="3336" width="5.42578125" style="2" customWidth="1"/>
    <col min="3337" max="3337" width="3.7109375" style="2" customWidth="1"/>
    <col min="3338" max="3344" width="5.42578125" style="2" customWidth="1"/>
    <col min="3345" max="3345" width="3.7109375" style="2" customWidth="1"/>
    <col min="3346" max="3352" width="5.42578125" style="2" customWidth="1"/>
    <col min="3353" max="3353" width="3.7109375" style="2" customWidth="1"/>
    <col min="3354" max="3584" width="9.140625" style="2"/>
    <col min="3585" max="3585" width="3.7109375" style="2" customWidth="1"/>
    <col min="3586" max="3592" width="5.42578125" style="2" customWidth="1"/>
    <col min="3593" max="3593" width="3.7109375" style="2" customWidth="1"/>
    <col min="3594" max="3600" width="5.42578125" style="2" customWidth="1"/>
    <col min="3601" max="3601" width="3.7109375" style="2" customWidth="1"/>
    <col min="3602" max="3608" width="5.42578125" style="2" customWidth="1"/>
    <col min="3609" max="3609" width="3.7109375" style="2" customWidth="1"/>
    <col min="3610" max="3840" width="9.140625" style="2"/>
    <col min="3841" max="3841" width="3.7109375" style="2" customWidth="1"/>
    <col min="3842" max="3848" width="5.42578125" style="2" customWidth="1"/>
    <col min="3849" max="3849" width="3.7109375" style="2" customWidth="1"/>
    <col min="3850" max="3856" width="5.42578125" style="2" customWidth="1"/>
    <col min="3857" max="3857" width="3.7109375" style="2" customWidth="1"/>
    <col min="3858" max="3864" width="5.42578125" style="2" customWidth="1"/>
    <col min="3865" max="3865" width="3.7109375" style="2" customWidth="1"/>
    <col min="3866" max="4096" width="9.140625" style="2"/>
    <col min="4097" max="4097" width="3.7109375" style="2" customWidth="1"/>
    <col min="4098" max="4104" width="5.42578125" style="2" customWidth="1"/>
    <col min="4105" max="4105" width="3.7109375" style="2" customWidth="1"/>
    <col min="4106" max="4112" width="5.42578125" style="2" customWidth="1"/>
    <col min="4113" max="4113" width="3.7109375" style="2" customWidth="1"/>
    <col min="4114" max="4120" width="5.42578125" style="2" customWidth="1"/>
    <col min="4121" max="4121" width="3.7109375" style="2" customWidth="1"/>
    <col min="4122" max="4352" width="9.140625" style="2"/>
    <col min="4353" max="4353" width="3.7109375" style="2" customWidth="1"/>
    <col min="4354" max="4360" width="5.42578125" style="2" customWidth="1"/>
    <col min="4361" max="4361" width="3.7109375" style="2" customWidth="1"/>
    <col min="4362" max="4368" width="5.42578125" style="2" customWidth="1"/>
    <col min="4369" max="4369" width="3.7109375" style="2" customWidth="1"/>
    <col min="4370" max="4376" width="5.42578125" style="2" customWidth="1"/>
    <col min="4377" max="4377" width="3.7109375" style="2" customWidth="1"/>
    <col min="4378" max="4608" width="9.140625" style="2"/>
    <col min="4609" max="4609" width="3.7109375" style="2" customWidth="1"/>
    <col min="4610" max="4616" width="5.42578125" style="2" customWidth="1"/>
    <col min="4617" max="4617" width="3.7109375" style="2" customWidth="1"/>
    <col min="4618" max="4624" width="5.42578125" style="2" customWidth="1"/>
    <col min="4625" max="4625" width="3.7109375" style="2" customWidth="1"/>
    <col min="4626" max="4632" width="5.42578125" style="2" customWidth="1"/>
    <col min="4633" max="4633" width="3.7109375" style="2" customWidth="1"/>
    <col min="4634" max="4864" width="9.140625" style="2"/>
    <col min="4865" max="4865" width="3.7109375" style="2" customWidth="1"/>
    <col min="4866" max="4872" width="5.42578125" style="2" customWidth="1"/>
    <col min="4873" max="4873" width="3.7109375" style="2" customWidth="1"/>
    <col min="4874" max="4880" width="5.42578125" style="2" customWidth="1"/>
    <col min="4881" max="4881" width="3.7109375" style="2" customWidth="1"/>
    <col min="4882" max="4888" width="5.42578125" style="2" customWidth="1"/>
    <col min="4889" max="4889" width="3.7109375" style="2" customWidth="1"/>
    <col min="4890" max="5120" width="9.140625" style="2"/>
    <col min="5121" max="5121" width="3.7109375" style="2" customWidth="1"/>
    <col min="5122" max="5128" width="5.42578125" style="2" customWidth="1"/>
    <col min="5129" max="5129" width="3.7109375" style="2" customWidth="1"/>
    <col min="5130" max="5136" width="5.42578125" style="2" customWidth="1"/>
    <col min="5137" max="5137" width="3.7109375" style="2" customWidth="1"/>
    <col min="5138" max="5144" width="5.42578125" style="2" customWidth="1"/>
    <col min="5145" max="5145" width="3.7109375" style="2" customWidth="1"/>
    <col min="5146" max="5376" width="9.140625" style="2"/>
    <col min="5377" max="5377" width="3.7109375" style="2" customWidth="1"/>
    <col min="5378" max="5384" width="5.42578125" style="2" customWidth="1"/>
    <col min="5385" max="5385" width="3.7109375" style="2" customWidth="1"/>
    <col min="5386" max="5392" width="5.42578125" style="2" customWidth="1"/>
    <col min="5393" max="5393" width="3.7109375" style="2" customWidth="1"/>
    <col min="5394" max="5400" width="5.42578125" style="2" customWidth="1"/>
    <col min="5401" max="5401" width="3.7109375" style="2" customWidth="1"/>
    <col min="5402" max="5632" width="9.140625" style="2"/>
    <col min="5633" max="5633" width="3.7109375" style="2" customWidth="1"/>
    <col min="5634" max="5640" width="5.42578125" style="2" customWidth="1"/>
    <col min="5641" max="5641" width="3.7109375" style="2" customWidth="1"/>
    <col min="5642" max="5648" width="5.42578125" style="2" customWidth="1"/>
    <col min="5649" max="5649" width="3.7109375" style="2" customWidth="1"/>
    <col min="5650" max="5656" width="5.42578125" style="2" customWidth="1"/>
    <col min="5657" max="5657" width="3.7109375" style="2" customWidth="1"/>
    <col min="5658" max="5888" width="9.140625" style="2"/>
    <col min="5889" max="5889" width="3.7109375" style="2" customWidth="1"/>
    <col min="5890" max="5896" width="5.42578125" style="2" customWidth="1"/>
    <col min="5897" max="5897" width="3.7109375" style="2" customWidth="1"/>
    <col min="5898" max="5904" width="5.42578125" style="2" customWidth="1"/>
    <col min="5905" max="5905" width="3.7109375" style="2" customWidth="1"/>
    <col min="5906" max="5912" width="5.42578125" style="2" customWidth="1"/>
    <col min="5913" max="5913" width="3.7109375" style="2" customWidth="1"/>
    <col min="5914" max="6144" width="9.140625" style="2"/>
    <col min="6145" max="6145" width="3.7109375" style="2" customWidth="1"/>
    <col min="6146" max="6152" width="5.42578125" style="2" customWidth="1"/>
    <col min="6153" max="6153" width="3.7109375" style="2" customWidth="1"/>
    <col min="6154" max="6160" width="5.42578125" style="2" customWidth="1"/>
    <col min="6161" max="6161" width="3.7109375" style="2" customWidth="1"/>
    <col min="6162" max="6168" width="5.42578125" style="2" customWidth="1"/>
    <col min="6169" max="6169" width="3.7109375" style="2" customWidth="1"/>
    <col min="6170" max="6400" width="9.140625" style="2"/>
    <col min="6401" max="6401" width="3.7109375" style="2" customWidth="1"/>
    <col min="6402" max="6408" width="5.42578125" style="2" customWidth="1"/>
    <col min="6409" max="6409" width="3.7109375" style="2" customWidth="1"/>
    <col min="6410" max="6416" width="5.42578125" style="2" customWidth="1"/>
    <col min="6417" max="6417" width="3.7109375" style="2" customWidth="1"/>
    <col min="6418" max="6424" width="5.42578125" style="2" customWidth="1"/>
    <col min="6425" max="6425" width="3.7109375" style="2" customWidth="1"/>
    <col min="6426" max="6656" width="9.140625" style="2"/>
    <col min="6657" max="6657" width="3.7109375" style="2" customWidth="1"/>
    <col min="6658" max="6664" width="5.42578125" style="2" customWidth="1"/>
    <col min="6665" max="6665" width="3.7109375" style="2" customWidth="1"/>
    <col min="6666" max="6672" width="5.42578125" style="2" customWidth="1"/>
    <col min="6673" max="6673" width="3.7109375" style="2" customWidth="1"/>
    <col min="6674" max="6680" width="5.42578125" style="2" customWidth="1"/>
    <col min="6681" max="6681" width="3.7109375" style="2" customWidth="1"/>
    <col min="6682" max="6912" width="9.140625" style="2"/>
    <col min="6913" max="6913" width="3.7109375" style="2" customWidth="1"/>
    <col min="6914" max="6920" width="5.42578125" style="2" customWidth="1"/>
    <col min="6921" max="6921" width="3.7109375" style="2" customWidth="1"/>
    <col min="6922" max="6928" width="5.42578125" style="2" customWidth="1"/>
    <col min="6929" max="6929" width="3.7109375" style="2" customWidth="1"/>
    <col min="6930" max="6936" width="5.42578125" style="2" customWidth="1"/>
    <col min="6937" max="6937" width="3.7109375" style="2" customWidth="1"/>
    <col min="6938" max="7168" width="9.140625" style="2"/>
    <col min="7169" max="7169" width="3.7109375" style="2" customWidth="1"/>
    <col min="7170" max="7176" width="5.42578125" style="2" customWidth="1"/>
    <col min="7177" max="7177" width="3.7109375" style="2" customWidth="1"/>
    <col min="7178" max="7184" width="5.42578125" style="2" customWidth="1"/>
    <col min="7185" max="7185" width="3.7109375" style="2" customWidth="1"/>
    <col min="7186" max="7192" width="5.42578125" style="2" customWidth="1"/>
    <col min="7193" max="7193" width="3.7109375" style="2" customWidth="1"/>
    <col min="7194" max="7424" width="9.140625" style="2"/>
    <col min="7425" max="7425" width="3.7109375" style="2" customWidth="1"/>
    <col min="7426" max="7432" width="5.42578125" style="2" customWidth="1"/>
    <col min="7433" max="7433" width="3.7109375" style="2" customWidth="1"/>
    <col min="7434" max="7440" width="5.42578125" style="2" customWidth="1"/>
    <col min="7441" max="7441" width="3.7109375" style="2" customWidth="1"/>
    <col min="7442" max="7448" width="5.42578125" style="2" customWidth="1"/>
    <col min="7449" max="7449" width="3.7109375" style="2" customWidth="1"/>
    <col min="7450" max="7680" width="9.140625" style="2"/>
    <col min="7681" max="7681" width="3.7109375" style="2" customWidth="1"/>
    <col min="7682" max="7688" width="5.42578125" style="2" customWidth="1"/>
    <col min="7689" max="7689" width="3.7109375" style="2" customWidth="1"/>
    <col min="7690" max="7696" width="5.42578125" style="2" customWidth="1"/>
    <col min="7697" max="7697" width="3.7109375" style="2" customWidth="1"/>
    <col min="7698" max="7704" width="5.42578125" style="2" customWidth="1"/>
    <col min="7705" max="7705" width="3.7109375" style="2" customWidth="1"/>
    <col min="7706" max="7936" width="9.140625" style="2"/>
    <col min="7937" max="7937" width="3.7109375" style="2" customWidth="1"/>
    <col min="7938" max="7944" width="5.42578125" style="2" customWidth="1"/>
    <col min="7945" max="7945" width="3.7109375" style="2" customWidth="1"/>
    <col min="7946" max="7952" width="5.42578125" style="2" customWidth="1"/>
    <col min="7953" max="7953" width="3.7109375" style="2" customWidth="1"/>
    <col min="7954" max="7960" width="5.42578125" style="2" customWidth="1"/>
    <col min="7961" max="7961" width="3.7109375" style="2" customWidth="1"/>
    <col min="7962" max="8192" width="9.140625" style="2"/>
    <col min="8193" max="8193" width="3.7109375" style="2" customWidth="1"/>
    <col min="8194" max="8200" width="5.42578125" style="2" customWidth="1"/>
    <col min="8201" max="8201" width="3.7109375" style="2" customWidth="1"/>
    <col min="8202" max="8208" width="5.42578125" style="2" customWidth="1"/>
    <col min="8209" max="8209" width="3.7109375" style="2" customWidth="1"/>
    <col min="8210" max="8216" width="5.42578125" style="2" customWidth="1"/>
    <col min="8217" max="8217" width="3.7109375" style="2" customWidth="1"/>
    <col min="8218" max="8448" width="9.140625" style="2"/>
    <col min="8449" max="8449" width="3.7109375" style="2" customWidth="1"/>
    <col min="8450" max="8456" width="5.42578125" style="2" customWidth="1"/>
    <col min="8457" max="8457" width="3.7109375" style="2" customWidth="1"/>
    <col min="8458" max="8464" width="5.42578125" style="2" customWidth="1"/>
    <col min="8465" max="8465" width="3.7109375" style="2" customWidth="1"/>
    <col min="8466" max="8472" width="5.42578125" style="2" customWidth="1"/>
    <col min="8473" max="8473" width="3.7109375" style="2" customWidth="1"/>
    <col min="8474" max="8704" width="9.140625" style="2"/>
    <col min="8705" max="8705" width="3.7109375" style="2" customWidth="1"/>
    <col min="8706" max="8712" width="5.42578125" style="2" customWidth="1"/>
    <col min="8713" max="8713" width="3.7109375" style="2" customWidth="1"/>
    <col min="8714" max="8720" width="5.42578125" style="2" customWidth="1"/>
    <col min="8721" max="8721" width="3.7109375" style="2" customWidth="1"/>
    <col min="8722" max="8728" width="5.42578125" style="2" customWidth="1"/>
    <col min="8729" max="8729" width="3.7109375" style="2" customWidth="1"/>
    <col min="8730" max="8960" width="9.140625" style="2"/>
    <col min="8961" max="8961" width="3.7109375" style="2" customWidth="1"/>
    <col min="8962" max="8968" width="5.42578125" style="2" customWidth="1"/>
    <col min="8969" max="8969" width="3.7109375" style="2" customWidth="1"/>
    <col min="8970" max="8976" width="5.42578125" style="2" customWidth="1"/>
    <col min="8977" max="8977" width="3.7109375" style="2" customWidth="1"/>
    <col min="8978" max="8984" width="5.42578125" style="2" customWidth="1"/>
    <col min="8985" max="8985" width="3.7109375" style="2" customWidth="1"/>
    <col min="8986" max="9216" width="9.140625" style="2"/>
    <col min="9217" max="9217" width="3.7109375" style="2" customWidth="1"/>
    <col min="9218" max="9224" width="5.42578125" style="2" customWidth="1"/>
    <col min="9225" max="9225" width="3.7109375" style="2" customWidth="1"/>
    <col min="9226" max="9232" width="5.42578125" style="2" customWidth="1"/>
    <col min="9233" max="9233" width="3.7109375" style="2" customWidth="1"/>
    <col min="9234" max="9240" width="5.42578125" style="2" customWidth="1"/>
    <col min="9241" max="9241" width="3.7109375" style="2" customWidth="1"/>
    <col min="9242" max="9472" width="9.140625" style="2"/>
    <col min="9473" max="9473" width="3.7109375" style="2" customWidth="1"/>
    <col min="9474" max="9480" width="5.42578125" style="2" customWidth="1"/>
    <col min="9481" max="9481" width="3.7109375" style="2" customWidth="1"/>
    <col min="9482" max="9488" width="5.42578125" style="2" customWidth="1"/>
    <col min="9489" max="9489" width="3.7109375" style="2" customWidth="1"/>
    <col min="9490" max="9496" width="5.42578125" style="2" customWidth="1"/>
    <col min="9497" max="9497" width="3.7109375" style="2" customWidth="1"/>
    <col min="9498" max="9728" width="9.140625" style="2"/>
    <col min="9729" max="9729" width="3.7109375" style="2" customWidth="1"/>
    <col min="9730" max="9736" width="5.42578125" style="2" customWidth="1"/>
    <col min="9737" max="9737" width="3.7109375" style="2" customWidth="1"/>
    <col min="9738" max="9744" width="5.42578125" style="2" customWidth="1"/>
    <col min="9745" max="9745" width="3.7109375" style="2" customWidth="1"/>
    <col min="9746" max="9752" width="5.42578125" style="2" customWidth="1"/>
    <col min="9753" max="9753" width="3.7109375" style="2" customWidth="1"/>
    <col min="9754" max="9984" width="9.140625" style="2"/>
    <col min="9985" max="9985" width="3.7109375" style="2" customWidth="1"/>
    <col min="9986" max="9992" width="5.42578125" style="2" customWidth="1"/>
    <col min="9993" max="9993" width="3.7109375" style="2" customWidth="1"/>
    <col min="9994" max="10000" width="5.42578125" style="2" customWidth="1"/>
    <col min="10001" max="10001" width="3.7109375" style="2" customWidth="1"/>
    <col min="10002" max="10008" width="5.42578125" style="2" customWidth="1"/>
    <col min="10009" max="10009" width="3.7109375" style="2" customWidth="1"/>
    <col min="10010" max="10240" width="9.140625" style="2"/>
    <col min="10241" max="10241" width="3.7109375" style="2" customWidth="1"/>
    <col min="10242" max="10248" width="5.42578125" style="2" customWidth="1"/>
    <col min="10249" max="10249" width="3.7109375" style="2" customWidth="1"/>
    <col min="10250" max="10256" width="5.42578125" style="2" customWidth="1"/>
    <col min="10257" max="10257" width="3.7109375" style="2" customWidth="1"/>
    <col min="10258" max="10264" width="5.42578125" style="2" customWidth="1"/>
    <col min="10265" max="10265" width="3.7109375" style="2" customWidth="1"/>
    <col min="10266" max="10496" width="9.140625" style="2"/>
    <col min="10497" max="10497" width="3.7109375" style="2" customWidth="1"/>
    <col min="10498" max="10504" width="5.42578125" style="2" customWidth="1"/>
    <col min="10505" max="10505" width="3.7109375" style="2" customWidth="1"/>
    <col min="10506" max="10512" width="5.42578125" style="2" customWidth="1"/>
    <col min="10513" max="10513" width="3.7109375" style="2" customWidth="1"/>
    <col min="10514" max="10520" width="5.42578125" style="2" customWidth="1"/>
    <col min="10521" max="10521" width="3.7109375" style="2" customWidth="1"/>
    <col min="10522" max="10752" width="9.140625" style="2"/>
    <col min="10753" max="10753" width="3.7109375" style="2" customWidth="1"/>
    <col min="10754" max="10760" width="5.42578125" style="2" customWidth="1"/>
    <col min="10761" max="10761" width="3.7109375" style="2" customWidth="1"/>
    <col min="10762" max="10768" width="5.42578125" style="2" customWidth="1"/>
    <col min="10769" max="10769" width="3.7109375" style="2" customWidth="1"/>
    <col min="10770" max="10776" width="5.42578125" style="2" customWidth="1"/>
    <col min="10777" max="10777" width="3.7109375" style="2" customWidth="1"/>
    <col min="10778" max="11008" width="9.140625" style="2"/>
    <col min="11009" max="11009" width="3.7109375" style="2" customWidth="1"/>
    <col min="11010" max="11016" width="5.42578125" style="2" customWidth="1"/>
    <col min="11017" max="11017" width="3.7109375" style="2" customWidth="1"/>
    <col min="11018" max="11024" width="5.42578125" style="2" customWidth="1"/>
    <col min="11025" max="11025" width="3.7109375" style="2" customWidth="1"/>
    <col min="11026" max="11032" width="5.42578125" style="2" customWidth="1"/>
    <col min="11033" max="11033" width="3.7109375" style="2" customWidth="1"/>
    <col min="11034" max="11264" width="9.140625" style="2"/>
    <col min="11265" max="11265" width="3.7109375" style="2" customWidth="1"/>
    <col min="11266" max="11272" width="5.42578125" style="2" customWidth="1"/>
    <col min="11273" max="11273" width="3.7109375" style="2" customWidth="1"/>
    <col min="11274" max="11280" width="5.42578125" style="2" customWidth="1"/>
    <col min="11281" max="11281" width="3.7109375" style="2" customWidth="1"/>
    <col min="11282" max="11288" width="5.42578125" style="2" customWidth="1"/>
    <col min="11289" max="11289" width="3.7109375" style="2" customWidth="1"/>
    <col min="11290" max="11520" width="9.140625" style="2"/>
    <col min="11521" max="11521" width="3.7109375" style="2" customWidth="1"/>
    <col min="11522" max="11528" width="5.42578125" style="2" customWidth="1"/>
    <col min="11529" max="11529" width="3.7109375" style="2" customWidth="1"/>
    <col min="11530" max="11536" width="5.42578125" style="2" customWidth="1"/>
    <col min="11537" max="11537" width="3.7109375" style="2" customWidth="1"/>
    <col min="11538" max="11544" width="5.42578125" style="2" customWidth="1"/>
    <col min="11545" max="11545" width="3.7109375" style="2" customWidth="1"/>
    <col min="11546" max="11776" width="9.140625" style="2"/>
    <col min="11777" max="11777" width="3.7109375" style="2" customWidth="1"/>
    <col min="11778" max="11784" width="5.42578125" style="2" customWidth="1"/>
    <col min="11785" max="11785" width="3.7109375" style="2" customWidth="1"/>
    <col min="11786" max="11792" width="5.42578125" style="2" customWidth="1"/>
    <col min="11793" max="11793" width="3.7109375" style="2" customWidth="1"/>
    <col min="11794" max="11800" width="5.42578125" style="2" customWidth="1"/>
    <col min="11801" max="11801" width="3.7109375" style="2" customWidth="1"/>
    <col min="11802" max="12032" width="9.140625" style="2"/>
    <col min="12033" max="12033" width="3.7109375" style="2" customWidth="1"/>
    <col min="12034" max="12040" width="5.42578125" style="2" customWidth="1"/>
    <col min="12041" max="12041" width="3.7109375" style="2" customWidth="1"/>
    <col min="12042" max="12048" width="5.42578125" style="2" customWidth="1"/>
    <col min="12049" max="12049" width="3.7109375" style="2" customWidth="1"/>
    <col min="12050" max="12056" width="5.42578125" style="2" customWidth="1"/>
    <col min="12057" max="12057" width="3.7109375" style="2" customWidth="1"/>
    <col min="12058" max="12288" width="9.140625" style="2"/>
    <col min="12289" max="12289" width="3.7109375" style="2" customWidth="1"/>
    <col min="12290" max="12296" width="5.42578125" style="2" customWidth="1"/>
    <col min="12297" max="12297" width="3.7109375" style="2" customWidth="1"/>
    <col min="12298" max="12304" width="5.42578125" style="2" customWidth="1"/>
    <col min="12305" max="12305" width="3.7109375" style="2" customWidth="1"/>
    <col min="12306" max="12312" width="5.42578125" style="2" customWidth="1"/>
    <col min="12313" max="12313" width="3.7109375" style="2" customWidth="1"/>
    <col min="12314" max="12544" width="9.140625" style="2"/>
    <col min="12545" max="12545" width="3.7109375" style="2" customWidth="1"/>
    <col min="12546" max="12552" width="5.42578125" style="2" customWidth="1"/>
    <col min="12553" max="12553" width="3.7109375" style="2" customWidth="1"/>
    <col min="12554" max="12560" width="5.42578125" style="2" customWidth="1"/>
    <col min="12561" max="12561" width="3.7109375" style="2" customWidth="1"/>
    <col min="12562" max="12568" width="5.42578125" style="2" customWidth="1"/>
    <col min="12569" max="12569" width="3.7109375" style="2" customWidth="1"/>
    <col min="12570" max="12800" width="9.140625" style="2"/>
    <col min="12801" max="12801" width="3.7109375" style="2" customWidth="1"/>
    <col min="12802" max="12808" width="5.42578125" style="2" customWidth="1"/>
    <col min="12809" max="12809" width="3.7109375" style="2" customWidth="1"/>
    <col min="12810" max="12816" width="5.42578125" style="2" customWidth="1"/>
    <col min="12817" max="12817" width="3.7109375" style="2" customWidth="1"/>
    <col min="12818" max="12824" width="5.42578125" style="2" customWidth="1"/>
    <col min="12825" max="12825" width="3.7109375" style="2" customWidth="1"/>
    <col min="12826" max="13056" width="9.140625" style="2"/>
    <col min="13057" max="13057" width="3.7109375" style="2" customWidth="1"/>
    <col min="13058" max="13064" width="5.42578125" style="2" customWidth="1"/>
    <col min="13065" max="13065" width="3.7109375" style="2" customWidth="1"/>
    <col min="13066" max="13072" width="5.42578125" style="2" customWidth="1"/>
    <col min="13073" max="13073" width="3.7109375" style="2" customWidth="1"/>
    <col min="13074" max="13080" width="5.42578125" style="2" customWidth="1"/>
    <col min="13081" max="13081" width="3.7109375" style="2" customWidth="1"/>
    <col min="13082" max="13312" width="9.140625" style="2"/>
    <col min="13313" max="13313" width="3.7109375" style="2" customWidth="1"/>
    <col min="13314" max="13320" width="5.42578125" style="2" customWidth="1"/>
    <col min="13321" max="13321" width="3.7109375" style="2" customWidth="1"/>
    <col min="13322" max="13328" width="5.42578125" style="2" customWidth="1"/>
    <col min="13329" max="13329" width="3.7109375" style="2" customWidth="1"/>
    <col min="13330" max="13336" width="5.42578125" style="2" customWidth="1"/>
    <col min="13337" max="13337" width="3.7109375" style="2" customWidth="1"/>
    <col min="13338" max="13568" width="9.140625" style="2"/>
    <col min="13569" max="13569" width="3.7109375" style="2" customWidth="1"/>
    <col min="13570" max="13576" width="5.42578125" style="2" customWidth="1"/>
    <col min="13577" max="13577" width="3.7109375" style="2" customWidth="1"/>
    <col min="13578" max="13584" width="5.42578125" style="2" customWidth="1"/>
    <col min="13585" max="13585" width="3.7109375" style="2" customWidth="1"/>
    <col min="13586" max="13592" width="5.42578125" style="2" customWidth="1"/>
    <col min="13593" max="13593" width="3.7109375" style="2" customWidth="1"/>
    <col min="13594" max="13824" width="9.140625" style="2"/>
    <col min="13825" max="13825" width="3.7109375" style="2" customWidth="1"/>
    <col min="13826" max="13832" width="5.42578125" style="2" customWidth="1"/>
    <col min="13833" max="13833" width="3.7109375" style="2" customWidth="1"/>
    <col min="13834" max="13840" width="5.42578125" style="2" customWidth="1"/>
    <col min="13841" max="13841" width="3.7109375" style="2" customWidth="1"/>
    <col min="13842" max="13848" width="5.42578125" style="2" customWidth="1"/>
    <col min="13849" max="13849" width="3.7109375" style="2" customWidth="1"/>
    <col min="13850" max="14080" width="9.140625" style="2"/>
    <col min="14081" max="14081" width="3.7109375" style="2" customWidth="1"/>
    <col min="14082" max="14088" width="5.42578125" style="2" customWidth="1"/>
    <col min="14089" max="14089" width="3.7109375" style="2" customWidth="1"/>
    <col min="14090" max="14096" width="5.42578125" style="2" customWidth="1"/>
    <col min="14097" max="14097" width="3.7109375" style="2" customWidth="1"/>
    <col min="14098" max="14104" width="5.42578125" style="2" customWidth="1"/>
    <col min="14105" max="14105" width="3.7109375" style="2" customWidth="1"/>
    <col min="14106" max="14336" width="9.140625" style="2"/>
    <col min="14337" max="14337" width="3.7109375" style="2" customWidth="1"/>
    <col min="14338" max="14344" width="5.42578125" style="2" customWidth="1"/>
    <col min="14345" max="14345" width="3.7109375" style="2" customWidth="1"/>
    <col min="14346" max="14352" width="5.42578125" style="2" customWidth="1"/>
    <col min="14353" max="14353" width="3.7109375" style="2" customWidth="1"/>
    <col min="14354" max="14360" width="5.42578125" style="2" customWidth="1"/>
    <col min="14361" max="14361" width="3.7109375" style="2" customWidth="1"/>
    <col min="14362" max="14592" width="9.140625" style="2"/>
    <col min="14593" max="14593" width="3.7109375" style="2" customWidth="1"/>
    <col min="14594" max="14600" width="5.42578125" style="2" customWidth="1"/>
    <col min="14601" max="14601" width="3.7109375" style="2" customWidth="1"/>
    <col min="14602" max="14608" width="5.42578125" style="2" customWidth="1"/>
    <col min="14609" max="14609" width="3.7109375" style="2" customWidth="1"/>
    <col min="14610" max="14616" width="5.42578125" style="2" customWidth="1"/>
    <col min="14617" max="14617" width="3.7109375" style="2" customWidth="1"/>
    <col min="14618" max="14848" width="9.140625" style="2"/>
    <col min="14849" max="14849" width="3.7109375" style="2" customWidth="1"/>
    <col min="14850" max="14856" width="5.42578125" style="2" customWidth="1"/>
    <col min="14857" max="14857" width="3.7109375" style="2" customWidth="1"/>
    <col min="14858" max="14864" width="5.42578125" style="2" customWidth="1"/>
    <col min="14865" max="14865" width="3.7109375" style="2" customWidth="1"/>
    <col min="14866" max="14872" width="5.42578125" style="2" customWidth="1"/>
    <col min="14873" max="14873" width="3.7109375" style="2" customWidth="1"/>
    <col min="14874" max="15104" width="9.140625" style="2"/>
    <col min="15105" max="15105" width="3.7109375" style="2" customWidth="1"/>
    <col min="15106" max="15112" width="5.42578125" style="2" customWidth="1"/>
    <col min="15113" max="15113" width="3.7109375" style="2" customWidth="1"/>
    <col min="15114" max="15120" width="5.42578125" style="2" customWidth="1"/>
    <col min="15121" max="15121" width="3.7109375" style="2" customWidth="1"/>
    <col min="15122" max="15128" width="5.42578125" style="2" customWidth="1"/>
    <col min="15129" max="15129" width="3.7109375" style="2" customWidth="1"/>
    <col min="15130" max="15360" width="9.140625" style="2"/>
    <col min="15361" max="15361" width="3.7109375" style="2" customWidth="1"/>
    <col min="15362" max="15368" width="5.42578125" style="2" customWidth="1"/>
    <col min="15369" max="15369" width="3.7109375" style="2" customWidth="1"/>
    <col min="15370" max="15376" width="5.42578125" style="2" customWidth="1"/>
    <col min="15377" max="15377" width="3.7109375" style="2" customWidth="1"/>
    <col min="15378" max="15384" width="5.42578125" style="2" customWidth="1"/>
    <col min="15385" max="15385" width="3.7109375" style="2" customWidth="1"/>
    <col min="15386" max="15616" width="9.140625" style="2"/>
    <col min="15617" max="15617" width="3.7109375" style="2" customWidth="1"/>
    <col min="15618" max="15624" width="5.42578125" style="2" customWidth="1"/>
    <col min="15625" max="15625" width="3.7109375" style="2" customWidth="1"/>
    <col min="15626" max="15632" width="5.42578125" style="2" customWidth="1"/>
    <col min="15633" max="15633" width="3.7109375" style="2" customWidth="1"/>
    <col min="15634" max="15640" width="5.42578125" style="2" customWidth="1"/>
    <col min="15641" max="15641" width="3.7109375" style="2" customWidth="1"/>
    <col min="15642" max="15872" width="9.140625" style="2"/>
    <col min="15873" max="15873" width="3.7109375" style="2" customWidth="1"/>
    <col min="15874" max="15880" width="5.42578125" style="2" customWidth="1"/>
    <col min="15881" max="15881" width="3.7109375" style="2" customWidth="1"/>
    <col min="15882" max="15888" width="5.42578125" style="2" customWidth="1"/>
    <col min="15889" max="15889" width="3.7109375" style="2" customWidth="1"/>
    <col min="15890" max="15896" width="5.42578125" style="2" customWidth="1"/>
    <col min="15897" max="15897" width="3.7109375" style="2" customWidth="1"/>
    <col min="15898" max="16128" width="9.140625" style="2"/>
    <col min="16129" max="16129" width="3.7109375" style="2" customWidth="1"/>
    <col min="16130" max="16136" width="5.42578125" style="2" customWidth="1"/>
    <col min="16137" max="16137" width="3.7109375" style="2" customWidth="1"/>
    <col min="16138" max="16144" width="5.42578125" style="2" customWidth="1"/>
    <col min="16145" max="16145" width="3.7109375" style="2" customWidth="1"/>
    <col min="16146" max="16152" width="5.42578125" style="2" customWidth="1"/>
    <col min="16153" max="16153" width="3.7109375" style="2" customWidth="1"/>
    <col min="16154" max="16384" width="9.140625" style="2"/>
  </cols>
  <sheetData>
    <row r="1" spans="1:53">
      <c r="A1" s="36"/>
      <c r="B1" s="36"/>
      <c r="H1" s="32" t="s">
        <v>11</v>
      </c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>
        <v>2017</v>
      </c>
      <c r="V1" s="32"/>
      <c r="W1" s="32"/>
      <c r="X1" s="32"/>
      <c r="AI1" s="25"/>
      <c r="AK1" s="20" t="s">
        <v>0</v>
      </c>
      <c r="AL1" s="21">
        <f>DATE(An_ref,1,1)</f>
        <v>42736</v>
      </c>
      <c r="AM1" s="22">
        <v>42370</v>
      </c>
      <c r="AN1" s="22">
        <v>42370</v>
      </c>
      <c r="AO1" s="22">
        <v>42370</v>
      </c>
    </row>
    <row r="2" spans="1:53" ht="42" customHeight="1">
      <c r="A2" s="36"/>
      <c r="B2" s="36"/>
      <c r="C2" s="5"/>
      <c r="D2" s="5"/>
      <c r="E2" s="5"/>
      <c r="F2" s="5"/>
      <c r="G2" s="6">
        <v>1900</v>
      </c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AI2" s="25"/>
      <c r="AK2" s="20" t="s">
        <v>2</v>
      </c>
      <c r="AL2" s="21">
        <f>DATE(An_ref,5,1)</f>
        <v>42856</v>
      </c>
      <c r="AM2" s="22">
        <v>42491</v>
      </c>
      <c r="AN2" s="22">
        <v>42491</v>
      </c>
      <c r="AO2" s="22">
        <v>42491</v>
      </c>
      <c r="AQ2" t="b">
        <f>OR(B6=$AL$1,B6=$AL$2,B6=$AL$3,B6=$AL$4,B6=$AL$5,B6=$AL$10,B6=$AL$11,B6=$AL$12,B6=$AL$13,B6=$AL$14,B6=$AL$15)</f>
        <v>0</v>
      </c>
    </row>
    <row r="3" spans="1:53" ht="51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AK3" s="23">
        <v>16565</v>
      </c>
      <c r="AL3" s="21">
        <f>DATE(An_ref,5,8)</f>
        <v>42863</v>
      </c>
      <c r="AM3" s="22">
        <v>42498</v>
      </c>
      <c r="AN3" s="22">
        <v>42498</v>
      </c>
      <c r="AO3" s="22">
        <v>42498</v>
      </c>
    </row>
    <row r="4" spans="1:53" s="1" customFormat="1" ht="15" customHeight="1">
      <c r="B4" s="33">
        <f>EDATE(DATE(An_ref,1,1),0)</f>
        <v>42736</v>
      </c>
      <c r="C4" s="34"/>
      <c r="D4" s="34"/>
      <c r="E4" s="34"/>
      <c r="F4" s="34"/>
      <c r="G4" s="34"/>
      <c r="H4" s="35"/>
      <c r="J4" s="33">
        <f>EDATE(DATE(An_ref,1,1),1)</f>
        <v>42767</v>
      </c>
      <c r="K4" s="34"/>
      <c r="L4" s="34"/>
      <c r="M4" s="34"/>
      <c r="N4" s="34"/>
      <c r="O4" s="34"/>
      <c r="P4" s="35"/>
      <c r="R4" s="33">
        <f>EDATE(DATE(An_ref,1,1),2)</f>
        <v>42795</v>
      </c>
      <c r="S4" s="34"/>
      <c r="T4" s="34"/>
      <c r="U4" s="34"/>
      <c r="V4" s="34"/>
      <c r="W4" s="34"/>
      <c r="X4" s="35"/>
      <c r="Z4" s="33">
        <f>EDATE(DATE(An_ref,1,1),3)</f>
        <v>42826</v>
      </c>
      <c r="AA4" s="34"/>
      <c r="AB4" s="34"/>
      <c r="AC4" s="34"/>
      <c r="AD4" s="34"/>
      <c r="AE4" s="34"/>
      <c r="AF4" s="35"/>
      <c r="AK4" s="20" t="s">
        <v>5</v>
      </c>
      <c r="AL4" s="21">
        <f>DATE(An_ref,7,14)</f>
        <v>42930</v>
      </c>
      <c r="AM4" s="22">
        <v>42565</v>
      </c>
      <c r="AN4" s="22">
        <v>42565</v>
      </c>
      <c r="AO4" s="22">
        <v>42565</v>
      </c>
      <c r="AZ4"/>
      <c r="BA4"/>
    </row>
    <row r="5" spans="1:53" s="3" customFormat="1" ht="15" customHeight="1">
      <c r="B5" s="7" t="str">
        <f>UPPER(TEXT(B7,"jjj"))</f>
        <v>LUN</v>
      </c>
      <c r="C5" s="7" t="str">
        <f t="shared" ref="C5:H5" si="0">UPPER(TEXT(C7,"jjj"))</f>
        <v>MAR</v>
      </c>
      <c r="D5" s="7" t="str">
        <f t="shared" si="0"/>
        <v>MER</v>
      </c>
      <c r="E5" s="7" t="str">
        <f t="shared" si="0"/>
        <v>JEU</v>
      </c>
      <c r="F5" s="7" t="str">
        <f t="shared" si="0"/>
        <v>VEN</v>
      </c>
      <c r="G5" s="7" t="str">
        <f t="shared" si="0"/>
        <v>SAM</v>
      </c>
      <c r="H5" s="7" t="str">
        <f t="shared" si="0"/>
        <v>DIM</v>
      </c>
      <c r="J5" s="7" t="str">
        <f>UPPER(TEXT(J7,"jjj"))</f>
        <v>LUN</v>
      </c>
      <c r="K5" s="7" t="str">
        <f t="shared" ref="K5:P5" si="1">UPPER(TEXT(K7,"jjj"))</f>
        <v>MAR</v>
      </c>
      <c r="L5" s="7" t="str">
        <f t="shared" si="1"/>
        <v>MER</v>
      </c>
      <c r="M5" s="7" t="str">
        <f t="shared" si="1"/>
        <v>JEU</v>
      </c>
      <c r="N5" s="7" t="str">
        <f t="shared" si="1"/>
        <v>VEN</v>
      </c>
      <c r="O5" s="7" t="str">
        <f t="shared" si="1"/>
        <v>SAM</v>
      </c>
      <c r="P5" s="7" t="str">
        <f t="shared" si="1"/>
        <v>DIM</v>
      </c>
      <c r="R5" s="7" t="str">
        <f>UPPER(TEXT(R7,"jjj"))</f>
        <v>LUN</v>
      </c>
      <c r="S5" s="7" t="str">
        <f t="shared" ref="S5:X5" si="2">UPPER(TEXT(S7,"jjj"))</f>
        <v>MAR</v>
      </c>
      <c r="T5" s="7" t="str">
        <f t="shared" si="2"/>
        <v>MER</v>
      </c>
      <c r="U5" s="7" t="str">
        <f t="shared" si="2"/>
        <v>JEU</v>
      </c>
      <c r="V5" s="7" t="str">
        <f t="shared" si="2"/>
        <v>VEN</v>
      </c>
      <c r="W5" s="7" t="str">
        <f t="shared" si="2"/>
        <v>SAM</v>
      </c>
      <c r="X5" s="7" t="str">
        <f t="shared" si="2"/>
        <v>DIM</v>
      </c>
      <c r="Z5" s="7" t="str">
        <f>UPPER(TEXT(Z7,"jjj"))</f>
        <v>LUN</v>
      </c>
      <c r="AA5" s="7" t="str">
        <f t="shared" ref="AA5:AF5" si="3">UPPER(TEXT(AA7,"jjj"))</f>
        <v>MAR</v>
      </c>
      <c r="AB5" s="7" t="str">
        <f t="shared" si="3"/>
        <v>MER</v>
      </c>
      <c r="AC5" s="7" t="str">
        <f t="shared" si="3"/>
        <v>JEU</v>
      </c>
      <c r="AD5" s="7" t="str">
        <f t="shared" si="3"/>
        <v>VEN</v>
      </c>
      <c r="AE5" s="7" t="str">
        <f t="shared" si="3"/>
        <v>SAM</v>
      </c>
      <c r="AF5" s="7" t="str">
        <f t="shared" si="3"/>
        <v>DIM</v>
      </c>
      <c r="AK5" s="20" t="s">
        <v>8</v>
      </c>
      <c r="AL5" s="21">
        <f>DATE(An_ref,11,11)</f>
        <v>43050</v>
      </c>
      <c r="AM5" s="22">
        <v>42685</v>
      </c>
      <c r="AN5" s="22">
        <v>42685</v>
      </c>
      <c r="AO5" s="22">
        <v>42685</v>
      </c>
      <c r="AZ5"/>
      <c r="BA5"/>
    </row>
    <row r="6" spans="1:53" s="1" customFormat="1" ht="15" customHeight="1">
      <c r="A6" s="1">
        <f>WEEKNUM(B4,2)</f>
        <v>1</v>
      </c>
      <c r="B6" s="8" t="str">
        <f>IF(WEEKDAY(B4)=2,B4,"")</f>
        <v/>
      </c>
      <c r="C6" s="9" t="str">
        <f>IF(B6&lt;&gt;"",B6+1,IF(WEEKDAY(B4)=3,B4,""))</f>
        <v/>
      </c>
      <c r="D6" s="9" t="str">
        <f>IF(C6&lt;&gt;"",C6+1,IF(WEEKDAY(B4)=4,B4,""))</f>
        <v/>
      </c>
      <c r="E6" s="9" t="str">
        <f>IF(D6&lt;&gt;"",D6+1,IF(WEEKDAY(B4)=5,B4,""))</f>
        <v/>
      </c>
      <c r="F6" s="9" t="str">
        <f>IF(E6&lt;&gt;"",E6+1,IF(WEEKDAY(B4)=6,B4,""))</f>
        <v/>
      </c>
      <c r="G6" s="9" t="str">
        <f>IF(F6&lt;&gt;"",F6+1,IF(WEEKDAY(B4)=7,B4,""))</f>
        <v/>
      </c>
      <c r="H6" s="9">
        <f>IF(G6&lt;&gt;"",G6+1,IF(WEEKDAY(B4)=1,B4,""))</f>
        <v>42736</v>
      </c>
      <c r="J6" s="8" t="str">
        <f>IF(WEEKDAY(J4)=2,J4,"")</f>
        <v/>
      </c>
      <c r="K6" s="9" t="str">
        <f>IF(J6&lt;&gt;"",J6+1,IF(WEEKDAY(J4)=3,J4,""))</f>
        <v/>
      </c>
      <c r="L6" s="29">
        <f>IF(K6&lt;&gt;"",K6+1,IF(WEEKDAY(J4)=4,J4,""))</f>
        <v>42767</v>
      </c>
      <c r="M6" s="30">
        <f>IF(L6&lt;&gt;"",L6+1,IF(WEEKDAY(J4)=5,J4,""))</f>
        <v>42768</v>
      </c>
      <c r="N6" s="31">
        <f>IF(M6&lt;&gt;"",M6+1,IF(WEEKDAY(J4)=6,J4,""))</f>
        <v>42769</v>
      </c>
      <c r="O6" s="31">
        <f>IF(N6&lt;&gt;"",N6+1,IF(WEEKDAY(J4)=7,J4,""))</f>
        <v>42770</v>
      </c>
      <c r="P6" s="31">
        <f>IF(O6&lt;&gt;"",O6+1,IF(WEEKDAY(J4)=1,J4,""))</f>
        <v>42771</v>
      </c>
      <c r="R6" s="8" t="str">
        <f>IF(WEEKDAY(R4)=2,R4,"")</f>
        <v/>
      </c>
      <c r="S6" s="9" t="str">
        <f>IF(R6&lt;&gt;"",R6+1,IF(WEEKDAY(R4)=3,R4,""))</f>
        <v/>
      </c>
      <c r="T6" s="29">
        <f>IF(S6&lt;&gt;"",S6+1,IF(WEEKDAY(R4)=4,R4,""))</f>
        <v>42795</v>
      </c>
      <c r="U6" s="30">
        <f>IF(T6&lt;&gt;"",T6+1,IF(WEEKDAY(R4)=5,R4,""))</f>
        <v>42796</v>
      </c>
      <c r="V6" s="31">
        <f>IF(U6&lt;&gt;"",U6+1,IF(WEEKDAY(R4)=6,R4,""))</f>
        <v>42797</v>
      </c>
      <c r="W6" s="31">
        <f>IF(V6&lt;&gt;"",V6+1,IF(WEEKDAY(R4)=7,R4,""))</f>
        <v>42798</v>
      </c>
      <c r="X6" s="31">
        <f>IF(W6&lt;&gt;"",W6+1,IF(WEEKDAY(R4)=1,R4,""))</f>
        <v>42799</v>
      </c>
      <c r="Y6" s="2"/>
      <c r="Z6" s="8" t="str">
        <f>IF(WEEKDAY(Z4)=2,Z4,"")</f>
        <v/>
      </c>
      <c r="AA6" s="9" t="str">
        <f>IF(Z6&lt;&gt;"",Z6+1,IF(WEEKDAY(Z4)=3,Z4,""))</f>
        <v/>
      </c>
      <c r="AB6" s="9" t="str">
        <f>IF(AA6&lt;&gt;"",AA6+1,IF(WEEKDAY(Z4)=4,Z4,""))</f>
        <v/>
      </c>
      <c r="AC6" s="9" t="str">
        <f>IF(AB6&lt;&gt;"",AB6+1,IF(WEEKDAY(Z4)=5,Z4,""))</f>
        <v/>
      </c>
      <c r="AD6" s="9" t="str">
        <f>IF(AC6&lt;&gt;"",AC6+1,IF(WEEKDAY(Z4)=6,Z4,""))</f>
        <v/>
      </c>
      <c r="AE6" s="31">
        <f>IF(AD6&lt;&gt;"",AD6+1,IF(WEEKDAY(Z4)=7,Z4,""))</f>
        <v>42826</v>
      </c>
      <c r="AF6" s="31">
        <f>IF(AE6&lt;&gt;"",AE6+1,IF(WEEKDAY(Z4)=1,Z4,""))</f>
        <v>42827</v>
      </c>
      <c r="AK6" s="24"/>
      <c r="AL6" s="24"/>
      <c r="AM6" s="24"/>
      <c r="AN6" s="24"/>
      <c r="AO6" s="24"/>
      <c r="AZ6"/>
      <c r="BA6"/>
    </row>
    <row r="7" spans="1:53" s="1" customFormat="1" ht="15" customHeight="1">
      <c r="B7" s="28">
        <f>H6+1</f>
        <v>42737</v>
      </c>
      <c r="C7" s="8">
        <f>B7+1</f>
        <v>42738</v>
      </c>
      <c r="D7" s="26">
        <f t="shared" ref="D7:H7" si="4">C7+1</f>
        <v>42739</v>
      </c>
      <c r="E7" s="27">
        <f t="shared" si="4"/>
        <v>42740</v>
      </c>
      <c r="F7" s="28">
        <f t="shared" si="4"/>
        <v>42741</v>
      </c>
      <c r="G7" s="28">
        <f t="shared" si="4"/>
        <v>42742</v>
      </c>
      <c r="H7" s="28">
        <f t="shared" si="4"/>
        <v>42743</v>
      </c>
      <c r="J7" s="8">
        <f>P6+1</f>
        <v>42772</v>
      </c>
      <c r="K7" s="26">
        <f>J7+1</f>
        <v>42773</v>
      </c>
      <c r="L7" s="27">
        <f t="shared" ref="L7:P7" si="5">K7+1</f>
        <v>42774</v>
      </c>
      <c r="M7" s="28">
        <f t="shared" si="5"/>
        <v>42775</v>
      </c>
      <c r="N7" s="8">
        <f t="shared" si="5"/>
        <v>42776</v>
      </c>
      <c r="O7" s="8">
        <f t="shared" si="5"/>
        <v>42777</v>
      </c>
      <c r="P7" s="8">
        <f t="shared" si="5"/>
        <v>42778</v>
      </c>
      <c r="R7" s="8">
        <f>X6+1</f>
        <v>42800</v>
      </c>
      <c r="S7" s="26">
        <f>R7+1</f>
        <v>42801</v>
      </c>
      <c r="T7" s="27">
        <f t="shared" ref="T7:X7" si="6">S7+1</f>
        <v>42802</v>
      </c>
      <c r="U7" s="28">
        <f t="shared" si="6"/>
        <v>42803</v>
      </c>
      <c r="V7" s="8">
        <f t="shared" si="6"/>
        <v>42804</v>
      </c>
      <c r="W7" s="8">
        <f t="shared" si="6"/>
        <v>42805</v>
      </c>
      <c r="X7" s="8">
        <f t="shared" si="6"/>
        <v>42806</v>
      </c>
      <c r="Y7" s="2"/>
      <c r="Z7" s="8">
        <f>AF6+1</f>
        <v>42828</v>
      </c>
      <c r="AA7" s="26">
        <f>Z7+1</f>
        <v>42829</v>
      </c>
      <c r="AB7" s="27">
        <f t="shared" ref="AB7:AF7" si="7">AA7+1</f>
        <v>42830</v>
      </c>
      <c r="AC7" s="28">
        <f t="shared" si="7"/>
        <v>42831</v>
      </c>
      <c r="AD7" s="8">
        <f t="shared" si="7"/>
        <v>42832</v>
      </c>
      <c r="AE7" s="8">
        <f t="shared" si="7"/>
        <v>42833</v>
      </c>
      <c r="AF7" s="8">
        <f t="shared" si="7"/>
        <v>42834</v>
      </c>
      <c r="AK7" s="16"/>
      <c r="AL7" s="18"/>
      <c r="AM7" s="19"/>
      <c r="AN7" s="19"/>
      <c r="AO7" s="19"/>
      <c r="AZ7"/>
      <c r="BA7"/>
    </row>
    <row r="8" spans="1:53" s="1" customFormat="1" ht="15" customHeight="1">
      <c r="B8" s="8">
        <f t="shared" ref="B8:B9" si="8">H7+1</f>
        <v>42744</v>
      </c>
      <c r="C8" s="26">
        <f t="shared" ref="C8:H8" si="9">B8+1</f>
        <v>42745</v>
      </c>
      <c r="D8" s="27">
        <f t="shared" si="9"/>
        <v>42746</v>
      </c>
      <c r="E8" s="28">
        <f t="shared" si="9"/>
        <v>42747</v>
      </c>
      <c r="F8" s="8">
        <f t="shared" si="9"/>
        <v>42748</v>
      </c>
      <c r="G8" s="8">
        <f t="shared" si="9"/>
        <v>42749</v>
      </c>
      <c r="H8" s="8">
        <f t="shared" si="9"/>
        <v>42750</v>
      </c>
      <c r="J8" s="26">
        <f t="shared" ref="J8:J9" si="10">P7+1</f>
        <v>42779</v>
      </c>
      <c r="K8" s="27">
        <f t="shared" ref="K8:P8" si="11">J8+1</f>
        <v>42780</v>
      </c>
      <c r="L8" s="28">
        <f t="shared" si="11"/>
        <v>42781</v>
      </c>
      <c r="M8" s="8">
        <f t="shared" si="11"/>
        <v>42782</v>
      </c>
      <c r="N8" s="26">
        <f t="shared" si="11"/>
        <v>42783</v>
      </c>
      <c r="O8" s="26">
        <f t="shared" si="11"/>
        <v>42784</v>
      </c>
      <c r="P8" s="26">
        <f t="shared" si="11"/>
        <v>42785</v>
      </c>
      <c r="R8" s="26">
        <f t="shared" ref="R8:R9" si="12">X7+1</f>
        <v>42807</v>
      </c>
      <c r="S8" s="27">
        <f t="shared" ref="S8:X8" si="13">R8+1</f>
        <v>42808</v>
      </c>
      <c r="T8" s="28">
        <f t="shared" si="13"/>
        <v>42809</v>
      </c>
      <c r="U8" s="8">
        <f t="shared" si="13"/>
        <v>42810</v>
      </c>
      <c r="V8" s="26">
        <f t="shared" si="13"/>
        <v>42811</v>
      </c>
      <c r="W8" s="26">
        <f t="shared" si="13"/>
        <v>42812</v>
      </c>
      <c r="X8" s="26">
        <f t="shared" si="13"/>
        <v>42813</v>
      </c>
      <c r="Y8" s="2"/>
      <c r="Z8" s="26">
        <f t="shared" ref="Z8:Z9" si="14">AF7+1</f>
        <v>42835</v>
      </c>
      <c r="AA8" s="27">
        <f t="shared" ref="AA8:AF8" si="15">Z8+1</f>
        <v>42836</v>
      </c>
      <c r="AB8" s="28">
        <f t="shared" si="15"/>
        <v>42837</v>
      </c>
      <c r="AC8" s="8">
        <f t="shared" si="15"/>
        <v>42838</v>
      </c>
      <c r="AD8" s="26">
        <f t="shared" si="15"/>
        <v>42839</v>
      </c>
      <c r="AE8" s="26">
        <f t="shared" si="15"/>
        <v>42840</v>
      </c>
      <c r="AF8" s="26">
        <f t="shared" si="15"/>
        <v>42841</v>
      </c>
      <c r="AK8" s="16"/>
      <c r="AL8" s="18"/>
      <c r="AM8" s="19"/>
      <c r="AN8" s="19"/>
      <c r="AO8" s="19"/>
      <c r="AZ8"/>
      <c r="BA8"/>
    </row>
    <row r="9" spans="1:53" s="1" customFormat="1" ht="15" customHeight="1">
      <c r="B9" s="26">
        <f t="shared" si="8"/>
        <v>42751</v>
      </c>
      <c r="C9" s="27">
        <f t="shared" ref="C9:H9" si="16">B9+1</f>
        <v>42752</v>
      </c>
      <c r="D9" s="28">
        <f t="shared" si="16"/>
        <v>42753</v>
      </c>
      <c r="E9" s="8">
        <f t="shared" si="16"/>
        <v>42754</v>
      </c>
      <c r="F9" s="26">
        <f t="shared" si="16"/>
        <v>42755</v>
      </c>
      <c r="G9" s="26">
        <f t="shared" si="16"/>
        <v>42756</v>
      </c>
      <c r="H9" s="26">
        <f t="shared" si="16"/>
        <v>42757</v>
      </c>
      <c r="J9" s="27">
        <f t="shared" si="10"/>
        <v>42786</v>
      </c>
      <c r="K9" s="28">
        <f t="shared" ref="K9:P9" si="17">J9+1</f>
        <v>42787</v>
      </c>
      <c r="L9" s="8">
        <f t="shared" si="17"/>
        <v>42788</v>
      </c>
      <c r="M9" s="26">
        <f t="shared" si="17"/>
        <v>42789</v>
      </c>
      <c r="N9" s="27">
        <f t="shared" si="17"/>
        <v>42790</v>
      </c>
      <c r="O9" s="27">
        <f t="shared" si="17"/>
        <v>42791</v>
      </c>
      <c r="P9" s="27">
        <f t="shared" si="17"/>
        <v>42792</v>
      </c>
      <c r="R9" s="27">
        <f t="shared" si="12"/>
        <v>42814</v>
      </c>
      <c r="S9" s="28">
        <f t="shared" ref="S9:X9" si="18">R9+1</f>
        <v>42815</v>
      </c>
      <c r="T9" s="8">
        <f t="shared" si="18"/>
        <v>42816</v>
      </c>
      <c r="U9" s="26">
        <f t="shared" si="18"/>
        <v>42817</v>
      </c>
      <c r="V9" s="27">
        <f t="shared" si="18"/>
        <v>42818</v>
      </c>
      <c r="W9" s="27">
        <f t="shared" si="18"/>
        <v>42819</v>
      </c>
      <c r="X9" s="27">
        <f t="shared" si="18"/>
        <v>42820</v>
      </c>
      <c r="Y9" s="2"/>
      <c r="Z9" s="27">
        <f t="shared" si="14"/>
        <v>42842</v>
      </c>
      <c r="AA9" s="28">
        <f t="shared" ref="AA9:AF9" si="19">Z9+1</f>
        <v>42843</v>
      </c>
      <c r="AB9" s="8">
        <f t="shared" si="19"/>
        <v>42844</v>
      </c>
      <c r="AC9" s="26">
        <f t="shared" si="19"/>
        <v>42845</v>
      </c>
      <c r="AD9" s="27">
        <f t="shared" si="19"/>
        <v>42846</v>
      </c>
      <c r="AE9" s="27">
        <f t="shared" si="19"/>
        <v>42847</v>
      </c>
      <c r="AF9" s="27">
        <f t="shared" si="19"/>
        <v>42848</v>
      </c>
      <c r="AK9" s="16" t="s">
        <v>10</v>
      </c>
      <c r="AL9" s="18">
        <f>ROUND(DATE(An_ref,4,1)/7+MOD(19*MOD(An_ref,19)-7,30)*14%,0)*7-6</f>
        <v>42841</v>
      </c>
      <c r="AM9" s="19"/>
      <c r="AN9" s="19"/>
      <c r="AO9" s="19"/>
      <c r="AZ9"/>
      <c r="BA9"/>
    </row>
    <row r="10" spans="1:53" s="1" customFormat="1" ht="15" customHeight="1">
      <c r="B10" s="27">
        <f>IF(H9&lt;EOMONTH(B4,0),H9+1,"")</f>
        <v>42758</v>
      </c>
      <c r="C10" s="28">
        <f>IF(B10&lt;EOMONTH(B4,0),B10+1,"")</f>
        <v>42759</v>
      </c>
      <c r="D10" s="8">
        <f>IF(C10&lt;EOMONTH(B4,0),C10+1,"")</f>
        <v>42760</v>
      </c>
      <c r="E10" s="26">
        <f>IF(D10&lt;EOMONTH(B4,0),D10+1,"")</f>
        <v>42761</v>
      </c>
      <c r="F10" s="27">
        <f>IF(E10&lt;EOMONTH(B4,0),E10+1,"")</f>
        <v>42762</v>
      </c>
      <c r="G10" s="27">
        <f>IF(F10&lt;EOMONTH(B4,0),F10+1,"")</f>
        <v>42763</v>
      </c>
      <c r="H10" s="27">
        <f>IF(G10&lt;EOMONTH(B4,0),G10+1,"")</f>
        <v>42764</v>
      </c>
      <c r="J10" s="28">
        <f>IF(P9&lt;EOMONTH(J4,0),P9+1,"")</f>
        <v>42793</v>
      </c>
      <c r="K10" s="8">
        <f>IF(J10&lt;EOMONTH(J4,0),J10+1,"")</f>
        <v>42794</v>
      </c>
      <c r="L10" s="8" t="str">
        <f>IF(K10&lt;EOMONTH(J4,0),K10+1,"")</f>
        <v/>
      </c>
      <c r="M10" s="8" t="str">
        <f>IF(L10&lt;EOMONTH(J4,0),L10+1,"")</f>
        <v/>
      </c>
      <c r="N10" s="8" t="str">
        <f>IF(M10&lt;EOMONTH(J4,0),M10+1,"")</f>
        <v/>
      </c>
      <c r="O10" s="8" t="str">
        <f>IF(N10&lt;EOMONTH(J4,0),N10+1,"")</f>
        <v/>
      </c>
      <c r="P10" s="8" t="str">
        <f>IF(O10&lt;EOMONTH(J4,0),O10+1,"")</f>
        <v/>
      </c>
      <c r="R10" s="28">
        <f>IF(X9&lt;EOMONTH(R4,0),X9+1,"")</f>
        <v>42821</v>
      </c>
      <c r="S10" s="8">
        <f>IF(R10&lt;EOMONTH(R4,0),R10+1,"")</f>
        <v>42822</v>
      </c>
      <c r="T10" s="26">
        <f>IF(S10&lt;EOMONTH(R4,0),S10+1,"")</f>
        <v>42823</v>
      </c>
      <c r="U10" s="27">
        <f>IF(T10&lt;EOMONTH(R4,0),T10+1,"")</f>
        <v>42824</v>
      </c>
      <c r="V10" s="28">
        <f>IF(U10&lt;EOMONTH(R4,0),U10+1,"")</f>
        <v>42825</v>
      </c>
      <c r="W10" s="8" t="str">
        <f>IF(V10&lt;EOMONTH(R4,0),V10+1,"")</f>
        <v/>
      </c>
      <c r="X10" s="8" t="str">
        <f>IF(W10&lt;EOMONTH(R4,0),W10+1,"")</f>
        <v/>
      </c>
      <c r="Y10" s="2"/>
      <c r="Z10" s="28">
        <f>IF(AF9&lt;EOMONTH(Z4,0),AF9+1,"")</f>
        <v>42849</v>
      </c>
      <c r="AA10" s="8">
        <f>IF(Z10&lt;EOMONTH(Z4,0),Z10+1,"")</f>
        <v>42850</v>
      </c>
      <c r="AB10" s="26">
        <f>IF(AA10&lt;EOMONTH(Z4,0),AA10+1,"")</f>
        <v>42851</v>
      </c>
      <c r="AC10" s="27">
        <f>IF(AB10&lt;EOMONTH(Z4,0),AB10+1,"")</f>
        <v>42852</v>
      </c>
      <c r="AD10" s="28">
        <f>IF(AC10&lt;EOMONTH(Z4,0),AC10+1,"")</f>
        <v>42853</v>
      </c>
      <c r="AE10" s="28">
        <f>IF(AD10&lt;EOMONTH(Z4,0),AD10+1,"")</f>
        <v>42854</v>
      </c>
      <c r="AF10" s="28">
        <f>IF(AE10&lt;EOMONTH(Z4,0),AE10+1,"")</f>
        <v>42855</v>
      </c>
      <c r="AK10" s="14" t="s">
        <v>1</v>
      </c>
      <c r="AL10" s="18">
        <f>AL9+1</f>
        <v>42842</v>
      </c>
      <c r="AM10" s="10">
        <v>42457</v>
      </c>
      <c r="AN10" s="10">
        <v>42477</v>
      </c>
      <c r="AO10" s="11">
        <v>42462</v>
      </c>
      <c r="AZ10"/>
      <c r="BA10"/>
    </row>
    <row r="11" spans="1:53" s="1" customFormat="1" ht="15" customHeight="1">
      <c r="B11" s="28">
        <f>IF(H10&lt;EOMONTH(B4,0),H10+1,"")</f>
        <v>42765</v>
      </c>
      <c r="C11" s="8">
        <f>IF(B11&lt;EOMONTH(B4,0),B11+1,"")</f>
        <v>42766</v>
      </c>
      <c r="D11" s="8" t="str">
        <f>IF(C11&lt;EOMONTH(B4,0),C11+1,"")</f>
        <v/>
      </c>
      <c r="E11" s="8" t="str">
        <f>IF(D11&lt;EOMONTH(B4,0),D11+1,"")</f>
        <v/>
      </c>
      <c r="F11" s="8" t="str">
        <f>IF(E11&lt;EOMONTH(B4,0),E11+1,"")</f>
        <v/>
      </c>
      <c r="G11" s="8" t="str">
        <f>IF(F11&lt;EOMONTH(B4,0),F11+1,"")</f>
        <v/>
      </c>
      <c r="H11" s="8" t="str">
        <f>IF(G11&lt;EOMONTH(B4,0),G11+1,"")</f>
        <v/>
      </c>
      <c r="J11" s="8" t="str">
        <f>IF(P10&lt;EOMONTH(J4,0),P10+1,"")</f>
        <v/>
      </c>
      <c r="K11" s="8" t="str">
        <f>IF(J11&lt;EOMONTH(J4,0),J11+1,"")</f>
        <v/>
      </c>
      <c r="L11" s="8" t="str">
        <f>IF(K11&lt;EOMONTH(J4,0),K11+1,"")</f>
        <v/>
      </c>
      <c r="M11" s="8" t="str">
        <f>IF(L11&lt;EOMONTH(J4,0),L11+1,"")</f>
        <v/>
      </c>
      <c r="N11" s="8" t="str">
        <f>IF(M11&lt;EOMONTH(J4,0),M11+1,"")</f>
        <v/>
      </c>
      <c r="O11" s="8" t="str">
        <f>IF(N11&lt;EOMONTH(J4,0),N11+1,"")</f>
        <v/>
      </c>
      <c r="P11" s="8" t="str">
        <f>IF(O11&lt;EOMONTH(J4,0),O11+1,"")</f>
        <v/>
      </c>
      <c r="R11" s="8" t="str">
        <f>IF(X10&lt;EOMONTH(R4,0),X10+1,"")</f>
        <v/>
      </c>
      <c r="S11" s="8" t="str">
        <f>IF(R11&lt;EOMONTH(R4,0),R11+1,"")</f>
        <v/>
      </c>
      <c r="T11" s="8" t="str">
        <f>IF(S11&lt;EOMONTH(R4,0),S11+1,"")</f>
        <v/>
      </c>
      <c r="U11" s="8" t="str">
        <f>IF(T11&lt;EOMONTH(R4,0),T11+1,"")</f>
        <v/>
      </c>
      <c r="V11" s="8" t="str">
        <f>IF(U11&lt;EOMONTH(R4,0),U11+1,"")</f>
        <v/>
      </c>
      <c r="W11" s="8" t="str">
        <f>IF(V11&lt;EOMONTH(R4,0),V11+1,"")</f>
        <v/>
      </c>
      <c r="X11" s="8" t="str">
        <f>IF(W11&lt;EOMONTH(R4,0),W11+1,"")</f>
        <v/>
      </c>
      <c r="Z11" s="8" t="str">
        <f>IF(AF10&lt;EOMONTH(Z4,0),AF10+1,"")</f>
        <v/>
      </c>
      <c r="AA11" s="8" t="str">
        <f>IF(Z11&lt;EOMONTH(Z4,0),Z11+1,"")</f>
        <v/>
      </c>
      <c r="AB11" s="8" t="str">
        <f>IF(AA11&lt;EOMONTH(Z4,0),AA11+1,"")</f>
        <v/>
      </c>
      <c r="AC11" s="8" t="str">
        <f>IF(AB11&lt;EOMONTH(Z4,0),AB11+1,"")</f>
        <v/>
      </c>
      <c r="AD11" s="8" t="str">
        <f>IF(AC11&lt;EOMONTH(Z4,0),AC11+1,"")</f>
        <v/>
      </c>
      <c r="AE11" s="8" t="str">
        <f>IF(AD11&lt;EOMONTH(Z4,0),AD11+1,"")</f>
        <v/>
      </c>
      <c r="AF11" s="8" t="str">
        <f>IF(AE11&lt;EOMONTH(Z4,0),AE11+1,"")</f>
        <v/>
      </c>
      <c r="AK11" s="14" t="s">
        <v>3</v>
      </c>
      <c r="AL11" s="18">
        <f>AL9+39</f>
        <v>42880</v>
      </c>
      <c r="AM11" s="10">
        <v>42495</v>
      </c>
      <c r="AN11" s="10">
        <v>42515</v>
      </c>
      <c r="AO11" s="11">
        <v>42500</v>
      </c>
      <c r="AZ11"/>
      <c r="BA11"/>
    </row>
    <row r="12" spans="1:53" ht="15" customHeight="1">
      <c r="AK12" s="14" t="s">
        <v>4</v>
      </c>
      <c r="AL12" s="18">
        <f>AL9+50</f>
        <v>42891</v>
      </c>
      <c r="AM12" s="10">
        <v>42506</v>
      </c>
      <c r="AN12" s="10">
        <v>42526</v>
      </c>
      <c r="AO12" s="11">
        <v>42511</v>
      </c>
      <c r="AP12" s="2"/>
      <c r="AQ12" s="2"/>
      <c r="AZ12"/>
      <c r="BA12"/>
    </row>
    <row r="13" spans="1:53" s="1" customFormat="1" ht="15" customHeight="1" thickBot="1">
      <c r="B13" s="33">
        <f>EDATE(DATE(An_ref,1,1),4)</f>
        <v>42856</v>
      </c>
      <c r="C13" s="34"/>
      <c r="D13" s="34"/>
      <c r="E13" s="34"/>
      <c r="F13" s="34"/>
      <c r="G13" s="34"/>
      <c r="H13" s="35"/>
      <c r="J13" s="33">
        <f>EDATE(DATE(An_ref,1,1),5)</f>
        <v>42887</v>
      </c>
      <c r="K13" s="34"/>
      <c r="L13" s="34"/>
      <c r="M13" s="34"/>
      <c r="N13" s="34"/>
      <c r="O13" s="34"/>
      <c r="P13" s="35"/>
      <c r="R13" s="33">
        <f>EDATE(DATE(An_ref,1,1),6)</f>
        <v>42917</v>
      </c>
      <c r="S13" s="34"/>
      <c r="T13" s="34"/>
      <c r="U13" s="34"/>
      <c r="V13" s="34"/>
      <c r="W13" s="34"/>
      <c r="X13" s="35"/>
      <c r="Z13" s="33">
        <f>EDATE(DATE(An_ref,1,1),7)</f>
        <v>42948</v>
      </c>
      <c r="AA13" s="34"/>
      <c r="AB13" s="34"/>
      <c r="AC13" s="34"/>
      <c r="AD13" s="34"/>
      <c r="AE13" s="34"/>
      <c r="AF13" s="35"/>
      <c r="AK13" s="14" t="s">
        <v>6</v>
      </c>
      <c r="AL13" s="21">
        <f>DATE(An_ref,8,15)</f>
        <v>42962</v>
      </c>
      <c r="AM13" s="10">
        <v>42597</v>
      </c>
      <c r="AN13" s="10">
        <v>42597</v>
      </c>
      <c r="AO13" s="11">
        <v>42597</v>
      </c>
      <c r="AZ13"/>
      <c r="BA13"/>
    </row>
    <row r="14" spans="1:53" s="3" customFormat="1" ht="15" customHeight="1" thickBot="1">
      <c r="B14" s="7" t="str">
        <f>UPPER(TEXT(B16,"jjj"))</f>
        <v>LUN</v>
      </c>
      <c r="C14" s="7" t="str">
        <f t="shared" ref="C14:H14" si="20">UPPER(TEXT(C16,"jjj"))</f>
        <v>MAR</v>
      </c>
      <c r="D14" s="7" t="str">
        <f t="shared" si="20"/>
        <v>MER</v>
      </c>
      <c r="E14" s="7" t="str">
        <f t="shared" si="20"/>
        <v>JEU</v>
      </c>
      <c r="F14" s="7" t="str">
        <f t="shared" si="20"/>
        <v>VEN</v>
      </c>
      <c r="G14" s="7" t="str">
        <f t="shared" si="20"/>
        <v>SAM</v>
      </c>
      <c r="H14" s="7" t="str">
        <f t="shared" si="20"/>
        <v>DIM</v>
      </c>
      <c r="J14" s="7" t="str">
        <f>UPPER(TEXT(J16,"jjj"))</f>
        <v>LUN</v>
      </c>
      <c r="K14" s="7" t="str">
        <f t="shared" ref="K14:P14" si="21">UPPER(TEXT(K16,"jjj"))</f>
        <v>MAR</v>
      </c>
      <c r="L14" s="7" t="str">
        <f t="shared" si="21"/>
        <v>MER</v>
      </c>
      <c r="M14" s="7" t="str">
        <f t="shared" si="21"/>
        <v>JEU</v>
      </c>
      <c r="N14" s="7" t="str">
        <f t="shared" si="21"/>
        <v>VEN</v>
      </c>
      <c r="O14" s="7" t="str">
        <f t="shared" si="21"/>
        <v>SAM</v>
      </c>
      <c r="P14" s="7" t="str">
        <f t="shared" si="21"/>
        <v>DIM</v>
      </c>
      <c r="R14" s="7" t="str">
        <f>UPPER(TEXT(R16,"jjj"))</f>
        <v>LUN</v>
      </c>
      <c r="S14" s="7" t="str">
        <f t="shared" ref="S14:X14" si="22">UPPER(TEXT(S16,"jjj"))</f>
        <v>MAR</v>
      </c>
      <c r="T14" s="7" t="str">
        <f t="shared" si="22"/>
        <v>MER</v>
      </c>
      <c r="U14" s="7" t="str">
        <f t="shared" si="22"/>
        <v>JEU</v>
      </c>
      <c r="V14" s="7" t="str">
        <f t="shared" si="22"/>
        <v>VEN</v>
      </c>
      <c r="W14" s="7" t="str">
        <f t="shared" si="22"/>
        <v>SAM</v>
      </c>
      <c r="X14" s="7" t="str">
        <f t="shared" si="22"/>
        <v>DIM</v>
      </c>
      <c r="Z14" s="7" t="str">
        <f>UPPER(TEXT(Z16,"jjj"))</f>
        <v>LUN</v>
      </c>
      <c r="AA14" s="7" t="str">
        <f t="shared" ref="AA14:AF14" si="23">UPPER(TEXT(AA16,"jjj"))</f>
        <v>MAR</v>
      </c>
      <c r="AB14" s="7" t="str">
        <f t="shared" si="23"/>
        <v>MER</v>
      </c>
      <c r="AC14" s="7" t="str">
        <f t="shared" si="23"/>
        <v>JEU</v>
      </c>
      <c r="AD14" s="7" t="str">
        <f t="shared" si="23"/>
        <v>VEN</v>
      </c>
      <c r="AE14" s="7" t="str">
        <f t="shared" si="23"/>
        <v>SAM</v>
      </c>
      <c r="AF14" s="7" t="str">
        <f t="shared" si="23"/>
        <v>DIM</v>
      </c>
      <c r="AK14" s="14" t="s">
        <v>7</v>
      </c>
      <c r="AL14" s="17">
        <f>DATE(An_ref,11,1)</f>
        <v>43040</v>
      </c>
      <c r="AM14" s="10">
        <v>42675</v>
      </c>
      <c r="AN14" s="10">
        <v>42675</v>
      </c>
      <c r="AO14" s="11">
        <v>42675</v>
      </c>
      <c r="AZ14"/>
      <c r="BA14"/>
    </row>
    <row r="15" spans="1:53" s="1" customFormat="1" ht="15" customHeight="1" thickBot="1">
      <c r="B15" s="8">
        <f>IF(WEEKDAY(B13)=2,B13,"")</f>
        <v>42856</v>
      </c>
      <c r="C15" s="9">
        <f>IF(B15&lt;&gt;"",B15+1,IF(WEEKDAY(B13)=3,B13,""))</f>
        <v>42857</v>
      </c>
      <c r="D15" s="9">
        <f>IF(C15&lt;&gt;"",C15+1,IF(WEEKDAY(B13)=4,B13,""))</f>
        <v>42858</v>
      </c>
      <c r="E15" s="9">
        <f>IF(D15&lt;&gt;"",D15+1,IF(WEEKDAY(B13)=5,B13,""))</f>
        <v>42859</v>
      </c>
      <c r="F15" s="9">
        <f>IF(E15&lt;&gt;"",E15+1,IF(WEEKDAY(B13)=6,B13,""))</f>
        <v>42860</v>
      </c>
      <c r="G15" s="9">
        <f>IF(F15&lt;&gt;"",F15+1,IF(WEEKDAY(B13)=7,B13,""))</f>
        <v>42861</v>
      </c>
      <c r="H15" s="9">
        <f>IF(G15&lt;&gt;"",G15+1,IF(WEEKDAY(B13)=1,B13,""))</f>
        <v>42862</v>
      </c>
      <c r="J15" s="8" t="str">
        <f>IF(WEEKDAY(J13)=2,J13,"")</f>
        <v/>
      </c>
      <c r="K15" s="9" t="str">
        <f>IF(J15&lt;&gt;"",J15+1,IF(WEEKDAY(J13)=3,J13,""))</f>
        <v/>
      </c>
      <c r="L15" s="9" t="str">
        <f>IF(K15&lt;&gt;"",K15+1,IF(WEEKDAY(J13)=4,J13,""))</f>
        <v/>
      </c>
      <c r="M15" s="9">
        <f>IF(L15&lt;&gt;"",L15+1,IF(WEEKDAY(J13)=5,J13,""))</f>
        <v>42887</v>
      </c>
      <c r="N15" s="9">
        <f>IF(M15&lt;&gt;"",M15+1,IF(WEEKDAY(J13)=6,J13,""))</f>
        <v>42888</v>
      </c>
      <c r="O15" s="9">
        <f>IF(N15&lt;&gt;"",N15+1,IF(WEEKDAY(J13)=7,J13,""))</f>
        <v>42889</v>
      </c>
      <c r="P15" s="9">
        <f>IF(O15&lt;&gt;"",O15+1,IF(WEEKDAY(J13)=1,J13,""))</f>
        <v>42890</v>
      </c>
      <c r="R15" s="8" t="str">
        <f>IF(WEEKDAY(R13)=2,R13,"")</f>
        <v/>
      </c>
      <c r="S15" s="9" t="str">
        <f>IF(R15&lt;&gt;"",R15+1,IF(WEEKDAY(R13)=3,R13,""))</f>
        <v/>
      </c>
      <c r="T15" s="9" t="str">
        <f>IF(S15&lt;&gt;"",S15+1,IF(WEEKDAY(R13)=4,R13,""))</f>
        <v/>
      </c>
      <c r="U15" s="9" t="str">
        <f>IF(T15&lt;&gt;"",T15+1,IF(WEEKDAY(R13)=5,R13,""))</f>
        <v/>
      </c>
      <c r="V15" s="9" t="str">
        <f>IF(U15&lt;&gt;"",U15+1,IF(WEEKDAY(R13)=6,R13,""))</f>
        <v/>
      </c>
      <c r="W15" s="9">
        <f>IF(V15&lt;&gt;"",V15+1,IF(WEEKDAY(R13)=7,R13,""))</f>
        <v>42917</v>
      </c>
      <c r="X15" s="9">
        <f>IF(W15&lt;&gt;"",W15+1,IF(WEEKDAY(R13)=1,R13,""))</f>
        <v>42918</v>
      </c>
      <c r="Y15" s="2"/>
      <c r="Z15" s="8" t="str">
        <f>IF(WEEKDAY(Z13)=2,Z13,"")</f>
        <v/>
      </c>
      <c r="AA15" s="9">
        <f>IF(Z15&lt;&gt;"",Z15+1,IF(WEEKDAY(Z13)=3,Z13,""))</f>
        <v>42948</v>
      </c>
      <c r="AB15" s="9">
        <f>IF(AA15&lt;&gt;"",AA15+1,IF(WEEKDAY(Z13)=4,Z13,""))</f>
        <v>42949</v>
      </c>
      <c r="AC15" s="9">
        <f>IF(AB15&lt;&gt;"",AB15+1,IF(WEEKDAY(Z13)=5,Z13,""))</f>
        <v>42950</v>
      </c>
      <c r="AD15" s="9">
        <f>IF(AC15&lt;&gt;"",AC15+1,IF(WEEKDAY(Z13)=6,Z13,""))</f>
        <v>42951</v>
      </c>
      <c r="AE15" s="9">
        <f>IF(AD15&lt;&gt;"",AD15+1,IF(WEEKDAY(Z13)=7,Z13,""))</f>
        <v>42952</v>
      </c>
      <c r="AF15" s="9">
        <f>IF(AE15&lt;&gt;"",AE15+1,IF(WEEKDAY(Z13)=1,Z13,""))</f>
        <v>42953</v>
      </c>
      <c r="AK15" s="15" t="s">
        <v>9</v>
      </c>
      <c r="AL15" s="17">
        <f>DATE(An_ref,12,25)</f>
        <v>43094</v>
      </c>
      <c r="AM15" s="12"/>
      <c r="AN15" s="12"/>
      <c r="AO15" s="13"/>
      <c r="AZ15"/>
      <c r="BA15"/>
    </row>
    <row r="16" spans="1:53" s="1" customFormat="1" ht="15" customHeight="1">
      <c r="B16" s="8">
        <f>H15+1</f>
        <v>42863</v>
      </c>
      <c r="C16" s="8">
        <f>B16+1</f>
        <v>42864</v>
      </c>
      <c r="D16" s="8">
        <f t="shared" ref="D16:H16" si="24">C16+1</f>
        <v>42865</v>
      </c>
      <c r="E16" s="8">
        <f t="shared" si="24"/>
        <v>42866</v>
      </c>
      <c r="F16" s="8">
        <f t="shared" si="24"/>
        <v>42867</v>
      </c>
      <c r="G16" s="8">
        <f t="shared" si="24"/>
        <v>42868</v>
      </c>
      <c r="H16" s="8">
        <f t="shared" si="24"/>
        <v>42869</v>
      </c>
      <c r="J16" s="8">
        <f>P15+1</f>
        <v>42891</v>
      </c>
      <c r="K16" s="8">
        <f>J16+1</f>
        <v>42892</v>
      </c>
      <c r="L16" s="8">
        <f t="shared" ref="L16:P16" si="25">K16+1</f>
        <v>42893</v>
      </c>
      <c r="M16" s="8">
        <f t="shared" si="25"/>
        <v>42894</v>
      </c>
      <c r="N16" s="8">
        <f t="shared" si="25"/>
        <v>42895</v>
      </c>
      <c r="O16" s="8">
        <f t="shared" si="25"/>
        <v>42896</v>
      </c>
      <c r="P16" s="8">
        <f t="shared" si="25"/>
        <v>42897</v>
      </c>
      <c r="R16" s="8">
        <f>X15+1</f>
        <v>42919</v>
      </c>
      <c r="S16" s="8">
        <f>R16+1</f>
        <v>42920</v>
      </c>
      <c r="T16" s="8">
        <f t="shared" ref="T16:X16" si="26">S16+1</f>
        <v>42921</v>
      </c>
      <c r="U16" s="8">
        <f t="shared" si="26"/>
        <v>42922</v>
      </c>
      <c r="V16" s="8">
        <f t="shared" si="26"/>
        <v>42923</v>
      </c>
      <c r="W16" s="8">
        <f t="shared" si="26"/>
        <v>42924</v>
      </c>
      <c r="X16" s="8">
        <f t="shared" si="26"/>
        <v>42925</v>
      </c>
      <c r="Y16" s="2"/>
      <c r="Z16" s="8">
        <f>AF15+1</f>
        <v>42954</v>
      </c>
      <c r="AA16" s="8">
        <f>Z16+1</f>
        <v>42955</v>
      </c>
      <c r="AB16" s="8">
        <f t="shared" ref="AB16:AF16" si="27">AA16+1</f>
        <v>42956</v>
      </c>
      <c r="AC16" s="8">
        <f t="shared" si="27"/>
        <v>42957</v>
      </c>
      <c r="AD16" s="8">
        <f t="shared" si="27"/>
        <v>42958</v>
      </c>
      <c r="AE16" s="8">
        <f t="shared" si="27"/>
        <v>42959</v>
      </c>
      <c r="AF16" s="8">
        <f t="shared" si="27"/>
        <v>42960</v>
      </c>
      <c r="AU16"/>
      <c r="AV16"/>
      <c r="AW16"/>
      <c r="AX16"/>
      <c r="AY16"/>
      <c r="AZ16"/>
      <c r="BA16"/>
    </row>
    <row r="17" spans="2:53" s="1" customFormat="1" ht="15" customHeight="1">
      <c r="B17" s="8">
        <f t="shared" ref="B17:B18" si="28">H16+1</f>
        <v>42870</v>
      </c>
      <c r="C17" s="8">
        <f t="shared" ref="C17:H17" si="29">B17+1</f>
        <v>42871</v>
      </c>
      <c r="D17" s="8">
        <f t="shared" si="29"/>
        <v>42872</v>
      </c>
      <c r="E17" s="8">
        <f t="shared" si="29"/>
        <v>42873</v>
      </c>
      <c r="F17" s="8">
        <f t="shared" si="29"/>
        <v>42874</v>
      </c>
      <c r="G17" s="8">
        <f t="shared" si="29"/>
        <v>42875</v>
      </c>
      <c r="H17" s="8">
        <f t="shared" si="29"/>
        <v>42876</v>
      </c>
      <c r="J17" s="8">
        <f t="shared" ref="J17:J18" si="30">P16+1</f>
        <v>42898</v>
      </c>
      <c r="K17" s="8">
        <f t="shared" ref="K17:P17" si="31">J17+1</f>
        <v>42899</v>
      </c>
      <c r="L17" s="8">
        <f t="shared" si="31"/>
        <v>42900</v>
      </c>
      <c r="M17" s="8">
        <f t="shared" si="31"/>
        <v>42901</v>
      </c>
      <c r="N17" s="8">
        <f t="shared" si="31"/>
        <v>42902</v>
      </c>
      <c r="O17" s="8">
        <f t="shared" si="31"/>
        <v>42903</v>
      </c>
      <c r="P17" s="8">
        <f t="shared" si="31"/>
        <v>42904</v>
      </c>
      <c r="R17" s="8">
        <f t="shared" ref="R17:R18" si="32">X16+1</f>
        <v>42926</v>
      </c>
      <c r="S17" s="8">
        <f t="shared" ref="S17:X17" si="33">R17+1</f>
        <v>42927</v>
      </c>
      <c r="T17" s="8">
        <f t="shared" si="33"/>
        <v>42928</v>
      </c>
      <c r="U17" s="8">
        <f t="shared" si="33"/>
        <v>42929</v>
      </c>
      <c r="V17" s="8">
        <f t="shared" si="33"/>
        <v>42930</v>
      </c>
      <c r="W17" s="8">
        <f t="shared" si="33"/>
        <v>42931</v>
      </c>
      <c r="X17" s="8">
        <f t="shared" si="33"/>
        <v>42932</v>
      </c>
      <c r="Y17" s="2"/>
      <c r="Z17" s="8">
        <f t="shared" ref="Z17:Z18" si="34">AF16+1</f>
        <v>42961</v>
      </c>
      <c r="AA17" s="8">
        <f t="shared" ref="AA17:AF17" si="35">Z17+1</f>
        <v>42962</v>
      </c>
      <c r="AB17" s="8">
        <f t="shared" si="35"/>
        <v>42963</v>
      </c>
      <c r="AC17" s="8">
        <f t="shared" si="35"/>
        <v>42964</v>
      </c>
      <c r="AD17" s="8">
        <f t="shared" si="35"/>
        <v>42965</v>
      </c>
      <c r="AE17" s="8">
        <f t="shared" si="35"/>
        <v>42966</v>
      </c>
      <c r="AF17" s="8">
        <f t="shared" si="35"/>
        <v>42967</v>
      </c>
      <c r="AU17"/>
      <c r="AV17"/>
      <c r="AW17"/>
      <c r="AX17"/>
      <c r="AY17"/>
      <c r="AZ17"/>
      <c r="BA17"/>
    </row>
    <row r="18" spans="2:53" s="1" customFormat="1" ht="15" customHeight="1">
      <c r="B18" s="8">
        <f t="shared" si="28"/>
        <v>42877</v>
      </c>
      <c r="C18" s="8">
        <f t="shared" ref="C18:H18" si="36">B18+1</f>
        <v>42878</v>
      </c>
      <c r="D18" s="8">
        <f t="shared" si="36"/>
        <v>42879</v>
      </c>
      <c r="E18" s="8">
        <f t="shared" si="36"/>
        <v>42880</v>
      </c>
      <c r="F18" s="8">
        <f t="shared" si="36"/>
        <v>42881</v>
      </c>
      <c r="G18" s="8">
        <f t="shared" si="36"/>
        <v>42882</v>
      </c>
      <c r="H18" s="8">
        <f t="shared" si="36"/>
        <v>42883</v>
      </c>
      <c r="J18" s="8">
        <f t="shared" si="30"/>
        <v>42905</v>
      </c>
      <c r="K18" s="8">
        <f t="shared" ref="K18:P18" si="37">J18+1</f>
        <v>42906</v>
      </c>
      <c r="L18" s="8">
        <f t="shared" si="37"/>
        <v>42907</v>
      </c>
      <c r="M18" s="8">
        <f t="shared" si="37"/>
        <v>42908</v>
      </c>
      <c r="N18" s="8">
        <f t="shared" si="37"/>
        <v>42909</v>
      </c>
      <c r="O18" s="8">
        <f t="shared" si="37"/>
        <v>42910</v>
      </c>
      <c r="P18" s="8">
        <f t="shared" si="37"/>
        <v>42911</v>
      </c>
      <c r="R18" s="8">
        <f t="shared" si="32"/>
        <v>42933</v>
      </c>
      <c r="S18" s="8">
        <f t="shared" ref="S18:X18" si="38">R18+1</f>
        <v>42934</v>
      </c>
      <c r="T18" s="8">
        <f t="shared" si="38"/>
        <v>42935</v>
      </c>
      <c r="U18" s="8">
        <f t="shared" si="38"/>
        <v>42936</v>
      </c>
      <c r="V18" s="8">
        <f t="shared" si="38"/>
        <v>42937</v>
      </c>
      <c r="W18" s="8">
        <f t="shared" si="38"/>
        <v>42938</v>
      </c>
      <c r="X18" s="8">
        <f t="shared" si="38"/>
        <v>42939</v>
      </c>
      <c r="Y18" s="2"/>
      <c r="Z18" s="8">
        <f t="shared" si="34"/>
        <v>42968</v>
      </c>
      <c r="AA18" s="8">
        <f t="shared" ref="AA18:AF18" si="39">Z18+1</f>
        <v>42969</v>
      </c>
      <c r="AB18" s="8">
        <f t="shared" si="39"/>
        <v>42970</v>
      </c>
      <c r="AC18" s="8">
        <f t="shared" si="39"/>
        <v>42971</v>
      </c>
      <c r="AD18" s="8">
        <f t="shared" si="39"/>
        <v>42972</v>
      </c>
      <c r="AE18" s="8">
        <f t="shared" si="39"/>
        <v>42973</v>
      </c>
      <c r="AF18" s="8">
        <f t="shared" si="39"/>
        <v>42974</v>
      </c>
      <c r="AU18"/>
      <c r="AV18"/>
      <c r="AW18"/>
      <c r="AX18"/>
      <c r="AY18"/>
      <c r="AZ18"/>
      <c r="BA18"/>
    </row>
    <row r="19" spans="2:53" s="1" customFormat="1" ht="15" customHeight="1">
      <c r="B19" s="8">
        <f>IF(H18&lt;EOMONTH(B13,0),H18+1,"")</f>
        <v>42884</v>
      </c>
      <c r="C19" s="8">
        <f>IF(B19&lt;EOMONTH(B13,0),B19+1,"")</f>
        <v>42885</v>
      </c>
      <c r="D19" s="8">
        <f>IF(C19&lt;EOMONTH(B13,0),C19+1,"")</f>
        <v>42886</v>
      </c>
      <c r="E19" s="8" t="str">
        <f>IF(D19&lt;EOMONTH(B13,0),D19+1,"")</f>
        <v/>
      </c>
      <c r="F19" s="8" t="str">
        <f>IF(E19&lt;EOMONTH(B13,0),E19+1,"")</f>
        <v/>
      </c>
      <c r="G19" s="8" t="str">
        <f>IF(F19&lt;EOMONTH(B13,0),F19+1,"")</f>
        <v/>
      </c>
      <c r="H19" s="8" t="str">
        <f>IF(G19&lt;EOMONTH(B13,0),G19+1,"")</f>
        <v/>
      </c>
      <c r="J19" s="8">
        <f>IF(P18&lt;EOMONTH(J13,0),P18+1,"")</f>
        <v>42912</v>
      </c>
      <c r="K19" s="8">
        <f>IF(J19&lt;EOMONTH(J13,0),J19+1,"")</f>
        <v>42913</v>
      </c>
      <c r="L19" s="8">
        <f>IF(K19&lt;EOMONTH(J13,0),K19+1,"")</f>
        <v>42914</v>
      </c>
      <c r="M19" s="8">
        <f>IF(L19&lt;EOMONTH(J13,0),L19+1,"")</f>
        <v>42915</v>
      </c>
      <c r="N19" s="8">
        <f>IF(M19&lt;EOMONTH(J13,0),M19+1,"")</f>
        <v>42916</v>
      </c>
      <c r="O19" s="8" t="str">
        <f>IF(N19&lt;EOMONTH(J13,0),N19+1,"")</f>
        <v/>
      </c>
      <c r="P19" s="8" t="str">
        <f>IF(O19&lt;EOMONTH(J13,0),O19+1,"")</f>
        <v/>
      </c>
      <c r="R19" s="8">
        <f>IF(X18&lt;EOMONTH(R13,0),X18+1,"")</f>
        <v>42940</v>
      </c>
      <c r="S19" s="8">
        <f>IF(R19&lt;EOMONTH(R13,0),R19+1,"")</f>
        <v>42941</v>
      </c>
      <c r="T19" s="8">
        <f>IF(S19&lt;EOMONTH(R13,0),S19+1,"")</f>
        <v>42942</v>
      </c>
      <c r="U19" s="8">
        <f>IF(T19&lt;EOMONTH(R13,0),T19+1,"")</f>
        <v>42943</v>
      </c>
      <c r="V19" s="8">
        <f>IF(U19&lt;EOMONTH(R13,0),U19+1,"")</f>
        <v>42944</v>
      </c>
      <c r="W19" s="8">
        <f>IF(V19&lt;EOMONTH(R13,0),V19+1,"")</f>
        <v>42945</v>
      </c>
      <c r="X19" s="8">
        <f>IF(W19&lt;EOMONTH(R13,0),W19+1,"")</f>
        <v>42946</v>
      </c>
      <c r="Y19" s="2"/>
      <c r="Z19" s="8">
        <f>IF(AF18&lt;EOMONTH(Z13,0),AF18+1,"")</f>
        <v>42975</v>
      </c>
      <c r="AA19" s="8">
        <f>IF(Z19&lt;EOMONTH(Z13,0),Z19+1,"")</f>
        <v>42976</v>
      </c>
      <c r="AB19" s="8">
        <f>IF(AA19&lt;EOMONTH(Z13,0),AA19+1,"")</f>
        <v>42977</v>
      </c>
      <c r="AC19" s="8">
        <f>IF(AB19&lt;EOMONTH(Z13,0),AB19+1,"")</f>
        <v>42978</v>
      </c>
      <c r="AD19" s="8" t="str">
        <f>IF(AC19&lt;EOMONTH(Z13,0),AC19+1,"")</f>
        <v/>
      </c>
      <c r="AE19" s="8" t="str">
        <f>IF(AD19&lt;EOMONTH(Z13,0),AD19+1,"")</f>
        <v/>
      </c>
      <c r="AF19" s="8" t="str">
        <f>IF(AE19&lt;EOMONTH(Z13,0),AE19+1,"")</f>
        <v/>
      </c>
      <c r="AU19"/>
      <c r="AV19"/>
      <c r="AW19"/>
      <c r="AX19"/>
      <c r="AY19"/>
      <c r="AZ19"/>
      <c r="BA19"/>
    </row>
    <row r="20" spans="2:53" s="1" customFormat="1" ht="15" customHeight="1">
      <c r="B20" s="8" t="str">
        <f>IF(H19&lt;EOMONTH(B13,0),H19+1,"")</f>
        <v/>
      </c>
      <c r="C20" s="8" t="str">
        <f>IF(B20&lt;EOMONTH(B13,0),B20+1,"")</f>
        <v/>
      </c>
      <c r="D20" s="8" t="str">
        <f>IF(C20&lt;EOMONTH(B13,0),C20+1,"")</f>
        <v/>
      </c>
      <c r="E20" s="8" t="str">
        <f>IF(D20&lt;EOMONTH(B13,0),D20+1,"")</f>
        <v/>
      </c>
      <c r="F20" s="8" t="str">
        <f>IF(E20&lt;EOMONTH(B13,0),E20+1,"")</f>
        <v/>
      </c>
      <c r="G20" s="8" t="str">
        <f>IF(F20&lt;EOMONTH(B13,0),F20+1,"")</f>
        <v/>
      </c>
      <c r="H20" s="8" t="str">
        <f>IF(G20&lt;EOMONTH(B13,0),G20+1,"")</f>
        <v/>
      </c>
      <c r="J20" s="8" t="str">
        <f>IF(P19&lt;EOMONTH(J13,0),P19+1,"")</f>
        <v/>
      </c>
      <c r="K20" s="8" t="str">
        <f>IF(J20&lt;EOMONTH(J13,0),J20+1,"")</f>
        <v/>
      </c>
      <c r="L20" s="8" t="str">
        <f>IF(K20&lt;EOMONTH(J13,0),K20+1,"")</f>
        <v/>
      </c>
      <c r="M20" s="8" t="str">
        <f>IF(L20&lt;EOMONTH(J13,0),L20+1,"")</f>
        <v/>
      </c>
      <c r="N20" s="8" t="str">
        <f>IF(M20&lt;EOMONTH(J13,0),M20+1,"")</f>
        <v/>
      </c>
      <c r="O20" s="8" t="str">
        <f>IF(N20&lt;EOMONTH(J13,0),N20+1,"")</f>
        <v/>
      </c>
      <c r="P20" s="8" t="str">
        <f>IF(O20&lt;EOMONTH(J13,0),O20+1,"")</f>
        <v/>
      </c>
      <c r="R20" s="8">
        <f>IF(X19&lt;EOMONTH(R13,0),X19+1,"")</f>
        <v>42947</v>
      </c>
      <c r="S20" s="8" t="str">
        <f>IF(R20&lt;EOMONTH(R13,0),R20+1,"")</f>
        <v/>
      </c>
      <c r="T20" s="8" t="str">
        <f>IF(S20&lt;EOMONTH(R13,0),S20+1,"")</f>
        <v/>
      </c>
      <c r="U20" s="8" t="str">
        <f>IF(T20&lt;EOMONTH(R13,0),T20+1,"")</f>
        <v/>
      </c>
      <c r="V20" s="8" t="str">
        <f>IF(U20&lt;EOMONTH(R13,0),U20+1,"")</f>
        <v/>
      </c>
      <c r="W20" s="8" t="str">
        <f>IF(V20&lt;EOMONTH(R13,0),V20+1,"")</f>
        <v/>
      </c>
      <c r="X20" s="8" t="str">
        <f>IF(W20&lt;EOMONTH(R13,0),W20+1,"")</f>
        <v/>
      </c>
      <c r="Z20" s="8" t="str">
        <f>IF(AF19&lt;EOMONTH(Z13,0),AF19+1,"")</f>
        <v/>
      </c>
      <c r="AA20" s="8" t="str">
        <f>IF(Z20&lt;EOMONTH(Z13,0),Z20+1,"")</f>
        <v/>
      </c>
      <c r="AB20" s="8" t="str">
        <f>IF(AA20&lt;EOMONTH(Z13,0),AA20+1,"")</f>
        <v/>
      </c>
      <c r="AC20" s="8" t="str">
        <f>IF(AB20&lt;EOMONTH(Z13,0),AB20+1,"")</f>
        <v/>
      </c>
      <c r="AD20" s="8" t="str">
        <f>IF(AC20&lt;EOMONTH(Z13,0),AC20+1,"")</f>
        <v/>
      </c>
      <c r="AE20" s="8" t="str">
        <f>IF(AD20&lt;EOMONTH(Z13,0),AD20+1,"")</f>
        <v/>
      </c>
      <c r="AF20" s="8" t="str">
        <f>IF(AE20&lt;EOMONTH(Z13,0),AE20+1,"")</f>
        <v/>
      </c>
      <c r="AU20"/>
      <c r="AV20"/>
      <c r="AW20"/>
      <c r="AX20"/>
      <c r="AY20"/>
      <c r="AZ20"/>
      <c r="BA20"/>
    </row>
    <row r="21" spans="2:53">
      <c r="AK21" s="2"/>
      <c r="AL21" s="2"/>
      <c r="AM21" s="2"/>
      <c r="AN21" s="2"/>
      <c r="AO21" s="2"/>
      <c r="AP21" s="2"/>
      <c r="AQ21" s="2"/>
      <c r="AU21"/>
      <c r="AV21"/>
      <c r="AW21"/>
      <c r="AX21"/>
      <c r="AY21"/>
      <c r="AZ21"/>
      <c r="BA21"/>
    </row>
    <row r="22" spans="2:53" s="1" customFormat="1" ht="15" customHeight="1">
      <c r="B22" s="33">
        <f>EDATE(DATE(An_ref,1,1),8)</f>
        <v>42979</v>
      </c>
      <c r="C22" s="34"/>
      <c r="D22" s="34"/>
      <c r="E22" s="34"/>
      <c r="F22" s="34"/>
      <c r="G22" s="34"/>
      <c r="H22" s="35"/>
      <c r="J22" s="33">
        <f>EDATE(DATE(An_ref,1,1),9)</f>
        <v>43009</v>
      </c>
      <c r="K22" s="34"/>
      <c r="L22" s="34"/>
      <c r="M22" s="34"/>
      <c r="N22" s="34"/>
      <c r="O22" s="34"/>
      <c r="P22" s="35"/>
      <c r="R22" s="33">
        <f>EDATE(DATE(An_ref,1,1),10)</f>
        <v>43040</v>
      </c>
      <c r="S22" s="34"/>
      <c r="T22" s="34"/>
      <c r="U22" s="34"/>
      <c r="V22" s="34"/>
      <c r="W22" s="34"/>
      <c r="X22" s="35"/>
      <c r="Z22" s="33">
        <f>EDATE(DATE(An_ref,1,1),11)</f>
        <v>43070</v>
      </c>
      <c r="AA22" s="34"/>
      <c r="AB22" s="34"/>
      <c r="AC22" s="34"/>
      <c r="AD22" s="34"/>
      <c r="AE22" s="34"/>
      <c r="AF22" s="35"/>
      <c r="AU22"/>
      <c r="AV22"/>
      <c r="AW22"/>
      <c r="AX22"/>
      <c r="AY22"/>
      <c r="AZ22"/>
      <c r="BA22"/>
    </row>
    <row r="23" spans="2:53" s="3" customFormat="1" ht="15" customHeight="1">
      <c r="B23" s="7" t="str">
        <f>UPPER(TEXT(B25,"jjj"))</f>
        <v>LUN</v>
      </c>
      <c r="C23" s="7" t="str">
        <f t="shared" ref="C23:H23" si="40">UPPER(TEXT(C25,"jjj"))</f>
        <v>MAR</v>
      </c>
      <c r="D23" s="7" t="str">
        <f t="shared" si="40"/>
        <v>MER</v>
      </c>
      <c r="E23" s="7" t="str">
        <f t="shared" si="40"/>
        <v>JEU</v>
      </c>
      <c r="F23" s="7" t="str">
        <f t="shared" si="40"/>
        <v>VEN</v>
      </c>
      <c r="G23" s="7" t="str">
        <f t="shared" si="40"/>
        <v>SAM</v>
      </c>
      <c r="H23" s="7" t="str">
        <f t="shared" si="40"/>
        <v>DIM</v>
      </c>
      <c r="J23" s="7" t="str">
        <f>UPPER(TEXT(J25,"jjj"))</f>
        <v>LUN</v>
      </c>
      <c r="K23" s="7" t="str">
        <f t="shared" ref="K23:P23" si="41">UPPER(TEXT(K25,"jjj"))</f>
        <v>MAR</v>
      </c>
      <c r="L23" s="7" t="str">
        <f t="shared" si="41"/>
        <v>MER</v>
      </c>
      <c r="M23" s="7" t="str">
        <f t="shared" si="41"/>
        <v>JEU</v>
      </c>
      <c r="N23" s="7" t="str">
        <f t="shared" si="41"/>
        <v>VEN</v>
      </c>
      <c r="O23" s="7" t="str">
        <f t="shared" si="41"/>
        <v>SAM</v>
      </c>
      <c r="P23" s="7" t="str">
        <f t="shared" si="41"/>
        <v>DIM</v>
      </c>
      <c r="R23" s="7" t="str">
        <f>UPPER(TEXT(R25,"jjj"))</f>
        <v>LUN</v>
      </c>
      <c r="S23" s="7" t="str">
        <f t="shared" ref="S23:X23" si="42">UPPER(TEXT(S25,"jjj"))</f>
        <v>MAR</v>
      </c>
      <c r="T23" s="7" t="str">
        <f t="shared" si="42"/>
        <v>MER</v>
      </c>
      <c r="U23" s="7" t="str">
        <f t="shared" si="42"/>
        <v>JEU</v>
      </c>
      <c r="V23" s="7" t="str">
        <f t="shared" si="42"/>
        <v>VEN</v>
      </c>
      <c r="W23" s="7" t="str">
        <f t="shared" si="42"/>
        <v>SAM</v>
      </c>
      <c r="X23" s="7" t="str">
        <f t="shared" si="42"/>
        <v>DIM</v>
      </c>
      <c r="Z23" s="7" t="str">
        <f>UPPER(TEXT(Z25,"jjj"))</f>
        <v>LUN</v>
      </c>
      <c r="AA23" s="7" t="str">
        <f t="shared" ref="AA23:AF23" si="43">UPPER(TEXT(AA25,"jjj"))</f>
        <v>MAR</v>
      </c>
      <c r="AB23" s="7" t="str">
        <f t="shared" si="43"/>
        <v>MER</v>
      </c>
      <c r="AC23" s="7" t="str">
        <f t="shared" si="43"/>
        <v>JEU</v>
      </c>
      <c r="AD23" s="7" t="str">
        <f t="shared" si="43"/>
        <v>VEN</v>
      </c>
      <c r="AE23" s="7" t="str">
        <f t="shared" si="43"/>
        <v>SAM</v>
      </c>
      <c r="AF23" s="7" t="str">
        <f t="shared" si="43"/>
        <v>DIM</v>
      </c>
      <c r="AU23"/>
      <c r="AV23"/>
      <c r="AW23"/>
      <c r="AX23"/>
      <c r="AY23"/>
      <c r="AZ23"/>
      <c r="BA23"/>
    </row>
    <row r="24" spans="2:53" s="1" customFormat="1" ht="15" customHeight="1">
      <c r="B24" s="8" t="str">
        <f>IF(WEEKDAY(B22)=2,B22,"")</f>
        <v/>
      </c>
      <c r="C24" s="9" t="str">
        <f>IF(B24&lt;&gt;"",B24+1,IF(WEEKDAY(B22)=3,B22,""))</f>
        <v/>
      </c>
      <c r="D24" s="9" t="str">
        <f>IF(C24&lt;&gt;"",C24+1,IF(WEEKDAY(B22)=4,B22,""))</f>
        <v/>
      </c>
      <c r="E24" s="9" t="str">
        <f>IF(D24&lt;&gt;"",D24+1,IF(WEEKDAY(B22)=5,B22,""))</f>
        <v/>
      </c>
      <c r="F24" s="9">
        <f>IF(E24&lt;&gt;"",E24+1,IF(WEEKDAY(B22)=6,B22,""))</f>
        <v>42979</v>
      </c>
      <c r="G24" s="9">
        <f>IF(F24&lt;&gt;"",F24+1,IF(WEEKDAY(B22)=7,B22,""))</f>
        <v>42980</v>
      </c>
      <c r="H24" s="9">
        <f>IF(G24&lt;&gt;"",G24+1,IF(WEEKDAY(B22)=1,B22,""))</f>
        <v>42981</v>
      </c>
      <c r="J24" s="8" t="str">
        <f>IF(WEEKDAY(J22)=2,J22,"")</f>
        <v/>
      </c>
      <c r="K24" s="9" t="str">
        <f>IF(J24&lt;&gt;"",J24+1,IF(WEEKDAY(J22)=3,J22,""))</f>
        <v/>
      </c>
      <c r="L24" s="9" t="str">
        <f>IF(K24&lt;&gt;"",K24+1,IF(WEEKDAY(J22)=4,J22,""))</f>
        <v/>
      </c>
      <c r="M24" s="9" t="str">
        <f>IF(L24&lt;&gt;"",L24+1,IF(WEEKDAY(J22)=5,J22,""))</f>
        <v/>
      </c>
      <c r="N24" s="9" t="str">
        <f>IF(M24&lt;&gt;"",M24+1,IF(WEEKDAY(J22)=6,J22,""))</f>
        <v/>
      </c>
      <c r="O24" s="9" t="str">
        <f>IF(N24&lt;&gt;"",N24+1,IF(WEEKDAY(J22)=7,J22,""))</f>
        <v/>
      </c>
      <c r="P24" s="9">
        <f>IF(O24&lt;&gt;"",O24+1,IF(WEEKDAY(J22)=1,J22,""))</f>
        <v>43009</v>
      </c>
      <c r="R24" s="8" t="str">
        <f>IF(WEEKDAY(R22)=2,R22,"")</f>
        <v/>
      </c>
      <c r="S24" s="9" t="str">
        <f>IF(R24&lt;&gt;"",R24+1,IF(WEEKDAY(R22)=3,R22,""))</f>
        <v/>
      </c>
      <c r="T24" s="9">
        <f>IF(S24&lt;&gt;"",S24+1,IF(WEEKDAY(R22)=4,R22,""))</f>
        <v>43040</v>
      </c>
      <c r="U24" s="9">
        <f>IF(T24&lt;&gt;"",T24+1,IF(WEEKDAY(R22)=5,R22,""))</f>
        <v>43041</v>
      </c>
      <c r="V24" s="9">
        <f>IF(U24&lt;&gt;"",U24+1,IF(WEEKDAY(R22)=6,R22,""))</f>
        <v>43042</v>
      </c>
      <c r="W24" s="9">
        <f>IF(V24&lt;&gt;"",V24+1,IF(WEEKDAY(R22)=7,R22,""))</f>
        <v>43043</v>
      </c>
      <c r="X24" s="9">
        <f>IF(W24&lt;&gt;"",W24+1,IF(WEEKDAY(R22)=1,R22,""))</f>
        <v>43044</v>
      </c>
      <c r="Y24" s="2"/>
      <c r="Z24" s="8" t="str">
        <f>IF(WEEKDAY(Z22)=2,Z22,"")</f>
        <v/>
      </c>
      <c r="AA24" s="9" t="str">
        <f>IF(Z24&lt;&gt;"",Z24+1,IF(WEEKDAY(Z22)=3,Z22,""))</f>
        <v/>
      </c>
      <c r="AB24" s="9" t="str">
        <f>IF(AA24&lt;&gt;"",AA24+1,IF(WEEKDAY(Z22)=4,Z22,""))</f>
        <v/>
      </c>
      <c r="AC24" s="9" t="str">
        <f>IF(AB24&lt;&gt;"",AB24+1,IF(WEEKDAY(Z22)=5,Z22,""))</f>
        <v/>
      </c>
      <c r="AD24" s="9">
        <f>IF(AC24&lt;&gt;"",AC24+1,IF(WEEKDAY(Z22)=6,Z22,""))</f>
        <v>43070</v>
      </c>
      <c r="AE24" s="9">
        <f>IF(AD24&lt;&gt;"",AD24+1,IF(WEEKDAY(Z22)=7,Z22,""))</f>
        <v>43071</v>
      </c>
      <c r="AF24" s="9">
        <f>IF(AE24&lt;&gt;"",AE24+1,IF(WEEKDAY(Z22)=1,Z22,""))</f>
        <v>43072</v>
      </c>
      <c r="AU24"/>
      <c r="AV24"/>
      <c r="AW24"/>
      <c r="AX24"/>
      <c r="AY24"/>
      <c r="AZ24"/>
      <c r="BA24"/>
    </row>
    <row r="25" spans="2:53" s="1" customFormat="1" ht="15" customHeight="1">
      <c r="B25" s="8">
        <f>H24+1</f>
        <v>42982</v>
      </c>
      <c r="C25" s="8">
        <f>B25+1</f>
        <v>42983</v>
      </c>
      <c r="D25" s="8">
        <f t="shared" ref="D25:H25" si="44">C25+1</f>
        <v>42984</v>
      </c>
      <c r="E25" s="8">
        <f t="shared" si="44"/>
        <v>42985</v>
      </c>
      <c r="F25" s="8">
        <f t="shared" si="44"/>
        <v>42986</v>
      </c>
      <c r="G25" s="8">
        <f t="shared" si="44"/>
        <v>42987</v>
      </c>
      <c r="H25" s="8">
        <f t="shared" si="44"/>
        <v>42988</v>
      </c>
      <c r="J25" s="8">
        <f>P24+1</f>
        <v>43010</v>
      </c>
      <c r="K25" s="8">
        <f>J25+1</f>
        <v>43011</v>
      </c>
      <c r="L25" s="8">
        <f t="shared" ref="L25:P25" si="45">K25+1</f>
        <v>43012</v>
      </c>
      <c r="M25" s="8">
        <f t="shared" si="45"/>
        <v>43013</v>
      </c>
      <c r="N25" s="8">
        <f t="shared" si="45"/>
        <v>43014</v>
      </c>
      <c r="O25" s="8">
        <f t="shared" si="45"/>
        <v>43015</v>
      </c>
      <c r="P25" s="8">
        <f t="shared" si="45"/>
        <v>43016</v>
      </c>
      <c r="R25" s="8">
        <f>X24+1</f>
        <v>43045</v>
      </c>
      <c r="S25" s="8">
        <f>R25+1</f>
        <v>43046</v>
      </c>
      <c r="T25" s="8">
        <f t="shared" ref="T25:X25" si="46">S25+1</f>
        <v>43047</v>
      </c>
      <c r="U25" s="8">
        <f t="shared" si="46"/>
        <v>43048</v>
      </c>
      <c r="V25" s="8">
        <f t="shared" si="46"/>
        <v>43049</v>
      </c>
      <c r="W25" s="8">
        <f t="shared" si="46"/>
        <v>43050</v>
      </c>
      <c r="X25" s="8">
        <f t="shared" si="46"/>
        <v>43051</v>
      </c>
      <c r="Y25" s="2"/>
      <c r="Z25" s="8">
        <f>AF24+1</f>
        <v>43073</v>
      </c>
      <c r="AA25" s="8">
        <f>Z25+1</f>
        <v>43074</v>
      </c>
      <c r="AB25" s="8">
        <f t="shared" ref="AB25:AF25" si="47">AA25+1</f>
        <v>43075</v>
      </c>
      <c r="AC25" s="8">
        <f t="shared" si="47"/>
        <v>43076</v>
      </c>
      <c r="AD25" s="8">
        <f t="shared" si="47"/>
        <v>43077</v>
      </c>
      <c r="AE25" s="8">
        <f t="shared" si="47"/>
        <v>43078</v>
      </c>
      <c r="AF25" s="8">
        <f t="shared" si="47"/>
        <v>43079</v>
      </c>
      <c r="AK25"/>
      <c r="AL25"/>
      <c r="AM25"/>
      <c r="AN25"/>
      <c r="AO25"/>
      <c r="AP25"/>
      <c r="AQ25"/>
    </row>
    <row r="26" spans="2:53" s="1" customFormat="1" ht="15" customHeight="1">
      <c r="B26" s="8">
        <f t="shared" ref="B26:B27" si="48">H25+1</f>
        <v>42989</v>
      </c>
      <c r="C26" s="8">
        <f t="shared" ref="C26:H26" si="49">B26+1</f>
        <v>42990</v>
      </c>
      <c r="D26" s="8">
        <f t="shared" si="49"/>
        <v>42991</v>
      </c>
      <c r="E26" s="8">
        <f t="shared" si="49"/>
        <v>42992</v>
      </c>
      <c r="F26" s="8">
        <f t="shared" si="49"/>
        <v>42993</v>
      </c>
      <c r="G26" s="8">
        <f t="shared" si="49"/>
        <v>42994</v>
      </c>
      <c r="H26" s="8">
        <f t="shared" si="49"/>
        <v>42995</v>
      </c>
      <c r="J26" s="8">
        <f t="shared" ref="J26:J27" si="50">P25+1</f>
        <v>43017</v>
      </c>
      <c r="K26" s="8">
        <f t="shared" ref="K26:P26" si="51">J26+1</f>
        <v>43018</v>
      </c>
      <c r="L26" s="8">
        <f t="shared" si="51"/>
        <v>43019</v>
      </c>
      <c r="M26" s="8">
        <f t="shared" si="51"/>
        <v>43020</v>
      </c>
      <c r="N26" s="8">
        <f t="shared" si="51"/>
        <v>43021</v>
      </c>
      <c r="O26" s="8">
        <f t="shared" si="51"/>
        <v>43022</v>
      </c>
      <c r="P26" s="8">
        <f t="shared" si="51"/>
        <v>43023</v>
      </c>
      <c r="R26" s="8">
        <f t="shared" ref="R26:R27" si="52">X25+1</f>
        <v>43052</v>
      </c>
      <c r="S26" s="8">
        <f t="shared" ref="S26:X26" si="53">R26+1</f>
        <v>43053</v>
      </c>
      <c r="T26" s="8">
        <f t="shared" si="53"/>
        <v>43054</v>
      </c>
      <c r="U26" s="8">
        <f t="shared" si="53"/>
        <v>43055</v>
      </c>
      <c r="V26" s="8">
        <f t="shared" si="53"/>
        <v>43056</v>
      </c>
      <c r="W26" s="8">
        <f t="shared" si="53"/>
        <v>43057</v>
      </c>
      <c r="X26" s="8">
        <f t="shared" si="53"/>
        <v>43058</v>
      </c>
      <c r="Y26" s="2"/>
      <c r="Z26" s="8">
        <f t="shared" ref="Z26:Z27" si="54">AF25+1</f>
        <v>43080</v>
      </c>
      <c r="AA26" s="8">
        <f t="shared" ref="AA26:AF26" si="55">Z26+1</f>
        <v>43081</v>
      </c>
      <c r="AB26" s="8">
        <f t="shared" si="55"/>
        <v>43082</v>
      </c>
      <c r="AC26" s="8">
        <f t="shared" si="55"/>
        <v>43083</v>
      </c>
      <c r="AD26" s="8">
        <f t="shared" si="55"/>
        <v>43084</v>
      </c>
      <c r="AE26" s="8">
        <f t="shared" si="55"/>
        <v>43085</v>
      </c>
      <c r="AF26" s="8">
        <f t="shared" si="55"/>
        <v>43086</v>
      </c>
      <c r="AK26"/>
      <c r="AL26"/>
      <c r="AM26"/>
      <c r="AN26"/>
      <c r="AO26"/>
      <c r="AP26"/>
      <c r="AQ26"/>
    </row>
    <row r="27" spans="2:53" s="1" customFormat="1" ht="15" customHeight="1">
      <c r="B27" s="8">
        <f t="shared" si="48"/>
        <v>42996</v>
      </c>
      <c r="C27" s="8">
        <f t="shared" ref="C27:H27" si="56">B27+1</f>
        <v>42997</v>
      </c>
      <c r="D27" s="8">
        <f t="shared" si="56"/>
        <v>42998</v>
      </c>
      <c r="E27" s="8">
        <f t="shared" si="56"/>
        <v>42999</v>
      </c>
      <c r="F27" s="8">
        <f t="shared" si="56"/>
        <v>43000</v>
      </c>
      <c r="G27" s="8">
        <f t="shared" si="56"/>
        <v>43001</v>
      </c>
      <c r="H27" s="8">
        <f t="shared" si="56"/>
        <v>43002</v>
      </c>
      <c r="J27" s="8">
        <f t="shared" si="50"/>
        <v>43024</v>
      </c>
      <c r="K27" s="8">
        <f t="shared" ref="K27:P27" si="57">J27+1</f>
        <v>43025</v>
      </c>
      <c r="L27" s="8">
        <f t="shared" si="57"/>
        <v>43026</v>
      </c>
      <c r="M27" s="8">
        <f t="shared" si="57"/>
        <v>43027</v>
      </c>
      <c r="N27" s="8">
        <f t="shared" si="57"/>
        <v>43028</v>
      </c>
      <c r="O27" s="8">
        <f t="shared" si="57"/>
        <v>43029</v>
      </c>
      <c r="P27" s="8">
        <f t="shared" si="57"/>
        <v>43030</v>
      </c>
      <c r="R27" s="8">
        <f t="shared" si="52"/>
        <v>43059</v>
      </c>
      <c r="S27" s="8">
        <f t="shared" ref="S27:X27" si="58">R27+1</f>
        <v>43060</v>
      </c>
      <c r="T27" s="8">
        <f t="shared" si="58"/>
        <v>43061</v>
      </c>
      <c r="U27" s="8">
        <f t="shared" si="58"/>
        <v>43062</v>
      </c>
      <c r="V27" s="8">
        <f t="shared" si="58"/>
        <v>43063</v>
      </c>
      <c r="W27" s="8">
        <f t="shared" si="58"/>
        <v>43064</v>
      </c>
      <c r="X27" s="8">
        <f t="shared" si="58"/>
        <v>43065</v>
      </c>
      <c r="Y27" s="2"/>
      <c r="Z27" s="8">
        <f t="shared" si="54"/>
        <v>43087</v>
      </c>
      <c r="AA27" s="8">
        <f t="shared" ref="AA27:AF27" si="59">Z27+1</f>
        <v>43088</v>
      </c>
      <c r="AB27" s="8">
        <f t="shared" si="59"/>
        <v>43089</v>
      </c>
      <c r="AC27" s="8">
        <f t="shared" si="59"/>
        <v>43090</v>
      </c>
      <c r="AD27" s="8">
        <f t="shared" si="59"/>
        <v>43091</v>
      </c>
      <c r="AE27" s="8">
        <f t="shared" si="59"/>
        <v>43092</v>
      </c>
      <c r="AF27" s="8">
        <f t="shared" si="59"/>
        <v>43093</v>
      </c>
      <c r="AK27"/>
      <c r="AL27"/>
      <c r="AM27"/>
      <c r="AN27"/>
      <c r="AO27"/>
      <c r="AP27"/>
      <c r="AQ27"/>
    </row>
    <row r="28" spans="2:53" s="1" customFormat="1" ht="15" customHeight="1">
      <c r="B28" s="8">
        <f>IF(H27&lt;EOMONTH(B22,0),H27+1,"")</f>
        <v>43003</v>
      </c>
      <c r="C28" s="8">
        <f>IF(B28&lt;EOMONTH(B22,0),B28+1,"")</f>
        <v>43004</v>
      </c>
      <c r="D28" s="8">
        <f>IF(C28&lt;EOMONTH(B22,0),C28+1,"")</f>
        <v>43005</v>
      </c>
      <c r="E28" s="8">
        <f>IF(D28&lt;EOMONTH(B22,0),D28+1,"")</f>
        <v>43006</v>
      </c>
      <c r="F28" s="8">
        <f>IF(E28&lt;EOMONTH(B22,0),E28+1,"")</f>
        <v>43007</v>
      </c>
      <c r="G28" s="8">
        <f>IF(F28&lt;EOMONTH(B22,0),F28+1,"")</f>
        <v>43008</v>
      </c>
      <c r="H28" s="8" t="str">
        <f>IF(G28&lt;EOMONTH(B22,0),G28+1,"")</f>
        <v/>
      </c>
      <c r="J28" s="8">
        <f>IF(P27&lt;EOMONTH(J22,0),P27+1,"")</f>
        <v>43031</v>
      </c>
      <c r="K28" s="8">
        <f>IF(J28&lt;EOMONTH(J22,0),J28+1,"")</f>
        <v>43032</v>
      </c>
      <c r="L28" s="8">
        <f>IF(K28&lt;EOMONTH(J22,0),K28+1,"")</f>
        <v>43033</v>
      </c>
      <c r="M28" s="8">
        <f>IF(L28&lt;EOMONTH(J22,0),L28+1,"")</f>
        <v>43034</v>
      </c>
      <c r="N28" s="8">
        <f>IF(M28&lt;EOMONTH(J22,0),M28+1,"")</f>
        <v>43035</v>
      </c>
      <c r="O28" s="8">
        <f>IF(N28&lt;EOMONTH(J22,0),N28+1,"")</f>
        <v>43036</v>
      </c>
      <c r="P28" s="8">
        <f>IF(O28&lt;EOMONTH(J22,0),O28+1,"")</f>
        <v>43037</v>
      </c>
      <c r="R28" s="8">
        <f>IF(X27&lt;EOMONTH(R22,0),X27+1,"")</f>
        <v>43066</v>
      </c>
      <c r="S28" s="8">
        <f>IF(R28&lt;EOMONTH(R22,0),R28+1,"")</f>
        <v>43067</v>
      </c>
      <c r="T28" s="8">
        <f>IF(S28&lt;EOMONTH(R22,0),S28+1,"")</f>
        <v>43068</v>
      </c>
      <c r="U28" s="8">
        <f>IF(T28&lt;EOMONTH(R22,0),T28+1,"")</f>
        <v>43069</v>
      </c>
      <c r="V28" s="8" t="str">
        <f>IF(U28&lt;EOMONTH(R22,0),U28+1,"")</f>
        <v/>
      </c>
      <c r="W28" s="8" t="str">
        <f>IF(V28&lt;EOMONTH(R22,0),V28+1,"")</f>
        <v/>
      </c>
      <c r="X28" s="8" t="str">
        <f>IF(W28&lt;EOMONTH(R22,0),W28+1,"")</f>
        <v/>
      </c>
      <c r="Y28" s="2"/>
      <c r="Z28" s="8">
        <f>IF(AF27&lt;EOMONTH(Z22,0),AF27+1,"")</f>
        <v>43094</v>
      </c>
      <c r="AA28" s="8">
        <f>IF(Z28&lt;EOMONTH(Z22,0),Z28+1,"")</f>
        <v>43095</v>
      </c>
      <c r="AB28" s="8">
        <f>IF(AA28&lt;EOMONTH(Z22,0),AA28+1,"")</f>
        <v>43096</v>
      </c>
      <c r="AC28" s="8">
        <f>IF(AB28&lt;EOMONTH(Z22,0),AB28+1,"")</f>
        <v>43097</v>
      </c>
      <c r="AD28" s="8">
        <f>IF(AC28&lt;EOMONTH(Z22,0),AC28+1,"")</f>
        <v>43098</v>
      </c>
      <c r="AE28" s="8">
        <f>IF(AD28&lt;EOMONTH(Z22,0),AD28+1,"")</f>
        <v>43099</v>
      </c>
      <c r="AF28" s="8">
        <f>IF(AE28&lt;EOMONTH(Z22,0),AE28+1,"")</f>
        <v>43100</v>
      </c>
      <c r="AK28"/>
      <c r="AL28"/>
      <c r="AM28"/>
      <c r="AN28"/>
      <c r="AO28"/>
      <c r="AP28"/>
      <c r="AQ28"/>
    </row>
    <row r="29" spans="2:53" s="1" customFormat="1" ht="15" customHeight="1">
      <c r="B29" s="8" t="str">
        <f>IF(H28&lt;EOMONTH(B22,0),H28+1,"")</f>
        <v/>
      </c>
      <c r="C29" s="8" t="str">
        <f>IF(B29&lt;EOMONTH(B22,0),B29+1,"")</f>
        <v/>
      </c>
      <c r="D29" s="8" t="str">
        <f>IF(C29&lt;EOMONTH(B22,0),C29+1,"")</f>
        <v/>
      </c>
      <c r="E29" s="8" t="str">
        <f>IF(D29&lt;EOMONTH(B22,0),D29+1,"")</f>
        <v/>
      </c>
      <c r="F29" s="8" t="str">
        <f>IF(E29&lt;EOMONTH(B22,0),E29+1,"")</f>
        <v/>
      </c>
      <c r="G29" s="8" t="str">
        <f>IF(F29&lt;EOMONTH(B22,0),F29+1,"")</f>
        <v/>
      </c>
      <c r="H29" s="8" t="str">
        <f>IF(G29&lt;EOMONTH(B22,0),G29+1,"")</f>
        <v/>
      </c>
      <c r="J29" s="8">
        <f>IF(P28&lt;EOMONTH(J22,0),P28+1,"")</f>
        <v>43038</v>
      </c>
      <c r="K29" s="8">
        <f>IF(J29&lt;EOMONTH(J22,0),J29+1,"")</f>
        <v>43039</v>
      </c>
      <c r="L29" s="8" t="str">
        <f>IF(K29&lt;EOMONTH(J22,0),K29+1,"")</f>
        <v/>
      </c>
      <c r="M29" s="8" t="str">
        <f>IF(L29&lt;EOMONTH(J22,0),L29+1,"")</f>
        <v/>
      </c>
      <c r="N29" s="8" t="str">
        <f>IF(M29&lt;EOMONTH(J22,0),M29+1,"")</f>
        <v/>
      </c>
      <c r="O29" s="8" t="str">
        <f>IF(N29&lt;EOMONTH(J22,0),N29+1,"")</f>
        <v/>
      </c>
      <c r="P29" s="8" t="str">
        <f>IF(O29&lt;EOMONTH(J22,0),O29+1,"")</f>
        <v/>
      </c>
      <c r="R29" s="8" t="str">
        <f>IF(X28&lt;EOMONTH(R22,0),X28+1,"")</f>
        <v/>
      </c>
      <c r="S29" s="8" t="str">
        <f>IF(R29&lt;EOMONTH(R22,0),R29+1,"")</f>
        <v/>
      </c>
      <c r="T29" s="8" t="str">
        <f>IF(S29&lt;EOMONTH(R22,0),S29+1,"")</f>
        <v/>
      </c>
      <c r="U29" s="8" t="str">
        <f>IF(T29&lt;EOMONTH(R22,0),T29+1,"")</f>
        <v/>
      </c>
      <c r="V29" s="8" t="str">
        <f>IF(U29&lt;EOMONTH(R22,0),U29+1,"")</f>
        <v/>
      </c>
      <c r="W29" s="8" t="str">
        <f>IF(V29&lt;EOMONTH(R22,0),V29+1,"")</f>
        <v/>
      </c>
      <c r="X29" s="8" t="str">
        <f>IF(W29&lt;EOMONTH(R22,0),W29+1,"")</f>
        <v/>
      </c>
      <c r="Z29" s="8" t="str">
        <f>IF(AF28&lt;EOMONTH(Z22,0),AF28+1,"")</f>
        <v/>
      </c>
      <c r="AA29" s="8" t="str">
        <f>IF(Z29&lt;EOMONTH(Z22,0),Z29+1,"")</f>
        <v/>
      </c>
      <c r="AB29" s="8" t="str">
        <f>IF(AA29&lt;EOMONTH(Z22,0),AA29+1,"")</f>
        <v/>
      </c>
      <c r="AC29" s="8" t="str">
        <f>IF(AB29&lt;EOMONTH(Z22,0),AB29+1,"")</f>
        <v/>
      </c>
      <c r="AD29" s="8" t="str">
        <f>IF(AC29&lt;EOMONTH(Z22,0),AC29+1,"")</f>
        <v/>
      </c>
      <c r="AE29" s="8" t="str">
        <f>IF(AD29&lt;EOMONTH(Z22,0),AD29+1,"")</f>
        <v/>
      </c>
      <c r="AF29" s="8" t="str">
        <f>IF(AE29&lt;EOMONTH(Z22,0),AE29+1,"")</f>
        <v/>
      </c>
      <c r="AK29"/>
      <c r="AL29"/>
      <c r="AM29"/>
      <c r="AN29"/>
      <c r="AO29"/>
      <c r="AP29"/>
      <c r="AQ29"/>
    </row>
  </sheetData>
  <mergeCells count="15">
    <mergeCell ref="U1:X2"/>
    <mergeCell ref="B22:H22"/>
    <mergeCell ref="J22:P22"/>
    <mergeCell ref="R22:X22"/>
    <mergeCell ref="Z22:AF22"/>
    <mergeCell ref="A1:B2"/>
    <mergeCell ref="B13:H13"/>
    <mergeCell ref="J13:P13"/>
    <mergeCell ref="R13:X13"/>
    <mergeCell ref="Z13:AF13"/>
    <mergeCell ref="H1:T2"/>
    <mergeCell ref="B4:H4"/>
    <mergeCell ref="J4:P4"/>
    <mergeCell ref="R4:X4"/>
    <mergeCell ref="Z4:AF4"/>
  </mergeCells>
  <phoneticPr fontId="1" type="noConversion"/>
  <conditionalFormatting sqref="J4:P4 R4:X4 Z4:AF4 B13:H13 J13:P13 R13:X13 Z13:AF13 B22:H22 J22:P22 R22:X22 Z22:AF22 B4:H4">
    <cfRule type="notContainsBlanks" dxfId="2" priority="30">
      <formula>LEN(TRIM(B4))&gt;0</formula>
    </cfRule>
  </conditionalFormatting>
  <conditionalFormatting sqref="B5:H5 J5:P5 R5:X5 Z5:AF5 B14:H14 J14:P14 R14:X14 Z14:AF14 B23:H23 J23:P23 R23:X23 Z23:AF23">
    <cfRule type="notContainsBlanks" dxfId="1" priority="29">
      <formula>LEN(TRIM(B5))&gt;0</formula>
    </cfRule>
  </conditionalFormatting>
  <conditionalFormatting sqref="B6:H11 J6:P11 R6:X11 Z6:AF11 B15:H20 J15:P20 R15:X20 Z15:AF20 B24:H29 J24:P29 R24:X29 Z24:AF29">
    <cfRule type="expression" dxfId="0" priority="82">
      <formula>OR(B6=$AL$1,B6=$AL$2,B6=$AL$3,B6=$AL$4,B6=$AL$5,B6=$AL$10,B6=$AL$11,B6=$AL$12,B6=$AL$13,B6=$AL$14,B6=$AL$15)</formula>
    </cfRule>
  </conditionalFormatting>
  <printOptions horizontalCentered="1" verticalCentered="1"/>
  <pageMargins left="0.51181102362204722" right="0.51181102362204722" top="0.51181102362204722" bottom="0.74803149606299213" header="0.51181102362204722" footer="0.51181102362204722"/>
  <pageSetup scale="71" orientation="landscape" horizontalDpi="4294967293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5"/>
  <sheetViews>
    <sheetView workbookViewId="0">
      <selection activeCell="C30" sqref="C30"/>
    </sheetView>
  </sheetViews>
  <sheetFormatPr baseColWidth="10" defaultRowHeight="12.75"/>
  <cols>
    <col min="1" max="2" width="19.5703125" customWidth="1"/>
  </cols>
  <sheetData>
    <row r="1" spans="1:7" ht="13.5">
      <c r="A1" s="20" t="s">
        <v>0</v>
      </c>
      <c r="B1" s="21">
        <f>DATE(An_ref,1,1)</f>
        <v>42736</v>
      </c>
      <c r="C1" s="22">
        <v>42370</v>
      </c>
      <c r="D1" s="22">
        <v>42370</v>
      </c>
      <c r="E1" s="22">
        <v>42370</v>
      </c>
    </row>
    <row r="2" spans="1:7" ht="13.5">
      <c r="A2" s="20" t="s">
        <v>2</v>
      </c>
      <c r="B2" s="21">
        <f>DATE(An_ref,5,1)</f>
        <v>42856</v>
      </c>
      <c r="C2" s="22">
        <v>42491</v>
      </c>
      <c r="D2" s="22">
        <v>42491</v>
      </c>
      <c r="E2" s="22">
        <v>42491</v>
      </c>
      <c r="G2" t="b">
        <f>OR(Calendrier!B6=DATA!$B$1,Calendrier!B6=DATA!$B$2,Calendrier!B6=DATA!$B$3,Calendrier!B6=DATA!$B$4,Calendrier!B6=DATA!$B$5,Calendrier!B6=DATA!$B$10,Calendrier!B6=DATA!$B$11,Calendrier!B6=DATA!$B$12,Calendrier!B6=DATA!$B$13,Calendrier!B6=DATA!$B$14,Calendrier!B6=DATA!$B$15)</f>
        <v>0</v>
      </c>
    </row>
    <row r="3" spans="1:7" ht="13.5">
      <c r="A3" s="23">
        <v>16565</v>
      </c>
      <c r="B3" s="21">
        <f>DATE(An_ref,5,8)</f>
        <v>42863</v>
      </c>
      <c r="C3" s="22">
        <v>42498</v>
      </c>
      <c r="D3" s="22">
        <v>42498</v>
      </c>
      <c r="E3" s="22">
        <v>42498</v>
      </c>
    </row>
    <row r="4" spans="1:7" ht="13.5">
      <c r="A4" s="20" t="s">
        <v>5</v>
      </c>
      <c r="B4" s="21">
        <f>DATE(An_ref,7,14)</f>
        <v>42930</v>
      </c>
      <c r="C4" s="22">
        <v>42565</v>
      </c>
      <c r="D4" s="22">
        <v>42565</v>
      </c>
      <c r="E4" s="22">
        <v>42565</v>
      </c>
    </row>
    <row r="5" spans="1:7" ht="13.5">
      <c r="A5" s="20" t="s">
        <v>8</v>
      </c>
      <c r="B5" s="21">
        <f>DATE(An_ref,1,11)</f>
        <v>42746</v>
      </c>
      <c r="C5" s="22">
        <v>42685</v>
      </c>
      <c r="D5" s="22">
        <v>42685</v>
      </c>
      <c r="E5" s="22">
        <v>42685</v>
      </c>
    </row>
    <row r="6" spans="1:7">
      <c r="A6" s="24"/>
      <c r="B6" s="24"/>
      <c r="C6" s="24"/>
      <c r="D6" s="24"/>
      <c r="E6" s="24"/>
    </row>
    <row r="7" spans="1:7" ht="13.5">
      <c r="A7" s="16"/>
      <c r="B7" s="18"/>
      <c r="C7" s="19"/>
      <c r="D7" s="19"/>
      <c r="E7" s="19"/>
    </row>
    <row r="8" spans="1:7" ht="13.5">
      <c r="A8" s="16"/>
      <c r="B8" s="18"/>
      <c r="C8" s="19"/>
      <c r="D8" s="19"/>
      <c r="E8" s="19"/>
    </row>
    <row r="9" spans="1:7" ht="13.5">
      <c r="A9" s="16" t="s">
        <v>10</v>
      </c>
      <c r="B9" s="18">
        <f>ROUND(DATE(An_ref,4,1)/7+MOD(19*MOD(An_ref,19)-7,30)*14%,0)*7-6</f>
        <v>42841</v>
      </c>
      <c r="C9" s="19"/>
      <c r="D9" s="19"/>
      <c r="E9" s="19"/>
    </row>
    <row r="10" spans="1:7" ht="13.5">
      <c r="A10" s="14" t="s">
        <v>1</v>
      </c>
      <c r="B10" s="18">
        <f>B9+1</f>
        <v>42842</v>
      </c>
      <c r="C10" s="10">
        <v>42457</v>
      </c>
      <c r="D10" s="10">
        <v>42477</v>
      </c>
      <c r="E10" s="11">
        <v>42462</v>
      </c>
    </row>
    <row r="11" spans="1:7" ht="13.5">
      <c r="A11" s="14" t="s">
        <v>3</v>
      </c>
      <c r="B11" s="18">
        <f>B9+39</f>
        <v>42880</v>
      </c>
      <c r="C11" s="10">
        <v>42495</v>
      </c>
      <c r="D11" s="10">
        <v>42515</v>
      </c>
      <c r="E11" s="11">
        <v>42500</v>
      </c>
    </row>
    <row r="12" spans="1:7" ht="13.5">
      <c r="A12" s="14" t="s">
        <v>4</v>
      </c>
      <c r="B12" s="18">
        <f>B9+50</f>
        <v>42891</v>
      </c>
      <c r="C12" s="10">
        <v>42506</v>
      </c>
      <c r="D12" s="10">
        <v>42526</v>
      </c>
      <c r="E12" s="11">
        <v>42511</v>
      </c>
    </row>
    <row r="13" spans="1:7" ht="14.25" thickBot="1">
      <c r="A13" s="14" t="s">
        <v>6</v>
      </c>
      <c r="B13" s="21">
        <f>DATE(An_ref,8,15)</f>
        <v>42962</v>
      </c>
      <c r="C13" s="10">
        <v>42597</v>
      </c>
      <c r="D13" s="10">
        <v>42597</v>
      </c>
      <c r="E13" s="11">
        <v>42597</v>
      </c>
    </row>
    <row r="14" spans="1:7" ht="14.25" thickBot="1">
      <c r="A14" s="14" t="s">
        <v>7</v>
      </c>
      <c r="B14" s="17">
        <f>DATE(An_ref,11,1)</f>
        <v>43040</v>
      </c>
      <c r="C14" s="10">
        <v>42675</v>
      </c>
      <c r="D14" s="10">
        <v>42675</v>
      </c>
      <c r="E14" s="11">
        <v>42675</v>
      </c>
    </row>
    <row r="15" spans="1:7" ht="14.25" thickBot="1">
      <c r="A15" s="15" t="s">
        <v>9</v>
      </c>
      <c r="B15" s="17">
        <f>DATE(An_ref,12,25)</f>
        <v>43094</v>
      </c>
      <c r="C15" s="12"/>
      <c r="D15" s="12"/>
      <c r="E15" s="13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9A923EE3-68BE-4BE7-9A3B-D27719C3965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Calendrier</vt:lpstr>
      <vt:lpstr>DATA</vt:lpstr>
      <vt:lpstr>An_ref</vt:lpstr>
      <vt:lpstr>Calendrier!Zone_d_impression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POMPIER</dc:creator>
  <cp:lastModifiedBy>Jujulepompier</cp:lastModifiedBy>
  <cp:lastPrinted>2016-11-20T16:30:09Z</cp:lastPrinted>
  <dcterms:created xsi:type="dcterms:W3CDTF">2016-11-20T15:03:51Z</dcterms:created>
  <dcterms:modified xsi:type="dcterms:W3CDTF">2016-11-20T17:19:46Z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TC024234929991</vt:lpwstr>
  </property>
</Properties>
</file>