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state="hidden" r:id="rId3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0">Calendrier!$1:$2</definedName>
    <definedName name="Mois">Données!$A$1:$B$12</definedName>
    <definedName name="_xlnm.Print_Area" localSheetId="0">Calendrier!$A$1:$BO$45</definedName>
    <definedName name="_xlnm.Print_Area" localSheetId="1">'Récap annuel'!$A$1:$F$21</definedName>
  </definedNames>
  <calcPr calcId="125725"/>
</workbook>
</file>

<file path=xl/calcChain.xml><?xml version="1.0" encoding="utf-8"?>
<calcChain xmlns="http://schemas.openxmlformats.org/spreadsheetml/2006/main">
  <c r="A85" i="36"/>
  <c r="A84"/>
  <c r="A83"/>
  <c r="A82"/>
  <c r="A81"/>
  <c r="A80"/>
  <c r="AI85"/>
  <c r="AI84"/>
  <c r="AI83"/>
  <c r="AI82"/>
  <c r="AI81"/>
  <c r="AI80"/>
  <c r="AI70"/>
  <c r="AI69"/>
  <c r="AI68"/>
  <c r="AI67"/>
  <c r="AI66"/>
  <c r="AI65"/>
  <c r="A70"/>
  <c r="A69"/>
  <c r="A68"/>
  <c r="A67"/>
  <c r="A66"/>
  <c r="A65"/>
  <c r="AI55"/>
  <c r="AI54"/>
  <c r="AI53"/>
  <c r="AI52"/>
  <c r="AI51"/>
  <c r="AI50"/>
  <c r="A55"/>
  <c r="A54"/>
  <c r="A53"/>
  <c r="A52"/>
  <c r="A51"/>
  <c r="A50"/>
  <c r="AI40"/>
  <c r="AI39"/>
  <c r="AI38"/>
  <c r="AI37"/>
  <c r="AI36"/>
  <c r="AI35"/>
  <c r="A40"/>
  <c r="A39"/>
  <c r="A38"/>
  <c r="A37"/>
  <c r="A36"/>
  <c r="A35"/>
  <c r="AI25"/>
  <c r="AI24"/>
  <c r="AI23"/>
  <c r="AI22"/>
  <c r="AI21"/>
  <c r="AI20"/>
  <c r="A25"/>
  <c r="A24"/>
  <c r="A23"/>
  <c r="A22"/>
  <c r="A21"/>
  <c r="A20"/>
  <c r="AI10"/>
  <c r="AI9"/>
  <c r="AI8"/>
  <c r="AI7"/>
  <c r="AI6"/>
  <c r="AI5"/>
  <c r="AI79"/>
  <c r="A79"/>
  <c r="AI64"/>
  <c r="A64"/>
  <c r="AI49"/>
  <c r="A49"/>
  <c r="AI34"/>
  <c r="A34"/>
  <c r="AI19"/>
  <c r="A19"/>
  <c r="AI4"/>
  <c r="A78"/>
  <c r="AI78"/>
  <c r="AI63"/>
  <c r="A63"/>
  <c r="AI48"/>
  <c r="A48"/>
  <c r="AI33"/>
  <c r="A33"/>
  <c r="AI18"/>
  <c r="A18"/>
  <c r="BC88"/>
  <c r="U88"/>
  <c r="BC73"/>
  <c r="U73"/>
  <c r="BC58"/>
  <c r="U58"/>
  <c r="BC43"/>
  <c r="U43"/>
  <c r="U28"/>
  <c r="BC28"/>
  <c r="BC13"/>
  <c r="AU89"/>
  <c r="M89"/>
  <c r="AU74"/>
  <c r="M74"/>
  <c r="AU59"/>
  <c r="M59"/>
  <c r="AU44"/>
  <c r="M44"/>
  <c r="AU29"/>
  <c r="M29"/>
  <c r="AU14"/>
  <c r="AU88"/>
  <c r="M88"/>
  <c r="AU73"/>
  <c r="M73"/>
  <c r="AU58"/>
  <c r="M58"/>
  <c r="AU43"/>
  <c r="M43"/>
  <c r="M28"/>
  <c r="AU28"/>
  <c r="AU13"/>
  <c r="AM90"/>
  <c r="E90"/>
  <c r="AM75"/>
  <c r="E75"/>
  <c r="AM60"/>
  <c r="E60"/>
  <c r="AM45"/>
  <c r="E45"/>
  <c r="AM30"/>
  <c r="E30"/>
  <c r="AM15"/>
  <c r="AM89"/>
  <c r="E89"/>
  <c r="AM74"/>
  <c r="E74"/>
  <c r="AM59"/>
  <c r="E59"/>
  <c r="AM44"/>
  <c r="E44"/>
  <c r="E29"/>
  <c r="AM29"/>
  <c r="AM14"/>
  <c r="E14"/>
  <c r="AM88"/>
  <c r="AM73"/>
  <c r="E73"/>
  <c r="E58"/>
  <c r="AM58"/>
  <c r="AM43"/>
  <c r="E43"/>
  <c r="AM28"/>
  <c r="E28"/>
  <c r="AM13"/>
  <c r="AK76"/>
  <c r="AK77" s="1"/>
  <c r="AL77" s="1"/>
  <c r="AM77" s="1"/>
  <c r="AN77" s="1"/>
  <c r="AO77" s="1"/>
  <c r="AP77" s="1"/>
  <c r="AQ77" s="1"/>
  <c r="AR77" s="1"/>
  <c r="AS77" s="1"/>
  <c r="AT77" s="1"/>
  <c r="AU77" s="1"/>
  <c r="AV77" s="1"/>
  <c r="AW77" s="1"/>
  <c r="AX77" s="1"/>
  <c r="AY77" s="1"/>
  <c r="AZ77" s="1"/>
  <c r="BA77" s="1"/>
  <c r="BB77" s="1"/>
  <c r="BC77" s="1"/>
  <c r="BD77" s="1"/>
  <c r="BE77" s="1"/>
  <c r="BF77" s="1"/>
  <c r="BG77" s="1"/>
  <c r="BH77" s="1"/>
  <c r="BI77" s="1"/>
  <c r="BJ77" s="1"/>
  <c r="BK77" s="1"/>
  <c r="BL77" s="1"/>
  <c r="BM77" s="1"/>
  <c r="BN77" s="1"/>
  <c r="BO77" s="1"/>
  <c r="C76"/>
  <c r="AK61"/>
  <c r="AK62" s="1"/>
  <c r="AL62" s="1"/>
  <c r="AM62" s="1"/>
  <c r="AN62" s="1"/>
  <c r="AO62" s="1"/>
  <c r="AP62" s="1"/>
  <c r="AQ62" s="1"/>
  <c r="AR62" s="1"/>
  <c r="AS62" s="1"/>
  <c r="AT62" s="1"/>
  <c r="AU62" s="1"/>
  <c r="AV62" s="1"/>
  <c r="AW62" s="1"/>
  <c r="AX62" s="1"/>
  <c r="AY62" s="1"/>
  <c r="AZ62" s="1"/>
  <c r="BA62" s="1"/>
  <c r="BB62" s="1"/>
  <c r="BC62" s="1"/>
  <c r="BD62" s="1"/>
  <c r="BE62" s="1"/>
  <c r="BF62" s="1"/>
  <c r="BG62" s="1"/>
  <c r="BH62" s="1"/>
  <c r="BI62" s="1"/>
  <c r="BJ62" s="1"/>
  <c r="BK62" s="1"/>
  <c r="BL62" s="1"/>
  <c r="BM62" s="1"/>
  <c r="BN62" s="1"/>
  <c r="BO62" s="1"/>
  <c r="C61"/>
  <c r="C62" s="1"/>
  <c r="D62" s="1"/>
  <c r="E62" s="1"/>
  <c r="F62" s="1"/>
  <c r="G62" s="1"/>
  <c r="H62" s="1"/>
  <c r="I62" s="1"/>
  <c r="J62" s="1"/>
  <c r="K62" s="1"/>
  <c r="L62" s="1"/>
  <c r="M62" s="1"/>
  <c r="N62" s="1"/>
  <c r="O62" s="1"/>
  <c r="P62" s="1"/>
  <c r="Q62" s="1"/>
  <c r="R62" s="1"/>
  <c r="S62" s="1"/>
  <c r="T62" s="1"/>
  <c r="U62" s="1"/>
  <c r="V62" s="1"/>
  <c r="W62" s="1"/>
  <c r="X62" s="1"/>
  <c r="Y62" s="1"/>
  <c r="Z62" s="1"/>
  <c r="AA62" s="1"/>
  <c r="AB62" s="1"/>
  <c r="AC62" s="1"/>
  <c r="AD62" s="1"/>
  <c r="AE62" s="1"/>
  <c r="AF62" s="1"/>
  <c r="AG62" s="1"/>
  <c r="AK46"/>
  <c r="AK47" s="1"/>
  <c r="AL47" s="1"/>
  <c r="AM47" s="1"/>
  <c r="AN47" s="1"/>
  <c r="AO47" s="1"/>
  <c r="AP47" s="1"/>
  <c r="AQ47" s="1"/>
  <c r="AR47" s="1"/>
  <c r="AS47" s="1"/>
  <c r="AT47" s="1"/>
  <c r="AU47" s="1"/>
  <c r="AV47" s="1"/>
  <c r="AW47" s="1"/>
  <c r="AX47" s="1"/>
  <c r="AY47" s="1"/>
  <c r="AZ47" s="1"/>
  <c r="BA47" s="1"/>
  <c r="BB47" s="1"/>
  <c r="BC47" s="1"/>
  <c r="BD47" s="1"/>
  <c r="BE47" s="1"/>
  <c r="BF47" s="1"/>
  <c r="BG47" s="1"/>
  <c r="BH47" s="1"/>
  <c r="BI47" s="1"/>
  <c r="BJ47" s="1"/>
  <c r="BK47" s="1"/>
  <c r="BL47" s="1"/>
  <c r="BM47" s="1"/>
  <c r="BN47" s="1"/>
  <c r="BO47" s="1"/>
  <c r="C46"/>
  <c r="C47" s="1"/>
  <c r="D47" s="1"/>
  <c r="E47" s="1"/>
  <c r="F47" s="1"/>
  <c r="G47" s="1"/>
  <c r="H47" s="1"/>
  <c r="I47" s="1"/>
  <c r="J47" s="1"/>
  <c r="K47" s="1"/>
  <c r="L47" s="1"/>
  <c r="M47" s="1"/>
  <c r="N47" s="1"/>
  <c r="O47" s="1"/>
  <c r="P47" s="1"/>
  <c r="Q47" s="1"/>
  <c r="R47" s="1"/>
  <c r="S47" s="1"/>
  <c r="T47" s="1"/>
  <c r="U47" s="1"/>
  <c r="V47" s="1"/>
  <c r="W47" s="1"/>
  <c r="X47" s="1"/>
  <c r="Y47" s="1"/>
  <c r="Z47" s="1"/>
  <c r="AA47" s="1"/>
  <c r="AB47" s="1"/>
  <c r="AC47" s="1"/>
  <c r="AD47" s="1"/>
  <c r="AE47" s="1"/>
  <c r="AF47" s="1"/>
  <c r="AG47" s="1"/>
  <c r="AI86"/>
  <c r="A86"/>
  <c r="AH78"/>
  <c r="C77"/>
  <c r="D77" s="1"/>
  <c r="E77" s="1"/>
  <c r="F77" s="1"/>
  <c r="G77" s="1"/>
  <c r="H77" s="1"/>
  <c r="I77" s="1"/>
  <c r="J77" s="1"/>
  <c r="K77" s="1"/>
  <c r="L77" s="1"/>
  <c r="M77" s="1"/>
  <c r="N77" s="1"/>
  <c r="O77" s="1"/>
  <c r="P77" s="1"/>
  <c r="Q77" s="1"/>
  <c r="R77" s="1"/>
  <c r="S77" s="1"/>
  <c r="T77" s="1"/>
  <c r="U77" s="1"/>
  <c r="V77" s="1"/>
  <c r="W77" s="1"/>
  <c r="X77" s="1"/>
  <c r="Y77" s="1"/>
  <c r="Z77" s="1"/>
  <c r="AA77" s="1"/>
  <c r="AB77" s="1"/>
  <c r="AC77" s="1"/>
  <c r="AD77" s="1"/>
  <c r="AE77" s="1"/>
  <c r="AF77" s="1"/>
  <c r="AG77" s="1"/>
  <c r="AI76"/>
  <c r="A76"/>
  <c r="AI71"/>
  <c r="A71"/>
  <c r="AH63"/>
  <c r="AI61"/>
  <c r="A61"/>
  <c r="AI56"/>
  <c r="A56"/>
  <c r="AH48"/>
  <c r="AI46"/>
  <c r="A46"/>
  <c r="AK31"/>
  <c r="AK32" s="1"/>
  <c r="AL32" s="1"/>
  <c r="AM32" s="1"/>
  <c r="AN32" s="1"/>
  <c r="AO32" s="1"/>
  <c r="AP32" s="1"/>
  <c r="AQ32" s="1"/>
  <c r="AR32" s="1"/>
  <c r="AS32" s="1"/>
  <c r="AT32" s="1"/>
  <c r="AU32" s="1"/>
  <c r="AV32" s="1"/>
  <c r="AW32" s="1"/>
  <c r="AX32" s="1"/>
  <c r="AY32" s="1"/>
  <c r="AZ32" s="1"/>
  <c r="BA32" s="1"/>
  <c r="BB32" s="1"/>
  <c r="BC32" s="1"/>
  <c r="BD32" s="1"/>
  <c r="BE32" s="1"/>
  <c r="BF32" s="1"/>
  <c r="BG32" s="1"/>
  <c r="BH32" s="1"/>
  <c r="BI32" s="1"/>
  <c r="BJ32" s="1"/>
  <c r="BK32" s="1"/>
  <c r="BL32" s="1"/>
  <c r="BM32" s="1"/>
  <c r="BN32" s="1"/>
  <c r="BO32" s="1"/>
  <c r="C31"/>
  <c r="C32" s="1"/>
  <c r="D32" s="1"/>
  <c r="E32" s="1"/>
  <c r="F32" s="1"/>
  <c r="G32" s="1"/>
  <c r="H32" s="1"/>
  <c r="I32" s="1"/>
  <c r="J32" s="1"/>
  <c r="K32" s="1"/>
  <c r="L32" s="1"/>
  <c r="M32" s="1"/>
  <c r="N32" s="1"/>
  <c r="O32" s="1"/>
  <c r="P32" s="1"/>
  <c r="Q32" s="1"/>
  <c r="R32" s="1"/>
  <c r="S32" s="1"/>
  <c r="T32" s="1"/>
  <c r="U32" s="1"/>
  <c r="V32" s="1"/>
  <c r="W32" s="1"/>
  <c r="X32" s="1"/>
  <c r="Y32" s="1"/>
  <c r="Z32" s="1"/>
  <c r="AA32" s="1"/>
  <c r="AB32" s="1"/>
  <c r="AC32" s="1"/>
  <c r="AD32" s="1"/>
  <c r="AE32" s="1"/>
  <c r="AF32" s="1"/>
  <c r="AG32" s="1"/>
  <c r="AI41"/>
  <c r="A41"/>
  <c r="AH33"/>
  <c r="AI31"/>
  <c r="A31"/>
  <c r="AK16"/>
  <c r="AK17" s="1"/>
  <c r="AL17" s="1"/>
  <c r="AM17" s="1"/>
  <c r="AN17" s="1"/>
  <c r="AO17" s="1"/>
  <c r="AP17" s="1"/>
  <c r="AQ17" s="1"/>
  <c r="AR17" s="1"/>
  <c r="AS17" s="1"/>
  <c r="AT17" s="1"/>
  <c r="AU17" s="1"/>
  <c r="AV17" s="1"/>
  <c r="AW17" s="1"/>
  <c r="AX17" s="1"/>
  <c r="AY17" s="1"/>
  <c r="AZ17" s="1"/>
  <c r="BA17" s="1"/>
  <c r="BB17" s="1"/>
  <c r="BC17" s="1"/>
  <c r="BD17" s="1"/>
  <c r="BE17" s="1"/>
  <c r="BF17" s="1"/>
  <c r="BG17" s="1"/>
  <c r="BH17" s="1"/>
  <c r="BI17" s="1"/>
  <c r="BJ17" s="1"/>
  <c r="BK17" s="1"/>
  <c r="BL17" s="1"/>
  <c r="BM17" s="1"/>
  <c r="BN17" s="1"/>
  <c r="BO17" s="1"/>
  <c r="AI26"/>
  <c r="AI16"/>
  <c r="A26"/>
  <c r="C16"/>
  <c r="C17" s="1"/>
  <c r="D17" s="1"/>
  <c r="E17" s="1"/>
  <c r="F17" s="1"/>
  <c r="G17" s="1"/>
  <c r="H17" s="1"/>
  <c r="I17" s="1"/>
  <c r="J17" s="1"/>
  <c r="K17" s="1"/>
  <c r="L17" s="1"/>
  <c r="M17" s="1"/>
  <c r="N17" s="1"/>
  <c r="O17" s="1"/>
  <c r="P17" s="1"/>
  <c r="Q17" s="1"/>
  <c r="R17" s="1"/>
  <c r="S17" s="1"/>
  <c r="T17" s="1"/>
  <c r="U17" s="1"/>
  <c r="V17" s="1"/>
  <c r="W17" s="1"/>
  <c r="X17" s="1"/>
  <c r="Y17" s="1"/>
  <c r="Z17" s="1"/>
  <c r="AA17" s="1"/>
  <c r="AB17" s="1"/>
  <c r="AC17" s="1"/>
  <c r="AD17" s="1"/>
  <c r="AE17" s="1"/>
  <c r="AF17" s="1"/>
  <c r="AG17" s="1"/>
  <c r="A16"/>
  <c r="AH18"/>
  <c r="AI11"/>
  <c r="AK1"/>
  <c r="AK2" s="1"/>
  <c r="AL2" s="1"/>
  <c r="AM2" s="1"/>
  <c r="AN2" s="1"/>
  <c r="AO2" s="1"/>
  <c r="AP2" s="1"/>
  <c r="AQ2" s="1"/>
  <c r="AR2" s="1"/>
  <c r="AS2" s="1"/>
  <c r="AT2" s="1"/>
  <c r="AU2" s="1"/>
  <c r="AV2" s="1"/>
  <c r="AW2" s="1"/>
  <c r="AX2" s="1"/>
  <c r="AY2" s="1"/>
  <c r="AZ2" s="1"/>
  <c r="BA2" s="1"/>
  <c r="BB2" s="1"/>
  <c r="BC2" s="1"/>
  <c r="BD2" s="1"/>
  <c r="BE2" s="1"/>
  <c r="BF2" s="1"/>
  <c r="BG2" s="1"/>
  <c r="BH2" s="1"/>
  <c r="BI2" s="1"/>
  <c r="BJ2" s="1"/>
  <c r="BK2" s="1"/>
  <c r="BL2" s="1"/>
  <c r="BM2" s="1"/>
  <c r="AI1"/>
  <c r="A1" l="1"/>
  <c r="U13"/>
  <c r="M14"/>
  <c r="M13"/>
  <c r="E15"/>
  <c r="E13"/>
  <c r="C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7" i="42"/>
  <c r="A8"/>
  <c r="A9"/>
  <c r="A10"/>
  <c r="A11"/>
  <c r="A12"/>
  <c r="A13"/>
  <c r="A14"/>
  <c r="A15"/>
  <c r="A16"/>
  <c r="A17"/>
  <c r="A18"/>
  <c r="A19"/>
  <c r="A20"/>
  <c r="A21"/>
  <c r="A6"/>
  <c r="A6" i="36"/>
  <c r="A7"/>
  <c r="A8"/>
  <c r="A9"/>
  <c r="A10"/>
  <c r="A11"/>
  <c r="A5"/>
  <c r="A4" i="42"/>
  <c r="A3"/>
  <c r="A4" i="36"/>
  <c r="A3"/>
  <c r="AI3" s="1"/>
  <c r="AH3"/>
  <c r="C2" i="3"/>
  <c r="C4"/>
  <c r="C5" s="1"/>
  <c r="C7"/>
  <c r="C10"/>
  <c r="C11"/>
  <c r="C12"/>
  <c r="C13"/>
  <c r="C14"/>
  <c r="BN2" i="36" l="1"/>
  <c r="BO2" s="1"/>
  <c r="C8" i="3"/>
  <c r="C6"/>
  <c r="C9"/>
</calcChain>
</file>

<file path=xl/sharedStrings.xml><?xml version="1.0" encoding="utf-8"?>
<sst xmlns="http://schemas.openxmlformats.org/spreadsheetml/2006/main" count="66" uniqueCount="48">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</sst>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2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4" fillId="7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16" fillId="2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168" fontId="8" fillId="4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6" fontId="10" fillId="0" borderId="5" xfId="0" applyNumberFormat="1" applyFont="1" applyFill="1" applyBorder="1" applyAlignment="1" applyProtection="1">
      <protection hidden="1"/>
    </xf>
    <xf numFmtId="166" fontId="10" fillId="0" borderId="6" xfId="0" applyNumberFormat="1" applyFont="1" applyFill="1" applyBorder="1" applyAlignment="1" applyProtection="1">
      <protection hidden="1"/>
    </xf>
    <xf numFmtId="0" fontId="10" fillId="0" borderId="0" xfId="0" applyFont="1"/>
    <xf numFmtId="0" fontId="10" fillId="0" borderId="4" xfId="0" applyFont="1" applyBorder="1" applyAlignment="1"/>
    <xf numFmtId="0" fontId="10" fillId="0" borderId="7" xfId="0" applyFont="1" applyBorder="1" applyAlignment="1"/>
    <xf numFmtId="0" fontId="10" fillId="0" borderId="0" xfId="0" applyFont="1" applyBorder="1"/>
    <xf numFmtId="0" fontId="10" fillId="0" borderId="0" xfId="0" applyFont="1" applyFill="1" applyBorder="1" applyAlignment="1"/>
    <xf numFmtId="0" fontId="10" fillId="0" borderId="1" xfId="0" applyFont="1" applyFill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0" fontId="10" fillId="0" borderId="0" xfId="0" applyFont="1" applyBorder="1" applyAlignment="1"/>
    <xf numFmtId="0" fontId="18" fillId="3" borderId="1" xfId="0" applyFont="1" applyFill="1" applyBorder="1"/>
    <xf numFmtId="0" fontId="19" fillId="4" borderId="1" xfId="0" applyFont="1" applyFill="1" applyBorder="1"/>
    <xf numFmtId="0" fontId="20" fillId="5" borderId="1" xfId="0" applyFont="1" applyFill="1" applyBorder="1"/>
    <xf numFmtId="0" fontId="16" fillId="2" borderId="1" xfId="0" applyFont="1" applyFill="1" applyBorder="1"/>
    <xf numFmtId="0" fontId="10" fillId="0" borderId="9" xfId="0" applyFont="1" applyBorder="1" applyAlignment="1">
      <alignment horizontal="center"/>
    </xf>
    <xf numFmtId="0" fontId="16" fillId="0" borderId="1" xfId="0" applyFont="1" applyBorder="1"/>
    <xf numFmtId="0" fontId="10" fillId="0" borderId="10" xfId="0" applyFont="1" applyBorder="1" applyAlignment="1">
      <alignment horizontal="center"/>
    </xf>
    <xf numFmtId="0" fontId="17" fillId="0" borderId="1" xfId="0" applyFon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0" fillId="9" borderId="1" xfId="0" applyNumberFormat="1" applyFill="1" applyBorder="1" applyAlignment="1">
      <alignment horizontal="center" vertical="center" wrapText="1"/>
    </xf>
    <xf numFmtId="169" fontId="17" fillId="12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169" fontId="0" fillId="15" borderId="1" xfId="0" applyNumberForma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/>
    </xf>
    <xf numFmtId="0" fontId="2" fillId="16" borderId="12" xfId="0" applyFont="1" applyFill="1" applyBorder="1" applyAlignment="1" applyProtection="1">
      <alignment horizontal="center" vertical="center" wrapText="1"/>
    </xf>
    <xf numFmtId="0" fontId="2" fillId="16" borderId="13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 wrapText="1"/>
    </xf>
    <xf numFmtId="0" fontId="16" fillId="0" borderId="1" xfId="0" applyFont="1" applyFill="1" applyBorder="1" applyAlignment="1" applyProtection="1">
      <alignment horizontal="center" vertical="center" wrapText="1"/>
      <protection locked="0"/>
    </xf>
    <xf numFmtId="0" fontId="2" fillId="16" borderId="1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165" fontId="2" fillId="2" borderId="12" xfId="0" applyNumberFormat="1" applyFont="1" applyFill="1" applyBorder="1" applyAlignment="1" applyProtection="1">
      <alignment horizontal="center" vertical="center"/>
    </xf>
    <xf numFmtId="165" fontId="2" fillId="2" borderId="14" xfId="0" applyNumberFormat="1" applyFont="1" applyFill="1" applyBorder="1" applyAlignment="1" applyProtection="1">
      <alignment horizontal="center" vertical="center"/>
    </xf>
    <xf numFmtId="165" fontId="2" fillId="2" borderId="13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O90"/>
  <sheetViews>
    <sheetView showGridLines="0" tabSelected="1" zoomScale="85" workbookViewId="0">
      <pane xSplit="2" ySplit="2" topLeftCell="C3" activePane="bottomRight" state="frozen"/>
      <selection activeCell="D2" sqref="D2"/>
      <selection pane="topRight" activeCell="D2" sqref="D2"/>
      <selection pane="bottomLeft" activeCell="D2" sqref="D2"/>
      <selection pane="bottomRight" activeCell="AC13" sqref="AC13"/>
    </sheetView>
  </sheetViews>
  <sheetFormatPr baseColWidth="10" defaultColWidth="11.42578125" defaultRowHeight="12.75"/>
  <cols>
    <col min="1" max="2" width="9.42578125" style="78" customWidth="1"/>
    <col min="3" max="33" width="3.7109375" style="1" customWidth="1"/>
    <col min="34" max="34" width="0" style="1" hidden="1" customWidth="1"/>
    <col min="35" max="36" width="9.42578125" style="78" customWidth="1"/>
    <col min="37" max="67" width="3.7109375" style="1" customWidth="1"/>
    <col min="68" max="16384" width="11.42578125" style="1"/>
  </cols>
  <sheetData>
    <row r="1" spans="1:67" s="79" customFormat="1" ht="30" customHeight="1">
      <c r="A1" s="73">
        <f>An</f>
        <v>2016</v>
      </c>
      <c r="B1" s="74"/>
      <c r="C1" s="59">
        <f>DATE(An,1,1)</f>
        <v>42370</v>
      </c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I1" s="73">
        <f>An</f>
        <v>2016</v>
      </c>
      <c r="AJ1" s="74"/>
      <c r="AK1" s="59">
        <f>DATE(An,2,1)</f>
        <v>42401</v>
      </c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  <c r="BM1" s="60"/>
      <c r="BN1" s="60"/>
      <c r="BO1" s="60"/>
    </row>
    <row r="2" spans="1:67" s="79" customFormat="1" ht="30" customHeight="1">
      <c r="A2" s="80" t="s">
        <v>32</v>
      </c>
      <c r="B2" s="80"/>
      <c r="C2" s="26">
        <f>C1</f>
        <v>42370</v>
      </c>
      <c r="D2" s="26">
        <f>C2+1</f>
        <v>42371</v>
      </c>
      <c r="E2" s="26">
        <f t="shared" ref="E2:AD2" si="0">D2+1</f>
        <v>42372</v>
      </c>
      <c r="F2" s="26">
        <f t="shared" si="0"/>
        <v>42373</v>
      </c>
      <c r="G2" s="26">
        <f t="shared" si="0"/>
        <v>42374</v>
      </c>
      <c r="H2" s="26">
        <f t="shared" si="0"/>
        <v>42375</v>
      </c>
      <c r="I2" s="26">
        <f t="shared" si="0"/>
        <v>42376</v>
      </c>
      <c r="J2" s="26">
        <f t="shared" si="0"/>
        <v>42377</v>
      </c>
      <c r="K2" s="26">
        <f t="shared" si="0"/>
        <v>42378</v>
      </c>
      <c r="L2" s="26">
        <f t="shared" si="0"/>
        <v>42379</v>
      </c>
      <c r="M2" s="26">
        <f t="shared" si="0"/>
        <v>42380</v>
      </c>
      <c r="N2" s="26">
        <f t="shared" si="0"/>
        <v>42381</v>
      </c>
      <c r="O2" s="26">
        <f t="shared" si="0"/>
        <v>42382</v>
      </c>
      <c r="P2" s="26">
        <f t="shared" si="0"/>
        <v>42383</v>
      </c>
      <c r="Q2" s="26">
        <f t="shared" si="0"/>
        <v>42384</v>
      </c>
      <c r="R2" s="26">
        <f t="shared" si="0"/>
        <v>42385</v>
      </c>
      <c r="S2" s="26">
        <f t="shared" si="0"/>
        <v>42386</v>
      </c>
      <c r="T2" s="26">
        <f t="shared" si="0"/>
        <v>42387</v>
      </c>
      <c r="U2" s="26">
        <f t="shared" si="0"/>
        <v>42388</v>
      </c>
      <c r="V2" s="26">
        <f t="shared" si="0"/>
        <v>42389</v>
      </c>
      <c r="W2" s="26">
        <f t="shared" si="0"/>
        <v>42390</v>
      </c>
      <c r="X2" s="26">
        <f t="shared" si="0"/>
        <v>42391</v>
      </c>
      <c r="Y2" s="26">
        <f t="shared" si="0"/>
        <v>42392</v>
      </c>
      <c r="Z2" s="26">
        <f t="shared" si="0"/>
        <v>42393</v>
      </c>
      <c r="AA2" s="26">
        <f t="shared" si="0"/>
        <v>42394</v>
      </c>
      <c r="AB2" s="26">
        <f t="shared" si="0"/>
        <v>42395</v>
      </c>
      <c r="AC2" s="26">
        <f t="shared" si="0"/>
        <v>42396</v>
      </c>
      <c r="AD2" s="26">
        <f t="shared" si="0"/>
        <v>42397</v>
      </c>
      <c r="AE2" s="26">
        <f>IF(AD2+1&gt;EOMONTH(C1,0),"",AD2+1)</f>
        <v>42398</v>
      </c>
      <c r="AF2" s="26">
        <f>IF(AE2="","",IF(AE2+1&gt;EOMONTH($C$1,0),"",AE2+1))</f>
        <v>42399</v>
      </c>
      <c r="AG2" s="26">
        <f>IF(AF2="","",IF(AF2+1&gt;EOMONTH($C$1,0),"",AF2+1))</f>
        <v>42400</v>
      </c>
      <c r="AI2" s="80" t="s">
        <v>32</v>
      </c>
      <c r="AJ2" s="80"/>
      <c r="AK2" s="26">
        <f>AK1</f>
        <v>42401</v>
      </c>
      <c r="AL2" s="26">
        <f>AK2+1</f>
        <v>42402</v>
      </c>
      <c r="AM2" s="26">
        <f t="shared" ref="AM2" si="1">AL2+1</f>
        <v>42403</v>
      </c>
      <c r="AN2" s="26">
        <f t="shared" ref="AN2" si="2">AM2+1</f>
        <v>42404</v>
      </c>
      <c r="AO2" s="26">
        <f t="shared" ref="AO2" si="3">AN2+1</f>
        <v>42405</v>
      </c>
      <c r="AP2" s="26">
        <f t="shared" ref="AP2" si="4">AO2+1</f>
        <v>42406</v>
      </c>
      <c r="AQ2" s="26">
        <f t="shared" ref="AQ2" si="5">AP2+1</f>
        <v>42407</v>
      </c>
      <c r="AR2" s="26">
        <f t="shared" ref="AR2" si="6">AQ2+1</f>
        <v>42408</v>
      </c>
      <c r="AS2" s="26">
        <f t="shared" ref="AS2" si="7">AR2+1</f>
        <v>42409</v>
      </c>
      <c r="AT2" s="26">
        <f t="shared" ref="AT2" si="8">AS2+1</f>
        <v>42410</v>
      </c>
      <c r="AU2" s="26">
        <f t="shared" ref="AU2" si="9">AT2+1</f>
        <v>42411</v>
      </c>
      <c r="AV2" s="26">
        <f t="shared" ref="AV2" si="10">AU2+1</f>
        <v>42412</v>
      </c>
      <c r="AW2" s="26">
        <f t="shared" ref="AW2" si="11">AV2+1</f>
        <v>42413</v>
      </c>
      <c r="AX2" s="26">
        <f t="shared" ref="AX2" si="12">AW2+1</f>
        <v>42414</v>
      </c>
      <c r="AY2" s="26">
        <f t="shared" ref="AY2" si="13">AX2+1</f>
        <v>42415</v>
      </c>
      <c r="AZ2" s="26">
        <f t="shared" ref="AZ2" si="14">AY2+1</f>
        <v>42416</v>
      </c>
      <c r="BA2" s="26">
        <f t="shared" ref="BA2" si="15">AZ2+1</f>
        <v>42417</v>
      </c>
      <c r="BB2" s="26">
        <f t="shared" ref="BB2" si="16">BA2+1</f>
        <v>42418</v>
      </c>
      <c r="BC2" s="26">
        <f t="shared" ref="BC2" si="17">BB2+1</f>
        <v>42419</v>
      </c>
      <c r="BD2" s="26">
        <f t="shared" ref="BD2" si="18">BC2+1</f>
        <v>42420</v>
      </c>
      <c r="BE2" s="26">
        <f t="shared" ref="BE2" si="19">BD2+1</f>
        <v>42421</v>
      </c>
      <c r="BF2" s="26">
        <f t="shared" ref="BF2" si="20">BE2+1</f>
        <v>42422</v>
      </c>
      <c r="BG2" s="26">
        <f t="shared" ref="BG2" si="21">BF2+1</f>
        <v>42423</v>
      </c>
      <c r="BH2" s="26">
        <f t="shared" ref="BH2" si="22">BG2+1</f>
        <v>42424</v>
      </c>
      <c r="BI2" s="26">
        <f t="shared" ref="BI2" si="23">BH2+1</f>
        <v>42425</v>
      </c>
      <c r="BJ2" s="26">
        <f t="shared" ref="BJ2" si="24">BI2+1</f>
        <v>42426</v>
      </c>
      <c r="BK2" s="26">
        <f t="shared" ref="BK2" si="25">BJ2+1</f>
        <v>42427</v>
      </c>
      <c r="BL2" s="26">
        <f t="shared" ref="BL2" si="26">BK2+1</f>
        <v>42428</v>
      </c>
      <c r="BM2" s="26">
        <f>IF(BL2+1&gt;EOMONTH(AK1,0),"",BL2+1)</f>
        <v>42429</v>
      </c>
      <c r="BN2" s="26" t="str">
        <f>IF(BM2="","",IF(BM2+1&gt;EOMONTH($C$1,0),"",BM2+1))</f>
        <v/>
      </c>
      <c r="BO2" s="26" t="str">
        <f>IF(BN2="","",IF(BN2+1&gt;EOMONTH($C$1,0),"",BN2+1))</f>
        <v/>
      </c>
    </row>
    <row r="3" spans="1:67" ht="30" customHeight="1">
      <c r="A3" s="76" t="str">
        <f>Données!E15</f>
        <v>Julien</v>
      </c>
      <c r="B3" s="76"/>
      <c r="C3" s="28"/>
      <c r="D3" s="28"/>
      <c r="E3" s="28"/>
      <c r="F3" s="28"/>
      <c r="G3" s="28"/>
      <c r="H3" s="28"/>
      <c r="I3" s="28"/>
      <c r="J3" s="28"/>
      <c r="K3" s="81"/>
      <c r="L3" s="50"/>
      <c r="M3" s="50"/>
      <c r="N3" s="28"/>
      <c r="O3" s="28"/>
      <c r="P3" s="28"/>
      <c r="Q3" s="28"/>
      <c r="R3" s="28"/>
      <c r="S3" s="28"/>
      <c r="T3" s="28"/>
      <c r="U3" s="28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11" t="e">
        <f>IF(COUNTIF(#REF!,"*RT")+(COUNTIF(#REF!,"*RT2")/2)=0,"",COUNTIF(#REF!,"*RT")+(COUNTIF(#REF!,"*RT2")/2))</f>
        <v>#REF!</v>
      </c>
      <c r="AI3" s="76" t="str">
        <f>A3</f>
        <v>Julien</v>
      </c>
      <c r="AJ3" s="76"/>
      <c r="AK3" s="28"/>
      <c r="AL3" s="28"/>
      <c r="AM3" s="28"/>
      <c r="AN3" s="28"/>
      <c r="AO3" s="28"/>
      <c r="AP3" s="28"/>
      <c r="AQ3" s="28"/>
      <c r="AR3" s="28"/>
      <c r="AS3" s="28"/>
      <c r="AT3" s="50"/>
      <c r="AU3" s="50"/>
      <c r="AV3" s="28"/>
      <c r="AW3" s="28"/>
      <c r="AX3" s="28"/>
      <c r="AY3" s="28"/>
      <c r="AZ3" s="28"/>
      <c r="BA3" s="28"/>
      <c r="BB3" s="28"/>
      <c r="BC3" s="28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</row>
    <row r="4" spans="1:67" ht="30" customHeight="1">
      <c r="A4" s="76" t="str">
        <f>Données!E16</f>
        <v>Gérard</v>
      </c>
      <c r="B4" s="76"/>
      <c r="C4" s="28"/>
      <c r="D4" s="28"/>
      <c r="E4" s="28"/>
      <c r="F4" s="28"/>
      <c r="G4" s="28"/>
      <c r="H4" s="28"/>
      <c r="I4" s="28"/>
      <c r="J4" s="28"/>
      <c r="K4" s="28"/>
      <c r="L4" s="50"/>
      <c r="M4" s="50"/>
      <c r="N4" s="28"/>
      <c r="O4" s="28"/>
      <c r="P4" s="28"/>
      <c r="Q4" s="28"/>
      <c r="R4" s="28"/>
      <c r="S4" s="28"/>
      <c r="T4" s="28"/>
      <c r="U4" s="28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3" t="s">
        <v>15</v>
      </c>
      <c r="AI4" s="76" t="str">
        <f>Données!E16</f>
        <v>Gérard</v>
      </c>
      <c r="AJ4" s="76"/>
      <c r="AK4" s="28"/>
      <c r="AL4" s="28"/>
      <c r="AM4" s="28"/>
      <c r="AN4" s="28"/>
      <c r="AO4" s="28"/>
      <c r="AP4" s="28"/>
      <c r="AQ4" s="28"/>
      <c r="AR4" s="28"/>
      <c r="AS4" s="28"/>
      <c r="AT4" s="50"/>
      <c r="AU4" s="50"/>
      <c r="AV4" s="28"/>
      <c r="AW4" s="28"/>
      <c r="AX4" s="28"/>
      <c r="AY4" s="28"/>
      <c r="AZ4" s="28"/>
      <c r="BA4" s="28"/>
      <c r="BB4" s="28"/>
      <c r="BC4" s="28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</row>
    <row r="5" spans="1:67" ht="30" customHeight="1">
      <c r="A5" s="76" t="str">
        <f>Données!E17</f>
        <v>Yannick</v>
      </c>
      <c r="B5" s="76"/>
      <c r="C5" s="28"/>
      <c r="D5" s="28"/>
      <c r="E5" s="28"/>
      <c r="F5" s="28"/>
      <c r="G5" s="28"/>
      <c r="H5" s="28"/>
      <c r="I5" s="28"/>
      <c r="J5" s="28"/>
      <c r="K5" s="28"/>
      <c r="L5" s="50"/>
      <c r="M5" s="50"/>
      <c r="N5" s="28"/>
      <c r="O5" s="28"/>
      <c r="P5" s="28"/>
      <c r="Q5" s="28"/>
      <c r="R5" s="28"/>
      <c r="S5" s="28"/>
      <c r="T5" s="28"/>
      <c r="U5" s="28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I5" s="76" t="str">
        <f>Données!E17</f>
        <v>Yannick</v>
      </c>
      <c r="AJ5" s="76"/>
      <c r="AK5" s="28"/>
      <c r="AL5" s="28"/>
      <c r="AM5" s="28"/>
      <c r="AN5" s="28"/>
      <c r="AO5" s="28"/>
      <c r="AP5" s="28"/>
      <c r="AQ5" s="28"/>
      <c r="AR5" s="28"/>
      <c r="AS5" s="28"/>
      <c r="AT5" s="50"/>
      <c r="AU5" s="50"/>
      <c r="AV5" s="28"/>
      <c r="AW5" s="28"/>
      <c r="AX5" s="28"/>
      <c r="AY5" s="28"/>
      <c r="AZ5" s="28"/>
      <c r="BA5" s="28"/>
      <c r="BB5" s="28"/>
      <c r="BC5" s="28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</row>
    <row r="6" spans="1:67" ht="30" customHeight="1">
      <c r="A6" s="76" t="str">
        <f>Données!E18</f>
        <v>Gilles</v>
      </c>
      <c r="B6" s="76"/>
      <c r="C6" s="28"/>
      <c r="D6" s="28"/>
      <c r="E6" s="28"/>
      <c r="F6" s="28"/>
      <c r="G6" s="28"/>
      <c r="H6" s="28"/>
      <c r="I6" s="28"/>
      <c r="J6" s="28"/>
      <c r="K6" s="28"/>
      <c r="L6" s="50"/>
      <c r="M6" s="50"/>
      <c r="N6" s="28"/>
      <c r="O6" s="28"/>
      <c r="P6" s="28"/>
      <c r="Q6" s="28"/>
      <c r="R6" s="28"/>
      <c r="S6" s="28"/>
      <c r="T6" s="28"/>
      <c r="U6" s="28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I6" s="76" t="str">
        <f>Données!E18</f>
        <v>Gilles</v>
      </c>
      <c r="AJ6" s="76"/>
      <c r="AK6" s="28"/>
      <c r="AL6" s="28"/>
      <c r="AM6" s="28"/>
      <c r="AN6" s="28"/>
      <c r="AO6" s="28"/>
      <c r="AP6" s="28"/>
      <c r="AQ6" s="28"/>
      <c r="AR6" s="28"/>
      <c r="AS6" s="28"/>
      <c r="AT6" s="50"/>
      <c r="AU6" s="50"/>
      <c r="AV6" s="28"/>
      <c r="AW6" s="28"/>
      <c r="AX6" s="28"/>
      <c r="AY6" s="28"/>
      <c r="AZ6" s="28"/>
      <c r="BA6" s="28"/>
      <c r="BB6" s="28"/>
      <c r="BC6" s="28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</row>
    <row r="7" spans="1:67" ht="30" customHeight="1">
      <c r="A7" s="76" t="str">
        <f>Données!E19</f>
        <v>Jean paul</v>
      </c>
      <c r="B7" s="76"/>
      <c r="C7" s="28"/>
      <c r="D7" s="28"/>
      <c r="E7" s="28"/>
      <c r="F7" s="28"/>
      <c r="G7" s="28"/>
      <c r="H7" s="28"/>
      <c r="I7" s="28"/>
      <c r="J7" s="28"/>
      <c r="K7" s="28"/>
      <c r="L7" s="50"/>
      <c r="M7" s="50"/>
      <c r="N7" s="28"/>
      <c r="O7" s="28"/>
      <c r="P7" s="28"/>
      <c r="Q7" s="28"/>
      <c r="R7" s="28"/>
      <c r="S7" s="28"/>
      <c r="T7" s="28"/>
      <c r="U7" s="28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I7" s="76" t="str">
        <f>Données!E19</f>
        <v>Jean paul</v>
      </c>
      <c r="AJ7" s="76"/>
      <c r="AK7" s="28"/>
      <c r="AL7" s="28"/>
      <c r="AM7" s="28"/>
      <c r="AN7" s="28"/>
      <c r="AO7" s="28"/>
      <c r="AP7" s="28"/>
      <c r="AQ7" s="28"/>
      <c r="AR7" s="28"/>
      <c r="AS7" s="28"/>
      <c r="AT7" s="50"/>
      <c r="AU7" s="50"/>
      <c r="AV7" s="28"/>
      <c r="AW7" s="28"/>
      <c r="AX7" s="28"/>
      <c r="AY7" s="28"/>
      <c r="AZ7" s="28"/>
      <c r="BA7" s="28"/>
      <c r="BB7" s="28"/>
      <c r="BC7" s="28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</row>
    <row r="8" spans="1:67" ht="30" customHeight="1">
      <c r="A8" s="76" t="str">
        <f>Données!E20</f>
        <v>Anthony</v>
      </c>
      <c r="B8" s="76"/>
      <c r="C8" s="28"/>
      <c r="D8" s="28"/>
      <c r="E8" s="28"/>
      <c r="F8" s="28"/>
      <c r="G8" s="28"/>
      <c r="H8" s="28"/>
      <c r="I8" s="28"/>
      <c r="J8" s="28"/>
      <c r="K8" s="28"/>
      <c r="L8" s="50"/>
      <c r="M8" s="50"/>
      <c r="N8" s="28"/>
      <c r="O8" s="28"/>
      <c r="P8" s="28"/>
      <c r="Q8" s="28"/>
      <c r="R8" s="28"/>
      <c r="S8" s="28"/>
      <c r="T8" s="28"/>
      <c r="U8" s="28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I8" s="76" t="str">
        <f>Données!E20</f>
        <v>Anthony</v>
      </c>
      <c r="AJ8" s="76"/>
      <c r="AK8" s="28"/>
      <c r="AL8" s="28"/>
      <c r="AM8" s="28"/>
      <c r="AN8" s="28"/>
      <c r="AO8" s="28"/>
      <c r="AP8" s="28"/>
      <c r="AQ8" s="28"/>
      <c r="AR8" s="28"/>
      <c r="AS8" s="28"/>
      <c r="AT8" s="50"/>
      <c r="AU8" s="50"/>
      <c r="AV8" s="28"/>
      <c r="AW8" s="28"/>
      <c r="AX8" s="28"/>
      <c r="AY8" s="28"/>
      <c r="AZ8" s="28"/>
      <c r="BA8" s="28"/>
      <c r="BB8" s="28"/>
      <c r="BC8" s="28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</row>
    <row r="9" spans="1:67" ht="30" customHeight="1">
      <c r="A9" s="76" t="str">
        <f>Données!E21</f>
        <v>Jean chrsitophe</v>
      </c>
      <c r="B9" s="76"/>
      <c r="C9" s="28"/>
      <c r="D9" s="28"/>
      <c r="E9" s="28"/>
      <c r="F9" s="28"/>
      <c r="G9" s="28"/>
      <c r="H9" s="28"/>
      <c r="I9" s="28"/>
      <c r="J9" s="28"/>
      <c r="K9" s="28"/>
      <c r="L9" s="50"/>
      <c r="M9" s="50"/>
      <c r="N9" s="28"/>
      <c r="O9" s="28"/>
      <c r="P9" s="28"/>
      <c r="Q9" s="28"/>
      <c r="R9" s="28"/>
      <c r="S9" s="28"/>
      <c r="T9" s="28"/>
      <c r="U9" s="28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I9" s="76" t="str">
        <f>Données!E21</f>
        <v>Jean chrsitophe</v>
      </c>
      <c r="AJ9" s="76"/>
      <c r="AK9" s="28"/>
      <c r="AL9" s="28"/>
      <c r="AM9" s="28"/>
      <c r="AN9" s="28"/>
      <c r="AO9" s="28"/>
      <c r="AP9" s="28"/>
      <c r="AQ9" s="28"/>
      <c r="AR9" s="28"/>
      <c r="AS9" s="28"/>
      <c r="AT9" s="50"/>
      <c r="AU9" s="50"/>
      <c r="AV9" s="28"/>
      <c r="AW9" s="28"/>
      <c r="AX9" s="28"/>
      <c r="AY9" s="28"/>
      <c r="AZ9" s="28"/>
      <c r="BA9" s="28"/>
      <c r="BB9" s="28"/>
      <c r="BC9" s="28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</row>
    <row r="10" spans="1:67" ht="30" customHeight="1">
      <c r="A10" s="76" t="str">
        <f>Données!E22</f>
        <v>Eric</v>
      </c>
      <c r="B10" s="76"/>
      <c r="C10" s="28"/>
      <c r="D10" s="28"/>
      <c r="E10" s="28"/>
      <c r="F10" s="28"/>
      <c r="G10" s="28"/>
      <c r="H10" s="28"/>
      <c r="I10" s="28"/>
      <c r="J10" s="28"/>
      <c r="K10" s="28"/>
      <c r="L10" s="50"/>
      <c r="M10" s="50"/>
      <c r="N10" s="28"/>
      <c r="O10" s="28"/>
      <c r="P10" s="28"/>
      <c r="Q10" s="28"/>
      <c r="R10" s="28"/>
      <c r="S10" s="28"/>
      <c r="T10" s="28"/>
      <c r="U10" s="28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I10" s="76" t="str">
        <f>Données!E22</f>
        <v>Eric</v>
      </c>
      <c r="AJ10" s="76"/>
      <c r="AK10" s="28"/>
      <c r="AL10" s="28"/>
      <c r="AM10" s="28"/>
      <c r="AN10" s="28"/>
      <c r="AO10" s="28"/>
      <c r="AP10" s="28"/>
      <c r="AQ10" s="28"/>
      <c r="AR10" s="28"/>
      <c r="AS10" s="28"/>
      <c r="AT10" s="50"/>
      <c r="AU10" s="50"/>
      <c r="AV10" s="28"/>
      <c r="AW10" s="28"/>
      <c r="AX10" s="28"/>
      <c r="AY10" s="28"/>
      <c r="AZ10" s="28"/>
      <c r="BA10" s="28"/>
      <c r="BB10" s="28"/>
      <c r="BC10" s="28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</row>
    <row r="11" spans="1:67" ht="30" customHeight="1">
      <c r="A11" s="76">
        <f>Données!E23</f>
        <v>0</v>
      </c>
      <c r="B11" s="76"/>
      <c r="C11" s="28"/>
      <c r="D11" s="28"/>
      <c r="E11" s="28"/>
      <c r="F11" s="28"/>
      <c r="G11" s="28"/>
      <c r="H11" s="28"/>
      <c r="I11" s="28"/>
      <c r="J11" s="28"/>
      <c r="K11" s="28"/>
      <c r="L11" s="50"/>
      <c r="M11" s="50"/>
      <c r="N11" s="28"/>
      <c r="O11" s="28"/>
      <c r="P11" s="28"/>
      <c r="Q11" s="28"/>
      <c r="R11" s="28"/>
      <c r="S11" s="28"/>
      <c r="T11" s="28"/>
      <c r="U11" s="28"/>
      <c r="V11" s="27"/>
      <c r="W11" s="28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I11" s="76">
        <f>Données!AN23</f>
        <v>0</v>
      </c>
      <c r="AJ11" s="76"/>
      <c r="AK11" s="28"/>
      <c r="AL11" s="28"/>
      <c r="AM11" s="28"/>
      <c r="AN11" s="28"/>
      <c r="AO11" s="28"/>
      <c r="AP11" s="28"/>
      <c r="AQ11" s="28"/>
      <c r="AR11" s="28"/>
      <c r="AS11" s="28"/>
      <c r="AT11" s="50"/>
      <c r="AU11" s="50"/>
      <c r="AV11" s="28"/>
      <c r="AW11" s="28"/>
      <c r="AX11" s="28"/>
      <c r="AY11" s="28"/>
      <c r="AZ11" s="28"/>
      <c r="BA11" s="28"/>
      <c r="BB11" s="28"/>
      <c r="BC11" s="28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</row>
    <row r="12" spans="1:67" ht="21" customHeight="1">
      <c r="A12" s="85"/>
      <c r="B12" s="85"/>
      <c r="C12" s="17"/>
      <c r="D12" s="17"/>
      <c r="E12" s="18"/>
      <c r="F12" s="18"/>
      <c r="G12" s="19"/>
      <c r="H12" s="19"/>
      <c r="I12" s="2"/>
      <c r="J12" s="2"/>
      <c r="K12" s="25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I12" s="85"/>
      <c r="AJ12" s="85"/>
      <c r="AK12" s="17"/>
      <c r="AL12" s="17"/>
      <c r="AM12" s="18"/>
      <c r="AN12" s="18"/>
      <c r="AO12" s="19"/>
      <c r="AP12" s="19"/>
      <c r="AQ12" s="2"/>
      <c r="AR12" s="2"/>
      <c r="AS12" s="25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</row>
    <row r="13" spans="1:67" ht="16.5" customHeight="1">
      <c r="A13" s="77"/>
      <c r="B13" s="77"/>
      <c r="C13" s="2"/>
      <c r="D13" s="2"/>
      <c r="E13" s="53" t="str">
        <f>Données!H7</f>
        <v>MALADIE</v>
      </c>
      <c r="F13" s="53"/>
      <c r="G13" s="53"/>
      <c r="H13" s="53"/>
      <c r="I13" s="53"/>
      <c r="J13" s="22"/>
      <c r="K13" s="23"/>
      <c r="L13" s="23"/>
      <c r="M13" s="54" t="str">
        <f>Données!H10</f>
        <v>STAGE</v>
      </c>
      <c r="N13" s="54"/>
      <c r="O13" s="54"/>
      <c r="P13" s="54"/>
      <c r="Q13" s="54"/>
      <c r="R13" s="22"/>
      <c r="S13" s="23"/>
      <c r="T13" s="23"/>
      <c r="U13" s="55" t="str">
        <f>Données!H12</f>
        <v>CONGES SANS SOLDES</v>
      </c>
      <c r="V13" s="55"/>
      <c r="W13" s="55"/>
      <c r="X13" s="55"/>
      <c r="Y13" s="55"/>
      <c r="Z13" s="22"/>
      <c r="AA13" s="2"/>
      <c r="AB13" s="2"/>
      <c r="AC13" s="2"/>
      <c r="AD13" s="2"/>
      <c r="AE13" s="2"/>
      <c r="AF13" s="2"/>
      <c r="AG13" s="2"/>
      <c r="AI13" s="77"/>
      <c r="AJ13" s="77"/>
      <c r="AK13" s="2"/>
      <c r="AL13" s="2"/>
      <c r="AM13" s="53" t="str">
        <f>Données!H7</f>
        <v>MALADIE</v>
      </c>
      <c r="AN13" s="53"/>
      <c r="AO13" s="53"/>
      <c r="AP13" s="53"/>
      <c r="AQ13" s="53"/>
      <c r="AR13" s="22"/>
      <c r="AS13" s="23"/>
      <c r="AT13" s="23"/>
      <c r="AU13" s="54" t="str">
        <f>Données!H10</f>
        <v>STAGE</v>
      </c>
      <c r="AV13" s="54"/>
      <c r="AW13" s="54"/>
      <c r="AX13" s="54"/>
      <c r="AY13" s="54"/>
      <c r="AZ13" s="22"/>
      <c r="BA13" s="23"/>
      <c r="BB13" s="23"/>
      <c r="BC13" s="55" t="str">
        <f>Données!H12</f>
        <v>CONGES SANS SOLDES</v>
      </c>
      <c r="BD13" s="55"/>
      <c r="BE13" s="55"/>
      <c r="BF13" s="55"/>
      <c r="BG13" s="55"/>
      <c r="BH13" s="22"/>
      <c r="BI13" s="2"/>
      <c r="BJ13" s="2"/>
      <c r="BK13" s="2"/>
      <c r="BL13" s="2"/>
      <c r="BM13" s="2"/>
      <c r="BN13" s="2"/>
      <c r="BO13" s="2"/>
    </row>
    <row r="14" spans="1:67" ht="16.5" customHeight="1">
      <c r="A14" s="77"/>
      <c r="B14" s="77"/>
      <c r="C14" s="2"/>
      <c r="D14" s="2"/>
      <c r="E14" s="56" t="str">
        <f>Données!H8</f>
        <v xml:space="preserve">CONGES </v>
      </c>
      <c r="F14" s="56"/>
      <c r="G14" s="56"/>
      <c r="H14" s="56"/>
      <c r="I14" s="56"/>
      <c r="J14" s="22"/>
      <c r="K14" s="23"/>
      <c r="L14" s="23"/>
      <c r="M14" s="57" t="str">
        <f>Données!H11</f>
        <v>CONGES PATERNITE</v>
      </c>
      <c r="N14" s="57"/>
      <c r="O14" s="57"/>
      <c r="P14" s="57"/>
      <c r="Q14" s="57"/>
      <c r="R14" s="22"/>
      <c r="S14" s="23"/>
      <c r="T14" s="23"/>
      <c r="U14" s="58">
        <v>0</v>
      </c>
      <c r="V14" s="58"/>
      <c r="W14" s="58"/>
      <c r="X14" s="58"/>
      <c r="Y14" s="58"/>
      <c r="Z14" s="22"/>
      <c r="AA14" s="2"/>
      <c r="AB14" s="2"/>
      <c r="AC14" s="2"/>
      <c r="AD14" s="2"/>
      <c r="AE14" s="2"/>
      <c r="AF14" s="2"/>
      <c r="AG14" s="2"/>
      <c r="AI14" s="77"/>
      <c r="AJ14" s="77"/>
      <c r="AK14" s="2"/>
      <c r="AL14" s="2"/>
      <c r="AM14" s="56" t="str">
        <f>Données!H8</f>
        <v xml:space="preserve">CONGES </v>
      </c>
      <c r="AN14" s="56"/>
      <c r="AO14" s="56"/>
      <c r="AP14" s="56"/>
      <c r="AQ14" s="56"/>
      <c r="AR14" s="22"/>
      <c r="AS14" s="23"/>
      <c r="AT14" s="23"/>
      <c r="AU14" s="57" t="str">
        <f>Données!H11</f>
        <v>CONGES PATERNITE</v>
      </c>
      <c r="AV14" s="57"/>
      <c r="AW14" s="57"/>
      <c r="AX14" s="57"/>
      <c r="AY14" s="57"/>
      <c r="AZ14" s="22"/>
      <c r="BA14" s="23"/>
      <c r="BB14" s="23"/>
      <c r="BC14" s="58">
        <v>0</v>
      </c>
      <c r="BD14" s="58"/>
      <c r="BE14" s="58"/>
      <c r="BF14" s="58"/>
      <c r="BG14" s="58"/>
      <c r="BH14" s="22"/>
      <c r="BI14" s="2"/>
      <c r="BJ14" s="2"/>
      <c r="BK14" s="2"/>
      <c r="BL14" s="2"/>
      <c r="BM14" s="2"/>
      <c r="BN14" s="2"/>
      <c r="BO14" s="2"/>
    </row>
    <row r="15" spans="1:67" ht="16.5" customHeight="1">
      <c r="A15" s="77"/>
      <c r="B15" s="77"/>
      <c r="C15" s="2"/>
      <c r="D15" s="2"/>
      <c r="E15" s="61" t="str">
        <f>Données!H9</f>
        <v>RECUP</v>
      </c>
      <c r="F15" s="61"/>
      <c r="G15" s="61"/>
      <c r="H15" s="61"/>
      <c r="I15" s="61"/>
      <c r="J15" s="22"/>
      <c r="K15" s="2"/>
      <c r="L15" s="23"/>
      <c r="M15" s="51"/>
      <c r="N15" s="51"/>
      <c r="O15" s="51"/>
      <c r="P15" s="51"/>
      <c r="Q15" s="51"/>
      <c r="R15" s="22"/>
      <c r="S15" s="23"/>
      <c r="T15" s="23"/>
      <c r="U15" s="52">
        <v>0</v>
      </c>
      <c r="V15" s="52"/>
      <c r="W15" s="52"/>
      <c r="X15" s="52"/>
      <c r="Y15" s="52"/>
      <c r="Z15" s="22"/>
      <c r="AA15" s="2"/>
      <c r="AB15" s="2"/>
      <c r="AC15" s="2"/>
      <c r="AD15" s="2"/>
      <c r="AE15" s="2"/>
      <c r="AF15" s="2"/>
      <c r="AG15" s="2"/>
      <c r="AI15" s="77"/>
      <c r="AJ15" s="77"/>
      <c r="AK15" s="2"/>
      <c r="AL15" s="2"/>
      <c r="AM15" s="61" t="str">
        <f>Données!H9</f>
        <v>RECUP</v>
      </c>
      <c r="AN15" s="61"/>
      <c r="AO15" s="61"/>
      <c r="AP15" s="61"/>
      <c r="AQ15" s="61"/>
      <c r="AR15" s="22"/>
      <c r="AS15" s="2"/>
      <c r="AT15" s="23"/>
      <c r="AU15" s="51"/>
      <c r="AV15" s="51"/>
      <c r="AW15" s="51"/>
      <c r="AX15" s="51"/>
      <c r="AY15" s="51"/>
      <c r="AZ15" s="22"/>
      <c r="BA15" s="23"/>
      <c r="BB15" s="23"/>
      <c r="BC15" s="52">
        <v>0</v>
      </c>
      <c r="BD15" s="52"/>
      <c r="BE15" s="52"/>
      <c r="BF15" s="52"/>
      <c r="BG15" s="52"/>
      <c r="BH15" s="22"/>
      <c r="BI15" s="2"/>
      <c r="BJ15" s="2"/>
      <c r="BK15" s="2"/>
      <c r="BL15" s="2"/>
      <c r="BM15" s="2"/>
      <c r="BN15" s="2"/>
      <c r="BO15" s="2"/>
    </row>
    <row r="16" spans="1:67" ht="30" customHeight="1">
      <c r="A16" s="73">
        <f>An</f>
        <v>2016</v>
      </c>
      <c r="B16" s="74"/>
      <c r="C16" s="59">
        <f>DATE(An,3,1)</f>
        <v>42430</v>
      </c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I16" s="73">
        <f>An</f>
        <v>2016</v>
      </c>
      <c r="AJ16" s="74"/>
      <c r="AK16" s="59">
        <f>DATE(An,4,1)</f>
        <v>42461</v>
      </c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</row>
    <row r="17" spans="1:67" ht="30" customHeight="1">
      <c r="A17" s="75" t="s">
        <v>32</v>
      </c>
      <c r="B17" s="75"/>
      <c r="C17" s="26">
        <f>C16</f>
        <v>42430</v>
      </c>
      <c r="D17" s="26">
        <f>C17+1</f>
        <v>42431</v>
      </c>
      <c r="E17" s="26">
        <f t="shared" ref="E17:AD17" si="27">D17+1</f>
        <v>42432</v>
      </c>
      <c r="F17" s="26">
        <f t="shared" si="27"/>
        <v>42433</v>
      </c>
      <c r="G17" s="26">
        <f t="shared" si="27"/>
        <v>42434</v>
      </c>
      <c r="H17" s="26">
        <f t="shared" si="27"/>
        <v>42435</v>
      </c>
      <c r="I17" s="26">
        <f t="shared" si="27"/>
        <v>42436</v>
      </c>
      <c r="J17" s="26">
        <f t="shared" si="27"/>
        <v>42437</v>
      </c>
      <c r="K17" s="26">
        <f t="shared" si="27"/>
        <v>42438</v>
      </c>
      <c r="L17" s="26">
        <f t="shared" si="27"/>
        <v>42439</v>
      </c>
      <c r="M17" s="26">
        <f t="shared" si="27"/>
        <v>42440</v>
      </c>
      <c r="N17" s="26">
        <f t="shared" si="27"/>
        <v>42441</v>
      </c>
      <c r="O17" s="26">
        <f t="shared" si="27"/>
        <v>42442</v>
      </c>
      <c r="P17" s="26">
        <f t="shared" si="27"/>
        <v>42443</v>
      </c>
      <c r="Q17" s="26">
        <f t="shared" si="27"/>
        <v>42444</v>
      </c>
      <c r="R17" s="26">
        <f t="shared" si="27"/>
        <v>42445</v>
      </c>
      <c r="S17" s="26">
        <f t="shared" si="27"/>
        <v>42446</v>
      </c>
      <c r="T17" s="26">
        <f t="shared" si="27"/>
        <v>42447</v>
      </c>
      <c r="U17" s="26">
        <f t="shared" si="27"/>
        <v>42448</v>
      </c>
      <c r="V17" s="26">
        <f t="shared" si="27"/>
        <v>42449</v>
      </c>
      <c r="W17" s="26">
        <f t="shared" si="27"/>
        <v>42450</v>
      </c>
      <c r="X17" s="26">
        <f t="shared" si="27"/>
        <v>42451</v>
      </c>
      <c r="Y17" s="26">
        <f t="shared" si="27"/>
        <v>42452</v>
      </c>
      <c r="Z17" s="26">
        <f t="shared" si="27"/>
        <v>42453</v>
      </c>
      <c r="AA17" s="26">
        <f t="shared" si="27"/>
        <v>42454</v>
      </c>
      <c r="AB17" s="26">
        <f t="shared" si="27"/>
        <v>42455</v>
      </c>
      <c r="AC17" s="26">
        <f t="shared" si="27"/>
        <v>42456</v>
      </c>
      <c r="AD17" s="26">
        <f t="shared" si="27"/>
        <v>42457</v>
      </c>
      <c r="AE17" s="26">
        <f>IF(AD17+1&gt;EOMONTH(C16,0),"",AD17+1)</f>
        <v>42458</v>
      </c>
      <c r="AF17" s="26">
        <f>IF(AE17="","",IF(AE17+1&gt;EOMONTH($C$16,0),"",AE17+1))</f>
        <v>42459</v>
      </c>
      <c r="AG17" s="26">
        <f>IF(AF17="","",IF(AF17+1&gt;EOMONTH($C$16,0),"",AF17+1))</f>
        <v>42460</v>
      </c>
      <c r="AI17" s="75" t="s">
        <v>32</v>
      </c>
      <c r="AJ17" s="75"/>
      <c r="AK17" s="26">
        <f>AK16</f>
        <v>42461</v>
      </c>
      <c r="AL17" s="26">
        <f>AK17+1</f>
        <v>42462</v>
      </c>
      <c r="AM17" s="26">
        <f t="shared" ref="AM17" si="28">AL17+1</f>
        <v>42463</v>
      </c>
      <c r="AN17" s="26">
        <f t="shared" ref="AN17" si="29">AM17+1</f>
        <v>42464</v>
      </c>
      <c r="AO17" s="26">
        <f t="shared" ref="AO17" si="30">AN17+1</f>
        <v>42465</v>
      </c>
      <c r="AP17" s="26">
        <f t="shared" ref="AP17" si="31">AO17+1</f>
        <v>42466</v>
      </c>
      <c r="AQ17" s="26">
        <f t="shared" ref="AQ17" si="32">AP17+1</f>
        <v>42467</v>
      </c>
      <c r="AR17" s="26">
        <f t="shared" ref="AR17" si="33">AQ17+1</f>
        <v>42468</v>
      </c>
      <c r="AS17" s="26">
        <f t="shared" ref="AS17" si="34">AR17+1</f>
        <v>42469</v>
      </c>
      <c r="AT17" s="26">
        <f t="shared" ref="AT17" si="35">AS17+1</f>
        <v>42470</v>
      </c>
      <c r="AU17" s="26">
        <f t="shared" ref="AU17" si="36">AT17+1</f>
        <v>42471</v>
      </c>
      <c r="AV17" s="26">
        <f t="shared" ref="AV17" si="37">AU17+1</f>
        <v>42472</v>
      </c>
      <c r="AW17" s="26">
        <f t="shared" ref="AW17" si="38">AV17+1</f>
        <v>42473</v>
      </c>
      <c r="AX17" s="26">
        <f t="shared" ref="AX17" si="39">AW17+1</f>
        <v>42474</v>
      </c>
      <c r="AY17" s="26">
        <f t="shared" ref="AY17" si="40">AX17+1</f>
        <v>42475</v>
      </c>
      <c r="AZ17" s="26">
        <f t="shared" ref="AZ17" si="41">AY17+1</f>
        <v>42476</v>
      </c>
      <c r="BA17" s="26">
        <f t="shared" ref="BA17" si="42">AZ17+1</f>
        <v>42477</v>
      </c>
      <c r="BB17" s="26">
        <f t="shared" ref="BB17" si="43">BA17+1</f>
        <v>42478</v>
      </c>
      <c r="BC17" s="26">
        <f t="shared" ref="BC17" si="44">BB17+1</f>
        <v>42479</v>
      </c>
      <c r="BD17" s="26">
        <f t="shared" ref="BD17" si="45">BC17+1</f>
        <v>42480</v>
      </c>
      <c r="BE17" s="26">
        <f t="shared" ref="BE17" si="46">BD17+1</f>
        <v>42481</v>
      </c>
      <c r="BF17" s="26">
        <f t="shared" ref="BF17" si="47">BE17+1</f>
        <v>42482</v>
      </c>
      <c r="BG17" s="26">
        <f t="shared" ref="BG17" si="48">BF17+1</f>
        <v>42483</v>
      </c>
      <c r="BH17" s="26">
        <f t="shared" ref="BH17" si="49">BG17+1</f>
        <v>42484</v>
      </c>
      <c r="BI17" s="26">
        <f t="shared" ref="BI17" si="50">BH17+1</f>
        <v>42485</v>
      </c>
      <c r="BJ17" s="26">
        <f t="shared" ref="BJ17" si="51">BI17+1</f>
        <v>42486</v>
      </c>
      <c r="BK17" s="26">
        <f t="shared" ref="BK17" si="52">BJ17+1</f>
        <v>42487</v>
      </c>
      <c r="BL17" s="26">
        <f t="shared" ref="BL17" si="53">BK17+1</f>
        <v>42488</v>
      </c>
      <c r="BM17" s="26">
        <f>IF(BL17+1&gt;EOMONTH(AK16,0),"",BL17+1)</f>
        <v>42489</v>
      </c>
      <c r="BN17" s="26">
        <f>IF(BM17="","",IF(BM17+1&gt;EOMONTH($AK$16,0),"",BM17+1))</f>
        <v>42490</v>
      </c>
      <c r="BO17" s="26" t="str">
        <f>IF(BN17="","",IF(BN17+1&gt;EOMONTH($AK$16,0),"",BN17+1))</f>
        <v/>
      </c>
    </row>
    <row r="18" spans="1:67" ht="30" customHeight="1">
      <c r="A18" s="76" t="str">
        <f>Données!E15</f>
        <v>Julien</v>
      </c>
      <c r="B18" s="76"/>
      <c r="C18" s="28"/>
      <c r="D18" s="28"/>
      <c r="E18" s="28"/>
      <c r="F18" s="28"/>
      <c r="G18" s="28"/>
      <c r="H18" s="28"/>
      <c r="I18" s="28"/>
      <c r="J18" s="28"/>
      <c r="K18" s="28"/>
      <c r="L18" s="50"/>
      <c r="M18" s="50"/>
      <c r="N18" s="28"/>
      <c r="O18" s="28"/>
      <c r="P18" s="28"/>
      <c r="Q18" s="28"/>
      <c r="R18" s="28"/>
      <c r="S18" s="28"/>
      <c r="T18" s="28"/>
      <c r="U18" s="28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11" t="e">
        <f>IF(COUNTIF(#REF!,"*RT")+(COUNTIF(#REF!,"*RT2")/2)=0,"",COUNTIF(#REF!,"*RT")+(COUNTIF(#REF!,"*RT2")/2))</f>
        <v>#REF!</v>
      </c>
      <c r="AI18" s="76" t="str">
        <f>Données!E15</f>
        <v>Julien</v>
      </c>
      <c r="AJ18" s="76"/>
      <c r="AK18" s="28"/>
      <c r="AL18" s="28"/>
      <c r="AM18" s="28"/>
      <c r="AN18" s="28"/>
      <c r="AO18" s="28"/>
      <c r="AP18" s="28"/>
      <c r="AQ18" s="28"/>
      <c r="AR18" s="28"/>
      <c r="AS18" s="28"/>
      <c r="AT18" s="50"/>
      <c r="AU18" s="50"/>
      <c r="AV18" s="28"/>
      <c r="AW18" s="28"/>
      <c r="AX18" s="28"/>
      <c r="AY18" s="28"/>
      <c r="AZ18" s="28"/>
      <c r="BA18" s="28"/>
      <c r="BB18" s="28"/>
      <c r="BC18" s="28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</row>
    <row r="19" spans="1:67" ht="30" customHeight="1">
      <c r="A19" s="76" t="str">
        <f>Données!E16</f>
        <v>Gérard</v>
      </c>
      <c r="B19" s="76"/>
      <c r="C19" s="28"/>
      <c r="D19" s="28"/>
      <c r="E19" s="28"/>
      <c r="F19" s="28"/>
      <c r="G19" s="28"/>
      <c r="H19" s="28"/>
      <c r="I19" s="28"/>
      <c r="J19" s="28"/>
      <c r="K19" s="28"/>
      <c r="L19" s="50"/>
      <c r="M19" s="50"/>
      <c r="N19" s="28"/>
      <c r="O19" s="28"/>
      <c r="P19" s="28"/>
      <c r="Q19" s="28"/>
      <c r="R19" s="28"/>
      <c r="S19" s="28"/>
      <c r="T19" s="28"/>
      <c r="U19" s="28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3" t="s">
        <v>15</v>
      </c>
      <c r="AI19" s="76" t="str">
        <f>Données!E16</f>
        <v>Gérard</v>
      </c>
      <c r="AJ19" s="76"/>
      <c r="AK19" s="28"/>
      <c r="AL19" s="28"/>
      <c r="AM19" s="28"/>
      <c r="AN19" s="28"/>
      <c r="AO19" s="28"/>
      <c r="AP19" s="28"/>
      <c r="AQ19" s="28"/>
      <c r="AR19" s="28"/>
      <c r="AS19" s="28"/>
      <c r="AT19" s="50"/>
      <c r="AU19" s="50"/>
      <c r="AV19" s="28"/>
      <c r="AW19" s="28"/>
      <c r="AX19" s="28"/>
      <c r="AY19" s="28"/>
      <c r="AZ19" s="28"/>
      <c r="BA19" s="28"/>
      <c r="BB19" s="28"/>
      <c r="BC19" s="28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</row>
    <row r="20" spans="1:67" ht="30" customHeight="1">
      <c r="A20" s="76" t="str">
        <f>Données!E17</f>
        <v>Yannick</v>
      </c>
      <c r="B20" s="76"/>
      <c r="C20" s="28"/>
      <c r="D20" s="28"/>
      <c r="E20" s="28"/>
      <c r="F20" s="28"/>
      <c r="G20" s="28"/>
      <c r="H20" s="28"/>
      <c r="I20" s="28"/>
      <c r="J20" s="28"/>
      <c r="K20" s="28"/>
      <c r="L20" s="50"/>
      <c r="M20" s="50"/>
      <c r="N20" s="28"/>
      <c r="O20" s="28"/>
      <c r="P20" s="28"/>
      <c r="Q20" s="28"/>
      <c r="R20" s="28"/>
      <c r="S20" s="28"/>
      <c r="T20" s="28"/>
      <c r="U20" s="28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I20" s="76" t="str">
        <f>Données!E17</f>
        <v>Yannick</v>
      </c>
      <c r="AJ20" s="76"/>
      <c r="AK20" s="28"/>
      <c r="AL20" s="28"/>
      <c r="AM20" s="28"/>
      <c r="AN20" s="28"/>
      <c r="AO20" s="28"/>
      <c r="AP20" s="28"/>
      <c r="AQ20" s="28"/>
      <c r="AR20" s="28"/>
      <c r="AS20" s="28"/>
      <c r="AT20" s="50"/>
      <c r="AU20" s="50"/>
      <c r="AV20" s="28"/>
      <c r="AW20" s="28"/>
      <c r="AX20" s="28"/>
      <c r="AY20" s="28"/>
      <c r="AZ20" s="28"/>
      <c r="BA20" s="28"/>
      <c r="BB20" s="28"/>
      <c r="BC20" s="28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</row>
    <row r="21" spans="1:67" ht="30" customHeight="1">
      <c r="A21" s="76" t="str">
        <f>Données!E18</f>
        <v>Gilles</v>
      </c>
      <c r="B21" s="76"/>
      <c r="C21" s="28"/>
      <c r="D21" s="28"/>
      <c r="E21" s="28"/>
      <c r="F21" s="28"/>
      <c r="G21" s="28"/>
      <c r="H21" s="28"/>
      <c r="I21" s="28"/>
      <c r="J21" s="28"/>
      <c r="K21" s="28"/>
      <c r="L21" s="50"/>
      <c r="M21" s="50"/>
      <c r="N21" s="28"/>
      <c r="O21" s="28"/>
      <c r="P21" s="28"/>
      <c r="Q21" s="28"/>
      <c r="R21" s="28"/>
      <c r="S21" s="28"/>
      <c r="T21" s="28"/>
      <c r="U21" s="28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I21" s="76" t="str">
        <f>Données!E18</f>
        <v>Gilles</v>
      </c>
      <c r="AJ21" s="76"/>
      <c r="AK21" s="28"/>
      <c r="AL21" s="28"/>
      <c r="AM21" s="28"/>
      <c r="AN21" s="28"/>
      <c r="AO21" s="28"/>
      <c r="AP21" s="28"/>
      <c r="AQ21" s="28"/>
      <c r="AR21" s="28"/>
      <c r="AS21" s="28"/>
      <c r="AT21" s="50"/>
      <c r="AU21" s="50"/>
      <c r="AV21" s="28"/>
      <c r="AW21" s="28"/>
      <c r="AX21" s="28"/>
      <c r="AY21" s="28"/>
      <c r="AZ21" s="28"/>
      <c r="BA21" s="28"/>
      <c r="BB21" s="28"/>
      <c r="BC21" s="28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</row>
    <row r="22" spans="1:67" ht="30" customHeight="1">
      <c r="A22" s="76" t="str">
        <f>Données!E19</f>
        <v>Jean paul</v>
      </c>
      <c r="B22" s="76"/>
      <c r="C22" s="28"/>
      <c r="D22" s="28"/>
      <c r="E22" s="28"/>
      <c r="F22" s="28"/>
      <c r="G22" s="28"/>
      <c r="H22" s="28"/>
      <c r="I22" s="28"/>
      <c r="J22" s="28"/>
      <c r="K22" s="28"/>
      <c r="L22" s="50"/>
      <c r="M22" s="50"/>
      <c r="N22" s="28"/>
      <c r="O22" s="28"/>
      <c r="P22" s="28"/>
      <c r="Q22" s="28"/>
      <c r="R22" s="28"/>
      <c r="S22" s="28"/>
      <c r="T22" s="28"/>
      <c r="U22" s="28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I22" s="76" t="str">
        <f>Données!E19</f>
        <v>Jean paul</v>
      </c>
      <c r="AJ22" s="76"/>
      <c r="AK22" s="28"/>
      <c r="AL22" s="28"/>
      <c r="AM22" s="28"/>
      <c r="AN22" s="28"/>
      <c r="AO22" s="28"/>
      <c r="AP22" s="28"/>
      <c r="AQ22" s="28"/>
      <c r="AR22" s="28"/>
      <c r="AS22" s="28"/>
      <c r="AT22" s="50"/>
      <c r="AU22" s="50"/>
      <c r="AV22" s="28"/>
      <c r="AW22" s="28"/>
      <c r="AX22" s="28"/>
      <c r="AY22" s="28"/>
      <c r="AZ22" s="28"/>
      <c r="BA22" s="28"/>
      <c r="BB22" s="28"/>
      <c r="BC22" s="28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</row>
    <row r="23" spans="1:67" ht="30" customHeight="1">
      <c r="A23" s="76" t="str">
        <f>Données!E20</f>
        <v>Anthony</v>
      </c>
      <c r="B23" s="76"/>
      <c r="C23" s="28"/>
      <c r="D23" s="28"/>
      <c r="E23" s="28"/>
      <c r="F23" s="28"/>
      <c r="G23" s="28"/>
      <c r="H23" s="28"/>
      <c r="I23" s="28"/>
      <c r="J23" s="28"/>
      <c r="K23" s="28"/>
      <c r="L23" s="50"/>
      <c r="M23" s="50"/>
      <c r="N23" s="28"/>
      <c r="O23" s="28"/>
      <c r="P23" s="28"/>
      <c r="Q23" s="28"/>
      <c r="R23" s="28"/>
      <c r="S23" s="28"/>
      <c r="T23" s="28"/>
      <c r="U23" s="28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I23" s="76" t="str">
        <f>Données!E20</f>
        <v>Anthony</v>
      </c>
      <c r="AJ23" s="76"/>
      <c r="AK23" s="28"/>
      <c r="AL23" s="28"/>
      <c r="AM23" s="28"/>
      <c r="AN23" s="28"/>
      <c r="AO23" s="28"/>
      <c r="AP23" s="28"/>
      <c r="AQ23" s="28"/>
      <c r="AR23" s="28"/>
      <c r="AS23" s="28"/>
      <c r="AT23" s="50"/>
      <c r="AU23" s="50"/>
      <c r="AV23" s="28"/>
      <c r="AW23" s="28"/>
      <c r="AX23" s="28"/>
      <c r="AY23" s="28"/>
      <c r="AZ23" s="28"/>
      <c r="BA23" s="28"/>
      <c r="BB23" s="28"/>
      <c r="BC23" s="28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</row>
    <row r="24" spans="1:67" ht="30" customHeight="1">
      <c r="A24" s="76" t="str">
        <f>Données!E21</f>
        <v>Jean chrsitophe</v>
      </c>
      <c r="B24" s="76"/>
      <c r="C24" s="28"/>
      <c r="D24" s="28"/>
      <c r="E24" s="28"/>
      <c r="F24" s="28"/>
      <c r="G24" s="28"/>
      <c r="H24" s="28"/>
      <c r="I24" s="28"/>
      <c r="J24" s="28"/>
      <c r="K24" s="28"/>
      <c r="L24" s="50"/>
      <c r="M24" s="50"/>
      <c r="N24" s="28"/>
      <c r="O24" s="28"/>
      <c r="P24" s="28"/>
      <c r="Q24" s="28"/>
      <c r="R24" s="28"/>
      <c r="S24" s="28"/>
      <c r="T24" s="28"/>
      <c r="U24" s="28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I24" s="76" t="str">
        <f>Données!E21</f>
        <v>Jean chrsitophe</v>
      </c>
      <c r="AJ24" s="76"/>
      <c r="AK24" s="28"/>
      <c r="AL24" s="28"/>
      <c r="AM24" s="28"/>
      <c r="AN24" s="28"/>
      <c r="AO24" s="28"/>
      <c r="AP24" s="28"/>
      <c r="AQ24" s="28"/>
      <c r="AR24" s="28"/>
      <c r="AS24" s="28"/>
      <c r="AT24" s="50"/>
      <c r="AU24" s="50"/>
      <c r="AV24" s="28"/>
      <c r="AW24" s="28"/>
      <c r="AX24" s="28"/>
      <c r="AY24" s="28"/>
      <c r="AZ24" s="28"/>
      <c r="BA24" s="28"/>
      <c r="BB24" s="28"/>
      <c r="BC24" s="28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</row>
    <row r="25" spans="1:67" ht="30" customHeight="1">
      <c r="A25" s="76" t="str">
        <f>Données!E22</f>
        <v>Eric</v>
      </c>
      <c r="B25" s="76"/>
      <c r="C25" s="28"/>
      <c r="D25" s="28"/>
      <c r="E25" s="28"/>
      <c r="F25" s="28"/>
      <c r="G25" s="28"/>
      <c r="H25" s="28"/>
      <c r="I25" s="28"/>
      <c r="J25" s="28"/>
      <c r="K25" s="28"/>
      <c r="L25" s="50"/>
      <c r="M25" s="50"/>
      <c r="N25" s="28"/>
      <c r="O25" s="28"/>
      <c r="P25" s="28"/>
      <c r="Q25" s="28"/>
      <c r="R25" s="28"/>
      <c r="S25" s="28"/>
      <c r="T25" s="28"/>
      <c r="U25" s="28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I25" s="76" t="str">
        <f>Données!E22</f>
        <v>Eric</v>
      </c>
      <c r="AJ25" s="76"/>
      <c r="AK25" s="28"/>
      <c r="AL25" s="28"/>
      <c r="AM25" s="28"/>
      <c r="AN25" s="28"/>
      <c r="AO25" s="28"/>
      <c r="AP25" s="28"/>
      <c r="AQ25" s="28"/>
      <c r="AR25" s="28"/>
      <c r="AS25" s="28"/>
      <c r="AT25" s="50"/>
      <c r="AU25" s="50"/>
      <c r="AV25" s="28"/>
      <c r="AW25" s="28"/>
      <c r="AX25" s="28"/>
      <c r="AY25" s="28"/>
      <c r="AZ25" s="28"/>
      <c r="BA25" s="28"/>
      <c r="BB25" s="28"/>
      <c r="BC25" s="28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</row>
    <row r="26" spans="1:67" ht="30" customHeight="1">
      <c r="A26" s="76">
        <f>Données!E40</f>
        <v>0</v>
      </c>
      <c r="B26" s="76"/>
      <c r="C26" s="28"/>
      <c r="D26" s="28"/>
      <c r="E26" s="28"/>
      <c r="F26" s="28"/>
      <c r="G26" s="28"/>
      <c r="H26" s="28"/>
      <c r="I26" s="28"/>
      <c r="J26" s="28"/>
      <c r="K26" s="28"/>
      <c r="L26" s="50"/>
      <c r="M26" s="50"/>
      <c r="N26" s="28"/>
      <c r="O26" s="28"/>
      <c r="P26" s="28"/>
      <c r="Q26" s="28"/>
      <c r="R26" s="28"/>
      <c r="S26" s="28"/>
      <c r="T26" s="28"/>
      <c r="U26" s="28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I26" s="76">
        <f>Données!AM40</f>
        <v>0</v>
      </c>
      <c r="AJ26" s="76"/>
      <c r="AK26" s="28"/>
      <c r="AL26" s="28"/>
      <c r="AM26" s="28"/>
      <c r="AN26" s="28"/>
      <c r="AO26" s="28"/>
      <c r="AP26" s="28"/>
      <c r="AQ26" s="28"/>
      <c r="AR26" s="28"/>
      <c r="AS26" s="28"/>
      <c r="AT26" s="50"/>
      <c r="AU26" s="50"/>
      <c r="AV26" s="28"/>
      <c r="AW26" s="28"/>
      <c r="AX26" s="28"/>
      <c r="AY26" s="28"/>
      <c r="AZ26" s="28"/>
      <c r="BA26" s="28"/>
      <c r="BB26" s="28"/>
      <c r="BC26" s="28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</row>
    <row r="27" spans="1:67">
      <c r="A27" s="85"/>
      <c r="B27" s="85"/>
      <c r="C27" s="17"/>
      <c r="D27" s="17"/>
      <c r="E27" s="18"/>
      <c r="F27" s="18"/>
      <c r="G27" s="19"/>
      <c r="H27" s="19"/>
      <c r="I27" s="2"/>
      <c r="J27" s="2"/>
      <c r="K27" s="25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I27" s="85"/>
      <c r="AJ27" s="85"/>
      <c r="AK27" s="17"/>
      <c r="AL27" s="17"/>
      <c r="AM27" s="18"/>
      <c r="AN27" s="18"/>
      <c r="AO27" s="19"/>
      <c r="AP27" s="19"/>
      <c r="AQ27" s="2"/>
      <c r="AR27" s="2"/>
      <c r="AS27" s="25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</row>
    <row r="28" spans="1:67" ht="16.5" customHeight="1">
      <c r="A28" s="77"/>
      <c r="B28" s="77"/>
      <c r="C28" s="2"/>
      <c r="D28" s="2"/>
      <c r="E28" s="53" t="str">
        <f>Données!H7</f>
        <v>MALADIE</v>
      </c>
      <c r="F28" s="53"/>
      <c r="G28" s="53"/>
      <c r="H28" s="53"/>
      <c r="I28" s="53"/>
      <c r="J28" s="22"/>
      <c r="K28" s="23"/>
      <c r="L28" s="23"/>
      <c r="M28" s="54" t="str">
        <f>Données!H10</f>
        <v>STAGE</v>
      </c>
      <c r="N28" s="54"/>
      <c r="O28" s="54"/>
      <c r="P28" s="54"/>
      <c r="Q28" s="54"/>
      <c r="R28" s="22"/>
      <c r="S28" s="23"/>
      <c r="T28" s="23"/>
      <c r="U28" s="55" t="str">
        <f>Données!H12</f>
        <v>CONGES SANS SOLDES</v>
      </c>
      <c r="V28" s="55"/>
      <c r="W28" s="55"/>
      <c r="X28" s="55"/>
      <c r="Y28" s="55"/>
      <c r="Z28" s="22"/>
      <c r="AA28" s="2"/>
      <c r="AB28" s="2"/>
      <c r="AC28" s="2"/>
      <c r="AD28" s="2"/>
      <c r="AE28" s="2"/>
      <c r="AF28" s="2"/>
      <c r="AG28" s="2"/>
      <c r="AI28" s="77"/>
      <c r="AJ28" s="77"/>
      <c r="AK28" s="2"/>
      <c r="AL28" s="2"/>
      <c r="AM28" s="53" t="str">
        <f>Données!H7</f>
        <v>MALADIE</v>
      </c>
      <c r="AN28" s="53"/>
      <c r="AO28" s="53"/>
      <c r="AP28" s="53"/>
      <c r="AQ28" s="53"/>
      <c r="AR28" s="22"/>
      <c r="AS28" s="23"/>
      <c r="AT28" s="23"/>
      <c r="AU28" s="54" t="str">
        <f>Données!H10</f>
        <v>STAGE</v>
      </c>
      <c r="AV28" s="54"/>
      <c r="AW28" s="54"/>
      <c r="AX28" s="54"/>
      <c r="AY28" s="54"/>
      <c r="AZ28" s="22"/>
      <c r="BA28" s="23"/>
      <c r="BB28" s="23"/>
      <c r="BC28" s="55" t="str">
        <f>Données!H12</f>
        <v>CONGES SANS SOLDES</v>
      </c>
      <c r="BD28" s="55"/>
      <c r="BE28" s="55"/>
      <c r="BF28" s="55"/>
      <c r="BG28" s="55"/>
      <c r="BH28" s="22"/>
      <c r="BI28" s="2"/>
      <c r="BJ28" s="2"/>
      <c r="BK28" s="2"/>
      <c r="BL28" s="2"/>
      <c r="BM28" s="2"/>
      <c r="BN28" s="2"/>
      <c r="BO28" s="2"/>
    </row>
    <row r="29" spans="1:67" ht="16.5" customHeight="1">
      <c r="A29" s="77"/>
      <c r="B29" s="77"/>
      <c r="C29" s="2"/>
      <c r="D29" s="2"/>
      <c r="E29" s="56" t="str">
        <f>Données!H8</f>
        <v xml:space="preserve">CONGES </v>
      </c>
      <c r="F29" s="56"/>
      <c r="G29" s="56"/>
      <c r="H29" s="56"/>
      <c r="I29" s="56"/>
      <c r="J29" s="22"/>
      <c r="K29" s="23"/>
      <c r="L29" s="23"/>
      <c r="M29" s="57" t="str">
        <f>Données!H11</f>
        <v>CONGES PATERNITE</v>
      </c>
      <c r="N29" s="57"/>
      <c r="O29" s="57"/>
      <c r="P29" s="57"/>
      <c r="Q29" s="57"/>
      <c r="R29" s="22"/>
      <c r="S29" s="23"/>
      <c r="T29" s="23"/>
      <c r="U29" s="58">
        <v>0</v>
      </c>
      <c r="V29" s="58"/>
      <c r="W29" s="58"/>
      <c r="X29" s="58"/>
      <c r="Y29" s="58"/>
      <c r="Z29" s="22"/>
      <c r="AA29" s="2"/>
      <c r="AB29" s="2"/>
      <c r="AC29" s="2"/>
      <c r="AD29" s="2"/>
      <c r="AE29" s="2"/>
      <c r="AF29" s="2"/>
      <c r="AG29" s="2"/>
      <c r="AI29" s="77"/>
      <c r="AJ29" s="77"/>
      <c r="AK29" s="2"/>
      <c r="AL29" s="2"/>
      <c r="AM29" s="56" t="str">
        <f>Données!H8</f>
        <v xml:space="preserve">CONGES </v>
      </c>
      <c r="AN29" s="56"/>
      <c r="AO29" s="56"/>
      <c r="AP29" s="56"/>
      <c r="AQ29" s="56"/>
      <c r="AR29" s="22"/>
      <c r="AS29" s="23"/>
      <c r="AT29" s="23"/>
      <c r="AU29" s="57" t="str">
        <f>Données!H11</f>
        <v>CONGES PATERNITE</v>
      </c>
      <c r="AV29" s="57"/>
      <c r="AW29" s="57"/>
      <c r="AX29" s="57"/>
      <c r="AY29" s="57"/>
      <c r="AZ29" s="22"/>
      <c r="BA29" s="23"/>
      <c r="BB29" s="23"/>
      <c r="BC29" s="58">
        <v>0</v>
      </c>
      <c r="BD29" s="58"/>
      <c r="BE29" s="58"/>
      <c r="BF29" s="58"/>
      <c r="BG29" s="58"/>
      <c r="BH29" s="22"/>
      <c r="BI29" s="2"/>
      <c r="BJ29" s="2"/>
      <c r="BK29" s="2"/>
      <c r="BL29" s="2"/>
      <c r="BM29" s="2"/>
      <c r="BN29" s="2"/>
      <c r="BO29" s="2"/>
    </row>
    <row r="30" spans="1:67" ht="16.5" customHeight="1">
      <c r="A30" s="77"/>
      <c r="B30" s="77"/>
      <c r="C30" s="2"/>
      <c r="D30" s="2"/>
      <c r="E30" s="61" t="str">
        <f>Données!H9</f>
        <v>RECUP</v>
      </c>
      <c r="F30" s="61"/>
      <c r="G30" s="61"/>
      <c r="H30" s="61"/>
      <c r="I30" s="61"/>
      <c r="J30" s="22"/>
      <c r="K30" s="2"/>
      <c r="L30" s="23"/>
      <c r="M30" s="51"/>
      <c r="N30" s="51"/>
      <c r="O30" s="51"/>
      <c r="P30" s="51"/>
      <c r="Q30" s="51"/>
      <c r="R30" s="22"/>
      <c r="S30" s="23"/>
      <c r="T30" s="23"/>
      <c r="U30" s="52">
        <v>0</v>
      </c>
      <c r="V30" s="52"/>
      <c r="W30" s="52"/>
      <c r="X30" s="52"/>
      <c r="Y30" s="52"/>
      <c r="Z30" s="22"/>
      <c r="AA30" s="2"/>
      <c r="AB30" s="2"/>
      <c r="AC30" s="2"/>
      <c r="AD30" s="2"/>
      <c r="AE30" s="2"/>
      <c r="AF30" s="2"/>
      <c r="AG30" s="2"/>
      <c r="AI30" s="77"/>
      <c r="AJ30" s="77"/>
      <c r="AK30" s="2"/>
      <c r="AL30" s="2"/>
      <c r="AM30" s="61" t="str">
        <f>Données!H9</f>
        <v>RECUP</v>
      </c>
      <c r="AN30" s="61"/>
      <c r="AO30" s="61"/>
      <c r="AP30" s="61"/>
      <c r="AQ30" s="61"/>
      <c r="AR30" s="22"/>
      <c r="AS30" s="2"/>
      <c r="AT30" s="23"/>
      <c r="AU30" s="51"/>
      <c r="AV30" s="51"/>
      <c r="AW30" s="51"/>
      <c r="AX30" s="51"/>
      <c r="AY30" s="51"/>
      <c r="AZ30" s="22"/>
      <c r="BA30" s="23"/>
      <c r="BB30" s="23"/>
      <c r="BC30" s="52">
        <v>0</v>
      </c>
      <c r="BD30" s="52"/>
      <c r="BE30" s="52"/>
      <c r="BF30" s="52"/>
      <c r="BG30" s="52"/>
      <c r="BH30" s="22"/>
      <c r="BI30" s="2"/>
      <c r="BJ30" s="2"/>
      <c r="BK30" s="2"/>
      <c r="BL30" s="2"/>
      <c r="BM30" s="2"/>
      <c r="BN30" s="2"/>
      <c r="BO30" s="2"/>
    </row>
    <row r="31" spans="1:67" ht="30" customHeight="1">
      <c r="A31" s="73">
        <f>An</f>
        <v>2016</v>
      </c>
      <c r="B31" s="74"/>
      <c r="C31" s="82">
        <f>DATE(An,5,1)</f>
        <v>42491</v>
      </c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4"/>
      <c r="AI31" s="73">
        <f>An</f>
        <v>2016</v>
      </c>
      <c r="AJ31" s="74"/>
      <c r="AK31" s="59">
        <f>DATE(An,6,1)</f>
        <v>42522</v>
      </c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</row>
    <row r="32" spans="1:67" ht="30" customHeight="1">
      <c r="A32" s="75" t="s">
        <v>32</v>
      </c>
      <c r="B32" s="75"/>
      <c r="C32" s="26">
        <f>C31</f>
        <v>42491</v>
      </c>
      <c r="D32" s="26">
        <f>C32+1</f>
        <v>42492</v>
      </c>
      <c r="E32" s="26">
        <f t="shared" ref="E32" si="54">D32+1</f>
        <v>42493</v>
      </c>
      <c r="F32" s="26">
        <f t="shared" ref="F32" si="55">E32+1</f>
        <v>42494</v>
      </c>
      <c r="G32" s="26">
        <f t="shared" ref="G32" si="56">F32+1</f>
        <v>42495</v>
      </c>
      <c r="H32" s="26">
        <f t="shared" ref="H32" si="57">G32+1</f>
        <v>42496</v>
      </c>
      <c r="I32" s="26">
        <f t="shared" ref="I32" si="58">H32+1</f>
        <v>42497</v>
      </c>
      <c r="J32" s="26">
        <f t="shared" ref="J32" si="59">I32+1</f>
        <v>42498</v>
      </c>
      <c r="K32" s="26">
        <f t="shared" ref="K32" si="60">J32+1</f>
        <v>42499</v>
      </c>
      <c r="L32" s="26">
        <f t="shared" ref="L32" si="61">K32+1</f>
        <v>42500</v>
      </c>
      <c r="M32" s="26">
        <f t="shared" ref="M32" si="62">L32+1</f>
        <v>42501</v>
      </c>
      <c r="N32" s="26">
        <f t="shared" ref="N32" si="63">M32+1</f>
        <v>42502</v>
      </c>
      <c r="O32" s="26">
        <f t="shared" ref="O32" si="64">N32+1</f>
        <v>42503</v>
      </c>
      <c r="P32" s="26">
        <f t="shared" ref="P32" si="65">O32+1</f>
        <v>42504</v>
      </c>
      <c r="Q32" s="26">
        <f t="shared" ref="Q32" si="66">P32+1</f>
        <v>42505</v>
      </c>
      <c r="R32" s="26">
        <f t="shared" ref="R32" si="67">Q32+1</f>
        <v>42506</v>
      </c>
      <c r="S32" s="26">
        <f t="shared" ref="S32" si="68">R32+1</f>
        <v>42507</v>
      </c>
      <c r="T32" s="26">
        <f t="shared" ref="T32" si="69">S32+1</f>
        <v>42508</v>
      </c>
      <c r="U32" s="26">
        <f t="shared" ref="U32" si="70">T32+1</f>
        <v>42509</v>
      </c>
      <c r="V32" s="26">
        <f t="shared" ref="V32" si="71">U32+1</f>
        <v>42510</v>
      </c>
      <c r="W32" s="26">
        <f t="shared" ref="W32" si="72">V32+1</f>
        <v>42511</v>
      </c>
      <c r="X32" s="26">
        <f t="shared" ref="X32" si="73">W32+1</f>
        <v>42512</v>
      </c>
      <c r="Y32" s="26">
        <f t="shared" ref="Y32" si="74">X32+1</f>
        <v>42513</v>
      </c>
      <c r="Z32" s="26">
        <f t="shared" ref="Z32" si="75">Y32+1</f>
        <v>42514</v>
      </c>
      <c r="AA32" s="26">
        <f t="shared" ref="AA32" si="76">Z32+1</f>
        <v>42515</v>
      </c>
      <c r="AB32" s="26">
        <f t="shared" ref="AB32" si="77">AA32+1</f>
        <v>42516</v>
      </c>
      <c r="AC32" s="26">
        <f t="shared" ref="AC32" si="78">AB32+1</f>
        <v>42517</v>
      </c>
      <c r="AD32" s="26">
        <f t="shared" ref="AD32" si="79">AC32+1</f>
        <v>42518</v>
      </c>
      <c r="AE32" s="26">
        <f>IF(AD32+1&gt;EOMONTH(C31,0),"",AD32+1)</f>
        <v>42519</v>
      </c>
      <c r="AF32" s="26">
        <f>IF(AE32="","",IF(AE32+1&gt;EOMONTH($C$31,0),"",AE32+1))</f>
        <v>42520</v>
      </c>
      <c r="AG32" s="26">
        <f>IF(AF32="","",IF(AF32+1&gt;EOMONTH($C$31,0),"",AF32+1))</f>
        <v>42521</v>
      </c>
      <c r="AI32" s="75" t="s">
        <v>32</v>
      </c>
      <c r="AJ32" s="75"/>
      <c r="AK32" s="26">
        <f>AK31</f>
        <v>42522</v>
      </c>
      <c r="AL32" s="26">
        <f>AK32+1</f>
        <v>42523</v>
      </c>
      <c r="AM32" s="26">
        <f t="shared" ref="AM32" si="80">AL32+1</f>
        <v>42524</v>
      </c>
      <c r="AN32" s="26">
        <f t="shared" ref="AN32" si="81">AM32+1</f>
        <v>42525</v>
      </c>
      <c r="AO32" s="26">
        <f t="shared" ref="AO32" si="82">AN32+1</f>
        <v>42526</v>
      </c>
      <c r="AP32" s="26">
        <f t="shared" ref="AP32" si="83">AO32+1</f>
        <v>42527</v>
      </c>
      <c r="AQ32" s="26">
        <f t="shared" ref="AQ32" si="84">AP32+1</f>
        <v>42528</v>
      </c>
      <c r="AR32" s="26">
        <f t="shared" ref="AR32" si="85">AQ32+1</f>
        <v>42529</v>
      </c>
      <c r="AS32" s="26">
        <f t="shared" ref="AS32" si="86">AR32+1</f>
        <v>42530</v>
      </c>
      <c r="AT32" s="26">
        <f t="shared" ref="AT32" si="87">AS32+1</f>
        <v>42531</v>
      </c>
      <c r="AU32" s="26">
        <f t="shared" ref="AU32" si="88">AT32+1</f>
        <v>42532</v>
      </c>
      <c r="AV32" s="26">
        <f t="shared" ref="AV32" si="89">AU32+1</f>
        <v>42533</v>
      </c>
      <c r="AW32" s="26">
        <f t="shared" ref="AW32" si="90">AV32+1</f>
        <v>42534</v>
      </c>
      <c r="AX32" s="26">
        <f t="shared" ref="AX32" si="91">AW32+1</f>
        <v>42535</v>
      </c>
      <c r="AY32" s="26">
        <f t="shared" ref="AY32" si="92">AX32+1</f>
        <v>42536</v>
      </c>
      <c r="AZ32" s="26">
        <f t="shared" ref="AZ32" si="93">AY32+1</f>
        <v>42537</v>
      </c>
      <c r="BA32" s="26">
        <f t="shared" ref="BA32" si="94">AZ32+1</f>
        <v>42538</v>
      </c>
      <c r="BB32" s="26">
        <f t="shared" ref="BB32" si="95">BA32+1</f>
        <v>42539</v>
      </c>
      <c r="BC32" s="26">
        <f t="shared" ref="BC32" si="96">BB32+1</f>
        <v>42540</v>
      </c>
      <c r="BD32" s="26">
        <f t="shared" ref="BD32" si="97">BC32+1</f>
        <v>42541</v>
      </c>
      <c r="BE32" s="26">
        <f t="shared" ref="BE32" si="98">BD32+1</f>
        <v>42542</v>
      </c>
      <c r="BF32" s="26">
        <f t="shared" ref="BF32" si="99">BE32+1</f>
        <v>42543</v>
      </c>
      <c r="BG32" s="26">
        <f t="shared" ref="BG32" si="100">BF32+1</f>
        <v>42544</v>
      </c>
      <c r="BH32" s="26">
        <f t="shared" ref="BH32" si="101">BG32+1</f>
        <v>42545</v>
      </c>
      <c r="BI32" s="26">
        <f t="shared" ref="BI32" si="102">BH32+1</f>
        <v>42546</v>
      </c>
      <c r="BJ32" s="26">
        <f t="shared" ref="BJ32" si="103">BI32+1</f>
        <v>42547</v>
      </c>
      <c r="BK32" s="26">
        <f t="shared" ref="BK32" si="104">BJ32+1</f>
        <v>42548</v>
      </c>
      <c r="BL32" s="26">
        <f t="shared" ref="BL32" si="105">BK32+1</f>
        <v>42549</v>
      </c>
      <c r="BM32" s="26">
        <f>IF(BL32+1&gt;EOMONTH(AK31,0),"",BL32+1)</f>
        <v>42550</v>
      </c>
      <c r="BN32" s="26">
        <f>IF(BM32="","",IF(BM32+1&gt;EOMONTH($AK$31,0),"",BM32+1))</f>
        <v>42551</v>
      </c>
      <c r="BO32" s="26" t="str">
        <f>IF(BN32="","",IF(BN32+1&gt;EOMONTH($AK$31,0),"",BN32+1))</f>
        <v/>
      </c>
    </row>
    <row r="33" spans="1:67" ht="30" customHeight="1">
      <c r="A33" s="76" t="str">
        <f>Données!E15</f>
        <v>Julien</v>
      </c>
      <c r="B33" s="76"/>
      <c r="C33" s="28"/>
      <c r="D33" s="28"/>
      <c r="E33" s="28"/>
      <c r="F33" s="28"/>
      <c r="G33" s="28"/>
      <c r="H33" s="28"/>
      <c r="I33" s="28"/>
      <c r="J33" s="28"/>
      <c r="K33" s="28"/>
      <c r="L33" s="50"/>
      <c r="M33" s="50"/>
      <c r="N33" s="28"/>
      <c r="O33" s="28"/>
      <c r="P33" s="28"/>
      <c r="Q33" s="28"/>
      <c r="R33" s="28"/>
      <c r="S33" s="28"/>
      <c r="T33" s="28"/>
      <c r="U33" s="28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11" t="e">
        <f>IF(COUNTIF(#REF!,"*RT")+(COUNTIF(#REF!,"*RT2")/2)=0,"",COUNTIF(#REF!,"*RT")+(COUNTIF(#REF!,"*RT2")/2))</f>
        <v>#REF!</v>
      </c>
      <c r="AI33" s="76" t="str">
        <f>Données!E15</f>
        <v>Julien</v>
      </c>
      <c r="AJ33" s="76"/>
      <c r="AK33" s="28"/>
      <c r="AL33" s="28"/>
      <c r="AM33" s="28"/>
      <c r="AN33" s="28"/>
      <c r="AO33" s="28"/>
      <c r="AP33" s="28"/>
      <c r="AQ33" s="28"/>
      <c r="AR33" s="28"/>
      <c r="AS33" s="28"/>
      <c r="AT33" s="50"/>
      <c r="AU33" s="50"/>
      <c r="AV33" s="28"/>
      <c r="AW33" s="28"/>
      <c r="AX33" s="28"/>
      <c r="AY33" s="28"/>
      <c r="AZ33" s="28"/>
      <c r="BA33" s="28"/>
      <c r="BB33" s="28"/>
      <c r="BC33" s="28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</row>
    <row r="34" spans="1:67" ht="30" customHeight="1">
      <c r="A34" s="76" t="str">
        <f>Données!E16</f>
        <v>Gérard</v>
      </c>
      <c r="B34" s="76"/>
      <c r="C34" s="28"/>
      <c r="D34" s="28"/>
      <c r="E34" s="28"/>
      <c r="F34" s="28"/>
      <c r="G34" s="28"/>
      <c r="H34" s="28"/>
      <c r="I34" s="28"/>
      <c r="J34" s="28"/>
      <c r="K34" s="28"/>
      <c r="L34" s="50"/>
      <c r="M34" s="50"/>
      <c r="N34" s="28"/>
      <c r="O34" s="28"/>
      <c r="P34" s="28"/>
      <c r="Q34" s="28"/>
      <c r="R34" s="28"/>
      <c r="S34" s="28"/>
      <c r="T34" s="28"/>
      <c r="U34" s="28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3" t="s">
        <v>15</v>
      </c>
      <c r="AI34" s="76" t="str">
        <f>Données!E16</f>
        <v>Gérard</v>
      </c>
      <c r="AJ34" s="76"/>
      <c r="AK34" s="28"/>
      <c r="AL34" s="28"/>
      <c r="AM34" s="28"/>
      <c r="AN34" s="28"/>
      <c r="AO34" s="28"/>
      <c r="AP34" s="28"/>
      <c r="AQ34" s="28"/>
      <c r="AR34" s="28"/>
      <c r="AS34" s="28"/>
      <c r="AT34" s="50"/>
      <c r="AU34" s="50"/>
      <c r="AV34" s="28"/>
      <c r="AW34" s="28"/>
      <c r="AX34" s="28"/>
      <c r="AY34" s="28"/>
      <c r="AZ34" s="28"/>
      <c r="BA34" s="28"/>
      <c r="BB34" s="28"/>
      <c r="BC34" s="28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</row>
    <row r="35" spans="1:67" ht="30" customHeight="1">
      <c r="A35" s="76" t="str">
        <f>Données!E17</f>
        <v>Yannick</v>
      </c>
      <c r="B35" s="76"/>
      <c r="C35" s="28"/>
      <c r="D35" s="28"/>
      <c r="E35" s="28"/>
      <c r="F35" s="28"/>
      <c r="G35" s="28"/>
      <c r="H35" s="28"/>
      <c r="I35" s="28"/>
      <c r="J35" s="28"/>
      <c r="K35" s="28"/>
      <c r="L35" s="50"/>
      <c r="M35" s="50"/>
      <c r="N35" s="28"/>
      <c r="O35" s="28"/>
      <c r="P35" s="28"/>
      <c r="Q35" s="28"/>
      <c r="R35" s="28"/>
      <c r="S35" s="28"/>
      <c r="T35" s="28"/>
      <c r="U35" s="28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I35" s="76" t="str">
        <f>Données!E17</f>
        <v>Yannick</v>
      </c>
      <c r="AJ35" s="76"/>
      <c r="AK35" s="28"/>
      <c r="AL35" s="28"/>
      <c r="AM35" s="28"/>
      <c r="AN35" s="28"/>
      <c r="AO35" s="28"/>
      <c r="AP35" s="28"/>
      <c r="AQ35" s="28"/>
      <c r="AR35" s="28"/>
      <c r="AS35" s="28"/>
      <c r="AT35" s="50"/>
      <c r="AU35" s="50"/>
      <c r="AV35" s="28"/>
      <c r="AW35" s="28"/>
      <c r="AX35" s="28"/>
      <c r="AY35" s="28"/>
      <c r="AZ35" s="28"/>
      <c r="BA35" s="28"/>
      <c r="BB35" s="28"/>
      <c r="BC35" s="28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</row>
    <row r="36" spans="1:67" ht="30" customHeight="1">
      <c r="A36" s="76" t="str">
        <f>Données!E18</f>
        <v>Gilles</v>
      </c>
      <c r="B36" s="76"/>
      <c r="C36" s="28"/>
      <c r="D36" s="28"/>
      <c r="E36" s="28"/>
      <c r="F36" s="28"/>
      <c r="G36" s="28"/>
      <c r="H36" s="28"/>
      <c r="I36" s="28"/>
      <c r="J36" s="28"/>
      <c r="K36" s="28"/>
      <c r="L36" s="50"/>
      <c r="M36" s="50"/>
      <c r="N36" s="28"/>
      <c r="O36" s="28"/>
      <c r="P36" s="28"/>
      <c r="Q36" s="28"/>
      <c r="R36" s="28"/>
      <c r="S36" s="28"/>
      <c r="T36" s="28"/>
      <c r="U36" s="28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I36" s="76" t="str">
        <f>Données!E18</f>
        <v>Gilles</v>
      </c>
      <c r="AJ36" s="76"/>
      <c r="AK36" s="28"/>
      <c r="AL36" s="28"/>
      <c r="AM36" s="28"/>
      <c r="AN36" s="28"/>
      <c r="AO36" s="28"/>
      <c r="AP36" s="28"/>
      <c r="AQ36" s="28"/>
      <c r="AR36" s="28"/>
      <c r="AS36" s="28"/>
      <c r="AT36" s="50"/>
      <c r="AU36" s="50"/>
      <c r="AV36" s="28"/>
      <c r="AW36" s="28"/>
      <c r="AX36" s="28"/>
      <c r="AY36" s="28"/>
      <c r="AZ36" s="28"/>
      <c r="BA36" s="28"/>
      <c r="BB36" s="28"/>
      <c r="BC36" s="28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</row>
    <row r="37" spans="1:67" ht="30" customHeight="1">
      <c r="A37" s="76" t="str">
        <f>Données!E19</f>
        <v>Jean paul</v>
      </c>
      <c r="B37" s="76"/>
      <c r="C37" s="28"/>
      <c r="D37" s="28"/>
      <c r="E37" s="28"/>
      <c r="F37" s="28"/>
      <c r="G37" s="28"/>
      <c r="H37" s="28"/>
      <c r="I37" s="28"/>
      <c r="J37" s="28"/>
      <c r="K37" s="28"/>
      <c r="L37" s="50"/>
      <c r="M37" s="50"/>
      <c r="N37" s="28"/>
      <c r="O37" s="28"/>
      <c r="P37" s="28"/>
      <c r="Q37" s="28"/>
      <c r="R37" s="28"/>
      <c r="S37" s="28"/>
      <c r="T37" s="28"/>
      <c r="U37" s="28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I37" s="76" t="str">
        <f>Données!E19</f>
        <v>Jean paul</v>
      </c>
      <c r="AJ37" s="76"/>
      <c r="AK37" s="28"/>
      <c r="AL37" s="28"/>
      <c r="AM37" s="28"/>
      <c r="AN37" s="28"/>
      <c r="AO37" s="28"/>
      <c r="AP37" s="28"/>
      <c r="AQ37" s="28"/>
      <c r="AR37" s="28"/>
      <c r="AS37" s="28"/>
      <c r="AT37" s="50"/>
      <c r="AU37" s="50"/>
      <c r="AV37" s="28"/>
      <c r="AW37" s="28"/>
      <c r="AX37" s="28"/>
      <c r="AY37" s="28"/>
      <c r="AZ37" s="28"/>
      <c r="BA37" s="28"/>
      <c r="BB37" s="28"/>
      <c r="BC37" s="28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</row>
    <row r="38" spans="1:67" ht="30" customHeight="1">
      <c r="A38" s="76" t="str">
        <f>Données!E20</f>
        <v>Anthony</v>
      </c>
      <c r="B38" s="76"/>
      <c r="C38" s="28"/>
      <c r="D38" s="28"/>
      <c r="E38" s="28"/>
      <c r="F38" s="28"/>
      <c r="G38" s="28"/>
      <c r="H38" s="28"/>
      <c r="I38" s="28"/>
      <c r="J38" s="28"/>
      <c r="K38" s="28"/>
      <c r="L38" s="50"/>
      <c r="M38" s="50"/>
      <c r="N38" s="28"/>
      <c r="O38" s="28"/>
      <c r="P38" s="28"/>
      <c r="Q38" s="28"/>
      <c r="R38" s="28"/>
      <c r="S38" s="28"/>
      <c r="T38" s="28"/>
      <c r="U38" s="28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I38" s="76" t="str">
        <f>Données!E20</f>
        <v>Anthony</v>
      </c>
      <c r="AJ38" s="76"/>
      <c r="AK38" s="28"/>
      <c r="AL38" s="28"/>
      <c r="AM38" s="28"/>
      <c r="AN38" s="28"/>
      <c r="AO38" s="28"/>
      <c r="AP38" s="28"/>
      <c r="AQ38" s="28"/>
      <c r="AR38" s="28"/>
      <c r="AS38" s="28"/>
      <c r="AT38" s="50"/>
      <c r="AU38" s="50"/>
      <c r="AV38" s="28"/>
      <c r="AW38" s="28"/>
      <c r="AX38" s="28"/>
      <c r="AY38" s="28"/>
      <c r="AZ38" s="28"/>
      <c r="BA38" s="28"/>
      <c r="BB38" s="28"/>
      <c r="BC38" s="28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</row>
    <row r="39" spans="1:67" ht="30" customHeight="1">
      <c r="A39" s="76" t="str">
        <f>Données!E21</f>
        <v>Jean chrsitophe</v>
      </c>
      <c r="B39" s="76"/>
      <c r="C39" s="28"/>
      <c r="D39" s="28"/>
      <c r="E39" s="28"/>
      <c r="F39" s="28"/>
      <c r="G39" s="28"/>
      <c r="H39" s="28"/>
      <c r="I39" s="28"/>
      <c r="J39" s="28"/>
      <c r="K39" s="28"/>
      <c r="L39" s="50"/>
      <c r="M39" s="50"/>
      <c r="N39" s="28"/>
      <c r="O39" s="28"/>
      <c r="P39" s="28"/>
      <c r="Q39" s="28"/>
      <c r="R39" s="28"/>
      <c r="S39" s="28"/>
      <c r="T39" s="28"/>
      <c r="U39" s="28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I39" s="76" t="str">
        <f>Données!E21</f>
        <v>Jean chrsitophe</v>
      </c>
      <c r="AJ39" s="76"/>
      <c r="AK39" s="28"/>
      <c r="AL39" s="28"/>
      <c r="AM39" s="28"/>
      <c r="AN39" s="28"/>
      <c r="AO39" s="28"/>
      <c r="AP39" s="28"/>
      <c r="AQ39" s="28"/>
      <c r="AR39" s="28"/>
      <c r="AS39" s="28"/>
      <c r="AT39" s="50"/>
      <c r="AU39" s="50"/>
      <c r="AV39" s="28"/>
      <c r="AW39" s="28"/>
      <c r="AX39" s="28"/>
      <c r="AY39" s="28"/>
      <c r="AZ39" s="28"/>
      <c r="BA39" s="28"/>
      <c r="BB39" s="28"/>
      <c r="BC39" s="28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</row>
    <row r="40" spans="1:67" ht="30" customHeight="1">
      <c r="A40" s="76" t="str">
        <f>Données!E22</f>
        <v>Eric</v>
      </c>
      <c r="B40" s="76"/>
      <c r="C40" s="28"/>
      <c r="D40" s="28"/>
      <c r="E40" s="28"/>
      <c r="F40" s="28"/>
      <c r="G40" s="28"/>
      <c r="H40" s="28"/>
      <c r="I40" s="28"/>
      <c r="J40" s="28"/>
      <c r="K40" s="28"/>
      <c r="L40" s="50"/>
      <c r="M40" s="50"/>
      <c r="N40" s="28"/>
      <c r="O40" s="28"/>
      <c r="P40" s="28"/>
      <c r="Q40" s="28"/>
      <c r="R40" s="28"/>
      <c r="S40" s="28"/>
      <c r="T40" s="28"/>
      <c r="U40" s="28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I40" s="76" t="str">
        <f>Données!E22</f>
        <v>Eric</v>
      </c>
      <c r="AJ40" s="76"/>
      <c r="AK40" s="28"/>
      <c r="AL40" s="28"/>
      <c r="AM40" s="28"/>
      <c r="AN40" s="28"/>
      <c r="AO40" s="28"/>
      <c r="AP40" s="28"/>
      <c r="AQ40" s="28"/>
      <c r="AR40" s="28"/>
      <c r="AS40" s="28"/>
      <c r="AT40" s="50"/>
      <c r="AU40" s="50"/>
      <c r="AV40" s="28"/>
      <c r="AW40" s="28"/>
      <c r="AX40" s="28"/>
      <c r="AY40" s="28"/>
      <c r="AZ40" s="28"/>
      <c r="BA40" s="28"/>
      <c r="BB40" s="28"/>
      <c r="BC40" s="28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</row>
    <row r="41" spans="1:67" ht="30" customHeight="1">
      <c r="A41" s="76">
        <f>Données!E57</f>
        <v>0</v>
      </c>
      <c r="B41" s="76"/>
      <c r="C41" s="28"/>
      <c r="D41" s="28"/>
      <c r="E41" s="28"/>
      <c r="F41" s="28"/>
      <c r="G41" s="28"/>
      <c r="H41" s="28"/>
      <c r="I41" s="28"/>
      <c r="J41" s="28"/>
      <c r="K41" s="28"/>
      <c r="L41" s="50"/>
      <c r="M41" s="50"/>
      <c r="N41" s="28"/>
      <c r="O41" s="28"/>
      <c r="P41" s="28"/>
      <c r="Q41" s="28"/>
      <c r="R41" s="28"/>
      <c r="S41" s="28"/>
      <c r="T41" s="28"/>
      <c r="U41" s="28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I41" s="76">
        <f>Données!AM57</f>
        <v>0</v>
      </c>
      <c r="AJ41" s="76"/>
      <c r="AK41" s="28"/>
      <c r="AL41" s="28"/>
      <c r="AM41" s="28"/>
      <c r="AN41" s="28"/>
      <c r="AO41" s="28"/>
      <c r="AP41" s="28"/>
      <c r="AQ41" s="28"/>
      <c r="AR41" s="28"/>
      <c r="AS41" s="28"/>
      <c r="AT41" s="50"/>
      <c r="AU41" s="50"/>
      <c r="AV41" s="28"/>
      <c r="AW41" s="28"/>
      <c r="AX41" s="28"/>
      <c r="AY41" s="28"/>
      <c r="AZ41" s="28"/>
      <c r="BA41" s="28"/>
      <c r="BB41" s="28"/>
      <c r="BC41" s="28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</row>
    <row r="42" spans="1:67">
      <c r="A42" s="85"/>
      <c r="B42" s="85"/>
      <c r="C42" s="17"/>
      <c r="D42" s="17"/>
      <c r="E42" s="18"/>
      <c r="F42" s="18"/>
      <c r="G42" s="19"/>
      <c r="H42" s="19"/>
      <c r="I42" s="2"/>
      <c r="J42" s="2"/>
      <c r="K42" s="25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I42" s="85"/>
      <c r="AJ42" s="85"/>
      <c r="AK42" s="17"/>
      <c r="AL42" s="17"/>
      <c r="AM42" s="18"/>
      <c r="AN42" s="18"/>
      <c r="AO42" s="19"/>
      <c r="AP42" s="19"/>
      <c r="AQ42" s="2"/>
      <c r="AR42" s="2"/>
      <c r="AS42" s="25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</row>
    <row r="43" spans="1:67" ht="16.5" customHeight="1">
      <c r="A43" s="77"/>
      <c r="B43" s="77"/>
      <c r="C43" s="2"/>
      <c r="D43" s="2"/>
      <c r="E43" s="53" t="str">
        <f>Données!H7</f>
        <v>MALADIE</v>
      </c>
      <c r="F43" s="53"/>
      <c r="G43" s="53"/>
      <c r="H43" s="53"/>
      <c r="I43" s="53"/>
      <c r="J43" s="22"/>
      <c r="K43" s="23"/>
      <c r="L43" s="23"/>
      <c r="M43" s="54" t="str">
        <f>Données!H10</f>
        <v>STAGE</v>
      </c>
      <c r="N43" s="54"/>
      <c r="O43" s="54"/>
      <c r="P43" s="54"/>
      <c r="Q43" s="54"/>
      <c r="R43" s="22"/>
      <c r="S43" s="23"/>
      <c r="T43" s="23"/>
      <c r="U43" s="55" t="str">
        <f>Données!H12</f>
        <v>CONGES SANS SOLDES</v>
      </c>
      <c r="V43" s="55"/>
      <c r="W43" s="55"/>
      <c r="X43" s="55"/>
      <c r="Y43" s="55"/>
      <c r="Z43" s="22"/>
      <c r="AA43" s="2"/>
      <c r="AB43" s="2"/>
      <c r="AC43" s="2"/>
      <c r="AD43" s="2"/>
      <c r="AE43" s="2"/>
      <c r="AF43" s="2"/>
      <c r="AG43" s="2"/>
      <c r="AI43" s="77"/>
      <c r="AJ43" s="77"/>
      <c r="AK43" s="2"/>
      <c r="AL43" s="2"/>
      <c r="AM43" s="53" t="str">
        <f>Données!H7</f>
        <v>MALADIE</v>
      </c>
      <c r="AN43" s="53"/>
      <c r="AO43" s="53"/>
      <c r="AP43" s="53"/>
      <c r="AQ43" s="53"/>
      <c r="AR43" s="22"/>
      <c r="AS43" s="23"/>
      <c r="AT43" s="23"/>
      <c r="AU43" s="54" t="str">
        <f>Données!H10</f>
        <v>STAGE</v>
      </c>
      <c r="AV43" s="54"/>
      <c r="AW43" s="54"/>
      <c r="AX43" s="54"/>
      <c r="AY43" s="54"/>
      <c r="AZ43" s="22"/>
      <c r="BA43" s="23"/>
      <c r="BB43" s="23"/>
      <c r="BC43" s="55" t="str">
        <f>Données!H12</f>
        <v>CONGES SANS SOLDES</v>
      </c>
      <c r="BD43" s="55"/>
      <c r="BE43" s="55"/>
      <c r="BF43" s="55"/>
      <c r="BG43" s="55"/>
      <c r="BH43" s="22"/>
      <c r="BI43" s="2"/>
      <c r="BJ43" s="2"/>
      <c r="BK43" s="2"/>
      <c r="BL43" s="2"/>
      <c r="BM43" s="2"/>
      <c r="BN43" s="2"/>
      <c r="BO43" s="2"/>
    </row>
    <row r="44" spans="1:67" ht="16.5" customHeight="1">
      <c r="A44" s="77"/>
      <c r="B44" s="77"/>
      <c r="C44" s="2"/>
      <c r="D44" s="2"/>
      <c r="E44" s="56" t="str">
        <f>Données!H8</f>
        <v xml:space="preserve">CONGES </v>
      </c>
      <c r="F44" s="56"/>
      <c r="G44" s="56"/>
      <c r="H44" s="56"/>
      <c r="I44" s="56"/>
      <c r="J44" s="22"/>
      <c r="K44" s="23"/>
      <c r="L44" s="23"/>
      <c r="M44" s="57" t="str">
        <f>Données!H11</f>
        <v>CONGES PATERNITE</v>
      </c>
      <c r="N44" s="57"/>
      <c r="O44" s="57"/>
      <c r="P44" s="57"/>
      <c r="Q44" s="57"/>
      <c r="R44" s="22"/>
      <c r="S44" s="23"/>
      <c r="T44" s="23"/>
      <c r="U44" s="58">
        <v>0</v>
      </c>
      <c r="V44" s="58"/>
      <c r="W44" s="58"/>
      <c r="X44" s="58"/>
      <c r="Y44" s="58"/>
      <c r="Z44" s="22"/>
      <c r="AA44" s="2"/>
      <c r="AB44" s="2"/>
      <c r="AC44" s="2"/>
      <c r="AD44" s="2"/>
      <c r="AE44" s="2"/>
      <c r="AF44" s="2"/>
      <c r="AG44" s="2"/>
      <c r="AI44" s="77"/>
      <c r="AJ44" s="77"/>
      <c r="AK44" s="2"/>
      <c r="AL44" s="2"/>
      <c r="AM44" s="56" t="str">
        <f>Données!H8</f>
        <v xml:space="preserve">CONGES </v>
      </c>
      <c r="AN44" s="56"/>
      <c r="AO44" s="56"/>
      <c r="AP44" s="56"/>
      <c r="AQ44" s="56"/>
      <c r="AR44" s="22"/>
      <c r="AS44" s="23"/>
      <c r="AT44" s="23"/>
      <c r="AU44" s="57" t="str">
        <f>Données!H11</f>
        <v>CONGES PATERNITE</v>
      </c>
      <c r="AV44" s="57"/>
      <c r="AW44" s="57"/>
      <c r="AX44" s="57"/>
      <c r="AY44" s="57"/>
      <c r="AZ44" s="22"/>
      <c r="BA44" s="23"/>
      <c r="BB44" s="23"/>
      <c r="BC44" s="58">
        <v>0</v>
      </c>
      <c r="BD44" s="58"/>
      <c r="BE44" s="58"/>
      <c r="BF44" s="58"/>
      <c r="BG44" s="58"/>
      <c r="BH44" s="22"/>
      <c r="BI44" s="2"/>
      <c r="BJ44" s="2"/>
      <c r="BK44" s="2"/>
      <c r="BL44" s="2"/>
      <c r="BM44" s="2"/>
      <c r="BN44" s="2"/>
      <c r="BO44" s="2"/>
    </row>
    <row r="45" spans="1:67" ht="16.5" customHeight="1">
      <c r="A45" s="77"/>
      <c r="B45" s="77"/>
      <c r="C45" s="2"/>
      <c r="D45" s="2"/>
      <c r="E45" s="61" t="str">
        <f>Données!H9</f>
        <v>RECUP</v>
      </c>
      <c r="F45" s="61"/>
      <c r="G45" s="61"/>
      <c r="H45" s="61"/>
      <c r="I45" s="61"/>
      <c r="J45" s="22"/>
      <c r="K45" s="2"/>
      <c r="L45" s="23"/>
      <c r="M45" s="51"/>
      <c r="N45" s="51"/>
      <c r="O45" s="51"/>
      <c r="P45" s="51"/>
      <c r="Q45" s="51"/>
      <c r="R45" s="22"/>
      <c r="S45" s="23"/>
      <c r="T45" s="23"/>
      <c r="U45" s="52">
        <v>0</v>
      </c>
      <c r="V45" s="52"/>
      <c r="W45" s="52"/>
      <c r="X45" s="52"/>
      <c r="Y45" s="52"/>
      <c r="Z45" s="22"/>
      <c r="AA45" s="2"/>
      <c r="AB45" s="2"/>
      <c r="AC45" s="2"/>
      <c r="AD45" s="2"/>
      <c r="AE45" s="2"/>
      <c r="AF45" s="2"/>
      <c r="AG45" s="2"/>
      <c r="AI45" s="77"/>
      <c r="AJ45" s="77"/>
      <c r="AK45" s="2"/>
      <c r="AL45" s="2"/>
      <c r="AM45" s="61" t="str">
        <f>Données!H9</f>
        <v>RECUP</v>
      </c>
      <c r="AN45" s="61"/>
      <c r="AO45" s="61"/>
      <c r="AP45" s="61"/>
      <c r="AQ45" s="61"/>
      <c r="AR45" s="22"/>
      <c r="AS45" s="2"/>
      <c r="AT45" s="23"/>
      <c r="AU45" s="51"/>
      <c r="AV45" s="51"/>
      <c r="AW45" s="51"/>
      <c r="AX45" s="51"/>
      <c r="AY45" s="51"/>
      <c r="AZ45" s="22"/>
      <c r="BA45" s="23"/>
      <c r="BB45" s="23"/>
      <c r="BC45" s="52">
        <v>0</v>
      </c>
      <c r="BD45" s="52"/>
      <c r="BE45" s="52"/>
      <c r="BF45" s="52"/>
      <c r="BG45" s="52"/>
      <c r="BH45" s="22"/>
      <c r="BI45" s="2"/>
      <c r="BJ45" s="2"/>
      <c r="BK45" s="2"/>
      <c r="BL45" s="2"/>
      <c r="BM45" s="2"/>
      <c r="BN45" s="2"/>
      <c r="BO45" s="2"/>
    </row>
    <row r="46" spans="1:67" ht="24.95" customHeight="1">
      <c r="A46" s="73">
        <f>An</f>
        <v>2016</v>
      </c>
      <c r="B46" s="74"/>
      <c r="C46" s="82">
        <f>DATE(An,7,1)</f>
        <v>42552</v>
      </c>
      <c r="D46" s="83"/>
      <c r="E46" s="83"/>
      <c r="F46" s="83"/>
      <c r="G46" s="83"/>
      <c r="H46" s="83"/>
      <c r="I46" s="83"/>
      <c r="J46" s="83"/>
      <c r="K46" s="83"/>
      <c r="L46" s="83"/>
      <c r="M46" s="83"/>
      <c r="N46" s="83"/>
      <c r="O46" s="83"/>
      <c r="P46" s="83"/>
      <c r="Q46" s="83"/>
      <c r="R46" s="83"/>
      <c r="S46" s="83"/>
      <c r="T46" s="83"/>
      <c r="U46" s="83"/>
      <c r="V46" s="83"/>
      <c r="W46" s="83"/>
      <c r="X46" s="83"/>
      <c r="Y46" s="83"/>
      <c r="Z46" s="83"/>
      <c r="AA46" s="83"/>
      <c r="AB46" s="83"/>
      <c r="AC46" s="83"/>
      <c r="AD46" s="83"/>
      <c r="AE46" s="83"/>
      <c r="AF46" s="83"/>
      <c r="AG46" s="84"/>
      <c r="AI46" s="73">
        <f>An</f>
        <v>2016</v>
      </c>
      <c r="AJ46" s="74"/>
      <c r="AK46" s="59">
        <f>DATE(An,8,1)</f>
        <v>42583</v>
      </c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60"/>
      <c r="BM46" s="60"/>
      <c r="BN46" s="60"/>
      <c r="BO46" s="60"/>
    </row>
    <row r="47" spans="1:67" ht="24.95" customHeight="1">
      <c r="A47" s="75" t="s">
        <v>32</v>
      </c>
      <c r="B47" s="75"/>
      <c r="C47" s="26">
        <f>C46</f>
        <v>42552</v>
      </c>
      <c r="D47" s="26">
        <f>C47+1</f>
        <v>42553</v>
      </c>
      <c r="E47" s="26">
        <f t="shared" ref="E47" si="106">D47+1</f>
        <v>42554</v>
      </c>
      <c r="F47" s="26">
        <f t="shared" ref="F47" si="107">E47+1</f>
        <v>42555</v>
      </c>
      <c r="G47" s="26">
        <f t="shared" ref="G47" si="108">F47+1</f>
        <v>42556</v>
      </c>
      <c r="H47" s="26">
        <f t="shared" ref="H47" si="109">G47+1</f>
        <v>42557</v>
      </c>
      <c r="I47" s="26">
        <f t="shared" ref="I47" si="110">H47+1</f>
        <v>42558</v>
      </c>
      <c r="J47" s="26">
        <f t="shared" ref="J47" si="111">I47+1</f>
        <v>42559</v>
      </c>
      <c r="K47" s="26">
        <f t="shared" ref="K47" si="112">J47+1</f>
        <v>42560</v>
      </c>
      <c r="L47" s="26">
        <f t="shared" ref="L47" si="113">K47+1</f>
        <v>42561</v>
      </c>
      <c r="M47" s="26">
        <f t="shared" ref="M47" si="114">L47+1</f>
        <v>42562</v>
      </c>
      <c r="N47" s="26">
        <f t="shared" ref="N47" si="115">M47+1</f>
        <v>42563</v>
      </c>
      <c r="O47" s="26">
        <f t="shared" ref="O47" si="116">N47+1</f>
        <v>42564</v>
      </c>
      <c r="P47" s="26">
        <f t="shared" ref="P47" si="117">O47+1</f>
        <v>42565</v>
      </c>
      <c r="Q47" s="26">
        <f t="shared" ref="Q47" si="118">P47+1</f>
        <v>42566</v>
      </c>
      <c r="R47" s="26">
        <f t="shared" ref="R47" si="119">Q47+1</f>
        <v>42567</v>
      </c>
      <c r="S47" s="26">
        <f t="shared" ref="S47" si="120">R47+1</f>
        <v>42568</v>
      </c>
      <c r="T47" s="26">
        <f t="shared" ref="T47" si="121">S47+1</f>
        <v>42569</v>
      </c>
      <c r="U47" s="26">
        <f t="shared" ref="U47" si="122">T47+1</f>
        <v>42570</v>
      </c>
      <c r="V47" s="26">
        <f t="shared" ref="V47" si="123">U47+1</f>
        <v>42571</v>
      </c>
      <c r="W47" s="26">
        <f t="shared" ref="W47" si="124">V47+1</f>
        <v>42572</v>
      </c>
      <c r="X47" s="26">
        <f t="shared" ref="X47" si="125">W47+1</f>
        <v>42573</v>
      </c>
      <c r="Y47" s="26">
        <f t="shared" ref="Y47" si="126">X47+1</f>
        <v>42574</v>
      </c>
      <c r="Z47" s="26">
        <f t="shared" ref="Z47" si="127">Y47+1</f>
        <v>42575</v>
      </c>
      <c r="AA47" s="26">
        <f t="shared" ref="AA47" si="128">Z47+1</f>
        <v>42576</v>
      </c>
      <c r="AB47" s="26">
        <f t="shared" ref="AB47" si="129">AA47+1</f>
        <v>42577</v>
      </c>
      <c r="AC47" s="26">
        <f t="shared" ref="AC47" si="130">AB47+1</f>
        <v>42578</v>
      </c>
      <c r="AD47" s="26">
        <f t="shared" ref="AD47" si="131">AC47+1</f>
        <v>42579</v>
      </c>
      <c r="AE47" s="26">
        <f>IF(AD47+1&gt;EOMONTH(C46,0),"",AD47+1)</f>
        <v>42580</v>
      </c>
      <c r="AF47" s="26">
        <f>IF(AE47="","",IF(AE47+1&gt;EOMONTH($C$46,0),"",AE47+1))</f>
        <v>42581</v>
      </c>
      <c r="AG47" s="26">
        <f>IF(AF47="","",IF(AF47+1&gt;EOMONTH($C$46,0),"",AF47+1))</f>
        <v>42582</v>
      </c>
      <c r="AI47" s="75" t="s">
        <v>32</v>
      </c>
      <c r="AJ47" s="75"/>
      <c r="AK47" s="26">
        <f>AK46</f>
        <v>42583</v>
      </c>
      <c r="AL47" s="26">
        <f>AK47+1</f>
        <v>42584</v>
      </c>
      <c r="AM47" s="26">
        <f t="shared" ref="AM47" si="132">AL47+1</f>
        <v>42585</v>
      </c>
      <c r="AN47" s="26">
        <f t="shared" ref="AN47" si="133">AM47+1</f>
        <v>42586</v>
      </c>
      <c r="AO47" s="26">
        <f t="shared" ref="AO47" si="134">AN47+1</f>
        <v>42587</v>
      </c>
      <c r="AP47" s="26">
        <f t="shared" ref="AP47" si="135">AO47+1</f>
        <v>42588</v>
      </c>
      <c r="AQ47" s="26">
        <f t="shared" ref="AQ47" si="136">AP47+1</f>
        <v>42589</v>
      </c>
      <c r="AR47" s="26">
        <f t="shared" ref="AR47" si="137">AQ47+1</f>
        <v>42590</v>
      </c>
      <c r="AS47" s="26">
        <f t="shared" ref="AS47" si="138">AR47+1</f>
        <v>42591</v>
      </c>
      <c r="AT47" s="26">
        <f t="shared" ref="AT47" si="139">AS47+1</f>
        <v>42592</v>
      </c>
      <c r="AU47" s="26">
        <f t="shared" ref="AU47" si="140">AT47+1</f>
        <v>42593</v>
      </c>
      <c r="AV47" s="26">
        <f t="shared" ref="AV47" si="141">AU47+1</f>
        <v>42594</v>
      </c>
      <c r="AW47" s="26">
        <f t="shared" ref="AW47" si="142">AV47+1</f>
        <v>42595</v>
      </c>
      <c r="AX47" s="26">
        <f t="shared" ref="AX47" si="143">AW47+1</f>
        <v>42596</v>
      </c>
      <c r="AY47" s="26">
        <f t="shared" ref="AY47" si="144">AX47+1</f>
        <v>42597</v>
      </c>
      <c r="AZ47" s="26">
        <f t="shared" ref="AZ47" si="145">AY47+1</f>
        <v>42598</v>
      </c>
      <c r="BA47" s="26">
        <f t="shared" ref="BA47" si="146">AZ47+1</f>
        <v>42599</v>
      </c>
      <c r="BB47" s="26">
        <f t="shared" ref="BB47" si="147">BA47+1</f>
        <v>42600</v>
      </c>
      <c r="BC47" s="26">
        <f t="shared" ref="BC47" si="148">BB47+1</f>
        <v>42601</v>
      </c>
      <c r="BD47" s="26">
        <f t="shared" ref="BD47" si="149">BC47+1</f>
        <v>42602</v>
      </c>
      <c r="BE47" s="26">
        <f t="shared" ref="BE47" si="150">BD47+1</f>
        <v>42603</v>
      </c>
      <c r="BF47" s="26">
        <f t="shared" ref="BF47" si="151">BE47+1</f>
        <v>42604</v>
      </c>
      <c r="BG47" s="26">
        <f t="shared" ref="BG47" si="152">BF47+1</f>
        <v>42605</v>
      </c>
      <c r="BH47" s="26">
        <f t="shared" ref="BH47" si="153">BG47+1</f>
        <v>42606</v>
      </c>
      <c r="BI47" s="26">
        <f t="shared" ref="BI47" si="154">BH47+1</f>
        <v>42607</v>
      </c>
      <c r="BJ47" s="26">
        <f t="shared" ref="BJ47" si="155">BI47+1</f>
        <v>42608</v>
      </c>
      <c r="BK47" s="26">
        <f t="shared" ref="BK47" si="156">BJ47+1</f>
        <v>42609</v>
      </c>
      <c r="BL47" s="26">
        <f t="shared" ref="BL47" si="157">BK47+1</f>
        <v>42610</v>
      </c>
      <c r="BM47" s="26">
        <f>IF(BL47+1&gt;EOMONTH(AK46,0),"",BL47+1)</f>
        <v>42611</v>
      </c>
      <c r="BN47" s="26">
        <f>IF(BM47="","",IF(BM47+1&gt;EOMONTH($AK$46,0),"",BM47+1))</f>
        <v>42612</v>
      </c>
      <c r="BO47" s="26">
        <f>IF(BN47="","",IF(BN47+1&gt;EOMONTH($AK$46,0),"",BN47+1))</f>
        <v>42613</v>
      </c>
    </row>
    <row r="48" spans="1:67" ht="24.95" customHeight="1">
      <c r="A48" s="76" t="str">
        <f>Données!E15</f>
        <v>Julien</v>
      </c>
      <c r="B48" s="76"/>
      <c r="C48" s="28"/>
      <c r="D48" s="28"/>
      <c r="E48" s="28"/>
      <c r="F48" s="28"/>
      <c r="G48" s="28"/>
      <c r="H48" s="28"/>
      <c r="I48" s="28"/>
      <c r="J48" s="28"/>
      <c r="K48" s="28"/>
      <c r="L48" s="50"/>
      <c r="M48" s="50"/>
      <c r="N48" s="28"/>
      <c r="O48" s="28"/>
      <c r="P48" s="28"/>
      <c r="Q48" s="28"/>
      <c r="R48" s="28"/>
      <c r="S48" s="28"/>
      <c r="T48" s="28"/>
      <c r="U48" s="28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11" t="e">
        <f>IF(COUNTIF(#REF!,"*RT")+(COUNTIF(#REF!,"*RT2")/2)=0,"",COUNTIF(#REF!,"*RT")+(COUNTIF(#REF!,"*RT2")/2))</f>
        <v>#REF!</v>
      </c>
      <c r="AI48" s="76" t="str">
        <f>Données!E15</f>
        <v>Julien</v>
      </c>
      <c r="AJ48" s="76"/>
      <c r="AK48" s="28"/>
      <c r="AL48" s="28"/>
      <c r="AM48" s="28"/>
      <c r="AN48" s="28"/>
      <c r="AO48" s="28"/>
      <c r="AP48" s="28"/>
      <c r="AQ48" s="28"/>
      <c r="AR48" s="28"/>
      <c r="AS48" s="28"/>
      <c r="AT48" s="50"/>
      <c r="AU48" s="50"/>
      <c r="AV48" s="28"/>
      <c r="AW48" s="28"/>
      <c r="AX48" s="28"/>
      <c r="AY48" s="28"/>
      <c r="AZ48" s="28"/>
      <c r="BA48" s="28"/>
      <c r="BB48" s="28"/>
      <c r="BC48" s="28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</row>
    <row r="49" spans="1:67" ht="24.95" customHeight="1">
      <c r="A49" s="76" t="str">
        <f>Données!E16</f>
        <v>Gérard</v>
      </c>
      <c r="B49" s="76"/>
      <c r="C49" s="28"/>
      <c r="D49" s="28"/>
      <c r="E49" s="28"/>
      <c r="F49" s="28"/>
      <c r="G49" s="28"/>
      <c r="H49" s="28"/>
      <c r="I49" s="28"/>
      <c r="J49" s="28"/>
      <c r="K49" s="28"/>
      <c r="L49" s="50"/>
      <c r="M49" s="50"/>
      <c r="N49" s="28"/>
      <c r="O49" s="28"/>
      <c r="P49" s="28"/>
      <c r="Q49" s="28"/>
      <c r="R49" s="28"/>
      <c r="S49" s="28"/>
      <c r="T49" s="28"/>
      <c r="U49" s="28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3" t="s">
        <v>15</v>
      </c>
      <c r="AI49" s="76" t="str">
        <f>Données!E16</f>
        <v>Gérard</v>
      </c>
      <c r="AJ49" s="76"/>
      <c r="AK49" s="28"/>
      <c r="AL49" s="28"/>
      <c r="AM49" s="28"/>
      <c r="AN49" s="28"/>
      <c r="AO49" s="28"/>
      <c r="AP49" s="28"/>
      <c r="AQ49" s="28"/>
      <c r="AR49" s="28"/>
      <c r="AS49" s="28"/>
      <c r="AT49" s="50"/>
      <c r="AU49" s="50"/>
      <c r="AV49" s="28"/>
      <c r="AW49" s="28"/>
      <c r="AX49" s="28"/>
      <c r="AY49" s="28"/>
      <c r="AZ49" s="28"/>
      <c r="BA49" s="28"/>
      <c r="BB49" s="28"/>
      <c r="BC49" s="28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</row>
    <row r="50" spans="1:67" ht="24.95" customHeight="1">
      <c r="A50" s="76" t="str">
        <f>Données!E17</f>
        <v>Yannick</v>
      </c>
      <c r="B50" s="76"/>
      <c r="C50" s="28"/>
      <c r="D50" s="28"/>
      <c r="E50" s="28"/>
      <c r="F50" s="28"/>
      <c r="G50" s="28"/>
      <c r="H50" s="28"/>
      <c r="I50" s="28"/>
      <c r="J50" s="28"/>
      <c r="K50" s="28"/>
      <c r="L50" s="50"/>
      <c r="M50" s="50"/>
      <c r="N50" s="28"/>
      <c r="O50" s="28"/>
      <c r="P50" s="28"/>
      <c r="Q50" s="28"/>
      <c r="R50" s="28"/>
      <c r="S50" s="28"/>
      <c r="T50" s="28"/>
      <c r="U50" s="28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I50" s="76" t="str">
        <f>Données!E17</f>
        <v>Yannick</v>
      </c>
      <c r="AJ50" s="76"/>
      <c r="AK50" s="28"/>
      <c r="AL50" s="28"/>
      <c r="AM50" s="28"/>
      <c r="AN50" s="28"/>
      <c r="AO50" s="28"/>
      <c r="AP50" s="28"/>
      <c r="AQ50" s="28"/>
      <c r="AR50" s="28"/>
      <c r="AS50" s="28"/>
      <c r="AT50" s="50"/>
      <c r="AU50" s="50"/>
      <c r="AV50" s="28"/>
      <c r="AW50" s="28"/>
      <c r="AX50" s="28"/>
      <c r="AY50" s="28"/>
      <c r="AZ50" s="28"/>
      <c r="BA50" s="28"/>
      <c r="BB50" s="28"/>
      <c r="BC50" s="28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</row>
    <row r="51" spans="1:67" ht="24.95" customHeight="1">
      <c r="A51" s="76" t="str">
        <f>Données!E18</f>
        <v>Gilles</v>
      </c>
      <c r="B51" s="76"/>
      <c r="C51" s="28"/>
      <c r="D51" s="28"/>
      <c r="E51" s="28"/>
      <c r="F51" s="28"/>
      <c r="G51" s="28"/>
      <c r="H51" s="28"/>
      <c r="I51" s="28"/>
      <c r="J51" s="28"/>
      <c r="K51" s="28"/>
      <c r="L51" s="50"/>
      <c r="M51" s="50"/>
      <c r="N51" s="28"/>
      <c r="O51" s="28"/>
      <c r="P51" s="28"/>
      <c r="Q51" s="28"/>
      <c r="R51" s="28"/>
      <c r="S51" s="28"/>
      <c r="T51" s="28"/>
      <c r="U51" s="28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I51" s="76" t="str">
        <f>Données!E18</f>
        <v>Gilles</v>
      </c>
      <c r="AJ51" s="76"/>
      <c r="AK51" s="28"/>
      <c r="AL51" s="28"/>
      <c r="AM51" s="28"/>
      <c r="AN51" s="28"/>
      <c r="AO51" s="28"/>
      <c r="AP51" s="28"/>
      <c r="AQ51" s="28"/>
      <c r="AR51" s="28"/>
      <c r="AS51" s="28"/>
      <c r="AT51" s="50"/>
      <c r="AU51" s="50"/>
      <c r="AV51" s="28"/>
      <c r="AW51" s="28"/>
      <c r="AX51" s="28"/>
      <c r="AY51" s="28"/>
      <c r="AZ51" s="28"/>
      <c r="BA51" s="28"/>
      <c r="BB51" s="28"/>
      <c r="BC51" s="28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</row>
    <row r="52" spans="1:67" ht="24.95" customHeight="1">
      <c r="A52" s="76" t="str">
        <f>Données!E19</f>
        <v>Jean paul</v>
      </c>
      <c r="B52" s="76"/>
      <c r="C52" s="28"/>
      <c r="D52" s="28"/>
      <c r="E52" s="28"/>
      <c r="F52" s="28"/>
      <c r="G52" s="28"/>
      <c r="H52" s="28"/>
      <c r="I52" s="28"/>
      <c r="J52" s="28"/>
      <c r="K52" s="28"/>
      <c r="L52" s="50"/>
      <c r="M52" s="50"/>
      <c r="N52" s="28"/>
      <c r="O52" s="28"/>
      <c r="P52" s="28"/>
      <c r="Q52" s="28"/>
      <c r="R52" s="28"/>
      <c r="S52" s="28"/>
      <c r="T52" s="28"/>
      <c r="U52" s="28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I52" s="76" t="str">
        <f>Données!E19</f>
        <v>Jean paul</v>
      </c>
      <c r="AJ52" s="76"/>
      <c r="AK52" s="28"/>
      <c r="AL52" s="28"/>
      <c r="AM52" s="28"/>
      <c r="AN52" s="28"/>
      <c r="AO52" s="28"/>
      <c r="AP52" s="28"/>
      <c r="AQ52" s="28"/>
      <c r="AR52" s="28"/>
      <c r="AS52" s="28"/>
      <c r="AT52" s="50"/>
      <c r="AU52" s="50"/>
      <c r="AV52" s="28"/>
      <c r="AW52" s="28"/>
      <c r="AX52" s="28"/>
      <c r="AY52" s="28"/>
      <c r="AZ52" s="28"/>
      <c r="BA52" s="28"/>
      <c r="BB52" s="28"/>
      <c r="BC52" s="28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</row>
    <row r="53" spans="1:67" ht="24.95" customHeight="1">
      <c r="A53" s="76" t="str">
        <f>Données!E20</f>
        <v>Anthony</v>
      </c>
      <c r="B53" s="76"/>
      <c r="C53" s="28"/>
      <c r="D53" s="28"/>
      <c r="E53" s="28"/>
      <c r="F53" s="28"/>
      <c r="G53" s="28"/>
      <c r="H53" s="28"/>
      <c r="I53" s="28"/>
      <c r="J53" s="28"/>
      <c r="K53" s="28"/>
      <c r="L53" s="50"/>
      <c r="M53" s="50"/>
      <c r="N53" s="28"/>
      <c r="O53" s="28"/>
      <c r="P53" s="28"/>
      <c r="Q53" s="28"/>
      <c r="R53" s="28"/>
      <c r="S53" s="28"/>
      <c r="T53" s="28"/>
      <c r="U53" s="28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I53" s="76" t="str">
        <f>Données!E20</f>
        <v>Anthony</v>
      </c>
      <c r="AJ53" s="76"/>
      <c r="AK53" s="28"/>
      <c r="AL53" s="28"/>
      <c r="AM53" s="28"/>
      <c r="AN53" s="28"/>
      <c r="AO53" s="28"/>
      <c r="AP53" s="28"/>
      <c r="AQ53" s="28"/>
      <c r="AR53" s="28"/>
      <c r="AS53" s="28"/>
      <c r="AT53" s="50"/>
      <c r="AU53" s="50"/>
      <c r="AV53" s="28"/>
      <c r="AW53" s="28"/>
      <c r="AX53" s="28"/>
      <c r="AY53" s="28"/>
      <c r="AZ53" s="28"/>
      <c r="BA53" s="28"/>
      <c r="BB53" s="28"/>
      <c r="BC53" s="28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</row>
    <row r="54" spans="1:67" ht="24.95" customHeight="1">
      <c r="A54" s="76" t="str">
        <f>Données!E21</f>
        <v>Jean chrsitophe</v>
      </c>
      <c r="B54" s="76"/>
      <c r="C54" s="28"/>
      <c r="D54" s="28"/>
      <c r="E54" s="28"/>
      <c r="F54" s="28"/>
      <c r="G54" s="28"/>
      <c r="H54" s="28"/>
      <c r="I54" s="28"/>
      <c r="J54" s="28"/>
      <c r="K54" s="28"/>
      <c r="L54" s="50"/>
      <c r="M54" s="50"/>
      <c r="N54" s="28"/>
      <c r="O54" s="28"/>
      <c r="P54" s="28"/>
      <c r="Q54" s="28"/>
      <c r="R54" s="28"/>
      <c r="S54" s="28"/>
      <c r="T54" s="28"/>
      <c r="U54" s="28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I54" s="76" t="str">
        <f>Données!E21</f>
        <v>Jean chrsitophe</v>
      </c>
      <c r="AJ54" s="76"/>
      <c r="AK54" s="28"/>
      <c r="AL54" s="28"/>
      <c r="AM54" s="28"/>
      <c r="AN54" s="28"/>
      <c r="AO54" s="28"/>
      <c r="AP54" s="28"/>
      <c r="AQ54" s="28"/>
      <c r="AR54" s="28"/>
      <c r="AS54" s="28"/>
      <c r="AT54" s="50"/>
      <c r="AU54" s="50"/>
      <c r="AV54" s="28"/>
      <c r="AW54" s="28"/>
      <c r="AX54" s="28"/>
      <c r="AY54" s="28"/>
      <c r="AZ54" s="28"/>
      <c r="BA54" s="28"/>
      <c r="BB54" s="28"/>
      <c r="BC54" s="28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</row>
    <row r="55" spans="1:67" ht="24.95" customHeight="1">
      <c r="A55" s="76" t="str">
        <f>Données!E22</f>
        <v>Eric</v>
      </c>
      <c r="B55" s="76"/>
      <c r="C55" s="28"/>
      <c r="D55" s="28"/>
      <c r="E55" s="28"/>
      <c r="F55" s="28"/>
      <c r="G55" s="28"/>
      <c r="H55" s="28"/>
      <c r="I55" s="28"/>
      <c r="J55" s="28"/>
      <c r="K55" s="28"/>
      <c r="L55" s="50"/>
      <c r="M55" s="50"/>
      <c r="N55" s="28"/>
      <c r="O55" s="28"/>
      <c r="P55" s="28"/>
      <c r="Q55" s="28"/>
      <c r="R55" s="28"/>
      <c r="S55" s="28"/>
      <c r="T55" s="28"/>
      <c r="U55" s="28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I55" s="76" t="str">
        <f>Données!E22</f>
        <v>Eric</v>
      </c>
      <c r="AJ55" s="76"/>
      <c r="AK55" s="28"/>
      <c r="AL55" s="28"/>
      <c r="AM55" s="28"/>
      <c r="AN55" s="28"/>
      <c r="AO55" s="28"/>
      <c r="AP55" s="28"/>
      <c r="AQ55" s="28"/>
      <c r="AR55" s="28"/>
      <c r="AS55" s="28"/>
      <c r="AT55" s="50"/>
      <c r="AU55" s="50"/>
      <c r="AV55" s="28"/>
      <c r="AW55" s="28"/>
      <c r="AX55" s="28"/>
      <c r="AY55" s="28"/>
      <c r="AZ55" s="28"/>
      <c r="BA55" s="28"/>
      <c r="BB55" s="28"/>
      <c r="BC55" s="28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</row>
    <row r="56" spans="1:67" ht="24.95" customHeight="1">
      <c r="A56" s="76">
        <f>Données!E74</f>
        <v>0</v>
      </c>
      <c r="B56" s="76"/>
      <c r="C56" s="28"/>
      <c r="D56" s="28"/>
      <c r="E56" s="28"/>
      <c r="F56" s="28"/>
      <c r="G56" s="28"/>
      <c r="H56" s="28"/>
      <c r="I56" s="28"/>
      <c r="J56" s="28"/>
      <c r="K56" s="28"/>
      <c r="L56" s="50"/>
      <c r="M56" s="50"/>
      <c r="N56" s="28"/>
      <c r="O56" s="28"/>
      <c r="P56" s="28"/>
      <c r="Q56" s="28"/>
      <c r="R56" s="28"/>
      <c r="S56" s="28"/>
      <c r="T56" s="28"/>
      <c r="U56" s="28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I56" s="76">
        <f>Données!AN74</f>
        <v>0</v>
      </c>
      <c r="AJ56" s="76"/>
      <c r="AK56" s="28"/>
      <c r="AL56" s="28"/>
      <c r="AM56" s="28"/>
      <c r="AN56" s="28"/>
      <c r="AO56" s="28"/>
      <c r="AP56" s="28"/>
      <c r="AQ56" s="28"/>
      <c r="AR56" s="28"/>
      <c r="AS56" s="28"/>
      <c r="AT56" s="50"/>
      <c r="AU56" s="50"/>
      <c r="AV56" s="28"/>
      <c r="AW56" s="28"/>
      <c r="AX56" s="28"/>
      <c r="AY56" s="28"/>
      <c r="AZ56" s="28"/>
      <c r="BA56" s="28"/>
      <c r="BB56" s="28"/>
      <c r="BC56" s="28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</row>
    <row r="57" spans="1:67">
      <c r="A57" s="77"/>
      <c r="B57" s="77"/>
      <c r="C57" s="17"/>
      <c r="D57" s="17"/>
      <c r="E57" s="18"/>
      <c r="F57" s="18"/>
      <c r="G57" s="19"/>
      <c r="H57" s="19"/>
      <c r="I57" s="2"/>
      <c r="J57" s="2"/>
      <c r="K57" s="25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I57" s="77"/>
      <c r="AJ57" s="77"/>
      <c r="AK57" s="17"/>
      <c r="AL57" s="17"/>
      <c r="AM57" s="18"/>
      <c r="AN57" s="18"/>
      <c r="AO57" s="19"/>
      <c r="AP57" s="19"/>
      <c r="AQ57" s="2"/>
      <c r="AR57" s="2"/>
      <c r="AS57" s="25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</row>
    <row r="58" spans="1:67" ht="16.5" customHeight="1">
      <c r="A58" s="77"/>
      <c r="B58" s="77"/>
      <c r="C58" s="2"/>
      <c r="D58" s="2"/>
      <c r="E58" s="53" t="str">
        <f>Données!H7</f>
        <v>MALADIE</v>
      </c>
      <c r="F58" s="53"/>
      <c r="G58" s="53"/>
      <c r="H58" s="53"/>
      <c r="I58" s="53"/>
      <c r="J58" s="22"/>
      <c r="K58" s="23"/>
      <c r="L58" s="23"/>
      <c r="M58" s="54" t="str">
        <f>Données!H10</f>
        <v>STAGE</v>
      </c>
      <c r="N58" s="54"/>
      <c r="O58" s="54"/>
      <c r="P58" s="54"/>
      <c r="Q58" s="54"/>
      <c r="R58" s="22"/>
      <c r="S58" s="23"/>
      <c r="T58" s="23"/>
      <c r="U58" s="55" t="str">
        <f>Données!H12</f>
        <v>CONGES SANS SOLDES</v>
      </c>
      <c r="V58" s="55"/>
      <c r="W58" s="55"/>
      <c r="X58" s="55"/>
      <c r="Y58" s="55"/>
      <c r="Z58" s="22"/>
      <c r="AA58" s="2"/>
      <c r="AB58" s="2"/>
      <c r="AC58" s="2"/>
      <c r="AD58" s="2"/>
      <c r="AE58" s="2"/>
      <c r="AF58" s="2"/>
      <c r="AG58" s="2"/>
      <c r="AI58" s="77"/>
      <c r="AJ58" s="77"/>
      <c r="AK58" s="2"/>
      <c r="AL58" s="2"/>
      <c r="AM58" s="53" t="str">
        <f>Données!H7</f>
        <v>MALADIE</v>
      </c>
      <c r="AN58" s="53"/>
      <c r="AO58" s="53"/>
      <c r="AP58" s="53"/>
      <c r="AQ58" s="53"/>
      <c r="AR58" s="22"/>
      <c r="AS58" s="23"/>
      <c r="AT58" s="23"/>
      <c r="AU58" s="54" t="str">
        <f>Données!H10</f>
        <v>STAGE</v>
      </c>
      <c r="AV58" s="54"/>
      <c r="AW58" s="54"/>
      <c r="AX58" s="54"/>
      <c r="AY58" s="54"/>
      <c r="AZ58" s="22"/>
      <c r="BA58" s="23"/>
      <c r="BB58" s="23"/>
      <c r="BC58" s="55" t="str">
        <f>Données!H12</f>
        <v>CONGES SANS SOLDES</v>
      </c>
      <c r="BD58" s="55"/>
      <c r="BE58" s="55"/>
      <c r="BF58" s="55"/>
      <c r="BG58" s="55"/>
      <c r="BH58" s="22"/>
      <c r="BI58" s="2"/>
      <c r="BJ58" s="2"/>
      <c r="BK58" s="2"/>
      <c r="BL58" s="2"/>
      <c r="BM58" s="2"/>
      <c r="BN58" s="2"/>
      <c r="BO58" s="2"/>
    </row>
    <row r="59" spans="1:67" ht="16.5" customHeight="1">
      <c r="A59" s="77"/>
      <c r="B59" s="77"/>
      <c r="C59" s="2"/>
      <c r="D59" s="2"/>
      <c r="E59" s="56" t="str">
        <f>Données!H8</f>
        <v xml:space="preserve">CONGES </v>
      </c>
      <c r="F59" s="56"/>
      <c r="G59" s="56"/>
      <c r="H59" s="56"/>
      <c r="I59" s="56"/>
      <c r="J59" s="22"/>
      <c r="K59" s="23"/>
      <c r="L59" s="23"/>
      <c r="M59" s="57" t="str">
        <f>Données!H11</f>
        <v>CONGES PATERNITE</v>
      </c>
      <c r="N59" s="57"/>
      <c r="O59" s="57"/>
      <c r="P59" s="57"/>
      <c r="Q59" s="57"/>
      <c r="R59" s="22"/>
      <c r="S59" s="23"/>
      <c r="T59" s="23"/>
      <c r="U59" s="58">
        <v>0</v>
      </c>
      <c r="V59" s="58"/>
      <c r="W59" s="58"/>
      <c r="X59" s="58"/>
      <c r="Y59" s="58"/>
      <c r="Z59" s="22"/>
      <c r="AA59" s="2"/>
      <c r="AB59" s="2"/>
      <c r="AC59" s="2"/>
      <c r="AD59" s="2"/>
      <c r="AE59" s="2"/>
      <c r="AF59" s="2"/>
      <c r="AG59" s="2"/>
      <c r="AI59" s="77"/>
      <c r="AJ59" s="77"/>
      <c r="AK59" s="2"/>
      <c r="AL59" s="2"/>
      <c r="AM59" s="56" t="str">
        <f>Données!H8</f>
        <v xml:space="preserve">CONGES </v>
      </c>
      <c r="AN59" s="56"/>
      <c r="AO59" s="56"/>
      <c r="AP59" s="56"/>
      <c r="AQ59" s="56"/>
      <c r="AR59" s="22"/>
      <c r="AS59" s="23"/>
      <c r="AT59" s="23"/>
      <c r="AU59" s="57" t="str">
        <f>Données!H11</f>
        <v>CONGES PATERNITE</v>
      </c>
      <c r="AV59" s="57"/>
      <c r="AW59" s="57"/>
      <c r="AX59" s="57"/>
      <c r="AY59" s="57"/>
      <c r="AZ59" s="22"/>
      <c r="BA59" s="23"/>
      <c r="BB59" s="23"/>
      <c r="BC59" s="58">
        <v>0</v>
      </c>
      <c r="BD59" s="58"/>
      <c r="BE59" s="58"/>
      <c r="BF59" s="58"/>
      <c r="BG59" s="58"/>
      <c r="BH59" s="22"/>
      <c r="BI59" s="2"/>
      <c r="BJ59" s="2"/>
      <c r="BK59" s="2"/>
      <c r="BL59" s="2"/>
      <c r="BM59" s="2"/>
      <c r="BN59" s="2"/>
      <c r="BO59" s="2"/>
    </row>
    <row r="60" spans="1:67" ht="16.5" customHeight="1">
      <c r="A60" s="77"/>
      <c r="B60" s="77"/>
      <c r="C60" s="2"/>
      <c r="D60" s="2"/>
      <c r="E60" s="61" t="str">
        <f>Données!H9</f>
        <v>RECUP</v>
      </c>
      <c r="F60" s="61"/>
      <c r="G60" s="61"/>
      <c r="H60" s="61"/>
      <c r="I60" s="61"/>
      <c r="J60" s="22"/>
      <c r="K60" s="2"/>
      <c r="L60" s="23"/>
      <c r="M60" s="51"/>
      <c r="N60" s="51"/>
      <c r="O60" s="51"/>
      <c r="P60" s="51"/>
      <c r="Q60" s="51"/>
      <c r="R60" s="22"/>
      <c r="S60" s="23"/>
      <c r="T60" s="23"/>
      <c r="U60" s="52">
        <v>0</v>
      </c>
      <c r="V60" s="52"/>
      <c r="W60" s="52"/>
      <c r="X60" s="52"/>
      <c r="Y60" s="52"/>
      <c r="Z60" s="22"/>
      <c r="AA60" s="2"/>
      <c r="AB60" s="2"/>
      <c r="AC60" s="2"/>
      <c r="AD60" s="2"/>
      <c r="AE60" s="2"/>
      <c r="AF60" s="2"/>
      <c r="AG60" s="2"/>
      <c r="AI60" s="77"/>
      <c r="AJ60" s="77"/>
      <c r="AK60" s="2"/>
      <c r="AL60" s="2"/>
      <c r="AM60" s="61" t="str">
        <f>Données!H9</f>
        <v>RECUP</v>
      </c>
      <c r="AN60" s="61"/>
      <c r="AO60" s="61"/>
      <c r="AP60" s="61"/>
      <c r="AQ60" s="61"/>
      <c r="AR60" s="22"/>
      <c r="AS60" s="2"/>
      <c r="AT60" s="23"/>
      <c r="AU60" s="51"/>
      <c r="AV60" s="51"/>
      <c r="AW60" s="51"/>
      <c r="AX60" s="51"/>
      <c r="AY60" s="51"/>
      <c r="AZ60" s="22"/>
      <c r="BA60" s="23"/>
      <c r="BB60" s="23"/>
      <c r="BC60" s="52">
        <v>0</v>
      </c>
      <c r="BD60" s="52"/>
      <c r="BE60" s="52"/>
      <c r="BF60" s="52"/>
      <c r="BG60" s="52"/>
      <c r="BH60" s="22"/>
      <c r="BI60" s="2"/>
      <c r="BJ60" s="2"/>
      <c r="BK60" s="2"/>
      <c r="BL60" s="2"/>
      <c r="BM60" s="2"/>
      <c r="BN60" s="2"/>
      <c r="BO60" s="2"/>
    </row>
    <row r="61" spans="1:67" ht="24.95" customHeight="1">
      <c r="A61" s="73">
        <f>An</f>
        <v>2016</v>
      </c>
      <c r="B61" s="74"/>
      <c r="C61" s="82">
        <f>DATE(An,9,1)</f>
        <v>42614</v>
      </c>
      <c r="D61" s="83"/>
      <c r="E61" s="83"/>
      <c r="F61" s="83"/>
      <c r="G61" s="83"/>
      <c r="H61" s="83"/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  <c r="Y61" s="83"/>
      <c r="Z61" s="83"/>
      <c r="AA61" s="83"/>
      <c r="AB61" s="83"/>
      <c r="AC61" s="83"/>
      <c r="AD61" s="83"/>
      <c r="AE61" s="83"/>
      <c r="AF61" s="83"/>
      <c r="AG61" s="84"/>
      <c r="AI61" s="73">
        <f>An</f>
        <v>2016</v>
      </c>
      <c r="AJ61" s="74"/>
      <c r="AK61" s="59">
        <f>DATE(An,10,1)</f>
        <v>42644</v>
      </c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</row>
    <row r="62" spans="1:67" ht="24.95" customHeight="1">
      <c r="A62" s="75" t="s">
        <v>32</v>
      </c>
      <c r="B62" s="75"/>
      <c r="C62" s="26">
        <f>C61</f>
        <v>42614</v>
      </c>
      <c r="D62" s="26">
        <f>C62+1</f>
        <v>42615</v>
      </c>
      <c r="E62" s="26">
        <f t="shared" ref="E62" si="158">D62+1</f>
        <v>42616</v>
      </c>
      <c r="F62" s="26">
        <f t="shared" ref="F62" si="159">E62+1</f>
        <v>42617</v>
      </c>
      <c r="G62" s="26">
        <f t="shared" ref="G62" si="160">F62+1</f>
        <v>42618</v>
      </c>
      <c r="H62" s="26">
        <f t="shared" ref="H62" si="161">G62+1</f>
        <v>42619</v>
      </c>
      <c r="I62" s="26">
        <f t="shared" ref="I62" si="162">H62+1</f>
        <v>42620</v>
      </c>
      <c r="J62" s="26">
        <f t="shared" ref="J62" si="163">I62+1</f>
        <v>42621</v>
      </c>
      <c r="K62" s="26">
        <f t="shared" ref="K62" si="164">J62+1</f>
        <v>42622</v>
      </c>
      <c r="L62" s="26">
        <f t="shared" ref="L62" si="165">K62+1</f>
        <v>42623</v>
      </c>
      <c r="M62" s="26">
        <f t="shared" ref="M62" si="166">L62+1</f>
        <v>42624</v>
      </c>
      <c r="N62" s="26">
        <f t="shared" ref="N62" si="167">M62+1</f>
        <v>42625</v>
      </c>
      <c r="O62" s="26">
        <f t="shared" ref="O62" si="168">N62+1</f>
        <v>42626</v>
      </c>
      <c r="P62" s="26">
        <f t="shared" ref="P62" si="169">O62+1</f>
        <v>42627</v>
      </c>
      <c r="Q62" s="26">
        <f t="shared" ref="Q62" si="170">P62+1</f>
        <v>42628</v>
      </c>
      <c r="R62" s="26">
        <f t="shared" ref="R62" si="171">Q62+1</f>
        <v>42629</v>
      </c>
      <c r="S62" s="26">
        <f t="shared" ref="S62" si="172">R62+1</f>
        <v>42630</v>
      </c>
      <c r="T62" s="26">
        <f t="shared" ref="T62" si="173">S62+1</f>
        <v>42631</v>
      </c>
      <c r="U62" s="26">
        <f t="shared" ref="U62" si="174">T62+1</f>
        <v>42632</v>
      </c>
      <c r="V62" s="26">
        <f t="shared" ref="V62" si="175">U62+1</f>
        <v>42633</v>
      </c>
      <c r="W62" s="26">
        <f t="shared" ref="W62" si="176">V62+1</f>
        <v>42634</v>
      </c>
      <c r="X62" s="26">
        <f t="shared" ref="X62" si="177">W62+1</f>
        <v>42635</v>
      </c>
      <c r="Y62" s="26">
        <f t="shared" ref="Y62" si="178">X62+1</f>
        <v>42636</v>
      </c>
      <c r="Z62" s="26">
        <f t="shared" ref="Z62" si="179">Y62+1</f>
        <v>42637</v>
      </c>
      <c r="AA62" s="26">
        <f t="shared" ref="AA62" si="180">Z62+1</f>
        <v>42638</v>
      </c>
      <c r="AB62" s="26">
        <f t="shared" ref="AB62" si="181">AA62+1</f>
        <v>42639</v>
      </c>
      <c r="AC62" s="26">
        <f t="shared" ref="AC62" si="182">AB62+1</f>
        <v>42640</v>
      </c>
      <c r="AD62" s="26">
        <f t="shared" ref="AD62" si="183">AC62+1</f>
        <v>42641</v>
      </c>
      <c r="AE62" s="26">
        <f>IF(AD62+1&gt;EOMONTH(C61,0),"",AD62+1)</f>
        <v>42642</v>
      </c>
      <c r="AF62" s="26">
        <f>IF(AE62="","",IF(AE62+1&gt;EOMONTH($C$61,0),"",AE62+1))</f>
        <v>42643</v>
      </c>
      <c r="AG62" s="26" t="str">
        <f>IF(AF62="","",IF(AF62+1&gt;EOMONTH($C$61,0),"",AF62+1))</f>
        <v/>
      </c>
      <c r="AI62" s="75" t="s">
        <v>32</v>
      </c>
      <c r="AJ62" s="75"/>
      <c r="AK62" s="26">
        <f>AK61</f>
        <v>42644</v>
      </c>
      <c r="AL62" s="26">
        <f>AK62+1</f>
        <v>42645</v>
      </c>
      <c r="AM62" s="26">
        <f t="shared" ref="AM62" si="184">AL62+1</f>
        <v>42646</v>
      </c>
      <c r="AN62" s="26">
        <f t="shared" ref="AN62" si="185">AM62+1</f>
        <v>42647</v>
      </c>
      <c r="AO62" s="26">
        <f t="shared" ref="AO62" si="186">AN62+1</f>
        <v>42648</v>
      </c>
      <c r="AP62" s="26">
        <f t="shared" ref="AP62" si="187">AO62+1</f>
        <v>42649</v>
      </c>
      <c r="AQ62" s="26">
        <f t="shared" ref="AQ62" si="188">AP62+1</f>
        <v>42650</v>
      </c>
      <c r="AR62" s="26">
        <f t="shared" ref="AR62" si="189">AQ62+1</f>
        <v>42651</v>
      </c>
      <c r="AS62" s="26">
        <f t="shared" ref="AS62" si="190">AR62+1</f>
        <v>42652</v>
      </c>
      <c r="AT62" s="26">
        <f t="shared" ref="AT62" si="191">AS62+1</f>
        <v>42653</v>
      </c>
      <c r="AU62" s="26">
        <f t="shared" ref="AU62" si="192">AT62+1</f>
        <v>42654</v>
      </c>
      <c r="AV62" s="26">
        <f t="shared" ref="AV62" si="193">AU62+1</f>
        <v>42655</v>
      </c>
      <c r="AW62" s="26">
        <f t="shared" ref="AW62" si="194">AV62+1</f>
        <v>42656</v>
      </c>
      <c r="AX62" s="26">
        <f t="shared" ref="AX62" si="195">AW62+1</f>
        <v>42657</v>
      </c>
      <c r="AY62" s="26">
        <f t="shared" ref="AY62" si="196">AX62+1</f>
        <v>42658</v>
      </c>
      <c r="AZ62" s="26">
        <f t="shared" ref="AZ62" si="197">AY62+1</f>
        <v>42659</v>
      </c>
      <c r="BA62" s="26">
        <f t="shared" ref="BA62" si="198">AZ62+1</f>
        <v>42660</v>
      </c>
      <c r="BB62" s="26">
        <f t="shared" ref="BB62" si="199">BA62+1</f>
        <v>42661</v>
      </c>
      <c r="BC62" s="26">
        <f t="shared" ref="BC62" si="200">BB62+1</f>
        <v>42662</v>
      </c>
      <c r="BD62" s="26">
        <f t="shared" ref="BD62" si="201">BC62+1</f>
        <v>42663</v>
      </c>
      <c r="BE62" s="26">
        <f t="shared" ref="BE62" si="202">BD62+1</f>
        <v>42664</v>
      </c>
      <c r="BF62" s="26">
        <f t="shared" ref="BF62" si="203">BE62+1</f>
        <v>42665</v>
      </c>
      <c r="BG62" s="26">
        <f t="shared" ref="BG62" si="204">BF62+1</f>
        <v>42666</v>
      </c>
      <c r="BH62" s="26">
        <f t="shared" ref="BH62" si="205">BG62+1</f>
        <v>42667</v>
      </c>
      <c r="BI62" s="26">
        <f t="shared" ref="BI62" si="206">BH62+1</f>
        <v>42668</v>
      </c>
      <c r="BJ62" s="26">
        <f t="shared" ref="BJ62" si="207">BI62+1</f>
        <v>42669</v>
      </c>
      <c r="BK62" s="26">
        <f t="shared" ref="BK62" si="208">BJ62+1</f>
        <v>42670</v>
      </c>
      <c r="BL62" s="26">
        <f t="shared" ref="BL62" si="209">BK62+1</f>
        <v>42671</v>
      </c>
      <c r="BM62" s="26">
        <f>IF(BL62+1&gt;EOMONTH(AK61,0),"",BL62+1)</f>
        <v>42672</v>
      </c>
      <c r="BN62" s="26">
        <f>IF(BM62="","",IF(BM62+1&gt;EOMONTH($AK$61,0),"",BM62+1))</f>
        <v>42673</v>
      </c>
      <c r="BO62" s="26">
        <f>IF(BN62="","",IF(BN62+1&gt;EOMONTH($AK$61,0),"",BN62+1))</f>
        <v>42674</v>
      </c>
    </row>
    <row r="63" spans="1:67" ht="24.95" customHeight="1">
      <c r="A63" s="76" t="str">
        <f>Données!E15</f>
        <v>Julien</v>
      </c>
      <c r="B63" s="76"/>
      <c r="C63" s="28"/>
      <c r="D63" s="28"/>
      <c r="E63" s="28"/>
      <c r="F63" s="28"/>
      <c r="G63" s="28"/>
      <c r="H63" s="28"/>
      <c r="I63" s="28"/>
      <c r="J63" s="28"/>
      <c r="K63" s="28"/>
      <c r="L63" s="50"/>
      <c r="M63" s="50"/>
      <c r="N63" s="28"/>
      <c r="O63" s="28"/>
      <c r="P63" s="28"/>
      <c r="Q63" s="28"/>
      <c r="R63" s="28"/>
      <c r="S63" s="28"/>
      <c r="T63" s="28"/>
      <c r="U63" s="28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11" t="e">
        <f>IF(COUNTIF(#REF!,"*RT")+(COUNTIF(#REF!,"*RT2")/2)=0,"",COUNTIF(#REF!,"*RT")+(COUNTIF(#REF!,"*RT2")/2))</f>
        <v>#REF!</v>
      </c>
      <c r="AI63" s="76" t="str">
        <f>Données!E15</f>
        <v>Julien</v>
      </c>
      <c r="AJ63" s="76"/>
      <c r="AK63" s="28"/>
      <c r="AL63" s="28"/>
      <c r="AM63" s="28"/>
      <c r="AN63" s="28"/>
      <c r="AO63" s="28"/>
      <c r="AP63" s="28"/>
      <c r="AQ63" s="28"/>
      <c r="AR63" s="28"/>
      <c r="AS63" s="28"/>
      <c r="AT63" s="50"/>
      <c r="AU63" s="50"/>
      <c r="AV63" s="28"/>
      <c r="AW63" s="28"/>
      <c r="AX63" s="28"/>
      <c r="AY63" s="28"/>
      <c r="AZ63" s="28"/>
      <c r="BA63" s="28"/>
      <c r="BB63" s="28"/>
      <c r="BC63" s="28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</row>
    <row r="64" spans="1:67" ht="24.95" customHeight="1">
      <c r="A64" s="76" t="str">
        <f>Données!E16</f>
        <v>Gérard</v>
      </c>
      <c r="B64" s="76"/>
      <c r="C64" s="28"/>
      <c r="D64" s="28"/>
      <c r="E64" s="28"/>
      <c r="F64" s="28"/>
      <c r="G64" s="28"/>
      <c r="H64" s="28"/>
      <c r="I64" s="28"/>
      <c r="J64" s="28"/>
      <c r="K64" s="28"/>
      <c r="L64" s="50"/>
      <c r="M64" s="50"/>
      <c r="N64" s="28"/>
      <c r="O64" s="28"/>
      <c r="P64" s="28"/>
      <c r="Q64" s="28"/>
      <c r="R64" s="28"/>
      <c r="S64" s="28"/>
      <c r="T64" s="28"/>
      <c r="U64" s="28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3" t="s">
        <v>15</v>
      </c>
      <c r="AI64" s="76" t="str">
        <f>Données!E16</f>
        <v>Gérard</v>
      </c>
      <c r="AJ64" s="76"/>
      <c r="AK64" s="28"/>
      <c r="AL64" s="28"/>
      <c r="AM64" s="28"/>
      <c r="AN64" s="28"/>
      <c r="AO64" s="28"/>
      <c r="AP64" s="28"/>
      <c r="AQ64" s="28"/>
      <c r="AR64" s="28"/>
      <c r="AS64" s="28"/>
      <c r="AT64" s="50"/>
      <c r="AU64" s="50"/>
      <c r="AV64" s="28"/>
      <c r="AW64" s="28"/>
      <c r="AX64" s="28"/>
      <c r="AY64" s="28"/>
      <c r="AZ64" s="28"/>
      <c r="BA64" s="28"/>
      <c r="BB64" s="28"/>
      <c r="BC64" s="28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</row>
    <row r="65" spans="1:67" ht="24.95" customHeight="1">
      <c r="A65" s="76" t="str">
        <f>Données!E17</f>
        <v>Yannick</v>
      </c>
      <c r="B65" s="76"/>
      <c r="C65" s="28"/>
      <c r="D65" s="28"/>
      <c r="E65" s="28"/>
      <c r="F65" s="28"/>
      <c r="G65" s="28"/>
      <c r="H65" s="28"/>
      <c r="I65" s="28"/>
      <c r="J65" s="28"/>
      <c r="K65" s="28"/>
      <c r="L65" s="50"/>
      <c r="M65" s="50"/>
      <c r="N65" s="28"/>
      <c r="O65" s="28"/>
      <c r="P65" s="28"/>
      <c r="Q65" s="28"/>
      <c r="R65" s="28"/>
      <c r="S65" s="28"/>
      <c r="T65" s="28"/>
      <c r="U65" s="28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I65" s="76" t="str">
        <f>Données!E17</f>
        <v>Yannick</v>
      </c>
      <c r="AJ65" s="76"/>
      <c r="AK65" s="28"/>
      <c r="AL65" s="28"/>
      <c r="AM65" s="28"/>
      <c r="AN65" s="28"/>
      <c r="AO65" s="28"/>
      <c r="AP65" s="28"/>
      <c r="AQ65" s="28"/>
      <c r="AR65" s="28"/>
      <c r="AS65" s="28"/>
      <c r="AT65" s="50"/>
      <c r="AU65" s="50"/>
      <c r="AV65" s="28"/>
      <c r="AW65" s="28"/>
      <c r="AX65" s="28"/>
      <c r="AY65" s="28"/>
      <c r="AZ65" s="28"/>
      <c r="BA65" s="28"/>
      <c r="BB65" s="28"/>
      <c r="BC65" s="28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</row>
    <row r="66" spans="1:67" ht="24.95" customHeight="1">
      <c r="A66" s="76" t="str">
        <f>Données!E18</f>
        <v>Gilles</v>
      </c>
      <c r="B66" s="76"/>
      <c r="C66" s="28"/>
      <c r="D66" s="28"/>
      <c r="E66" s="28"/>
      <c r="F66" s="28"/>
      <c r="G66" s="28"/>
      <c r="H66" s="28"/>
      <c r="I66" s="28"/>
      <c r="J66" s="28"/>
      <c r="K66" s="28"/>
      <c r="L66" s="50"/>
      <c r="M66" s="50"/>
      <c r="N66" s="28"/>
      <c r="O66" s="28"/>
      <c r="P66" s="28"/>
      <c r="Q66" s="28"/>
      <c r="R66" s="28"/>
      <c r="S66" s="28"/>
      <c r="T66" s="28"/>
      <c r="U66" s="28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I66" s="76" t="str">
        <f>Données!E18</f>
        <v>Gilles</v>
      </c>
      <c r="AJ66" s="76"/>
      <c r="AK66" s="28"/>
      <c r="AL66" s="28"/>
      <c r="AM66" s="28"/>
      <c r="AN66" s="28"/>
      <c r="AO66" s="28"/>
      <c r="AP66" s="28"/>
      <c r="AQ66" s="28"/>
      <c r="AR66" s="28"/>
      <c r="AS66" s="28"/>
      <c r="AT66" s="50"/>
      <c r="AU66" s="50"/>
      <c r="AV66" s="28"/>
      <c r="AW66" s="28"/>
      <c r="AX66" s="28"/>
      <c r="AY66" s="28"/>
      <c r="AZ66" s="28"/>
      <c r="BA66" s="28"/>
      <c r="BB66" s="28"/>
      <c r="BC66" s="28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</row>
    <row r="67" spans="1:67" ht="24.95" customHeight="1">
      <c r="A67" s="76" t="str">
        <f>Données!E19</f>
        <v>Jean paul</v>
      </c>
      <c r="B67" s="76"/>
      <c r="C67" s="28"/>
      <c r="D67" s="28"/>
      <c r="E67" s="28"/>
      <c r="F67" s="28"/>
      <c r="G67" s="28"/>
      <c r="H67" s="28"/>
      <c r="I67" s="28"/>
      <c r="J67" s="28"/>
      <c r="K67" s="28"/>
      <c r="L67" s="50"/>
      <c r="M67" s="50"/>
      <c r="N67" s="28"/>
      <c r="O67" s="28"/>
      <c r="P67" s="28"/>
      <c r="Q67" s="28"/>
      <c r="R67" s="28"/>
      <c r="S67" s="28"/>
      <c r="T67" s="28"/>
      <c r="U67" s="28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I67" s="76" t="str">
        <f>Données!E19</f>
        <v>Jean paul</v>
      </c>
      <c r="AJ67" s="76"/>
      <c r="AK67" s="28"/>
      <c r="AL67" s="28"/>
      <c r="AM67" s="28"/>
      <c r="AN67" s="28"/>
      <c r="AO67" s="28"/>
      <c r="AP67" s="28"/>
      <c r="AQ67" s="28"/>
      <c r="AR67" s="28"/>
      <c r="AS67" s="28"/>
      <c r="AT67" s="50"/>
      <c r="AU67" s="50"/>
      <c r="AV67" s="28"/>
      <c r="AW67" s="28"/>
      <c r="AX67" s="28"/>
      <c r="AY67" s="28"/>
      <c r="AZ67" s="28"/>
      <c r="BA67" s="28"/>
      <c r="BB67" s="28"/>
      <c r="BC67" s="28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</row>
    <row r="68" spans="1:67" ht="24.95" customHeight="1">
      <c r="A68" s="76" t="str">
        <f>Données!E20</f>
        <v>Anthony</v>
      </c>
      <c r="B68" s="76"/>
      <c r="C68" s="28"/>
      <c r="D68" s="28"/>
      <c r="E68" s="28"/>
      <c r="F68" s="28"/>
      <c r="G68" s="28"/>
      <c r="H68" s="28"/>
      <c r="I68" s="28"/>
      <c r="J68" s="28"/>
      <c r="K68" s="28"/>
      <c r="L68" s="50"/>
      <c r="M68" s="50"/>
      <c r="N68" s="28"/>
      <c r="O68" s="28"/>
      <c r="P68" s="28"/>
      <c r="Q68" s="28"/>
      <c r="R68" s="28"/>
      <c r="S68" s="28"/>
      <c r="T68" s="28"/>
      <c r="U68" s="28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I68" s="76" t="str">
        <f>Données!E20</f>
        <v>Anthony</v>
      </c>
      <c r="AJ68" s="76"/>
      <c r="AK68" s="28"/>
      <c r="AL68" s="28"/>
      <c r="AM68" s="28"/>
      <c r="AN68" s="28"/>
      <c r="AO68" s="28"/>
      <c r="AP68" s="28"/>
      <c r="AQ68" s="28"/>
      <c r="AR68" s="28"/>
      <c r="AS68" s="28"/>
      <c r="AT68" s="50"/>
      <c r="AU68" s="50"/>
      <c r="AV68" s="28"/>
      <c r="AW68" s="28"/>
      <c r="AX68" s="28"/>
      <c r="AY68" s="28"/>
      <c r="AZ68" s="28"/>
      <c r="BA68" s="28"/>
      <c r="BB68" s="28"/>
      <c r="BC68" s="28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</row>
    <row r="69" spans="1:67" ht="24.95" customHeight="1">
      <c r="A69" s="76" t="str">
        <f>Données!E21</f>
        <v>Jean chrsitophe</v>
      </c>
      <c r="B69" s="76"/>
      <c r="C69" s="28"/>
      <c r="D69" s="28"/>
      <c r="E69" s="28"/>
      <c r="F69" s="28"/>
      <c r="G69" s="28"/>
      <c r="H69" s="28"/>
      <c r="I69" s="28"/>
      <c r="J69" s="28"/>
      <c r="K69" s="28"/>
      <c r="L69" s="50"/>
      <c r="M69" s="50"/>
      <c r="N69" s="28"/>
      <c r="O69" s="28"/>
      <c r="P69" s="28"/>
      <c r="Q69" s="28"/>
      <c r="R69" s="28"/>
      <c r="S69" s="28"/>
      <c r="T69" s="28"/>
      <c r="U69" s="28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I69" s="71" t="str">
        <f>Données!E21</f>
        <v>Jean chrsitophe</v>
      </c>
      <c r="AJ69" s="72"/>
      <c r="AK69" s="28"/>
      <c r="AL69" s="28"/>
      <c r="AM69" s="28"/>
      <c r="AN69" s="28"/>
      <c r="AO69" s="28"/>
      <c r="AP69" s="28"/>
      <c r="AQ69" s="28"/>
      <c r="AR69" s="28"/>
      <c r="AS69" s="28"/>
      <c r="AT69" s="50"/>
      <c r="AU69" s="50"/>
      <c r="AV69" s="28"/>
      <c r="AW69" s="28"/>
      <c r="AX69" s="28"/>
      <c r="AY69" s="28"/>
      <c r="AZ69" s="28"/>
      <c r="BA69" s="28"/>
      <c r="BB69" s="28"/>
      <c r="BC69" s="28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</row>
    <row r="70" spans="1:67" ht="24.95" customHeight="1">
      <c r="A70" s="76" t="str">
        <f>Données!E22</f>
        <v>Eric</v>
      </c>
      <c r="B70" s="76"/>
      <c r="C70" s="28"/>
      <c r="D70" s="28"/>
      <c r="E70" s="28"/>
      <c r="F70" s="28"/>
      <c r="G70" s="28"/>
      <c r="H70" s="28"/>
      <c r="I70" s="28"/>
      <c r="J70" s="28"/>
      <c r="K70" s="28"/>
      <c r="L70" s="50"/>
      <c r="M70" s="50"/>
      <c r="N70" s="28"/>
      <c r="O70" s="28"/>
      <c r="P70" s="28"/>
      <c r="Q70" s="28"/>
      <c r="R70" s="28"/>
      <c r="S70" s="28"/>
      <c r="T70" s="28"/>
      <c r="U70" s="28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I70" s="76" t="str">
        <f>Données!E22</f>
        <v>Eric</v>
      </c>
      <c r="AJ70" s="76"/>
      <c r="AK70" s="28"/>
      <c r="AL70" s="28"/>
      <c r="AM70" s="28"/>
      <c r="AN70" s="28"/>
      <c r="AO70" s="28"/>
      <c r="AP70" s="28"/>
      <c r="AQ70" s="28"/>
      <c r="AR70" s="28"/>
      <c r="AS70" s="28"/>
      <c r="AT70" s="50"/>
      <c r="AU70" s="50"/>
      <c r="AV70" s="28"/>
      <c r="AW70" s="28"/>
      <c r="AX70" s="28"/>
      <c r="AY70" s="28"/>
      <c r="AZ70" s="28"/>
      <c r="BA70" s="28"/>
      <c r="BB70" s="28"/>
      <c r="BC70" s="28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</row>
    <row r="71" spans="1:67" ht="24.95" customHeight="1">
      <c r="A71" s="76">
        <f>Données!E91</f>
        <v>0</v>
      </c>
      <c r="B71" s="76"/>
      <c r="C71" s="28"/>
      <c r="D71" s="28"/>
      <c r="E71" s="28"/>
      <c r="F71" s="28"/>
      <c r="G71" s="28"/>
      <c r="H71" s="28"/>
      <c r="I71" s="28"/>
      <c r="J71" s="28"/>
      <c r="K71" s="28"/>
      <c r="L71" s="50"/>
      <c r="M71" s="50"/>
      <c r="N71" s="28"/>
      <c r="O71" s="28"/>
      <c r="P71" s="28"/>
      <c r="Q71" s="28"/>
      <c r="R71" s="28"/>
      <c r="S71" s="28"/>
      <c r="T71" s="28"/>
      <c r="U71" s="28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I71" s="76">
        <f>Données!AM91</f>
        <v>0</v>
      </c>
      <c r="AJ71" s="76"/>
      <c r="AK71" s="28"/>
      <c r="AL71" s="28"/>
      <c r="AM71" s="28"/>
      <c r="AN71" s="28"/>
      <c r="AO71" s="28"/>
      <c r="AP71" s="28"/>
      <c r="AQ71" s="28"/>
      <c r="AR71" s="28"/>
      <c r="AS71" s="28"/>
      <c r="AT71" s="50"/>
      <c r="AU71" s="50"/>
      <c r="AV71" s="28"/>
      <c r="AW71" s="28"/>
      <c r="AX71" s="28"/>
      <c r="AY71" s="28"/>
      <c r="AZ71" s="28"/>
      <c r="BA71" s="28"/>
      <c r="BB71" s="28"/>
      <c r="BC71" s="28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</row>
    <row r="72" spans="1:67">
      <c r="A72" s="77"/>
      <c r="B72" s="77"/>
      <c r="C72" s="17"/>
      <c r="D72" s="17"/>
      <c r="E72" s="18"/>
      <c r="F72" s="18"/>
      <c r="G72" s="19"/>
      <c r="H72" s="19"/>
      <c r="I72" s="2"/>
      <c r="J72" s="2"/>
      <c r="K72" s="25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I72" s="77"/>
      <c r="AJ72" s="77"/>
      <c r="AK72" s="17"/>
      <c r="AL72" s="17"/>
      <c r="AM72" s="18"/>
      <c r="AN72" s="18"/>
      <c r="AO72" s="19"/>
      <c r="AP72" s="19"/>
      <c r="AQ72" s="2"/>
      <c r="AR72" s="2"/>
      <c r="AS72" s="25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</row>
    <row r="73" spans="1:67" ht="16.5" customHeight="1">
      <c r="A73" s="77"/>
      <c r="B73" s="77"/>
      <c r="C73" s="2"/>
      <c r="D73" s="2"/>
      <c r="E73" s="53" t="str">
        <f>Données!H7</f>
        <v>MALADIE</v>
      </c>
      <c r="F73" s="53"/>
      <c r="G73" s="53"/>
      <c r="H73" s="53"/>
      <c r="I73" s="53"/>
      <c r="J73" s="22"/>
      <c r="K73" s="23"/>
      <c r="L73" s="23"/>
      <c r="M73" s="54" t="str">
        <f>Données!H10</f>
        <v>STAGE</v>
      </c>
      <c r="N73" s="54"/>
      <c r="O73" s="54"/>
      <c r="P73" s="54"/>
      <c r="Q73" s="54"/>
      <c r="R73" s="22"/>
      <c r="S73" s="23"/>
      <c r="T73" s="23"/>
      <c r="U73" s="55" t="str">
        <f>Données!H12</f>
        <v>CONGES SANS SOLDES</v>
      </c>
      <c r="V73" s="55"/>
      <c r="W73" s="55"/>
      <c r="X73" s="55"/>
      <c r="Y73" s="55"/>
      <c r="Z73" s="22"/>
      <c r="AA73" s="2"/>
      <c r="AB73" s="2"/>
      <c r="AC73" s="2"/>
      <c r="AD73" s="2"/>
      <c r="AE73" s="2"/>
      <c r="AF73" s="2"/>
      <c r="AG73" s="2"/>
      <c r="AI73" s="77"/>
      <c r="AJ73" s="77"/>
      <c r="AK73" s="2"/>
      <c r="AL73" s="2"/>
      <c r="AM73" s="53" t="str">
        <f>Données!H7</f>
        <v>MALADIE</v>
      </c>
      <c r="AN73" s="53"/>
      <c r="AO73" s="53"/>
      <c r="AP73" s="53"/>
      <c r="AQ73" s="53"/>
      <c r="AR73" s="22"/>
      <c r="AS73" s="23"/>
      <c r="AT73" s="23"/>
      <c r="AU73" s="54" t="str">
        <f>Données!H10</f>
        <v>STAGE</v>
      </c>
      <c r="AV73" s="54"/>
      <c r="AW73" s="54"/>
      <c r="AX73" s="54"/>
      <c r="AY73" s="54"/>
      <c r="AZ73" s="22"/>
      <c r="BA73" s="23"/>
      <c r="BB73" s="23"/>
      <c r="BC73" s="55" t="str">
        <f>Données!H12</f>
        <v>CONGES SANS SOLDES</v>
      </c>
      <c r="BD73" s="55"/>
      <c r="BE73" s="55"/>
      <c r="BF73" s="55"/>
      <c r="BG73" s="55"/>
      <c r="BH73" s="22"/>
      <c r="BI73" s="2"/>
      <c r="BJ73" s="2"/>
      <c r="BK73" s="2"/>
      <c r="BL73" s="2"/>
      <c r="BM73" s="2"/>
      <c r="BN73" s="2"/>
      <c r="BO73" s="2"/>
    </row>
    <row r="74" spans="1:67" ht="16.5" customHeight="1">
      <c r="A74" s="77"/>
      <c r="B74" s="77"/>
      <c r="C74" s="2"/>
      <c r="D74" s="2"/>
      <c r="E74" s="56" t="str">
        <f>Données!H8</f>
        <v xml:space="preserve">CONGES </v>
      </c>
      <c r="F74" s="56"/>
      <c r="G74" s="56"/>
      <c r="H74" s="56"/>
      <c r="I74" s="56"/>
      <c r="J74" s="22"/>
      <c r="K74" s="23"/>
      <c r="L74" s="23"/>
      <c r="M74" s="57" t="str">
        <f>Données!H11</f>
        <v>CONGES PATERNITE</v>
      </c>
      <c r="N74" s="57"/>
      <c r="O74" s="57"/>
      <c r="P74" s="57"/>
      <c r="Q74" s="57"/>
      <c r="R74" s="22"/>
      <c r="S74" s="23"/>
      <c r="T74" s="23"/>
      <c r="U74" s="58">
        <v>0</v>
      </c>
      <c r="V74" s="58"/>
      <c r="W74" s="58"/>
      <c r="X74" s="58"/>
      <c r="Y74" s="58"/>
      <c r="Z74" s="22"/>
      <c r="AA74" s="2"/>
      <c r="AB74" s="2"/>
      <c r="AC74" s="2"/>
      <c r="AD74" s="2"/>
      <c r="AE74" s="2"/>
      <c r="AF74" s="2"/>
      <c r="AG74" s="2"/>
      <c r="AI74" s="77"/>
      <c r="AJ74" s="77"/>
      <c r="AK74" s="2"/>
      <c r="AL74" s="2"/>
      <c r="AM74" s="56" t="str">
        <f>Données!H8</f>
        <v xml:space="preserve">CONGES </v>
      </c>
      <c r="AN74" s="56"/>
      <c r="AO74" s="56"/>
      <c r="AP74" s="56"/>
      <c r="AQ74" s="56"/>
      <c r="AR74" s="22"/>
      <c r="AS74" s="23"/>
      <c r="AT74" s="23"/>
      <c r="AU74" s="57" t="str">
        <f>Données!H11</f>
        <v>CONGES PATERNITE</v>
      </c>
      <c r="AV74" s="57"/>
      <c r="AW74" s="57"/>
      <c r="AX74" s="57"/>
      <c r="AY74" s="57"/>
      <c r="AZ74" s="22"/>
      <c r="BA74" s="23"/>
      <c r="BB74" s="23"/>
      <c r="BC74" s="58">
        <v>0</v>
      </c>
      <c r="BD74" s="58"/>
      <c r="BE74" s="58"/>
      <c r="BF74" s="58"/>
      <c r="BG74" s="58"/>
      <c r="BH74" s="22"/>
      <c r="BI74" s="2"/>
      <c r="BJ74" s="2"/>
      <c r="BK74" s="2"/>
      <c r="BL74" s="2"/>
      <c r="BM74" s="2"/>
      <c r="BN74" s="2"/>
      <c r="BO74" s="2"/>
    </row>
    <row r="75" spans="1:67" ht="16.5" customHeight="1">
      <c r="A75" s="77"/>
      <c r="B75" s="77"/>
      <c r="C75" s="2"/>
      <c r="D75" s="2"/>
      <c r="E75" s="61" t="str">
        <f>Données!H9</f>
        <v>RECUP</v>
      </c>
      <c r="F75" s="61"/>
      <c r="G75" s="61"/>
      <c r="H75" s="61"/>
      <c r="I75" s="61"/>
      <c r="J75" s="22"/>
      <c r="K75" s="2"/>
      <c r="L75" s="23"/>
      <c r="M75" s="51"/>
      <c r="N75" s="51"/>
      <c r="O75" s="51"/>
      <c r="P75" s="51"/>
      <c r="Q75" s="51"/>
      <c r="R75" s="22"/>
      <c r="S75" s="23"/>
      <c r="T75" s="23"/>
      <c r="U75" s="52">
        <v>0</v>
      </c>
      <c r="V75" s="52"/>
      <c r="W75" s="52"/>
      <c r="X75" s="52"/>
      <c r="Y75" s="52"/>
      <c r="Z75" s="22"/>
      <c r="AA75" s="2"/>
      <c r="AB75" s="2"/>
      <c r="AC75" s="2"/>
      <c r="AD75" s="2"/>
      <c r="AE75" s="2"/>
      <c r="AF75" s="2"/>
      <c r="AG75" s="2"/>
      <c r="AI75" s="77"/>
      <c r="AJ75" s="77"/>
      <c r="AK75" s="2"/>
      <c r="AL75" s="2"/>
      <c r="AM75" s="61" t="str">
        <f>Données!H9</f>
        <v>RECUP</v>
      </c>
      <c r="AN75" s="61"/>
      <c r="AO75" s="61"/>
      <c r="AP75" s="61"/>
      <c r="AQ75" s="61"/>
      <c r="AR75" s="22"/>
      <c r="AS75" s="2"/>
      <c r="AT75" s="23"/>
      <c r="AU75" s="51"/>
      <c r="AV75" s="51"/>
      <c r="AW75" s="51"/>
      <c r="AX75" s="51"/>
      <c r="AY75" s="51"/>
      <c r="AZ75" s="22"/>
      <c r="BA75" s="23"/>
      <c r="BB75" s="23"/>
      <c r="BC75" s="52">
        <v>0</v>
      </c>
      <c r="BD75" s="52"/>
      <c r="BE75" s="52"/>
      <c r="BF75" s="52"/>
      <c r="BG75" s="52"/>
      <c r="BH75" s="22"/>
      <c r="BI75" s="2"/>
      <c r="BJ75" s="2"/>
      <c r="BK75" s="2"/>
      <c r="BL75" s="2"/>
      <c r="BM75" s="2"/>
      <c r="BN75" s="2"/>
      <c r="BO75" s="2"/>
    </row>
    <row r="76" spans="1:67" ht="24.95" customHeight="1">
      <c r="A76" s="73">
        <f>An</f>
        <v>2016</v>
      </c>
      <c r="B76" s="74"/>
      <c r="C76" s="82">
        <f>DATE(An,11,1)</f>
        <v>42675</v>
      </c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3"/>
      <c r="AE76" s="83"/>
      <c r="AF76" s="83"/>
      <c r="AG76" s="84"/>
      <c r="AI76" s="73">
        <f>An</f>
        <v>2016</v>
      </c>
      <c r="AJ76" s="74"/>
      <c r="AK76" s="59">
        <f>DATE(An,12,1)</f>
        <v>42705</v>
      </c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0"/>
      <c r="BL76" s="60"/>
      <c r="BM76" s="60"/>
      <c r="BN76" s="60"/>
      <c r="BO76" s="60"/>
    </row>
    <row r="77" spans="1:67" ht="24.95" customHeight="1">
      <c r="A77" s="75" t="s">
        <v>32</v>
      </c>
      <c r="B77" s="75"/>
      <c r="C77" s="26">
        <f>C76</f>
        <v>42675</v>
      </c>
      <c r="D77" s="26">
        <f>C77+1</f>
        <v>42676</v>
      </c>
      <c r="E77" s="26">
        <f t="shared" ref="E77" si="210">D77+1</f>
        <v>42677</v>
      </c>
      <c r="F77" s="26">
        <f t="shared" ref="F77" si="211">E77+1</f>
        <v>42678</v>
      </c>
      <c r="G77" s="26">
        <f t="shared" ref="G77" si="212">F77+1</f>
        <v>42679</v>
      </c>
      <c r="H77" s="26">
        <f t="shared" ref="H77" si="213">G77+1</f>
        <v>42680</v>
      </c>
      <c r="I77" s="26">
        <f t="shared" ref="I77" si="214">H77+1</f>
        <v>42681</v>
      </c>
      <c r="J77" s="26">
        <f t="shared" ref="J77" si="215">I77+1</f>
        <v>42682</v>
      </c>
      <c r="K77" s="26">
        <f t="shared" ref="K77" si="216">J77+1</f>
        <v>42683</v>
      </c>
      <c r="L77" s="26">
        <f t="shared" ref="L77" si="217">K77+1</f>
        <v>42684</v>
      </c>
      <c r="M77" s="26">
        <f t="shared" ref="M77" si="218">L77+1</f>
        <v>42685</v>
      </c>
      <c r="N77" s="26">
        <f t="shared" ref="N77" si="219">M77+1</f>
        <v>42686</v>
      </c>
      <c r="O77" s="26">
        <f t="shared" ref="O77" si="220">N77+1</f>
        <v>42687</v>
      </c>
      <c r="P77" s="26">
        <f t="shared" ref="P77" si="221">O77+1</f>
        <v>42688</v>
      </c>
      <c r="Q77" s="26">
        <f t="shared" ref="Q77" si="222">P77+1</f>
        <v>42689</v>
      </c>
      <c r="R77" s="26">
        <f t="shared" ref="R77" si="223">Q77+1</f>
        <v>42690</v>
      </c>
      <c r="S77" s="26">
        <f t="shared" ref="S77" si="224">R77+1</f>
        <v>42691</v>
      </c>
      <c r="T77" s="26">
        <f t="shared" ref="T77" si="225">S77+1</f>
        <v>42692</v>
      </c>
      <c r="U77" s="26">
        <f t="shared" ref="U77" si="226">T77+1</f>
        <v>42693</v>
      </c>
      <c r="V77" s="26">
        <f t="shared" ref="V77" si="227">U77+1</f>
        <v>42694</v>
      </c>
      <c r="W77" s="26">
        <f t="shared" ref="W77" si="228">V77+1</f>
        <v>42695</v>
      </c>
      <c r="X77" s="26">
        <f t="shared" ref="X77" si="229">W77+1</f>
        <v>42696</v>
      </c>
      <c r="Y77" s="26">
        <f t="shared" ref="Y77" si="230">X77+1</f>
        <v>42697</v>
      </c>
      <c r="Z77" s="26">
        <f t="shared" ref="Z77" si="231">Y77+1</f>
        <v>42698</v>
      </c>
      <c r="AA77" s="26">
        <f t="shared" ref="AA77" si="232">Z77+1</f>
        <v>42699</v>
      </c>
      <c r="AB77" s="26">
        <f t="shared" ref="AB77" si="233">AA77+1</f>
        <v>42700</v>
      </c>
      <c r="AC77" s="26">
        <f t="shared" ref="AC77" si="234">AB77+1</f>
        <v>42701</v>
      </c>
      <c r="AD77" s="26">
        <f t="shared" ref="AD77" si="235">AC77+1</f>
        <v>42702</v>
      </c>
      <c r="AE77" s="26">
        <f>IF(AD77+1&gt;EOMONTH(C76,0),"",AD77+1)</f>
        <v>42703</v>
      </c>
      <c r="AF77" s="26">
        <f>IF(AE77="","",IF(AE77+1&gt;EOMONTH($C$76,0),"",AE77+1))</f>
        <v>42704</v>
      </c>
      <c r="AG77" s="26" t="str">
        <f>IF(AF77="","",IF(AF77+1&gt;EOMONTH($C$76,0),"",AF77+1))</f>
        <v/>
      </c>
      <c r="AI77" s="75" t="s">
        <v>32</v>
      </c>
      <c r="AJ77" s="75"/>
      <c r="AK77" s="26">
        <f>AK76</f>
        <v>42705</v>
      </c>
      <c r="AL77" s="26">
        <f>AK77+1</f>
        <v>42706</v>
      </c>
      <c r="AM77" s="26">
        <f t="shared" ref="AM77" si="236">AL77+1</f>
        <v>42707</v>
      </c>
      <c r="AN77" s="26">
        <f t="shared" ref="AN77" si="237">AM77+1</f>
        <v>42708</v>
      </c>
      <c r="AO77" s="26">
        <f t="shared" ref="AO77" si="238">AN77+1</f>
        <v>42709</v>
      </c>
      <c r="AP77" s="26">
        <f t="shared" ref="AP77" si="239">AO77+1</f>
        <v>42710</v>
      </c>
      <c r="AQ77" s="26">
        <f t="shared" ref="AQ77" si="240">AP77+1</f>
        <v>42711</v>
      </c>
      <c r="AR77" s="26">
        <f t="shared" ref="AR77" si="241">AQ77+1</f>
        <v>42712</v>
      </c>
      <c r="AS77" s="26">
        <f t="shared" ref="AS77" si="242">AR77+1</f>
        <v>42713</v>
      </c>
      <c r="AT77" s="26">
        <f t="shared" ref="AT77" si="243">AS77+1</f>
        <v>42714</v>
      </c>
      <c r="AU77" s="26">
        <f t="shared" ref="AU77" si="244">AT77+1</f>
        <v>42715</v>
      </c>
      <c r="AV77" s="26">
        <f t="shared" ref="AV77" si="245">AU77+1</f>
        <v>42716</v>
      </c>
      <c r="AW77" s="26">
        <f t="shared" ref="AW77" si="246">AV77+1</f>
        <v>42717</v>
      </c>
      <c r="AX77" s="26">
        <f t="shared" ref="AX77" si="247">AW77+1</f>
        <v>42718</v>
      </c>
      <c r="AY77" s="26">
        <f t="shared" ref="AY77" si="248">AX77+1</f>
        <v>42719</v>
      </c>
      <c r="AZ77" s="26">
        <f t="shared" ref="AZ77" si="249">AY77+1</f>
        <v>42720</v>
      </c>
      <c r="BA77" s="26">
        <f t="shared" ref="BA77" si="250">AZ77+1</f>
        <v>42721</v>
      </c>
      <c r="BB77" s="26">
        <f t="shared" ref="BB77" si="251">BA77+1</f>
        <v>42722</v>
      </c>
      <c r="BC77" s="26">
        <f t="shared" ref="BC77" si="252">BB77+1</f>
        <v>42723</v>
      </c>
      <c r="BD77" s="26">
        <f t="shared" ref="BD77" si="253">BC77+1</f>
        <v>42724</v>
      </c>
      <c r="BE77" s="26">
        <f t="shared" ref="BE77" si="254">BD77+1</f>
        <v>42725</v>
      </c>
      <c r="BF77" s="26">
        <f t="shared" ref="BF77" si="255">BE77+1</f>
        <v>42726</v>
      </c>
      <c r="BG77" s="26">
        <f t="shared" ref="BG77" si="256">BF77+1</f>
        <v>42727</v>
      </c>
      <c r="BH77" s="26">
        <f t="shared" ref="BH77" si="257">BG77+1</f>
        <v>42728</v>
      </c>
      <c r="BI77" s="26">
        <f t="shared" ref="BI77" si="258">BH77+1</f>
        <v>42729</v>
      </c>
      <c r="BJ77" s="26">
        <f t="shared" ref="BJ77" si="259">BI77+1</f>
        <v>42730</v>
      </c>
      <c r="BK77" s="26">
        <f t="shared" ref="BK77" si="260">BJ77+1</f>
        <v>42731</v>
      </c>
      <c r="BL77" s="26">
        <f t="shared" ref="BL77" si="261">BK77+1</f>
        <v>42732</v>
      </c>
      <c r="BM77" s="26">
        <f>IF(BL77+1&gt;EOMONTH(AK76,0),"",BL77+1)</f>
        <v>42733</v>
      </c>
      <c r="BN77" s="26">
        <f>IF(BM77="","",IF(BM77+1&gt;EOMONTH($AK$76,0),"",BM77+1))</f>
        <v>42734</v>
      </c>
      <c r="BO77" s="26">
        <f>IF(BN77="","",IF(BN77+1&gt;EOMONTH($AK$76,0),"",BN77+1))</f>
        <v>42735</v>
      </c>
    </row>
    <row r="78" spans="1:67" ht="24.95" customHeight="1">
      <c r="A78" s="76" t="str">
        <f>Données!E15</f>
        <v>Julien</v>
      </c>
      <c r="B78" s="76"/>
      <c r="C78" s="28"/>
      <c r="D78" s="28"/>
      <c r="E78" s="28"/>
      <c r="F78" s="28"/>
      <c r="G78" s="28"/>
      <c r="H78" s="28"/>
      <c r="I78" s="28"/>
      <c r="J78" s="28"/>
      <c r="K78" s="28"/>
      <c r="L78" s="50"/>
      <c r="M78" s="50"/>
      <c r="N78" s="28"/>
      <c r="O78" s="28"/>
      <c r="P78" s="28"/>
      <c r="Q78" s="28"/>
      <c r="R78" s="28"/>
      <c r="S78" s="28"/>
      <c r="T78" s="28"/>
      <c r="U78" s="28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11" t="e">
        <f>IF(COUNTIF(#REF!,"*RT")+(COUNTIF(#REF!,"*RT2")/2)=0,"",COUNTIF(#REF!,"*RT")+(COUNTIF(#REF!,"*RT2")/2))</f>
        <v>#REF!</v>
      </c>
      <c r="AI78" s="76" t="str">
        <f>Données!E15</f>
        <v>Julien</v>
      </c>
      <c r="AJ78" s="76"/>
      <c r="AK78" s="28"/>
      <c r="AL78" s="28"/>
      <c r="AM78" s="28"/>
      <c r="AN78" s="28"/>
      <c r="AO78" s="28"/>
      <c r="AP78" s="28"/>
      <c r="AQ78" s="28"/>
      <c r="AR78" s="28"/>
      <c r="AS78" s="28"/>
      <c r="AT78" s="50"/>
      <c r="AU78" s="50"/>
      <c r="AV78" s="28"/>
      <c r="AW78" s="28"/>
      <c r="AX78" s="28"/>
      <c r="AY78" s="28"/>
      <c r="AZ78" s="28"/>
      <c r="BA78" s="28"/>
      <c r="BB78" s="28"/>
      <c r="BC78" s="28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</row>
    <row r="79" spans="1:67" ht="24.95" customHeight="1">
      <c r="A79" s="76" t="str">
        <f>Données!E16</f>
        <v>Gérard</v>
      </c>
      <c r="B79" s="76"/>
      <c r="C79" s="28"/>
      <c r="D79" s="28"/>
      <c r="E79" s="28"/>
      <c r="F79" s="28"/>
      <c r="G79" s="28"/>
      <c r="H79" s="28"/>
      <c r="I79" s="28"/>
      <c r="J79" s="28"/>
      <c r="K79" s="28"/>
      <c r="L79" s="50"/>
      <c r="M79" s="50"/>
      <c r="N79" s="28"/>
      <c r="O79" s="28"/>
      <c r="P79" s="28"/>
      <c r="Q79" s="28"/>
      <c r="R79" s="28"/>
      <c r="S79" s="28"/>
      <c r="T79" s="28"/>
      <c r="U79" s="28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3" t="s">
        <v>15</v>
      </c>
      <c r="AI79" s="76" t="str">
        <f>Données!E16</f>
        <v>Gérard</v>
      </c>
      <c r="AJ79" s="76"/>
      <c r="AK79" s="28"/>
      <c r="AL79" s="28"/>
      <c r="AM79" s="28"/>
      <c r="AN79" s="28"/>
      <c r="AO79" s="28"/>
      <c r="AP79" s="28"/>
      <c r="AQ79" s="28"/>
      <c r="AR79" s="28"/>
      <c r="AS79" s="28"/>
      <c r="AT79" s="50"/>
      <c r="AU79" s="50"/>
      <c r="AV79" s="28"/>
      <c r="AW79" s="28"/>
      <c r="AX79" s="28"/>
      <c r="AY79" s="28"/>
      <c r="AZ79" s="28"/>
      <c r="BA79" s="28"/>
      <c r="BB79" s="28"/>
      <c r="BC79" s="28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</row>
    <row r="80" spans="1:67" ht="24.95" customHeight="1">
      <c r="A80" s="76" t="str">
        <f>Données!E17</f>
        <v>Yannick</v>
      </c>
      <c r="B80" s="76"/>
      <c r="C80" s="28"/>
      <c r="D80" s="28"/>
      <c r="E80" s="28"/>
      <c r="F80" s="28"/>
      <c r="G80" s="28"/>
      <c r="H80" s="28"/>
      <c r="I80" s="28"/>
      <c r="J80" s="28"/>
      <c r="K80" s="28"/>
      <c r="L80" s="50"/>
      <c r="M80" s="50"/>
      <c r="N80" s="28"/>
      <c r="O80" s="28"/>
      <c r="P80" s="28"/>
      <c r="Q80" s="28"/>
      <c r="R80" s="28"/>
      <c r="S80" s="28"/>
      <c r="T80" s="28"/>
      <c r="U80" s="28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I80" s="76" t="str">
        <f>Données!E17</f>
        <v>Yannick</v>
      </c>
      <c r="AJ80" s="76"/>
      <c r="AK80" s="28"/>
      <c r="AL80" s="28"/>
      <c r="AM80" s="28"/>
      <c r="AN80" s="28"/>
      <c r="AO80" s="28"/>
      <c r="AP80" s="28"/>
      <c r="AQ80" s="28"/>
      <c r="AR80" s="28"/>
      <c r="AS80" s="28"/>
      <c r="AT80" s="50"/>
      <c r="AU80" s="50"/>
      <c r="AV80" s="28"/>
      <c r="AW80" s="28"/>
      <c r="AX80" s="28"/>
      <c r="AY80" s="28"/>
      <c r="AZ80" s="28"/>
      <c r="BA80" s="28"/>
      <c r="BB80" s="28"/>
      <c r="BC80" s="28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</row>
    <row r="81" spans="1:67" ht="24.95" customHeight="1">
      <c r="A81" s="76" t="str">
        <f>Données!E18</f>
        <v>Gilles</v>
      </c>
      <c r="B81" s="76"/>
      <c r="C81" s="28"/>
      <c r="D81" s="28"/>
      <c r="E81" s="28"/>
      <c r="F81" s="28"/>
      <c r="G81" s="28"/>
      <c r="H81" s="28"/>
      <c r="I81" s="28"/>
      <c r="J81" s="28"/>
      <c r="K81" s="28"/>
      <c r="L81" s="50"/>
      <c r="M81" s="50"/>
      <c r="N81" s="28"/>
      <c r="O81" s="28"/>
      <c r="P81" s="28"/>
      <c r="Q81" s="28"/>
      <c r="R81" s="28"/>
      <c r="S81" s="28"/>
      <c r="T81" s="28"/>
      <c r="U81" s="28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I81" s="76" t="str">
        <f>Données!E18</f>
        <v>Gilles</v>
      </c>
      <c r="AJ81" s="76"/>
      <c r="AK81" s="28"/>
      <c r="AL81" s="28"/>
      <c r="AM81" s="28"/>
      <c r="AN81" s="28"/>
      <c r="AO81" s="28"/>
      <c r="AP81" s="28"/>
      <c r="AQ81" s="28"/>
      <c r="AR81" s="28"/>
      <c r="AS81" s="28"/>
      <c r="AT81" s="50"/>
      <c r="AU81" s="50"/>
      <c r="AV81" s="28"/>
      <c r="AW81" s="28"/>
      <c r="AX81" s="28"/>
      <c r="AY81" s="28"/>
      <c r="AZ81" s="28"/>
      <c r="BA81" s="28"/>
      <c r="BB81" s="28"/>
      <c r="BC81" s="28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</row>
    <row r="82" spans="1:67" ht="24.95" customHeight="1">
      <c r="A82" s="76" t="str">
        <f>Données!E19</f>
        <v>Jean paul</v>
      </c>
      <c r="B82" s="76"/>
      <c r="C82" s="28"/>
      <c r="D82" s="28"/>
      <c r="E82" s="28"/>
      <c r="F82" s="28"/>
      <c r="G82" s="28"/>
      <c r="H82" s="28"/>
      <c r="I82" s="28"/>
      <c r="J82" s="28"/>
      <c r="K82" s="28"/>
      <c r="L82" s="50"/>
      <c r="M82" s="50"/>
      <c r="N82" s="28"/>
      <c r="O82" s="28"/>
      <c r="P82" s="28"/>
      <c r="Q82" s="28"/>
      <c r="R82" s="28"/>
      <c r="S82" s="28"/>
      <c r="T82" s="28"/>
      <c r="U82" s="28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I82" s="76" t="str">
        <f>Données!E19</f>
        <v>Jean paul</v>
      </c>
      <c r="AJ82" s="76"/>
      <c r="AK82" s="28"/>
      <c r="AL82" s="28"/>
      <c r="AM82" s="28"/>
      <c r="AN82" s="28"/>
      <c r="AO82" s="28"/>
      <c r="AP82" s="28"/>
      <c r="AQ82" s="28"/>
      <c r="AR82" s="28"/>
      <c r="AS82" s="28"/>
      <c r="AT82" s="50"/>
      <c r="AU82" s="50"/>
      <c r="AV82" s="28"/>
      <c r="AW82" s="28"/>
      <c r="AX82" s="28"/>
      <c r="AY82" s="28"/>
      <c r="AZ82" s="28"/>
      <c r="BA82" s="28"/>
      <c r="BB82" s="28"/>
      <c r="BC82" s="28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</row>
    <row r="83" spans="1:67" ht="24.95" customHeight="1">
      <c r="A83" s="76" t="str">
        <f>Données!E20</f>
        <v>Anthony</v>
      </c>
      <c r="B83" s="76"/>
      <c r="C83" s="28"/>
      <c r="D83" s="28"/>
      <c r="E83" s="28"/>
      <c r="F83" s="28"/>
      <c r="G83" s="28"/>
      <c r="H83" s="28"/>
      <c r="I83" s="28"/>
      <c r="J83" s="28"/>
      <c r="K83" s="28"/>
      <c r="L83" s="50"/>
      <c r="M83" s="50"/>
      <c r="N83" s="28"/>
      <c r="O83" s="28"/>
      <c r="P83" s="28"/>
      <c r="Q83" s="28"/>
      <c r="R83" s="28"/>
      <c r="S83" s="28"/>
      <c r="T83" s="28"/>
      <c r="U83" s="28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I83" s="76" t="str">
        <f>Données!E20</f>
        <v>Anthony</v>
      </c>
      <c r="AJ83" s="76"/>
      <c r="AK83" s="28"/>
      <c r="AL83" s="28"/>
      <c r="AM83" s="28"/>
      <c r="AN83" s="28"/>
      <c r="AO83" s="28"/>
      <c r="AP83" s="28"/>
      <c r="AQ83" s="28"/>
      <c r="AR83" s="28"/>
      <c r="AS83" s="28"/>
      <c r="AT83" s="50"/>
      <c r="AU83" s="50"/>
      <c r="AV83" s="28"/>
      <c r="AW83" s="28"/>
      <c r="AX83" s="28"/>
      <c r="AY83" s="28"/>
      <c r="AZ83" s="28"/>
      <c r="BA83" s="28"/>
      <c r="BB83" s="28"/>
      <c r="BC83" s="28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</row>
    <row r="84" spans="1:67" ht="24.95" customHeight="1">
      <c r="A84" s="76" t="str">
        <f>Données!E21</f>
        <v>Jean chrsitophe</v>
      </c>
      <c r="B84" s="76"/>
      <c r="C84" s="28"/>
      <c r="D84" s="28"/>
      <c r="E84" s="28"/>
      <c r="F84" s="28"/>
      <c r="G84" s="28"/>
      <c r="H84" s="28"/>
      <c r="I84" s="28"/>
      <c r="J84" s="28"/>
      <c r="K84" s="28"/>
      <c r="L84" s="50"/>
      <c r="M84" s="50"/>
      <c r="N84" s="28"/>
      <c r="O84" s="28"/>
      <c r="P84" s="28"/>
      <c r="Q84" s="28"/>
      <c r="R84" s="28"/>
      <c r="S84" s="28"/>
      <c r="T84" s="28"/>
      <c r="U84" s="28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I84" s="76" t="str">
        <f>Données!E21</f>
        <v>Jean chrsitophe</v>
      </c>
      <c r="AJ84" s="76"/>
      <c r="AK84" s="28"/>
      <c r="AL84" s="28"/>
      <c r="AM84" s="28"/>
      <c r="AN84" s="28"/>
      <c r="AO84" s="28"/>
      <c r="AP84" s="28"/>
      <c r="AQ84" s="28"/>
      <c r="AR84" s="28"/>
      <c r="AS84" s="28"/>
      <c r="AT84" s="50"/>
      <c r="AU84" s="50"/>
      <c r="AV84" s="28"/>
      <c r="AW84" s="28"/>
      <c r="AX84" s="28"/>
      <c r="AY84" s="28"/>
      <c r="AZ84" s="28"/>
      <c r="BA84" s="28"/>
      <c r="BB84" s="28"/>
      <c r="BC84" s="28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</row>
    <row r="85" spans="1:67" ht="24.95" customHeight="1">
      <c r="A85" s="76" t="str">
        <f>Données!E22</f>
        <v>Eric</v>
      </c>
      <c r="B85" s="76"/>
      <c r="C85" s="28"/>
      <c r="D85" s="28"/>
      <c r="E85" s="28"/>
      <c r="F85" s="28"/>
      <c r="G85" s="28"/>
      <c r="H85" s="28"/>
      <c r="I85" s="28"/>
      <c r="J85" s="28"/>
      <c r="K85" s="28"/>
      <c r="L85" s="50"/>
      <c r="M85" s="50"/>
      <c r="N85" s="28"/>
      <c r="O85" s="28"/>
      <c r="P85" s="28"/>
      <c r="Q85" s="28"/>
      <c r="R85" s="28"/>
      <c r="S85" s="28"/>
      <c r="T85" s="28"/>
      <c r="U85" s="28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I85" s="76" t="str">
        <f>Données!E22</f>
        <v>Eric</v>
      </c>
      <c r="AJ85" s="76"/>
      <c r="AK85" s="28"/>
      <c r="AL85" s="28"/>
      <c r="AM85" s="28"/>
      <c r="AN85" s="28"/>
      <c r="AO85" s="28"/>
      <c r="AP85" s="28"/>
      <c r="AQ85" s="28"/>
      <c r="AR85" s="28"/>
      <c r="AS85" s="28"/>
      <c r="AT85" s="50"/>
      <c r="AU85" s="50"/>
      <c r="AV85" s="28"/>
      <c r="AW85" s="28"/>
      <c r="AX85" s="28"/>
      <c r="AY85" s="28"/>
      <c r="AZ85" s="28"/>
      <c r="BA85" s="28"/>
      <c r="BB85" s="28"/>
      <c r="BC85" s="28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</row>
    <row r="86" spans="1:67" ht="24.95" customHeight="1">
      <c r="A86" s="76">
        <f>Données!E108</f>
        <v>0</v>
      </c>
      <c r="B86" s="76"/>
      <c r="C86" s="28"/>
      <c r="D86" s="28"/>
      <c r="E86" s="28"/>
      <c r="F86" s="28"/>
      <c r="G86" s="28"/>
      <c r="H86" s="28"/>
      <c r="I86" s="28"/>
      <c r="J86" s="28"/>
      <c r="K86" s="28"/>
      <c r="L86" s="50"/>
      <c r="M86" s="50"/>
      <c r="N86" s="28"/>
      <c r="O86" s="28"/>
      <c r="P86" s="28"/>
      <c r="Q86" s="28"/>
      <c r="R86" s="28"/>
      <c r="S86" s="28"/>
      <c r="T86" s="28"/>
      <c r="U86" s="28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I86" s="76">
        <f>Données!AM108</f>
        <v>0</v>
      </c>
      <c r="AJ86" s="76"/>
      <c r="AK86" s="28"/>
      <c r="AL86" s="28"/>
      <c r="AM86" s="28"/>
      <c r="AN86" s="28"/>
      <c r="AO86" s="28"/>
      <c r="AP86" s="28"/>
      <c r="AQ86" s="28"/>
      <c r="AR86" s="28"/>
      <c r="AS86" s="28"/>
      <c r="AT86" s="50"/>
      <c r="AU86" s="50"/>
      <c r="AV86" s="28"/>
      <c r="AW86" s="28"/>
      <c r="AX86" s="28"/>
      <c r="AY86" s="28"/>
      <c r="AZ86" s="28"/>
      <c r="BA86" s="28"/>
      <c r="BB86" s="28"/>
      <c r="BC86" s="28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</row>
    <row r="87" spans="1:67">
      <c r="A87" s="77"/>
      <c r="B87" s="77"/>
      <c r="C87" s="17"/>
      <c r="D87" s="17"/>
      <c r="E87" s="18"/>
      <c r="F87" s="18"/>
      <c r="G87" s="19"/>
      <c r="H87" s="19"/>
      <c r="I87" s="2"/>
      <c r="J87" s="2"/>
      <c r="K87" s="25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I87" s="77"/>
      <c r="AJ87" s="77"/>
      <c r="AK87" s="17"/>
      <c r="AL87" s="17"/>
      <c r="AM87" s="18"/>
      <c r="AN87" s="18"/>
      <c r="AO87" s="19"/>
      <c r="AP87" s="19"/>
      <c r="AQ87" s="2"/>
      <c r="AR87" s="2"/>
      <c r="AS87" s="25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</row>
    <row r="88" spans="1:67" ht="16.5" customHeight="1">
      <c r="A88" s="77"/>
      <c r="B88" s="77"/>
      <c r="C88" s="2"/>
      <c r="D88" s="2"/>
      <c r="E88" s="53" t="s">
        <v>34</v>
      </c>
      <c r="F88" s="53"/>
      <c r="G88" s="53"/>
      <c r="H88" s="53"/>
      <c r="I88" s="53"/>
      <c r="J88" s="22"/>
      <c r="K88" s="23"/>
      <c r="L88" s="23"/>
      <c r="M88" s="54" t="str">
        <f>Données!H10</f>
        <v>STAGE</v>
      </c>
      <c r="N88" s="54"/>
      <c r="O88" s="54"/>
      <c r="P88" s="54"/>
      <c r="Q88" s="54"/>
      <c r="R88" s="22"/>
      <c r="S88" s="23"/>
      <c r="T88" s="23"/>
      <c r="U88" s="55" t="str">
        <f>Données!H12</f>
        <v>CONGES SANS SOLDES</v>
      </c>
      <c r="V88" s="55"/>
      <c r="W88" s="55"/>
      <c r="X88" s="55"/>
      <c r="Y88" s="55"/>
      <c r="Z88" s="22"/>
      <c r="AA88" s="2"/>
      <c r="AB88" s="2"/>
      <c r="AC88" s="2"/>
      <c r="AD88" s="2"/>
      <c r="AE88" s="2"/>
      <c r="AF88" s="2"/>
      <c r="AG88" s="2"/>
      <c r="AI88" s="77"/>
      <c r="AJ88" s="77"/>
      <c r="AK88" s="2"/>
      <c r="AL88" s="2"/>
      <c r="AM88" s="53" t="str">
        <f>Données!H7</f>
        <v>MALADIE</v>
      </c>
      <c r="AN88" s="53"/>
      <c r="AO88" s="53"/>
      <c r="AP88" s="53"/>
      <c r="AQ88" s="53"/>
      <c r="AR88" s="22"/>
      <c r="AS88" s="23"/>
      <c r="AT88" s="23"/>
      <c r="AU88" s="54" t="str">
        <f>Données!H10</f>
        <v>STAGE</v>
      </c>
      <c r="AV88" s="54"/>
      <c r="AW88" s="54"/>
      <c r="AX88" s="54"/>
      <c r="AY88" s="54"/>
      <c r="AZ88" s="22"/>
      <c r="BA88" s="23"/>
      <c r="BB88" s="23"/>
      <c r="BC88" s="55" t="str">
        <f>Données!H12</f>
        <v>CONGES SANS SOLDES</v>
      </c>
      <c r="BD88" s="55"/>
      <c r="BE88" s="55"/>
      <c r="BF88" s="55"/>
      <c r="BG88" s="55"/>
      <c r="BH88" s="22"/>
      <c r="BI88" s="2"/>
      <c r="BJ88" s="2"/>
      <c r="BK88" s="2"/>
      <c r="BL88" s="2"/>
      <c r="BM88" s="2"/>
      <c r="BN88" s="2"/>
      <c r="BO88" s="2"/>
    </row>
    <row r="89" spans="1:67" ht="16.5" customHeight="1">
      <c r="A89" s="77"/>
      <c r="B89" s="77"/>
      <c r="C89" s="2"/>
      <c r="D89" s="2"/>
      <c r="E89" s="56" t="str">
        <f>Données!H8</f>
        <v xml:space="preserve">CONGES </v>
      </c>
      <c r="F89" s="56"/>
      <c r="G89" s="56"/>
      <c r="H89" s="56"/>
      <c r="I89" s="56"/>
      <c r="J89" s="22"/>
      <c r="K89" s="23"/>
      <c r="L89" s="23"/>
      <c r="M89" s="57" t="str">
        <f>Données!H11</f>
        <v>CONGES PATERNITE</v>
      </c>
      <c r="N89" s="57"/>
      <c r="O89" s="57"/>
      <c r="P89" s="57"/>
      <c r="Q89" s="57"/>
      <c r="R89" s="22"/>
      <c r="S89" s="23"/>
      <c r="T89" s="23"/>
      <c r="U89" s="58">
        <v>0</v>
      </c>
      <c r="V89" s="58"/>
      <c r="W89" s="58"/>
      <c r="X89" s="58"/>
      <c r="Y89" s="58"/>
      <c r="Z89" s="22"/>
      <c r="AA89" s="2"/>
      <c r="AB89" s="2"/>
      <c r="AC89" s="2"/>
      <c r="AD89" s="2"/>
      <c r="AE89" s="2"/>
      <c r="AF89" s="2"/>
      <c r="AG89" s="2"/>
      <c r="AI89" s="77"/>
      <c r="AJ89" s="77"/>
      <c r="AK89" s="2"/>
      <c r="AL89" s="2"/>
      <c r="AM89" s="56" t="str">
        <f>Données!H8</f>
        <v xml:space="preserve">CONGES </v>
      </c>
      <c r="AN89" s="56"/>
      <c r="AO89" s="56"/>
      <c r="AP89" s="56"/>
      <c r="AQ89" s="56"/>
      <c r="AR89" s="22"/>
      <c r="AS89" s="23"/>
      <c r="AT89" s="23"/>
      <c r="AU89" s="57" t="str">
        <f>Données!H11</f>
        <v>CONGES PATERNITE</v>
      </c>
      <c r="AV89" s="57"/>
      <c r="AW89" s="57"/>
      <c r="AX89" s="57"/>
      <c r="AY89" s="57"/>
      <c r="AZ89" s="22"/>
      <c r="BA89" s="23"/>
      <c r="BB89" s="23"/>
      <c r="BC89" s="58">
        <v>0</v>
      </c>
      <c r="BD89" s="58"/>
      <c r="BE89" s="58"/>
      <c r="BF89" s="58"/>
      <c r="BG89" s="58"/>
      <c r="BH89" s="22"/>
      <c r="BI89" s="2"/>
      <c r="BJ89" s="2"/>
      <c r="BK89" s="2"/>
      <c r="BL89" s="2"/>
      <c r="BM89" s="2"/>
      <c r="BN89" s="2"/>
      <c r="BO89" s="2"/>
    </row>
    <row r="90" spans="1:67" ht="16.5" customHeight="1">
      <c r="A90" s="77"/>
      <c r="B90" s="77"/>
      <c r="C90" s="2"/>
      <c r="D90" s="2"/>
      <c r="E90" s="61" t="str">
        <f>Données!H9</f>
        <v>RECUP</v>
      </c>
      <c r="F90" s="61"/>
      <c r="G90" s="61"/>
      <c r="H90" s="61"/>
      <c r="I90" s="61"/>
      <c r="J90" s="22"/>
      <c r="K90" s="2"/>
      <c r="L90" s="23"/>
      <c r="M90" s="51"/>
      <c r="N90" s="51"/>
      <c r="O90" s="51"/>
      <c r="P90" s="51"/>
      <c r="Q90" s="51"/>
      <c r="R90" s="22"/>
      <c r="S90" s="23"/>
      <c r="T90" s="23"/>
      <c r="U90" s="52">
        <v>0</v>
      </c>
      <c r="V90" s="52"/>
      <c r="W90" s="52"/>
      <c r="X90" s="52"/>
      <c r="Y90" s="52"/>
      <c r="Z90" s="22"/>
      <c r="AA90" s="2"/>
      <c r="AB90" s="2"/>
      <c r="AC90" s="2"/>
      <c r="AD90" s="2"/>
      <c r="AE90" s="2"/>
      <c r="AF90" s="2"/>
      <c r="AG90" s="2"/>
      <c r="AI90" s="77"/>
      <c r="AJ90" s="77"/>
      <c r="AK90" s="2"/>
      <c r="AL90" s="2"/>
      <c r="AM90" s="61" t="str">
        <f>Données!H9</f>
        <v>RECUP</v>
      </c>
      <c r="AN90" s="61"/>
      <c r="AO90" s="61"/>
      <c r="AP90" s="61"/>
      <c r="AQ90" s="61"/>
      <c r="AR90" s="22"/>
      <c r="AS90" s="2"/>
      <c r="AT90" s="23"/>
      <c r="AU90" s="51"/>
      <c r="AV90" s="51"/>
      <c r="AW90" s="51"/>
      <c r="AX90" s="51"/>
      <c r="AY90" s="51"/>
      <c r="AZ90" s="22"/>
      <c r="BA90" s="23"/>
      <c r="BB90" s="23"/>
      <c r="BC90" s="52">
        <v>0</v>
      </c>
      <c r="BD90" s="52"/>
      <c r="BE90" s="52"/>
      <c r="BF90" s="52"/>
      <c r="BG90" s="52"/>
      <c r="BH90" s="22"/>
      <c r="BI90" s="2"/>
      <c r="BJ90" s="2"/>
      <c r="BK90" s="2"/>
      <c r="BL90" s="2"/>
      <c r="BM90" s="2"/>
      <c r="BN90" s="2"/>
      <c r="BO90" s="2"/>
    </row>
  </sheetData>
  <mergeCells count="300">
    <mergeCell ref="AM90:AQ90"/>
    <mergeCell ref="AU90:AY90"/>
    <mergeCell ref="BC90:BG90"/>
    <mergeCell ref="A90:B90"/>
    <mergeCell ref="E90:I90"/>
    <mergeCell ref="M90:Q90"/>
    <mergeCell ref="U90:Y90"/>
    <mergeCell ref="AI90:AJ90"/>
    <mergeCell ref="AM89:AQ89"/>
    <mergeCell ref="AU89:AY89"/>
    <mergeCell ref="BC89:BG89"/>
    <mergeCell ref="A89:B89"/>
    <mergeCell ref="E89:I89"/>
    <mergeCell ref="M89:Q89"/>
    <mergeCell ref="U89:Y89"/>
    <mergeCell ref="AI89:AJ89"/>
    <mergeCell ref="AM88:AQ88"/>
    <mergeCell ref="AU88:AY88"/>
    <mergeCell ref="BC88:BG88"/>
    <mergeCell ref="A86:B86"/>
    <mergeCell ref="AI86:AJ86"/>
    <mergeCell ref="A87:B87"/>
    <mergeCell ref="AI87:AJ87"/>
    <mergeCell ref="A88:B88"/>
    <mergeCell ref="E88:I88"/>
    <mergeCell ref="M88:Q88"/>
    <mergeCell ref="U88:Y88"/>
    <mergeCell ref="AI88:AJ88"/>
    <mergeCell ref="A83:B83"/>
    <mergeCell ref="AI83:AJ83"/>
    <mergeCell ref="A84:B84"/>
    <mergeCell ref="AI84:AJ84"/>
    <mergeCell ref="A85:B85"/>
    <mergeCell ref="AI85:AJ85"/>
    <mergeCell ref="A80:B80"/>
    <mergeCell ref="AI80:AJ80"/>
    <mergeCell ref="A81:B81"/>
    <mergeCell ref="AI81:AJ81"/>
    <mergeCell ref="A82:B82"/>
    <mergeCell ref="AI82:AJ82"/>
    <mergeCell ref="A77:B77"/>
    <mergeCell ref="AI77:AJ77"/>
    <mergeCell ref="A78:B78"/>
    <mergeCell ref="AI78:AJ78"/>
    <mergeCell ref="A79:B79"/>
    <mergeCell ref="AI79:AJ79"/>
    <mergeCell ref="AM75:AQ75"/>
    <mergeCell ref="AU75:AY75"/>
    <mergeCell ref="BC75:BG75"/>
    <mergeCell ref="A76:B76"/>
    <mergeCell ref="C76:AG76"/>
    <mergeCell ref="AI76:AJ76"/>
    <mergeCell ref="AK76:BO76"/>
    <mergeCell ref="A75:B75"/>
    <mergeCell ref="E75:I75"/>
    <mergeCell ref="M75:Q75"/>
    <mergeCell ref="U75:Y75"/>
    <mergeCell ref="AI75:AJ75"/>
    <mergeCell ref="AM74:AQ74"/>
    <mergeCell ref="AU74:AY74"/>
    <mergeCell ref="BC74:BG74"/>
    <mergeCell ref="A74:B74"/>
    <mergeCell ref="E74:I74"/>
    <mergeCell ref="M74:Q74"/>
    <mergeCell ref="U74:Y74"/>
    <mergeCell ref="AI74:AJ74"/>
    <mergeCell ref="AM73:AQ73"/>
    <mergeCell ref="AU73:AY73"/>
    <mergeCell ref="BC73:BG73"/>
    <mergeCell ref="A71:B71"/>
    <mergeCell ref="AI71:AJ71"/>
    <mergeCell ref="A72:B72"/>
    <mergeCell ref="AI72:AJ72"/>
    <mergeCell ref="A73:B73"/>
    <mergeCell ref="E73:I73"/>
    <mergeCell ref="M73:Q73"/>
    <mergeCell ref="U73:Y73"/>
    <mergeCell ref="AI73:AJ73"/>
    <mergeCell ref="A68:B68"/>
    <mergeCell ref="AI68:AJ68"/>
    <mergeCell ref="A69:B69"/>
    <mergeCell ref="AI69:AJ69"/>
    <mergeCell ref="A70:B70"/>
    <mergeCell ref="AI70:AJ70"/>
    <mergeCell ref="A65:B65"/>
    <mergeCell ref="AI65:AJ65"/>
    <mergeCell ref="A66:B66"/>
    <mergeCell ref="AI66:AJ66"/>
    <mergeCell ref="A67:B67"/>
    <mergeCell ref="AI67:AJ67"/>
    <mergeCell ref="A62:B62"/>
    <mergeCell ref="AI62:AJ62"/>
    <mergeCell ref="A63:B63"/>
    <mergeCell ref="AI63:AJ63"/>
    <mergeCell ref="A64:B64"/>
    <mergeCell ref="AI64:AJ64"/>
    <mergeCell ref="AM60:AQ60"/>
    <mergeCell ref="AU60:AY60"/>
    <mergeCell ref="BC60:BG60"/>
    <mergeCell ref="A61:B61"/>
    <mergeCell ref="C61:AG61"/>
    <mergeCell ref="AI61:AJ61"/>
    <mergeCell ref="AK61:BO61"/>
    <mergeCell ref="A60:B60"/>
    <mergeCell ref="E60:I60"/>
    <mergeCell ref="M60:Q60"/>
    <mergeCell ref="U60:Y60"/>
    <mergeCell ref="AI60:AJ60"/>
    <mergeCell ref="AM59:AQ59"/>
    <mergeCell ref="AU59:AY59"/>
    <mergeCell ref="BC59:BG59"/>
    <mergeCell ref="A59:B59"/>
    <mergeCell ref="E59:I59"/>
    <mergeCell ref="M59:Q59"/>
    <mergeCell ref="U59:Y59"/>
    <mergeCell ref="AI59:AJ59"/>
    <mergeCell ref="AM58:AQ58"/>
    <mergeCell ref="AU58:AY58"/>
    <mergeCell ref="BC58:BG58"/>
    <mergeCell ref="A56:B56"/>
    <mergeCell ref="AI56:AJ56"/>
    <mergeCell ref="A57:B57"/>
    <mergeCell ref="AI57:AJ57"/>
    <mergeCell ref="A58:B58"/>
    <mergeCell ref="E58:I58"/>
    <mergeCell ref="M58:Q58"/>
    <mergeCell ref="U58:Y58"/>
    <mergeCell ref="AI58:AJ58"/>
    <mergeCell ref="A53:B53"/>
    <mergeCell ref="AI53:AJ53"/>
    <mergeCell ref="A54:B54"/>
    <mergeCell ref="AI54:AJ54"/>
    <mergeCell ref="A55:B55"/>
    <mergeCell ref="AI55:AJ55"/>
    <mergeCell ref="A50:B50"/>
    <mergeCell ref="AI50:AJ50"/>
    <mergeCell ref="A51:B51"/>
    <mergeCell ref="AI51:AJ51"/>
    <mergeCell ref="A52:B52"/>
    <mergeCell ref="AI52:AJ52"/>
    <mergeCell ref="A47:B47"/>
    <mergeCell ref="AI47:AJ47"/>
    <mergeCell ref="A48:B48"/>
    <mergeCell ref="AI48:AJ48"/>
    <mergeCell ref="A49:B49"/>
    <mergeCell ref="AI49:AJ49"/>
    <mergeCell ref="AM45:AQ45"/>
    <mergeCell ref="AU45:AY45"/>
    <mergeCell ref="BC45:BG45"/>
    <mergeCell ref="A46:B46"/>
    <mergeCell ref="C46:AG46"/>
    <mergeCell ref="AI46:AJ46"/>
    <mergeCell ref="AK46:BO46"/>
    <mergeCell ref="A45:B45"/>
    <mergeCell ref="E45:I45"/>
    <mergeCell ref="M45:Q45"/>
    <mergeCell ref="U45:Y45"/>
    <mergeCell ref="AI45:AJ45"/>
    <mergeCell ref="AM44:AQ44"/>
    <mergeCell ref="AU44:AY44"/>
    <mergeCell ref="BC44:BG44"/>
    <mergeCell ref="A44:B44"/>
    <mergeCell ref="E44:I44"/>
    <mergeCell ref="M44:Q44"/>
    <mergeCell ref="U44:Y44"/>
    <mergeCell ref="AI44:AJ44"/>
    <mergeCell ref="AM43:AQ43"/>
    <mergeCell ref="AU43:AY43"/>
    <mergeCell ref="BC43:BG43"/>
    <mergeCell ref="A42:B42"/>
    <mergeCell ref="AI42:AJ42"/>
    <mergeCell ref="A43:B43"/>
    <mergeCell ref="E43:I43"/>
    <mergeCell ref="M43:Q43"/>
    <mergeCell ref="U43:Y43"/>
    <mergeCell ref="AI43:AJ43"/>
    <mergeCell ref="A39:B39"/>
    <mergeCell ref="AI39:AJ39"/>
    <mergeCell ref="A40:B40"/>
    <mergeCell ref="AI40:AJ40"/>
    <mergeCell ref="A41:B41"/>
    <mergeCell ref="AI41:AJ41"/>
    <mergeCell ref="A36:B36"/>
    <mergeCell ref="AI36:AJ36"/>
    <mergeCell ref="A37:B37"/>
    <mergeCell ref="AI37:AJ37"/>
    <mergeCell ref="A38:B38"/>
    <mergeCell ref="AI38:AJ38"/>
    <mergeCell ref="A33:B33"/>
    <mergeCell ref="AI33:AJ33"/>
    <mergeCell ref="A34:B34"/>
    <mergeCell ref="AI34:AJ34"/>
    <mergeCell ref="A35:B35"/>
    <mergeCell ref="AI35:AJ35"/>
    <mergeCell ref="A31:B31"/>
    <mergeCell ref="C31:AG31"/>
    <mergeCell ref="AI31:AJ31"/>
    <mergeCell ref="AK31:BO31"/>
    <mergeCell ref="A32:B32"/>
    <mergeCell ref="AI32:AJ32"/>
    <mergeCell ref="AM30:AQ30"/>
    <mergeCell ref="AU30:AY30"/>
    <mergeCell ref="BC30:BG30"/>
    <mergeCell ref="A16:B16"/>
    <mergeCell ref="C16:AG16"/>
    <mergeCell ref="A21:B21"/>
    <mergeCell ref="A25:B25"/>
    <mergeCell ref="A26:B26"/>
    <mergeCell ref="AI27:AJ27"/>
    <mergeCell ref="AI28:AJ28"/>
    <mergeCell ref="AI29:AJ29"/>
    <mergeCell ref="AI30:AJ30"/>
    <mergeCell ref="A30:B30"/>
    <mergeCell ref="E30:I30"/>
    <mergeCell ref="M30:Q30"/>
    <mergeCell ref="U30:Y30"/>
    <mergeCell ref="AM29:AQ29"/>
    <mergeCell ref="AU29:AY29"/>
    <mergeCell ref="BC29:BG29"/>
    <mergeCell ref="A29:B29"/>
    <mergeCell ref="E29:I29"/>
    <mergeCell ref="M29:Q29"/>
    <mergeCell ref="U29:Y29"/>
    <mergeCell ref="AM28:AQ28"/>
    <mergeCell ref="AU28:AY28"/>
    <mergeCell ref="BC28:BG28"/>
    <mergeCell ref="A27:B27"/>
    <mergeCell ref="A28:B28"/>
    <mergeCell ref="E28:I28"/>
    <mergeCell ref="M28:Q28"/>
    <mergeCell ref="U28:Y28"/>
    <mergeCell ref="AK16:BO16"/>
    <mergeCell ref="AI25:AJ25"/>
    <mergeCell ref="AI26:AJ26"/>
    <mergeCell ref="AI21:AJ21"/>
    <mergeCell ref="AI22:AJ22"/>
    <mergeCell ref="AI23:AJ23"/>
    <mergeCell ref="AI24:AJ24"/>
    <mergeCell ref="AI16:AJ16"/>
    <mergeCell ref="AI17:AJ17"/>
    <mergeCell ref="AI18:AJ18"/>
    <mergeCell ref="AI19:AJ19"/>
    <mergeCell ref="AI20:AJ20"/>
    <mergeCell ref="AI15:AJ15"/>
    <mergeCell ref="AM15:AQ15"/>
    <mergeCell ref="AU15:AY15"/>
    <mergeCell ref="BC15:BG15"/>
    <mergeCell ref="AU13:AY13"/>
    <mergeCell ref="BC13:BG13"/>
    <mergeCell ref="AI14:AJ14"/>
    <mergeCell ref="AM14:AQ14"/>
    <mergeCell ref="AU14:AY14"/>
    <mergeCell ref="BC14:BG14"/>
    <mergeCell ref="AI10:AJ10"/>
    <mergeCell ref="AI11:AJ11"/>
    <mergeCell ref="AI12:AJ12"/>
    <mergeCell ref="AI13:AJ13"/>
    <mergeCell ref="AM13:AQ13"/>
    <mergeCell ref="AI5:AJ5"/>
    <mergeCell ref="AI6:AJ6"/>
    <mergeCell ref="AI7:AJ7"/>
    <mergeCell ref="AI8:AJ8"/>
    <mergeCell ref="AI9:AJ9"/>
    <mergeCell ref="AI1:AJ1"/>
    <mergeCell ref="AK1:BO1"/>
    <mergeCell ref="AI2:AJ2"/>
    <mergeCell ref="AI3:AJ3"/>
    <mergeCell ref="AI4:AJ4"/>
    <mergeCell ref="A1:B1"/>
    <mergeCell ref="A2:B2"/>
    <mergeCell ref="A3:B3"/>
    <mergeCell ref="A4:B4"/>
    <mergeCell ref="A5:B5"/>
    <mergeCell ref="A6:B6"/>
    <mergeCell ref="A7:B7"/>
    <mergeCell ref="C1:AG1"/>
    <mergeCell ref="A12:B12"/>
    <mergeCell ref="A15:B15"/>
    <mergeCell ref="A8:B8"/>
    <mergeCell ref="A9:B9"/>
    <mergeCell ref="A10:B10"/>
    <mergeCell ref="A11:B11"/>
    <mergeCell ref="A14:B14"/>
    <mergeCell ref="A13:B13"/>
    <mergeCell ref="E15:I15"/>
    <mergeCell ref="A24:B24"/>
    <mergeCell ref="A17:B17"/>
    <mergeCell ref="A18:B18"/>
    <mergeCell ref="A19:B19"/>
    <mergeCell ref="A20:B20"/>
    <mergeCell ref="A22:B22"/>
    <mergeCell ref="A23:B23"/>
    <mergeCell ref="M15:Q15"/>
    <mergeCell ref="U15:Y15"/>
    <mergeCell ref="E13:I13"/>
    <mergeCell ref="M13:Q13"/>
    <mergeCell ref="U13:Y13"/>
    <mergeCell ref="E14:I14"/>
    <mergeCell ref="M14:Q14"/>
    <mergeCell ref="U14:Y14"/>
  </mergeCells>
  <phoneticPr fontId="3" type="noConversion"/>
  <conditionalFormatting sqref="C2:AG11">
    <cfRule type="expression" dxfId="23" priority="33" stopIfTrue="1">
      <formula>WEEKDAY(C$2,2)&gt;5</formula>
    </cfRule>
    <cfRule type="expression" dxfId="22" priority="44" stopIfTrue="1">
      <formula>AND(C$2&lt;&gt;"",COUNTIF(Fériés,C$2)&gt;0)</formula>
    </cfRule>
  </conditionalFormatting>
  <conditionalFormatting sqref="AK2:BO11">
    <cfRule type="expression" dxfId="21" priority="30" stopIfTrue="1">
      <formula>WEEKDAY(AK$2,2)&gt;5</formula>
    </cfRule>
    <cfRule type="expression" dxfId="20" priority="31" stopIfTrue="1">
      <formula>AND(AK$2&lt;&gt;"",COUNTIF(Fériés,AK$2)&gt;0)</formula>
    </cfRule>
  </conditionalFormatting>
  <conditionalFormatting sqref="C17:AG26">
    <cfRule type="expression" dxfId="19" priority="19" stopIfTrue="1">
      <formula>WEEKDAY(C$17,2)&gt;5</formula>
    </cfRule>
    <cfRule type="expression" dxfId="18" priority="20" stopIfTrue="1">
      <formula>AND(C$17&lt;&gt;"",COUNTIF(Fériés,C$17)&gt;0)</formula>
    </cfRule>
  </conditionalFormatting>
  <conditionalFormatting sqref="AK17:BO26">
    <cfRule type="expression" dxfId="17" priority="17" stopIfTrue="1">
      <formula>WEEKDAY(AK$17,2)&gt;5</formula>
    </cfRule>
    <cfRule type="expression" dxfId="16" priority="18" stopIfTrue="1">
      <formula>AND(AK$17&lt;&gt;"",COUNTIF(Fériés,AK$17)&gt;0)</formula>
    </cfRule>
  </conditionalFormatting>
  <conditionalFormatting sqref="C32:AG41">
    <cfRule type="expression" dxfId="15" priority="15" stopIfTrue="1">
      <formula>WEEKDAY(C$32,2)&gt;5</formula>
    </cfRule>
    <cfRule type="expression" dxfId="14" priority="16" stopIfTrue="1">
      <formula>AND(C$32&lt;&gt;"",COUNTIF(Fériés,C$32)&gt;0)</formula>
    </cfRule>
  </conditionalFormatting>
  <conditionalFormatting sqref="AK32:BO41">
    <cfRule type="expression" dxfId="13" priority="13" stopIfTrue="1">
      <formula>WEEKDAY(AK$32,2)&gt;5</formula>
    </cfRule>
    <cfRule type="expression" dxfId="12" priority="14" stopIfTrue="1">
      <formula>AND(AK$32&lt;&gt;"",COUNTIF(Fériés,AK$32)&gt;0)</formula>
    </cfRule>
  </conditionalFormatting>
  <conditionalFormatting sqref="C47:AG56">
    <cfRule type="expression" dxfId="11" priority="11" stopIfTrue="1">
      <formula>WEEKDAY(C$47,2)&gt;5</formula>
    </cfRule>
    <cfRule type="expression" dxfId="10" priority="12" stopIfTrue="1">
      <formula>AND(C$47&lt;&gt;"",COUNTIF(Fériés,C$47)&gt;0)</formula>
    </cfRule>
  </conditionalFormatting>
  <conditionalFormatting sqref="AK47:BO56">
    <cfRule type="expression" dxfId="9" priority="9" stopIfTrue="1">
      <formula>WEEKDAY(AK$47,2)&gt;5</formula>
    </cfRule>
    <cfRule type="expression" dxfId="8" priority="10" stopIfTrue="1">
      <formula>AND(AK$47&lt;&gt;"",COUNTIF(Fériés,AK$47)&gt;0)</formula>
    </cfRule>
  </conditionalFormatting>
  <conditionalFormatting sqref="C62:AG71">
    <cfRule type="expression" dxfId="7" priority="7" stopIfTrue="1">
      <formula>WEEKDAY(C$62,2)&gt;5</formula>
    </cfRule>
    <cfRule type="expression" dxfId="6" priority="8" stopIfTrue="1">
      <formula>AND(C$62&lt;&gt;"",COUNTIF(Fériés,C$62)&gt;0)</formula>
    </cfRule>
  </conditionalFormatting>
  <conditionalFormatting sqref="AK62:BO71">
    <cfRule type="expression" dxfId="5" priority="5" stopIfTrue="1">
      <formula>WEEKDAY(AK$62,2)&gt;5</formula>
    </cfRule>
    <cfRule type="expression" dxfId="4" priority="6" stopIfTrue="1">
      <formula>AND(AK$62&lt;&gt;"",COUNTIF(Fériés,AK$62)&gt;0)</formula>
    </cfRule>
  </conditionalFormatting>
  <conditionalFormatting sqref="C77:AG86">
    <cfRule type="expression" dxfId="3" priority="3" stopIfTrue="1">
      <formula>WEEKDAY(C$77,2)&gt;5</formula>
    </cfRule>
    <cfRule type="expression" dxfId="2" priority="4" stopIfTrue="1">
      <formula>AND(C$77&lt;&gt;"",COUNTIF(Fériés,C$77)&gt;0)</formula>
    </cfRule>
  </conditionalFormatting>
  <conditionalFormatting sqref="AK77:BO86">
    <cfRule type="expression" dxfId="1" priority="1" stopIfTrue="1">
      <formula>WEEKDAY(AK$77,2)&gt;5</formula>
    </cfRule>
    <cfRule type="expression" dxfId="0" priority="2" stopIfTrue="1">
      <formula>AND(AK$77&lt;&gt;"",COUNTIF(Fériés,AK$77)&gt;0)</formula>
    </cfRule>
  </conditionalFormatting>
  <dataValidations count="1">
    <dataValidation type="custom" allowBlank="1" showInputMessage="1" showErrorMessage="1" sqref="N77:O77 U77:V77 C77 AB77:AC77 G77:H77 AV77:AW77 BC77:BD77 AK77 BJ77:BK77 AO77:AP77 N62:O62 U62:V62 C62 AB62:AC62 G62:H62 AV62:AW62 BC62:BD62 AK62 BJ62:BK62 AO62:AP62 AO47:AP47 BJ47:BK47 AK47 BC47:BD47 AV47:AW47 N47:O47 U47:V47 C47 AB47:AC47 G47:H47 N32:O32 U32:V32 C32 AB32:AC32 G32:H32 AV32:AW32 BC32:BD32 AK32 BJ32:BK32 AO32:AP32 N17:O17 U17:V17 C17 AB17:AC17 G17:H17 AV17:AW17 BC17:BD17 AK17 BJ17:BK17 AO17:AP17 AO2:AP2 BJ2:BK2 AK2 BC2:BD2 AV2:AW2 N2:O2 U2:V2 C2 AB2:AC2 G2:H2">
      <formula1>"&gt;0"</formula1>
    </dataValidation>
  </dataValidations>
  <pageMargins left="0" right="0" top="0" bottom="0" header="0" footer="0"/>
  <pageSetup paperSize="9" scale="50" fitToHeight="0" orientation="landscape" horizontalDpi="4294967293" verticalDpi="300" r:id="rId1"/>
  <headerFooter scaleWithDoc="0"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P21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6" width="11.42578125" style="4"/>
    <col min="7" max="7" width="12" style="4" bestFit="1" customWidth="1"/>
    <col min="8" max="14" width="11.42578125" style="4"/>
    <col min="15" max="15" width="24.140625" style="4" bestFit="1" customWidth="1"/>
    <col min="16" max="16384" width="11.42578125" style="4"/>
  </cols>
  <sheetData>
    <row r="1" spans="1:16">
      <c r="A1" s="24">
        <v>2016</v>
      </c>
      <c r="C1" s="67" t="s">
        <v>24</v>
      </c>
      <c r="D1" s="67"/>
      <c r="E1" s="67"/>
    </row>
    <row r="2" spans="1:16" ht="15">
      <c r="A2" s="68" t="s">
        <v>32</v>
      </c>
      <c r="B2" s="68"/>
      <c r="C2" s="5" t="s">
        <v>12</v>
      </c>
      <c r="D2" s="6" t="s">
        <v>13</v>
      </c>
      <c r="E2" s="7" t="s">
        <v>14</v>
      </c>
      <c r="F2" s="13" t="s">
        <v>31</v>
      </c>
      <c r="G2" s="12" t="s">
        <v>29</v>
      </c>
      <c r="H2" s="8"/>
    </row>
    <row r="3" spans="1:16" ht="25.5">
      <c r="A3" s="63" t="str">
        <f>Données!E15</f>
        <v>Julien</v>
      </c>
      <c r="B3" s="64"/>
      <c r="C3" s="14"/>
      <c r="D3" s="14"/>
      <c r="E3" s="14"/>
      <c r="F3" s="14"/>
      <c r="G3" s="14"/>
      <c r="H3" s="9"/>
    </row>
    <row r="4" spans="1:16" ht="25.5">
      <c r="A4" s="63" t="str">
        <f>Données!E16</f>
        <v>Gérard</v>
      </c>
      <c r="B4" s="64"/>
      <c r="C4" s="14"/>
      <c r="D4" s="14"/>
      <c r="E4" s="14"/>
      <c r="F4" s="14"/>
      <c r="G4" s="14"/>
      <c r="H4" s="9"/>
      <c r="N4" s="62"/>
      <c r="O4" s="62"/>
      <c r="P4" s="30"/>
    </row>
    <row r="5" spans="1:16" ht="25.5">
      <c r="A5" s="65"/>
      <c r="B5" s="66"/>
      <c r="C5" s="15"/>
      <c r="D5" s="15"/>
      <c r="E5" s="15"/>
      <c r="F5" s="15"/>
      <c r="G5" s="15"/>
      <c r="H5" s="16"/>
      <c r="N5" s="30"/>
      <c r="O5" s="30"/>
      <c r="P5" s="30"/>
    </row>
    <row r="6" spans="1:16" ht="25.5">
      <c r="A6" s="63" t="str">
        <f>Données!E17</f>
        <v>Yannick</v>
      </c>
      <c r="B6" s="64"/>
      <c r="C6" s="14"/>
      <c r="D6" s="14"/>
      <c r="E6" s="14"/>
      <c r="F6" s="14"/>
      <c r="G6" s="14"/>
      <c r="H6" s="9"/>
      <c r="N6" s="30"/>
      <c r="O6" s="30"/>
      <c r="P6" s="30"/>
    </row>
    <row r="7" spans="1:16" ht="25.5">
      <c r="A7" s="63" t="str">
        <f>Données!E18</f>
        <v>Gilles</v>
      </c>
      <c r="B7" s="64"/>
      <c r="C7" s="14"/>
      <c r="D7" s="14"/>
      <c r="E7" s="14"/>
      <c r="F7" s="14"/>
      <c r="G7" s="14"/>
      <c r="H7" s="9"/>
      <c r="N7" s="30"/>
      <c r="O7" s="30"/>
      <c r="P7" s="30"/>
    </row>
    <row r="8" spans="1:16" ht="25.5">
      <c r="A8" s="63" t="str">
        <f>Données!E19</f>
        <v>Jean paul</v>
      </c>
      <c r="B8" s="64"/>
      <c r="C8" s="14"/>
      <c r="D8" s="14"/>
      <c r="E8" s="14"/>
      <c r="F8" s="14"/>
      <c r="G8" s="14"/>
      <c r="H8" s="9"/>
      <c r="N8" s="30"/>
      <c r="O8" s="30"/>
      <c r="P8" s="30"/>
    </row>
    <row r="9" spans="1:16" ht="25.5">
      <c r="A9" s="63" t="str">
        <f>Données!E20</f>
        <v>Anthony</v>
      </c>
      <c r="B9" s="64"/>
      <c r="C9" s="14"/>
      <c r="D9" s="14"/>
      <c r="E9" s="14"/>
      <c r="F9" s="14"/>
      <c r="G9" s="14"/>
      <c r="H9" s="9"/>
      <c r="N9" s="30"/>
      <c r="O9" s="30"/>
      <c r="P9" s="30"/>
    </row>
    <row r="10" spans="1:16" ht="25.5">
      <c r="A10" s="63" t="str">
        <f>Données!E21</f>
        <v>Jean chrsitophe</v>
      </c>
      <c r="B10" s="64"/>
      <c r="C10" s="14"/>
      <c r="D10" s="14"/>
      <c r="E10" s="14"/>
      <c r="F10" s="14"/>
      <c r="G10" s="14"/>
      <c r="H10" s="9"/>
      <c r="N10" s="30"/>
      <c r="O10" s="30"/>
      <c r="P10" s="30"/>
    </row>
    <row r="11" spans="1:16" ht="25.5">
      <c r="A11" s="63" t="str">
        <f>Données!E22</f>
        <v>Eric</v>
      </c>
      <c r="B11" s="64"/>
      <c r="C11" s="14"/>
      <c r="D11" s="14"/>
      <c r="E11" s="14"/>
      <c r="F11" s="14"/>
      <c r="G11" s="14"/>
      <c r="H11" s="9"/>
      <c r="N11" s="30"/>
      <c r="O11" s="30"/>
      <c r="P11" s="30"/>
    </row>
    <row r="12" spans="1:16" ht="25.5">
      <c r="A12" s="63">
        <f>Données!E23</f>
        <v>0</v>
      </c>
      <c r="B12" s="64"/>
      <c r="C12" s="14"/>
      <c r="D12" s="14"/>
      <c r="E12" s="14"/>
      <c r="F12" s="14"/>
      <c r="G12" s="14"/>
      <c r="H12" s="9"/>
      <c r="N12" s="30"/>
      <c r="O12" s="30"/>
      <c r="P12" s="30"/>
    </row>
    <row r="13" spans="1:16" ht="25.5">
      <c r="A13" s="63">
        <f>Données!E24</f>
        <v>0</v>
      </c>
      <c r="B13" s="64"/>
      <c r="C13" s="14"/>
      <c r="D13" s="14"/>
      <c r="E13" s="14"/>
      <c r="F13" s="14"/>
      <c r="G13" s="14"/>
      <c r="H13" s="9"/>
      <c r="N13" s="31"/>
      <c r="O13" s="31"/>
      <c r="P13" s="30"/>
    </row>
    <row r="14" spans="1:16" ht="25.5">
      <c r="A14" s="63">
        <f>Données!E25</f>
        <v>0</v>
      </c>
      <c r="B14" s="64"/>
      <c r="C14" s="14"/>
      <c r="D14" s="14"/>
      <c r="E14" s="14"/>
      <c r="F14" s="14"/>
      <c r="G14" s="14"/>
      <c r="H14" s="9"/>
      <c r="N14" s="31"/>
      <c r="O14" s="31"/>
      <c r="P14" s="30"/>
    </row>
    <row r="15" spans="1:16" ht="25.5">
      <c r="A15" s="63">
        <f>Données!E26</f>
        <v>0</v>
      </c>
      <c r="B15" s="64"/>
      <c r="C15" s="14"/>
      <c r="D15" s="14"/>
      <c r="E15" s="14"/>
      <c r="F15" s="14"/>
      <c r="G15" s="14"/>
      <c r="H15" s="9"/>
      <c r="N15" s="30"/>
      <c r="O15" s="30"/>
      <c r="P15" s="30"/>
    </row>
    <row r="16" spans="1:16" ht="25.5">
      <c r="A16" s="63">
        <f>Données!E27</f>
        <v>0</v>
      </c>
      <c r="B16" s="64"/>
      <c r="C16" s="14"/>
      <c r="D16" s="14"/>
      <c r="E16" s="14"/>
      <c r="F16" s="14"/>
      <c r="G16" s="14"/>
      <c r="H16" s="9"/>
      <c r="N16" s="62"/>
      <c r="O16" s="62"/>
      <c r="P16" s="62"/>
    </row>
    <row r="17" spans="1:8" ht="25.5">
      <c r="A17" s="63">
        <f>Données!E28</f>
        <v>0</v>
      </c>
      <c r="B17" s="64"/>
      <c r="C17" s="14"/>
      <c r="D17" s="14"/>
      <c r="E17" s="14"/>
      <c r="F17" s="14"/>
      <c r="G17" s="14"/>
      <c r="H17" s="9"/>
    </row>
    <row r="18" spans="1:8" ht="25.5">
      <c r="A18" s="63">
        <f>Données!E29</f>
        <v>0</v>
      </c>
      <c r="B18" s="64"/>
      <c r="C18" s="14"/>
      <c r="D18" s="14"/>
      <c r="E18" s="14"/>
      <c r="F18" s="14"/>
      <c r="G18" s="14"/>
      <c r="H18" s="9"/>
    </row>
    <row r="19" spans="1:8" ht="25.5">
      <c r="A19" s="63">
        <f>Données!E30</f>
        <v>0</v>
      </c>
      <c r="B19" s="64"/>
      <c r="C19" s="14"/>
      <c r="D19" s="14"/>
      <c r="E19" s="14"/>
      <c r="F19" s="14"/>
      <c r="G19" s="14"/>
      <c r="H19" s="9"/>
    </row>
    <row r="20" spans="1:8" ht="25.5">
      <c r="A20" s="63">
        <f>Données!E31</f>
        <v>0</v>
      </c>
      <c r="B20" s="64"/>
      <c r="C20" s="14"/>
      <c r="D20" s="14"/>
      <c r="E20" s="14"/>
      <c r="F20" s="14"/>
      <c r="G20" s="14"/>
      <c r="H20" s="9"/>
    </row>
    <row r="21" spans="1:8" ht="25.5">
      <c r="A21" s="63">
        <f>Données!E32</f>
        <v>0</v>
      </c>
      <c r="B21" s="64"/>
      <c r="C21" s="14"/>
      <c r="D21" s="14"/>
      <c r="E21" s="14"/>
      <c r="F21" s="14"/>
      <c r="G21" s="14"/>
      <c r="H21" s="9"/>
    </row>
  </sheetData>
  <mergeCells count="23">
    <mergeCell ref="A21:B21"/>
    <mergeCell ref="A14:B14"/>
    <mergeCell ref="A15:B15"/>
    <mergeCell ref="A16:B16"/>
    <mergeCell ref="A17:B17"/>
    <mergeCell ref="A19:B19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N4:O4"/>
    <mergeCell ref="N16:P16"/>
    <mergeCell ref="A3:B3"/>
    <mergeCell ref="A20:B20"/>
    <mergeCell ref="A5:B5"/>
    <mergeCell ref="A13:B13"/>
    <mergeCell ref="A7:B7"/>
  </mergeCells>
  <phoneticPr fontId="3" type="noConversion"/>
  <conditionalFormatting sqref="E3:G4 C3:C4 C6:C21 E6:G21">
    <cfRule type="cellIs" dxfId="27" priority="1" stopIfTrue="1" operator="greaterThan">
      <formula>14</formula>
    </cfRule>
    <cfRule type="cellIs" dxfId="26" priority="2" stopIfTrue="1" operator="equal">
      <formula>0</formula>
    </cfRule>
  </conditionalFormatting>
  <conditionalFormatting sqref="A3:B4 A6:B21">
    <cfRule type="expression" dxfId="25" priority="5" stopIfTrue="1">
      <formula>CELL("row")=ROW()</formula>
    </cfRule>
  </conditionalFormatting>
  <conditionalFormatting sqref="D3:D4 D6:D21">
    <cfRule type="cellIs" dxfId="24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C42" sqref="C42:C43"/>
    </sheetView>
  </sheetViews>
  <sheetFormatPr baseColWidth="10" defaultColWidth="10.85546875" defaultRowHeight="12.75"/>
  <cols>
    <col min="1" max="2" width="10.85546875" style="34"/>
    <col min="3" max="3" width="25.140625" style="34" bestFit="1" customWidth="1"/>
    <col min="4" max="4" width="10.85546875" style="34"/>
    <col min="5" max="5" width="14.5703125" style="34" bestFit="1" customWidth="1"/>
    <col min="6" max="6" width="17.140625" style="34" bestFit="1" customWidth="1"/>
    <col min="7" max="7" width="10.85546875" style="34"/>
    <col min="8" max="10" width="25.7109375" style="34" customWidth="1"/>
    <col min="11" max="16384" width="10.85546875" style="34"/>
  </cols>
  <sheetData>
    <row r="1" spans="1:10">
      <c r="A1" s="34" t="s">
        <v>0</v>
      </c>
      <c r="B1" s="34">
        <v>1</v>
      </c>
      <c r="C1" s="35" t="s">
        <v>18</v>
      </c>
      <c r="D1" s="36"/>
      <c r="E1" s="37"/>
      <c r="F1" s="37"/>
    </row>
    <row r="2" spans="1:10">
      <c r="A2" s="34" t="s">
        <v>1</v>
      </c>
      <c r="B2" s="34">
        <v>2</v>
      </c>
      <c r="C2" s="32">
        <f>DATE(An,1,1)</f>
        <v>42370</v>
      </c>
      <c r="D2" s="38"/>
      <c r="F2" s="37"/>
      <c r="H2" s="37"/>
      <c r="I2" s="37"/>
    </row>
    <row r="3" spans="1:10">
      <c r="A3" s="34" t="s">
        <v>2</v>
      </c>
      <c r="B3" s="34">
        <v>3</v>
      </c>
      <c r="C3" s="32"/>
      <c r="D3" s="38"/>
      <c r="F3" s="37"/>
    </row>
    <row r="4" spans="1:10">
      <c r="A4" s="34" t="s">
        <v>3</v>
      </c>
      <c r="B4" s="34">
        <v>4</v>
      </c>
      <c r="C4" s="32">
        <f>FLOOR(DAY(MINUTE(An/38)/2+56)&amp;"/5/"&amp;An,7)-34</f>
        <v>42456</v>
      </c>
      <c r="D4" s="38"/>
      <c r="F4" s="37"/>
    </row>
    <row r="5" spans="1:10">
      <c r="A5" s="34" t="s">
        <v>4</v>
      </c>
      <c r="B5" s="34">
        <v>5</v>
      </c>
      <c r="C5" s="32">
        <f>C4+1</f>
        <v>42457</v>
      </c>
      <c r="D5" s="38"/>
      <c r="F5" s="37"/>
    </row>
    <row r="6" spans="1:10">
      <c r="A6" s="34" t="s">
        <v>5</v>
      </c>
      <c r="B6" s="34">
        <v>6</v>
      </c>
      <c r="C6" s="32">
        <f>C4+39</f>
        <v>42495</v>
      </c>
      <c r="D6" s="38"/>
      <c r="E6" s="37"/>
      <c r="F6" s="37"/>
    </row>
    <row r="7" spans="1:10">
      <c r="A7" s="34" t="s">
        <v>6</v>
      </c>
      <c r="B7" s="34">
        <v>7</v>
      </c>
      <c r="C7" s="32">
        <f>DATE(An,5,8)</f>
        <v>42498</v>
      </c>
      <c r="D7" s="38"/>
      <c r="E7" s="37"/>
      <c r="F7" s="37"/>
      <c r="G7" s="39">
        <v>1</v>
      </c>
      <c r="H7" s="70" t="s">
        <v>34</v>
      </c>
      <c r="I7" s="70"/>
      <c r="J7" s="70"/>
    </row>
    <row r="8" spans="1:10">
      <c r="A8" s="34" t="s">
        <v>7</v>
      </c>
      <c r="B8" s="34">
        <v>8</v>
      </c>
      <c r="C8" s="32">
        <f>C4+49</f>
        <v>42505</v>
      </c>
      <c r="D8" s="38"/>
      <c r="E8" s="37"/>
      <c r="F8" s="37"/>
      <c r="G8" s="39">
        <v>2</v>
      </c>
      <c r="H8" s="69" t="s">
        <v>35</v>
      </c>
      <c r="I8" s="69"/>
      <c r="J8" s="69"/>
    </row>
    <row r="9" spans="1:10">
      <c r="A9" s="34" t="s">
        <v>8</v>
      </c>
      <c r="B9" s="34">
        <v>9</v>
      </c>
      <c r="C9" s="32">
        <f>C4+50</f>
        <v>42506</v>
      </c>
      <c r="D9" s="38"/>
      <c r="E9" s="37"/>
      <c r="F9" s="37"/>
      <c r="G9" s="39">
        <v>3</v>
      </c>
      <c r="H9" s="69" t="s">
        <v>36</v>
      </c>
      <c r="I9" s="69"/>
      <c r="J9" s="69"/>
    </row>
    <row r="10" spans="1:10">
      <c r="A10" s="34" t="s">
        <v>9</v>
      </c>
      <c r="B10" s="34">
        <v>10</v>
      </c>
      <c r="C10" s="32">
        <f>DATE(An,7,14)</f>
        <v>42565</v>
      </c>
      <c r="D10" s="38"/>
      <c r="E10" s="37"/>
      <c r="F10" s="37"/>
      <c r="G10" s="39">
        <v>4</v>
      </c>
      <c r="H10" s="69" t="s">
        <v>37</v>
      </c>
      <c r="I10" s="69"/>
      <c r="J10" s="69"/>
    </row>
    <row r="11" spans="1:10">
      <c r="A11" s="34" t="s">
        <v>10</v>
      </c>
      <c r="B11" s="34">
        <v>11</v>
      </c>
      <c r="C11" s="32">
        <f>DATE(An,8,15)</f>
        <v>42597</v>
      </c>
      <c r="D11" s="38"/>
      <c r="E11" s="37"/>
      <c r="F11" s="37"/>
      <c r="G11" s="39">
        <v>5</v>
      </c>
      <c r="H11" s="69" t="s">
        <v>38</v>
      </c>
      <c r="I11" s="69"/>
      <c r="J11" s="69"/>
    </row>
    <row r="12" spans="1:10">
      <c r="A12" s="34" t="s">
        <v>11</v>
      </c>
      <c r="B12" s="34">
        <v>12</v>
      </c>
      <c r="C12" s="32">
        <f>DATE(An,11,1)</f>
        <v>42675</v>
      </c>
      <c r="D12" s="38"/>
      <c r="E12" s="37"/>
      <c r="F12" s="37"/>
      <c r="G12" s="39">
        <v>6</v>
      </c>
      <c r="H12" s="69" t="s">
        <v>39</v>
      </c>
      <c r="I12" s="69"/>
      <c r="J12" s="69"/>
    </row>
    <row r="13" spans="1:10" ht="13.5" thickBot="1">
      <c r="C13" s="32">
        <f>DATE(An,11,11)</f>
        <v>42685</v>
      </c>
      <c r="D13" s="38"/>
      <c r="E13" s="37"/>
      <c r="F13" s="37"/>
      <c r="G13" s="39">
        <v>7</v>
      </c>
      <c r="H13" s="69"/>
      <c r="I13" s="69"/>
      <c r="J13" s="69"/>
    </row>
    <row r="14" spans="1:10" ht="13.5" thickBot="1">
      <c r="C14" s="33">
        <f>DATE(An,12,25)</f>
        <v>42729</v>
      </c>
      <c r="D14" s="38"/>
      <c r="E14" s="21" t="s">
        <v>33</v>
      </c>
      <c r="F14" s="20"/>
      <c r="G14" s="39">
        <v>8</v>
      </c>
      <c r="H14" s="69"/>
      <c r="I14" s="69"/>
      <c r="J14" s="69"/>
    </row>
    <row r="15" spans="1:10">
      <c r="A15" s="40" t="s">
        <v>16</v>
      </c>
      <c r="B15" s="41" t="s">
        <v>17</v>
      </c>
      <c r="E15" s="29" t="s">
        <v>40</v>
      </c>
      <c r="F15" s="42"/>
      <c r="G15" s="39">
        <v>9</v>
      </c>
      <c r="H15" s="69"/>
      <c r="I15" s="69"/>
      <c r="J15" s="69"/>
    </row>
    <row r="16" spans="1:10">
      <c r="A16" s="43" t="s">
        <v>19</v>
      </c>
      <c r="B16" s="43"/>
      <c r="E16" s="29" t="s">
        <v>41</v>
      </c>
      <c r="F16" s="42"/>
      <c r="G16" s="37"/>
      <c r="I16" s="34">
        <v>2003</v>
      </c>
    </row>
    <row r="17" spans="1:9">
      <c r="A17" s="43" t="s">
        <v>21</v>
      </c>
      <c r="B17" s="43"/>
      <c r="D17" s="37"/>
      <c r="E17" s="29" t="s">
        <v>42</v>
      </c>
      <c r="F17" s="42"/>
      <c r="G17" s="37"/>
      <c r="I17" s="34">
        <v>2004</v>
      </c>
    </row>
    <row r="18" spans="1:9">
      <c r="A18" s="44" t="s">
        <v>20</v>
      </c>
      <c r="B18" s="44"/>
      <c r="D18" s="37"/>
      <c r="E18" s="29" t="s">
        <v>43</v>
      </c>
      <c r="F18" s="42"/>
      <c r="G18" s="37"/>
      <c r="I18" s="34">
        <v>2005</v>
      </c>
    </row>
    <row r="19" spans="1:9">
      <c r="A19" s="44" t="s">
        <v>22</v>
      </c>
      <c r="B19" s="44"/>
      <c r="D19" s="37"/>
      <c r="E19" s="29" t="s">
        <v>44</v>
      </c>
      <c r="F19" s="42"/>
      <c r="G19" s="37"/>
      <c r="I19" s="34">
        <v>2006</v>
      </c>
    </row>
    <row r="20" spans="1:9">
      <c r="A20" s="45" t="s">
        <v>25</v>
      </c>
      <c r="B20" s="45"/>
      <c r="D20" s="37"/>
      <c r="E20" s="29" t="s">
        <v>45</v>
      </c>
      <c r="F20" s="42"/>
      <c r="G20" s="37"/>
      <c r="I20" s="34">
        <v>2007</v>
      </c>
    </row>
    <row r="21" spans="1:9">
      <c r="A21" s="45" t="s">
        <v>23</v>
      </c>
      <c r="B21" s="45"/>
      <c r="D21" s="37"/>
      <c r="E21" s="29" t="s">
        <v>46</v>
      </c>
      <c r="F21" s="42"/>
      <c r="G21" s="37"/>
      <c r="I21" s="34">
        <v>2008</v>
      </c>
    </row>
    <row r="22" spans="1:9">
      <c r="A22" s="10" t="s">
        <v>27</v>
      </c>
      <c r="B22" s="10"/>
      <c r="D22" s="37"/>
      <c r="E22" s="29" t="s">
        <v>47</v>
      </c>
      <c r="F22" s="42"/>
      <c r="G22" s="37"/>
      <c r="I22" s="34">
        <v>2009</v>
      </c>
    </row>
    <row r="23" spans="1:9">
      <c r="A23" s="10" t="s">
        <v>28</v>
      </c>
      <c r="B23" s="10"/>
      <c r="D23" s="37"/>
      <c r="E23" s="29"/>
      <c r="F23" s="42"/>
      <c r="G23" s="37"/>
      <c r="I23" s="34">
        <v>2010</v>
      </c>
    </row>
    <row r="24" spans="1:9">
      <c r="A24" s="46" t="s">
        <v>26</v>
      </c>
      <c r="B24" s="46"/>
      <c r="D24" s="37"/>
      <c r="E24" s="47"/>
      <c r="F24" s="42"/>
      <c r="I24" s="34">
        <v>2011</v>
      </c>
    </row>
    <row r="25" spans="1:9">
      <c r="A25" s="48" t="s">
        <v>30</v>
      </c>
      <c r="B25" s="48"/>
      <c r="D25" s="37"/>
      <c r="E25" s="47"/>
      <c r="F25" s="42"/>
      <c r="I25" s="34">
        <v>2012</v>
      </c>
    </row>
    <row r="26" spans="1:9">
      <c r="D26" s="37"/>
      <c r="E26" s="47"/>
      <c r="F26" s="42"/>
      <c r="I26" s="34">
        <v>2013</v>
      </c>
    </row>
    <row r="27" spans="1:9">
      <c r="D27" s="37"/>
      <c r="E27" s="47"/>
      <c r="F27" s="42"/>
      <c r="I27" s="34">
        <v>2014</v>
      </c>
    </row>
    <row r="28" spans="1:9">
      <c r="D28" s="37"/>
      <c r="E28" s="47"/>
      <c r="F28" s="42"/>
      <c r="I28" s="34">
        <v>2015</v>
      </c>
    </row>
    <row r="29" spans="1:9" ht="13.5" thickBot="1">
      <c r="D29" s="37"/>
      <c r="E29" s="49"/>
      <c r="F29" s="42"/>
      <c r="I29" s="34">
        <v>2016</v>
      </c>
    </row>
    <row r="30" spans="1:9">
      <c r="D30" s="37"/>
      <c r="E30" s="42"/>
      <c r="F30" s="42"/>
      <c r="I30" s="34">
        <v>2017</v>
      </c>
    </row>
    <row r="31" spans="1:9">
      <c r="D31" s="37"/>
      <c r="E31" s="42"/>
      <c r="F31" s="42"/>
      <c r="I31" s="34">
        <v>2018</v>
      </c>
    </row>
    <row r="32" spans="1:9">
      <c r="D32" s="37"/>
      <c r="E32" s="42"/>
      <c r="F32" s="42"/>
      <c r="I32" s="34">
        <v>2019</v>
      </c>
    </row>
    <row r="33" spans="4:9">
      <c r="D33" s="37"/>
      <c r="E33" s="42"/>
      <c r="F33" s="42"/>
      <c r="I33" s="34">
        <v>2020</v>
      </c>
    </row>
    <row r="34" spans="4:9">
      <c r="D34" s="37"/>
      <c r="E34" s="37"/>
      <c r="I34" s="34">
        <v>2021</v>
      </c>
    </row>
    <row r="35" spans="4:9">
      <c r="D35" s="37"/>
      <c r="E35" s="37"/>
      <c r="I35" s="34">
        <v>2022</v>
      </c>
    </row>
    <row r="36" spans="4:9">
      <c r="D36" s="37"/>
      <c r="E36" s="37"/>
      <c r="I36" s="34">
        <v>2023</v>
      </c>
    </row>
    <row r="37" spans="4:9">
      <c r="D37" s="37"/>
      <c r="E37" s="37"/>
      <c r="I37" s="34">
        <v>2024</v>
      </c>
    </row>
    <row r="38" spans="4:9">
      <c r="D38" s="37"/>
      <c r="E38" s="37"/>
      <c r="I38" s="34">
        <v>2025</v>
      </c>
    </row>
    <row r="39" spans="4:9">
      <c r="D39" s="37"/>
      <c r="E39" s="37"/>
      <c r="I39" s="34">
        <v>2026</v>
      </c>
    </row>
    <row r="40" spans="4:9">
      <c r="D40" s="37"/>
      <c r="E40" s="37"/>
      <c r="I40" s="34">
        <v>2027</v>
      </c>
    </row>
    <row r="41" spans="4:9">
      <c r="D41" s="37"/>
      <c r="E41" s="37"/>
      <c r="I41" s="34">
        <v>2028</v>
      </c>
    </row>
    <row r="42" spans="4:9">
      <c r="D42" s="37"/>
      <c r="E42" s="37"/>
      <c r="I42" s="34">
        <v>2029</v>
      </c>
    </row>
    <row r="43" spans="4:9">
      <c r="D43" s="37"/>
      <c r="E43" s="37"/>
      <c r="I43" s="34">
        <v>2030</v>
      </c>
    </row>
    <row r="44" spans="4:9">
      <c r="D44" s="37"/>
      <c r="E44" s="37"/>
    </row>
    <row r="45" spans="4:9">
      <c r="D45" s="37"/>
      <c r="E45" s="37"/>
    </row>
    <row r="46" spans="4:9">
      <c r="D46" s="37"/>
      <c r="E46" s="37"/>
    </row>
    <row r="47" spans="4:9">
      <c r="D47" s="37"/>
      <c r="E47" s="37"/>
    </row>
    <row r="48" spans="4:9">
      <c r="D48" s="37"/>
      <c r="E48" s="37"/>
    </row>
    <row r="49" spans="4:5">
      <c r="D49" s="37"/>
      <c r="E49" s="37"/>
    </row>
    <row r="50" spans="4:5">
      <c r="D50" s="37"/>
      <c r="E50" s="37"/>
    </row>
    <row r="51" spans="4:5">
      <c r="D51" s="37"/>
      <c r="E51" s="37"/>
    </row>
    <row r="52" spans="4:5">
      <c r="D52" s="37"/>
      <c r="E52" s="37"/>
    </row>
    <row r="53" spans="4:5">
      <c r="D53" s="37"/>
      <c r="E53" s="37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Calendrier</vt:lpstr>
      <vt:lpstr>Récap annuel</vt:lpstr>
      <vt:lpstr>Données</vt:lpstr>
      <vt:lpstr>An</vt:lpstr>
      <vt:lpstr>COULEUR</vt:lpstr>
      <vt:lpstr>Fériés</vt:lpstr>
      <vt:lpstr>Calendrier!Impression_des_titres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Jujulepompier</cp:lastModifiedBy>
  <cp:lastPrinted>2015-04-21T13:47:20Z</cp:lastPrinted>
  <dcterms:created xsi:type="dcterms:W3CDTF">2006-09-30T17:57:16Z</dcterms:created>
  <dcterms:modified xsi:type="dcterms:W3CDTF">2015-04-21T13:49:28Z</dcterms:modified>
</cp:coreProperties>
</file>