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13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2.xml" ContentType="application/vnd.ms-excel.controlproperties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0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200" windowHeight="7770" tabRatio="875"/>
  </bookViews>
  <sheets>
    <sheet name="Calendrier" sheetId="36" r:id="rId1"/>
    <sheet name="Récap annuel" sheetId="42" r:id="rId2"/>
    <sheet name="Données" sheetId="3" r:id="rId3"/>
  </sheets>
  <definedNames>
    <definedName name="An">'Récap annuel'!$A$1</definedName>
    <definedName name="COULEUR">Données!$B$16:$B$25</definedName>
    <definedName name="Fériés">Données!$C$2:$C$15</definedName>
    <definedName name="Mois">Données!$A$1:$B$12</definedName>
    <definedName name="_xlnm.Print_Area" localSheetId="0">Calendrier!$A$115:$AK$152</definedName>
    <definedName name="_xlnm.Print_Area" localSheetId="1">'Récap annuel'!$A$1:$E$14</definedName>
  </definedNames>
  <calcPr calcId="125725"/>
</workbook>
</file>

<file path=xl/calcChain.xml><?xml version="1.0" encoding="utf-8"?>
<calcChain xmlns="http://schemas.openxmlformats.org/spreadsheetml/2006/main">
  <c r="A22" i="36"/>
  <c r="A17"/>
  <c r="A37" s="1"/>
  <c r="A140" s="1"/>
  <c r="A246" s="1"/>
  <c r="A16"/>
  <c r="A36" s="1"/>
  <c r="A139" s="1"/>
  <c r="A245" s="1"/>
  <c r="A15"/>
  <c r="A35" s="1"/>
  <c r="A138" s="1"/>
  <c r="A244" s="1"/>
  <c r="A14"/>
  <c r="A34" s="1"/>
  <c r="A137" s="1"/>
  <c r="A243" s="1"/>
  <c r="A13" i="42"/>
  <c r="A14"/>
  <c r="A15"/>
  <c r="A16"/>
  <c r="A17"/>
  <c r="A117" i="36" l="1"/>
  <c r="A221" s="1"/>
  <c r="A120"/>
  <c r="A224" s="1"/>
  <c r="A118"/>
  <c r="A222" s="1"/>
  <c r="A119"/>
  <c r="A223" s="1"/>
  <c r="A101"/>
  <c r="A203" s="1"/>
  <c r="A99"/>
  <c r="A201" s="1"/>
  <c r="A98"/>
  <c r="A200" s="1"/>
  <c r="A100"/>
  <c r="A202" s="1"/>
  <c r="A80"/>
  <c r="A182" s="1"/>
  <c r="A78"/>
  <c r="A180" s="1"/>
  <c r="A79"/>
  <c r="A181" s="1"/>
  <c r="A77"/>
  <c r="A179" s="1"/>
  <c r="A59"/>
  <c r="A161" s="1"/>
  <c r="A57"/>
  <c r="A159" s="1"/>
  <c r="A58"/>
  <c r="A160" s="1"/>
  <c r="A56"/>
  <c r="A158" s="1"/>
  <c r="E5" i="42"/>
  <c r="E6"/>
  <c r="E7"/>
  <c r="E8"/>
  <c r="E9"/>
  <c r="E10"/>
  <c r="E11"/>
  <c r="D5"/>
  <c r="D6"/>
  <c r="D7"/>
  <c r="D8"/>
  <c r="D9"/>
  <c r="D10"/>
  <c r="D11"/>
  <c r="C5"/>
  <c r="C6"/>
  <c r="C7"/>
  <c r="C8"/>
  <c r="C9"/>
  <c r="C10"/>
  <c r="C11"/>
  <c r="A231" i="36"/>
  <c r="A209"/>
  <c r="A188"/>
  <c r="A167"/>
  <c r="A146"/>
  <c r="A125"/>
  <c r="A105"/>
  <c r="A86"/>
  <c r="A65"/>
  <c r="A44"/>
  <c r="C21"/>
  <c r="F4" i="42"/>
  <c r="F5"/>
  <c r="F6"/>
  <c r="F7"/>
  <c r="F8"/>
  <c r="F9"/>
  <c r="F10"/>
  <c r="F11"/>
  <c r="F12"/>
  <c r="F3"/>
  <c r="E4"/>
  <c r="E12"/>
  <c r="E3"/>
  <c r="D4"/>
  <c r="D12"/>
  <c r="D3"/>
  <c r="C3"/>
  <c r="C4"/>
  <c r="C12"/>
  <c r="AB227" i="36" l="1"/>
  <c r="AB206"/>
  <c r="AD186"/>
  <c r="AD165"/>
  <c r="AD143"/>
  <c r="C230"/>
  <c r="C231" s="1"/>
  <c r="D231" s="1"/>
  <c r="E231" s="1"/>
  <c r="F231" s="1"/>
  <c r="G231" s="1"/>
  <c r="H231" s="1"/>
  <c r="I231" s="1"/>
  <c r="J231" s="1"/>
  <c r="K231" s="1"/>
  <c r="L231" s="1"/>
  <c r="M231" s="1"/>
  <c r="N231" s="1"/>
  <c r="O231" s="1"/>
  <c r="P231" s="1"/>
  <c r="Q231" s="1"/>
  <c r="R231" s="1"/>
  <c r="S231" s="1"/>
  <c r="T231" s="1"/>
  <c r="U231" s="1"/>
  <c r="V231" s="1"/>
  <c r="W231" s="1"/>
  <c r="X231" s="1"/>
  <c r="Y231" s="1"/>
  <c r="Z231" s="1"/>
  <c r="AA231" s="1"/>
  <c r="AB231" s="1"/>
  <c r="AC231" s="1"/>
  <c r="AD231" s="1"/>
  <c r="AE231" s="1"/>
  <c r="AF231" s="1"/>
  <c r="AG231" s="1"/>
  <c r="A230"/>
  <c r="C208"/>
  <c r="C209" s="1"/>
  <c r="D209" s="1"/>
  <c r="E209" s="1"/>
  <c r="F209" s="1"/>
  <c r="G209" s="1"/>
  <c r="H209" s="1"/>
  <c r="I209" s="1"/>
  <c r="J209" s="1"/>
  <c r="K209" s="1"/>
  <c r="L209" s="1"/>
  <c r="M209" s="1"/>
  <c r="N209" s="1"/>
  <c r="O209" s="1"/>
  <c r="P209" s="1"/>
  <c r="Q209" s="1"/>
  <c r="R209" s="1"/>
  <c r="S209" s="1"/>
  <c r="T209" s="1"/>
  <c r="U209" s="1"/>
  <c r="V209" s="1"/>
  <c r="W209" s="1"/>
  <c r="X209" s="1"/>
  <c r="Y209" s="1"/>
  <c r="Z209" s="1"/>
  <c r="AA209" s="1"/>
  <c r="AB209" s="1"/>
  <c r="AC209" s="1"/>
  <c r="AD209" s="1"/>
  <c r="AE209" s="1"/>
  <c r="AF209" s="1"/>
  <c r="AG209" s="1"/>
  <c r="A208"/>
  <c r="C187"/>
  <c r="C188" s="1"/>
  <c r="D188" s="1"/>
  <c r="E188" s="1"/>
  <c r="F188" s="1"/>
  <c r="G188" s="1"/>
  <c r="H188" s="1"/>
  <c r="I188" s="1"/>
  <c r="J188" s="1"/>
  <c r="K188" s="1"/>
  <c r="L188" s="1"/>
  <c r="M188" s="1"/>
  <c r="N188" s="1"/>
  <c r="O188" s="1"/>
  <c r="P188" s="1"/>
  <c r="Q188" s="1"/>
  <c r="R188" s="1"/>
  <c r="S188" s="1"/>
  <c r="T188" s="1"/>
  <c r="U188" s="1"/>
  <c r="V188" s="1"/>
  <c r="W188" s="1"/>
  <c r="X188" s="1"/>
  <c r="Y188" s="1"/>
  <c r="Z188" s="1"/>
  <c r="AA188" s="1"/>
  <c r="AB188" s="1"/>
  <c r="AC188" s="1"/>
  <c r="AD188" s="1"/>
  <c r="AE188" s="1"/>
  <c r="AF188" s="1"/>
  <c r="AG188" s="1"/>
  <c r="A187"/>
  <c r="C166"/>
  <c r="C167" s="1"/>
  <c r="D167" s="1"/>
  <c r="E167" s="1"/>
  <c r="F167" s="1"/>
  <c r="G167" s="1"/>
  <c r="H167" s="1"/>
  <c r="I167" s="1"/>
  <c r="J167" s="1"/>
  <c r="K167" s="1"/>
  <c r="L167" s="1"/>
  <c r="M167" s="1"/>
  <c r="N167" s="1"/>
  <c r="O167" s="1"/>
  <c r="P167" s="1"/>
  <c r="Q167" s="1"/>
  <c r="R167" s="1"/>
  <c r="S167" s="1"/>
  <c r="T167" s="1"/>
  <c r="U167" s="1"/>
  <c r="V167" s="1"/>
  <c r="W167" s="1"/>
  <c r="X167" s="1"/>
  <c r="Y167" s="1"/>
  <c r="Z167" s="1"/>
  <c r="AA167" s="1"/>
  <c r="AB167" s="1"/>
  <c r="AC167" s="1"/>
  <c r="AD167" s="1"/>
  <c r="AE167" s="1"/>
  <c r="AF167" s="1"/>
  <c r="AG167" s="1"/>
  <c r="A166"/>
  <c r="C145"/>
  <c r="C146" s="1"/>
  <c r="D146" s="1"/>
  <c r="E146" s="1"/>
  <c r="F146" s="1"/>
  <c r="G146" s="1"/>
  <c r="H146" s="1"/>
  <c r="I146" s="1"/>
  <c r="J146" s="1"/>
  <c r="K146" s="1"/>
  <c r="L146" s="1"/>
  <c r="M146" s="1"/>
  <c r="N146" s="1"/>
  <c r="O146" s="1"/>
  <c r="P146" s="1"/>
  <c r="Q146" s="1"/>
  <c r="R146" s="1"/>
  <c r="S146" s="1"/>
  <c r="T146" s="1"/>
  <c r="U146" s="1"/>
  <c r="V146" s="1"/>
  <c r="W146" s="1"/>
  <c r="X146" s="1"/>
  <c r="Y146" s="1"/>
  <c r="Z146" s="1"/>
  <c r="AA146" s="1"/>
  <c r="AB146" s="1"/>
  <c r="AC146" s="1"/>
  <c r="AD146" s="1"/>
  <c r="AE146" s="1"/>
  <c r="AF146" s="1"/>
  <c r="AG146" s="1"/>
  <c r="A145"/>
  <c r="AC63"/>
  <c r="C124"/>
  <c r="C125" s="1"/>
  <c r="D125" s="1"/>
  <c r="E125" s="1"/>
  <c r="F125" s="1"/>
  <c r="G125" s="1"/>
  <c r="H125" s="1"/>
  <c r="I125" s="1"/>
  <c r="J125" s="1"/>
  <c r="K125" s="1"/>
  <c r="L125" s="1"/>
  <c r="M125" s="1"/>
  <c r="N125" s="1"/>
  <c r="O125" s="1"/>
  <c r="P125" s="1"/>
  <c r="Q125" s="1"/>
  <c r="R125" s="1"/>
  <c r="S125" s="1"/>
  <c r="T125" s="1"/>
  <c r="U125" s="1"/>
  <c r="V125" s="1"/>
  <c r="W125" s="1"/>
  <c r="X125" s="1"/>
  <c r="Y125" s="1"/>
  <c r="Z125" s="1"/>
  <c r="AA125" s="1"/>
  <c r="AB125" s="1"/>
  <c r="AC125" s="1"/>
  <c r="AD125" s="1"/>
  <c r="AE125" s="1"/>
  <c r="AF125" s="1"/>
  <c r="AG125" s="1"/>
  <c r="A124"/>
  <c r="C104"/>
  <c r="C85"/>
  <c r="C64"/>
  <c r="C43"/>
  <c r="C22"/>
  <c r="D22" s="1"/>
  <c r="E22" s="1"/>
  <c r="F22" s="1"/>
  <c r="G22" s="1"/>
  <c r="H22" s="1"/>
  <c r="I22" s="1"/>
  <c r="J22" s="1"/>
  <c r="K22" s="1"/>
  <c r="L22" s="1"/>
  <c r="M22" s="1"/>
  <c r="N22" s="1"/>
  <c r="O22" s="1"/>
  <c r="P22" s="1"/>
  <c r="Q22" s="1"/>
  <c r="R22" s="1"/>
  <c r="S22" s="1"/>
  <c r="T22" s="1"/>
  <c r="U22" s="1"/>
  <c r="V22" s="1"/>
  <c r="W22" s="1"/>
  <c r="X22" s="1"/>
  <c r="Y22" s="1"/>
  <c r="Z22" s="1"/>
  <c r="AA22" s="1"/>
  <c r="AB22" s="1"/>
  <c r="AC22" s="1"/>
  <c r="AD22" s="1"/>
  <c r="AE22" s="1"/>
  <c r="AF22" s="1"/>
  <c r="AG22" s="1"/>
  <c r="A1"/>
  <c r="AD20"/>
  <c r="A21"/>
  <c r="AD103"/>
  <c r="A13"/>
  <c r="A12"/>
  <c r="A32" l="1"/>
  <c r="A135" s="1"/>
  <c r="A241" s="1"/>
  <c r="A54"/>
  <c r="A156" s="1"/>
  <c r="A75"/>
  <c r="A177" s="1"/>
  <c r="A96"/>
  <c r="A198" s="1"/>
  <c r="A115"/>
  <c r="A219" s="1"/>
  <c r="A76"/>
  <c r="A178" s="1"/>
  <c r="A97"/>
  <c r="A199" s="1"/>
  <c r="A116"/>
  <c r="A220" s="1"/>
  <c r="A55"/>
  <c r="A157" s="1"/>
  <c r="A33"/>
  <c r="A136" s="1"/>
  <c r="A242" s="1"/>
  <c r="C6" i="3"/>
  <c r="A4" i="36"/>
  <c r="U123"/>
  <c r="A24" l="1"/>
  <c r="A127" s="1"/>
  <c r="A233" s="1"/>
  <c r="A67"/>
  <c r="A169" s="1"/>
  <c r="A88"/>
  <c r="A190" s="1"/>
  <c r="A107"/>
  <c r="A211" s="1"/>
  <c r="A46"/>
  <c r="A148" s="1"/>
  <c r="AD123"/>
  <c r="C105" l="1"/>
  <c r="D105" s="1"/>
  <c r="E105" s="1"/>
  <c r="F105" s="1"/>
  <c r="G105" s="1"/>
  <c r="H105" s="1"/>
  <c r="I105" s="1"/>
  <c r="J105" s="1"/>
  <c r="K105" s="1"/>
  <c r="L105" s="1"/>
  <c r="M105" s="1"/>
  <c r="N105" s="1"/>
  <c r="O105" s="1"/>
  <c r="P105" s="1"/>
  <c r="Q105" s="1"/>
  <c r="R105" s="1"/>
  <c r="S105" s="1"/>
  <c r="T105" s="1"/>
  <c r="U105" s="1"/>
  <c r="V105" s="1"/>
  <c r="W105" s="1"/>
  <c r="X105" s="1"/>
  <c r="Y105" s="1"/>
  <c r="Z105" s="1"/>
  <c r="AA105" s="1"/>
  <c r="AB105" s="1"/>
  <c r="AC105" s="1"/>
  <c r="AD105" s="1"/>
  <c r="AE105" s="1"/>
  <c r="AF105" s="1"/>
  <c r="AG105" s="1"/>
  <c r="C86"/>
  <c r="D86" s="1"/>
  <c r="E86" s="1"/>
  <c r="F86" s="1"/>
  <c r="G86" s="1"/>
  <c r="H86" s="1"/>
  <c r="I86" s="1"/>
  <c r="J86" s="1"/>
  <c r="K86" s="1"/>
  <c r="L86" s="1"/>
  <c r="M86" s="1"/>
  <c r="N86" s="1"/>
  <c r="O86" s="1"/>
  <c r="P86" s="1"/>
  <c r="Q86" s="1"/>
  <c r="R86" s="1"/>
  <c r="S86" s="1"/>
  <c r="T86" s="1"/>
  <c r="U86" s="1"/>
  <c r="V86" s="1"/>
  <c r="W86" s="1"/>
  <c r="X86" s="1"/>
  <c r="Y86" s="1"/>
  <c r="Z86" s="1"/>
  <c r="AA86" s="1"/>
  <c r="AB86" s="1"/>
  <c r="AC86" s="1"/>
  <c r="AD86" s="1"/>
  <c r="AE86" s="1"/>
  <c r="AF86" s="1"/>
  <c r="AG86" s="1"/>
  <c r="C65"/>
  <c r="D65" s="1"/>
  <c r="E65" s="1"/>
  <c r="F65" s="1"/>
  <c r="G65" s="1"/>
  <c r="H65" s="1"/>
  <c r="I65" s="1"/>
  <c r="J65" s="1"/>
  <c r="K65" s="1"/>
  <c r="L65" s="1"/>
  <c r="M65" s="1"/>
  <c r="N65" s="1"/>
  <c r="O65" s="1"/>
  <c r="P65" s="1"/>
  <c r="Q65" s="1"/>
  <c r="R65" s="1"/>
  <c r="S65" s="1"/>
  <c r="T65" s="1"/>
  <c r="U65" s="1"/>
  <c r="V65" s="1"/>
  <c r="W65" s="1"/>
  <c r="X65" s="1"/>
  <c r="Y65" s="1"/>
  <c r="Z65" s="1"/>
  <c r="AA65" s="1"/>
  <c r="AB65" s="1"/>
  <c r="AC65" s="1"/>
  <c r="AD65" s="1"/>
  <c r="AE65" s="1"/>
  <c r="AF65" s="1"/>
  <c r="AG65" s="1"/>
  <c r="AH106"/>
  <c r="A104"/>
  <c r="AH87"/>
  <c r="A85"/>
  <c r="AH66"/>
  <c r="A64"/>
  <c r="C44"/>
  <c r="D44" s="1"/>
  <c r="E44" s="1"/>
  <c r="F44" s="1"/>
  <c r="G44" s="1"/>
  <c r="H44" s="1"/>
  <c r="I44" s="1"/>
  <c r="J44" s="1"/>
  <c r="K44" s="1"/>
  <c r="L44" s="1"/>
  <c r="M44" s="1"/>
  <c r="N44" s="1"/>
  <c r="O44" s="1"/>
  <c r="P44" s="1"/>
  <c r="Q44" s="1"/>
  <c r="R44" s="1"/>
  <c r="S44" s="1"/>
  <c r="T44" s="1"/>
  <c r="U44" s="1"/>
  <c r="V44" s="1"/>
  <c r="W44" s="1"/>
  <c r="X44" s="1"/>
  <c r="Y44" s="1"/>
  <c r="Z44" s="1"/>
  <c r="AA44" s="1"/>
  <c r="AB44" s="1"/>
  <c r="AC44" s="1"/>
  <c r="AD44" s="1"/>
  <c r="AE44" s="1"/>
  <c r="AF44" s="1"/>
  <c r="AG44" s="1"/>
  <c r="AH45"/>
  <c r="A43"/>
  <c r="AH23"/>
  <c r="C1" l="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6" i="42"/>
  <c r="A7"/>
  <c r="A8"/>
  <c r="A9"/>
  <c r="A10"/>
  <c r="A11"/>
  <c r="A12"/>
  <c r="A5"/>
  <c r="A6" i="36"/>
  <c r="A7"/>
  <c r="A8"/>
  <c r="A9"/>
  <c r="A10"/>
  <c r="A11"/>
  <c r="A5"/>
  <c r="A4" i="42"/>
  <c r="A3"/>
  <c r="A3" i="36"/>
  <c r="AH3"/>
  <c r="C2" i="3"/>
  <c r="C4"/>
  <c r="C5" s="1"/>
  <c r="C8"/>
  <c r="C11"/>
  <c r="C12"/>
  <c r="C13"/>
  <c r="C14"/>
  <c r="C15"/>
  <c r="A25" i="36" l="1"/>
  <c r="A128" s="1"/>
  <c r="A234" s="1"/>
  <c r="A89"/>
  <c r="A191" s="1"/>
  <c r="A108"/>
  <c r="A212" s="1"/>
  <c r="A47"/>
  <c r="A149" s="1"/>
  <c r="A68"/>
  <c r="A170" s="1"/>
  <c r="A29"/>
  <c r="A132" s="1"/>
  <c r="A238" s="1"/>
  <c r="A72"/>
  <c r="A174" s="1"/>
  <c r="A93"/>
  <c r="A195" s="1"/>
  <c r="A112"/>
  <c r="A216" s="1"/>
  <c r="A51"/>
  <c r="A153" s="1"/>
  <c r="A30"/>
  <c r="A133" s="1"/>
  <c r="A239" s="1"/>
  <c r="A94"/>
  <c r="A196" s="1"/>
  <c r="A113"/>
  <c r="A217" s="1"/>
  <c r="A52"/>
  <c r="A154" s="1"/>
  <c r="A73"/>
  <c r="A175" s="1"/>
  <c r="A23"/>
  <c r="A45"/>
  <c r="A66"/>
  <c r="A87"/>
  <c r="A106"/>
  <c r="A126" s="1"/>
  <c r="A147" s="1"/>
  <c r="A168" s="1"/>
  <c r="A189" s="1"/>
  <c r="A210" s="1"/>
  <c r="A232" s="1"/>
  <c r="A31"/>
  <c r="A134" s="1"/>
  <c r="A240" s="1"/>
  <c r="A114"/>
  <c r="A218" s="1"/>
  <c r="A53"/>
  <c r="A155" s="1"/>
  <c r="A74"/>
  <c r="A176" s="1"/>
  <c r="A95"/>
  <c r="A197" s="1"/>
  <c r="A28"/>
  <c r="A131" s="1"/>
  <c r="A237" s="1"/>
  <c r="A50"/>
  <c r="A152" s="1"/>
  <c r="A71"/>
  <c r="A173" s="1"/>
  <c r="A92"/>
  <c r="A194" s="1"/>
  <c r="A111"/>
  <c r="A215" s="1"/>
  <c r="A26"/>
  <c r="A129" s="1"/>
  <c r="A235" s="1"/>
  <c r="A109"/>
  <c r="A213" s="1"/>
  <c r="A48"/>
  <c r="A150" s="1"/>
  <c r="A69"/>
  <c r="A171" s="1"/>
  <c r="A90"/>
  <c r="A192" s="1"/>
  <c r="A27"/>
  <c r="A130" s="1"/>
  <c r="A236" s="1"/>
  <c r="A70"/>
  <c r="A172" s="1"/>
  <c r="A91"/>
  <c r="A193" s="1"/>
  <c r="A110"/>
  <c r="A214" s="1"/>
  <c r="A49"/>
  <c r="A151" s="1"/>
  <c r="C9" i="3"/>
  <c r="C7"/>
  <c r="C10"/>
</calcChain>
</file>

<file path=xl/sharedStrings.xml><?xml version="1.0" encoding="utf-8"?>
<sst xmlns="http://schemas.openxmlformats.org/spreadsheetml/2006/main" count="73" uniqueCount="46">
  <si>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</si>
  <si>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</si>
  <si>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</si>
  <si>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</si>
  <si>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</si>
  <si>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</si>
  <si>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</si>
  <si>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</si>
  <si>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</si>
  <si>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</si>
  <si>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</si>
  <si>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</si>
  <si>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</si>
  <si>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</si>
  <si>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</si>
  <si>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</si>
  <si>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</si>
  <si>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</si>
  <si>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</si>
  <si>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</si>
  <si>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</si>
  <si>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</si>
  <si>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</si>
  <si>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</si>
  <si>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</si>
  <si>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</si>
  <si>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</si>
  <si>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</si>
  <si>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EX2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</si>
  <si>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</si>
  <si>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</si>
  <si>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</si>
  <si>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</si>
  <si>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</si>
  <si>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</si>
  <si>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</si>
  <si>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Mise a jour le :</t>
  </si>
  <si>
    <t>Maladie:</t>
  </si>
  <si>
    <t>GARDE</t>
  </si>
  <si>
    <t>REPOS AVANT-GARDE</t>
  </si>
  <si>
    <t>M</t>
  </si>
  <si>
    <t>http://forum.excel-pratique.com/excel/code-vba-t70018.html</t>
  </si>
  <si>
    <t>G</t>
  </si>
  <si>
    <t>RG</t>
  </si>
  <si>
    <t>Cp</t>
  </si>
  <si>
    <t>Agent Funéraire</t>
  </si>
</sst>
</file>

<file path=xl/styles.xml><?xml version="1.0" encoding="utf-8"?>
<styleSheet xmlns="http://schemas.openxmlformats.org/spreadsheetml/2006/main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30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  <font>
      <sz val="10"/>
      <color indexed="17"/>
      <name val="Arial"/>
      <family val="2"/>
    </font>
    <font>
      <sz val="10"/>
      <color indexed="10"/>
      <name val="Arial"/>
      <family val="2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sz val="10"/>
      <color rgb="FFFFFF00"/>
      <name val="Arial"/>
      <family val="2"/>
    </font>
    <font>
      <sz val="11"/>
      <color rgb="FFFFFFFF"/>
      <name val="Calibri"/>
      <family val="2"/>
    </font>
    <font>
      <sz val="12"/>
      <name val="Iskoola Pota"/>
      <family val="2"/>
    </font>
    <font>
      <sz val="16"/>
      <color indexed="10"/>
      <name val="Arial"/>
      <family val="2"/>
    </font>
    <font>
      <sz val="10"/>
      <color rgb="FF000000"/>
      <name val="Arial"/>
      <family val="2"/>
    </font>
    <font>
      <b/>
      <sz val="14"/>
      <color rgb="FFFF0000"/>
      <name val="Arial"/>
      <family val="2"/>
    </font>
    <font>
      <u/>
      <sz val="10"/>
      <color theme="10"/>
      <name val="Arial"/>
      <family val="2"/>
    </font>
    <font>
      <u/>
      <sz val="16"/>
      <color theme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8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100">
    <xf numFmtId="0" fontId="0" fillId="0" borderId="0" xfId="0"/>
    <xf numFmtId="0" fontId="0" fillId="0" borderId="0" xfId="0" applyAlignment="1">
      <alignment horizontal="center"/>
    </xf>
    <xf numFmtId="0" fontId="12" fillId="7" borderId="1" xfId="0" applyFont="1" applyFill="1" applyBorder="1"/>
    <xf numFmtId="0" fontId="14" fillId="2" borderId="1" xfId="0" applyFont="1" applyFill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/>
    </xf>
    <xf numFmtId="0" fontId="2" fillId="0" borderId="0" xfId="0" applyFont="1" applyBorder="1" applyAlignment="1"/>
    <xf numFmtId="0" fontId="2" fillId="0" borderId="8" xfId="0" applyFont="1" applyBorder="1" applyAlignment="1">
      <alignment horizontal="center"/>
    </xf>
    <xf numFmtId="0" fontId="1" fillId="6" borderId="0" xfId="0" applyFont="1" applyFill="1" applyAlignment="1" applyProtection="1">
      <alignment horizont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66" fontId="8" fillId="0" borderId="5" xfId="0" applyNumberFormat="1" applyFont="1" applyFill="1" applyBorder="1" applyAlignment="1" applyProtection="1">
      <protection hidden="1"/>
    </xf>
    <xf numFmtId="166" fontId="8" fillId="0" borderId="6" xfId="0" applyNumberFormat="1" applyFont="1" applyFill="1" applyBorder="1" applyAlignment="1" applyProtection="1">
      <protection hidden="1"/>
    </xf>
    <xf numFmtId="0" fontId="8" fillId="0" borderId="0" xfId="0" applyFont="1"/>
    <xf numFmtId="0" fontId="8" fillId="0" borderId="4" xfId="0" applyFont="1" applyBorder="1" applyAlignment="1"/>
    <xf numFmtId="0" fontId="8" fillId="0" borderId="7" xfId="0" applyFont="1" applyBorder="1" applyAlignment="1"/>
    <xf numFmtId="0" fontId="8" fillId="0" borderId="0" xfId="0" applyFont="1" applyBorder="1"/>
    <xf numFmtId="0" fontId="8" fillId="0" borderId="0" xfId="0" applyFont="1" applyFill="1" applyBorder="1" applyAlignment="1"/>
    <xf numFmtId="0" fontId="8" fillId="0" borderId="1" xfId="0" applyFont="1" applyFill="1" applyBorder="1" applyAlignment="1">
      <alignment horizontal="center"/>
    </xf>
    <xf numFmtId="0" fontId="8" fillId="0" borderId="2" xfId="0" applyFont="1" applyBorder="1"/>
    <xf numFmtId="0" fontId="8" fillId="0" borderId="3" xfId="0" applyFont="1" applyBorder="1"/>
    <xf numFmtId="0" fontId="8" fillId="0" borderId="0" xfId="0" applyFont="1" applyBorder="1" applyAlignment="1"/>
    <xf numFmtId="0" fontId="16" fillId="3" borderId="1" xfId="0" applyFont="1" applyFill="1" applyBorder="1"/>
    <xf numFmtId="0" fontId="17" fillId="4" borderId="1" xfId="0" applyFont="1" applyFill="1" applyBorder="1"/>
    <xf numFmtId="0" fontId="18" fillId="5" borderId="1" xfId="0" applyFont="1" applyFill="1" applyBorder="1"/>
    <xf numFmtId="0" fontId="14" fillId="2" borderId="1" xfId="0" applyFont="1" applyFill="1" applyBorder="1"/>
    <xf numFmtId="0" fontId="14" fillId="0" borderId="1" xfId="0" applyFont="1" applyBorder="1"/>
    <xf numFmtId="0" fontId="8" fillId="0" borderId="10" xfId="0" applyFont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64" fontId="2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7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</xf>
    <xf numFmtId="167" fontId="0" fillId="2" borderId="1" xfId="0" applyNumberForma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164" fontId="9" fillId="2" borderId="0" xfId="0" applyNumberFormat="1" applyFont="1" applyFill="1" applyBorder="1" applyAlignment="1" applyProtection="1">
      <alignment horizontal="center" vertical="center"/>
    </xf>
    <xf numFmtId="164" fontId="10" fillId="2" borderId="0" xfId="0" applyNumberFormat="1" applyFont="1" applyFill="1" applyBorder="1" applyAlignment="1" applyProtection="1">
      <alignment horizontal="center" vertical="center"/>
    </xf>
    <xf numFmtId="164" fontId="11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16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vertical="center"/>
    </xf>
    <xf numFmtId="0" fontId="8" fillId="0" borderId="0" xfId="0" applyFont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169" fontId="0" fillId="0" borderId="0" xfId="0" applyNumberFormat="1" applyFill="1" applyBorder="1" applyAlignment="1" applyProtection="1">
      <alignment horizontal="center" vertical="center" wrapText="1"/>
    </xf>
    <xf numFmtId="169" fontId="0" fillId="0" borderId="0" xfId="0" applyNumberFormat="1" applyFill="1" applyBorder="1" applyAlignment="1" applyProtection="1">
      <alignment horizontal="center" vertical="center" wrapText="1"/>
    </xf>
    <xf numFmtId="169" fontId="15" fillId="0" borderId="0" xfId="0" applyNumberFormat="1" applyFont="1" applyFill="1" applyBorder="1" applyAlignment="1" applyProtection="1">
      <alignment horizontal="center" vertical="center" wrapText="1"/>
    </xf>
    <xf numFmtId="0" fontId="23" fillId="0" borderId="0" xfId="0" applyFont="1" applyFill="1" applyAlignment="1"/>
    <xf numFmtId="0" fontId="21" fillId="0" borderId="0" xfId="0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>
      <alignment horizontal="center" vertical="center" wrapText="1"/>
    </xf>
    <xf numFmtId="164" fontId="15" fillId="0" borderId="0" xfId="0" applyNumberFormat="1" applyFont="1" applyFill="1" applyBorder="1" applyAlignment="1" applyProtection="1">
      <alignment horizontal="center" vertical="center"/>
    </xf>
    <xf numFmtId="22" fontId="0" fillId="0" borderId="0" xfId="0" applyNumberFormat="1" applyFill="1" applyBorder="1" applyAlignment="1" applyProtection="1">
      <alignment horizontal="center" vertical="center"/>
    </xf>
    <xf numFmtId="164" fontId="0" fillId="8" borderId="1" xfId="0" applyNumberFormat="1" applyFill="1" applyBorder="1" applyAlignment="1" applyProtection="1">
      <alignment vertical="center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29" fillId="0" borderId="0" xfId="1" applyFont="1" applyFill="1" applyAlignment="1" applyProtection="1">
      <alignment vertical="center"/>
    </xf>
    <xf numFmtId="164" fontId="6" fillId="7" borderId="1" xfId="0" applyNumberFormat="1" applyFont="1" applyFill="1" applyBorder="1" applyAlignment="1" applyProtection="1">
      <alignment horizontal="center" vertical="center"/>
      <protection locked="0"/>
    </xf>
    <xf numFmtId="0" fontId="15" fillId="7" borderId="1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 wrapText="1"/>
    </xf>
    <xf numFmtId="164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0" fillId="14" borderId="1" xfId="0" applyFill="1" applyBorder="1" applyAlignment="1" applyProtection="1">
      <alignment horizontal="center" vertical="center"/>
      <protection locked="0"/>
    </xf>
    <xf numFmtId="0" fontId="24" fillId="12" borderId="12" xfId="0" applyFont="1" applyFill="1" applyBorder="1" applyAlignment="1" applyProtection="1">
      <alignment horizontal="center" vertical="center" wrapText="1"/>
    </xf>
    <xf numFmtId="0" fontId="24" fillId="12" borderId="13" xfId="0" applyFont="1" applyFill="1" applyBorder="1" applyAlignment="1" applyProtection="1">
      <alignment horizontal="center" vertical="center" wrapText="1"/>
    </xf>
    <xf numFmtId="164" fontId="8" fillId="8" borderId="1" xfId="0" applyNumberFormat="1" applyFont="1" applyFill="1" applyBorder="1" applyAlignment="1" applyProtection="1">
      <alignment horizontal="center" vertical="center"/>
    </xf>
    <xf numFmtId="22" fontId="0" fillId="8" borderId="16" xfId="0" applyNumberFormat="1" applyFill="1" applyBorder="1" applyAlignment="1" applyProtection="1">
      <alignment horizontal="center" vertical="center"/>
    </xf>
    <xf numFmtId="22" fontId="0" fillId="8" borderId="1" xfId="0" applyNumberFormat="1" applyFill="1" applyBorder="1" applyAlignment="1" applyProtection="1">
      <alignment horizontal="center" vertical="center"/>
    </xf>
    <xf numFmtId="0" fontId="25" fillId="0" borderId="1" xfId="0" applyFont="1" applyFill="1" applyBorder="1" applyAlignment="1" applyProtection="1">
      <alignment horizontal="center" vertical="center" wrapText="1"/>
    </xf>
    <xf numFmtId="0" fontId="20" fillId="0" borderId="1" xfId="0" applyFont="1" applyFill="1" applyBorder="1" applyAlignment="1" applyProtection="1">
      <alignment horizontal="center" vertical="center" wrapText="1"/>
    </xf>
    <xf numFmtId="165" fontId="20" fillId="0" borderId="1" xfId="0" applyNumberFormat="1" applyFont="1" applyFill="1" applyBorder="1" applyAlignment="1" applyProtection="1">
      <alignment horizontal="center" vertical="center"/>
    </xf>
    <xf numFmtId="169" fontId="22" fillId="0" borderId="0" xfId="0" applyNumberFormat="1" applyFont="1" applyFill="1" applyBorder="1" applyAlignment="1" applyProtection="1">
      <alignment horizontal="center" vertical="center" wrapText="1"/>
    </xf>
    <xf numFmtId="169" fontId="0" fillId="0" borderId="0" xfId="0" applyNumberForma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169" fontId="15" fillId="0" borderId="0" xfId="0" applyNumberFormat="1" applyFont="1" applyFill="1" applyBorder="1" applyAlignment="1" applyProtection="1">
      <alignment horizontal="center" vertical="center" wrapText="1"/>
    </xf>
    <xf numFmtId="165" fontId="20" fillId="0" borderId="12" xfId="0" applyNumberFormat="1" applyFont="1" applyFill="1" applyBorder="1" applyAlignment="1" applyProtection="1">
      <alignment horizontal="center" vertical="center"/>
    </xf>
    <xf numFmtId="165" fontId="20" fillId="0" borderId="14" xfId="0" applyNumberFormat="1" applyFont="1" applyFill="1" applyBorder="1" applyAlignment="1" applyProtection="1">
      <alignment horizontal="center" vertical="center"/>
    </xf>
    <xf numFmtId="165" fontId="20" fillId="0" borderId="13" xfId="0" applyNumberFormat="1" applyFont="1" applyFill="1" applyBorder="1" applyAlignment="1" applyProtection="1">
      <alignment horizontal="center" vertical="center"/>
    </xf>
    <xf numFmtId="0" fontId="2" fillId="2" borderId="15" xfId="0" applyFont="1" applyFill="1" applyBorder="1" applyAlignment="1" applyProtection="1">
      <alignment horizontal="center" vertical="center" wrapText="1"/>
    </xf>
    <xf numFmtId="0" fontId="24" fillId="12" borderId="1" xfId="0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/>
    </xf>
    <xf numFmtId="0" fontId="1" fillId="0" borderId="9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41"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2060"/>
        </patternFill>
      </fill>
    </dxf>
    <dxf>
      <font>
        <b val="0"/>
        <i val="0"/>
        <color rgb="FFFFFF00"/>
      </font>
      <fill>
        <patternFill>
          <bgColor rgb="FF0070C0"/>
        </patternFill>
      </fill>
    </dxf>
    <dxf>
      <font>
        <color rgb="FFFFFF00"/>
      </font>
      <fill>
        <patternFill>
          <bgColor rgb="FF009242"/>
        </patternFill>
      </fill>
    </dxf>
    <dxf>
      <font>
        <color rgb="FFFFFF00"/>
      </font>
      <fill>
        <patternFill>
          <bgColor rgb="FF7030A0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</dxfs>
  <tableStyles count="0" defaultTableStyle="TableStyleMedium9" defaultPivotStyle="PivotStyleLight16"/>
  <colors>
    <mruColors>
      <color rgb="FF009242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40</xdr:row>
      <xdr:rowOff>95250</xdr:rowOff>
    </xdr:from>
    <xdr:to>
      <xdr:col>7</xdr:col>
      <xdr:colOff>435428</xdr:colOff>
      <xdr:row>41</xdr:row>
      <xdr:rowOff>136072</xdr:rowOff>
    </xdr:to>
    <xdr:sp macro="[0]!jaune" textlink="">
      <xdr:nvSpPr>
        <xdr:cNvPr id="10" name="Rectangle 9"/>
        <xdr:cNvSpPr/>
      </xdr:nvSpPr>
      <xdr:spPr>
        <a:xfrm>
          <a:off x="2993571" y="12654643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39</xdr:row>
      <xdr:rowOff>0</xdr:rowOff>
    </xdr:from>
    <xdr:to>
      <xdr:col>7</xdr:col>
      <xdr:colOff>435428</xdr:colOff>
      <xdr:row>40</xdr:row>
      <xdr:rowOff>40822</xdr:rowOff>
    </xdr:to>
    <xdr:sp macro="[0]!Module5.Rouge" textlink="">
      <xdr:nvSpPr>
        <xdr:cNvPr id="11" name="Rectangle 10"/>
        <xdr:cNvSpPr/>
      </xdr:nvSpPr>
      <xdr:spPr>
        <a:xfrm>
          <a:off x="2993571" y="12355286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39</xdr:row>
      <xdr:rowOff>40822</xdr:rowOff>
    </xdr:from>
    <xdr:to>
      <xdr:col>13</xdr:col>
      <xdr:colOff>244928</xdr:colOff>
      <xdr:row>40</xdr:row>
      <xdr:rowOff>81644</xdr:rowOff>
    </xdr:to>
    <xdr:sp macro="[0]!bleu" textlink="">
      <xdr:nvSpPr>
        <xdr:cNvPr id="12" name="Rectangle 11"/>
        <xdr:cNvSpPr/>
      </xdr:nvSpPr>
      <xdr:spPr>
        <a:xfrm>
          <a:off x="5497285" y="12396108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40</xdr:row>
      <xdr:rowOff>122464</xdr:rowOff>
    </xdr:from>
    <xdr:to>
      <xdr:col>13</xdr:col>
      <xdr:colOff>244929</xdr:colOff>
      <xdr:row>41</xdr:row>
      <xdr:rowOff>163286</xdr:rowOff>
    </xdr:to>
    <xdr:sp macro="[0]!orange" textlink="">
      <xdr:nvSpPr>
        <xdr:cNvPr id="13" name="Rectangle 12"/>
        <xdr:cNvSpPr/>
      </xdr:nvSpPr>
      <xdr:spPr>
        <a:xfrm>
          <a:off x="5497286" y="12681857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39</xdr:row>
      <xdr:rowOff>27215</xdr:rowOff>
    </xdr:from>
    <xdr:to>
      <xdr:col>19</xdr:col>
      <xdr:colOff>299357</xdr:colOff>
      <xdr:row>40</xdr:row>
      <xdr:rowOff>68037</xdr:rowOff>
    </xdr:to>
    <xdr:sp macro="[0]!vert" textlink="">
      <xdr:nvSpPr>
        <xdr:cNvPr id="14" name="Rectangle 13"/>
        <xdr:cNvSpPr/>
      </xdr:nvSpPr>
      <xdr:spPr>
        <a:xfrm>
          <a:off x="8245928" y="12382501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40</xdr:row>
      <xdr:rowOff>136072</xdr:rowOff>
    </xdr:from>
    <xdr:to>
      <xdr:col>19</xdr:col>
      <xdr:colOff>312964</xdr:colOff>
      <xdr:row>41</xdr:row>
      <xdr:rowOff>176894</xdr:rowOff>
    </xdr:to>
    <xdr:sp macro="[0]!ciel" textlink="">
      <xdr:nvSpPr>
        <xdr:cNvPr id="15" name="Rectangle 14"/>
        <xdr:cNvSpPr/>
      </xdr:nvSpPr>
      <xdr:spPr>
        <a:xfrm>
          <a:off x="8259535" y="12695465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39</xdr:row>
      <xdr:rowOff>40822</xdr:rowOff>
    </xdr:from>
    <xdr:to>
      <xdr:col>25</xdr:col>
      <xdr:colOff>40822</xdr:colOff>
      <xdr:row>40</xdr:row>
      <xdr:rowOff>81644</xdr:rowOff>
    </xdr:to>
    <xdr:sp macro="[0]!RG" textlink="">
      <xdr:nvSpPr>
        <xdr:cNvPr id="16" name="Rectangle 15"/>
        <xdr:cNvSpPr/>
      </xdr:nvSpPr>
      <xdr:spPr>
        <a:xfrm>
          <a:off x="10681607" y="12396108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1</xdr:colOff>
      <xdr:row>19</xdr:row>
      <xdr:rowOff>27213</xdr:rowOff>
    </xdr:from>
    <xdr:to>
      <xdr:col>7</xdr:col>
      <xdr:colOff>421821</xdr:colOff>
      <xdr:row>19</xdr:row>
      <xdr:rowOff>285750</xdr:rowOff>
    </xdr:to>
    <xdr:sp macro="[0]!jaune" textlink="">
      <xdr:nvSpPr>
        <xdr:cNvPr id="45" name="Rectangle 44"/>
        <xdr:cNvSpPr/>
      </xdr:nvSpPr>
      <xdr:spPr>
        <a:xfrm>
          <a:off x="2993572" y="6653892"/>
          <a:ext cx="1768928" cy="258537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435428</xdr:colOff>
      <xdr:row>18</xdr:row>
      <xdr:rowOff>1</xdr:rowOff>
    </xdr:from>
    <xdr:to>
      <xdr:col>7</xdr:col>
      <xdr:colOff>421821</xdr:colOff>
      <xdr:row>18</xdr:row>
      <xdr:rowOff>244930</xdr:rowOff>
    </xdr:to>
    <xdr:sp macro="[0]!Module5.Rouge" textlink="">
      <xdr:nvSpPr>
        <xdr:cNvPr id="46" name="Rectangle 45"/>
        <xdr:cNvSpPr/>
      </xdr:nvSpPr>
      <xdr:spPr>
        <a:xfrm>
          <a:off x="2979964" y="6313715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285749</xdr:colOff>
      <xdr:row>18</xdr:row>
      <xdr:rowOff>27215</xdr:rowOff>
    </xdr:from>
    <xdr:to>
      <xdr:col>13</xdr:col>
      <xdr:colOff>272142</xdr:colOff>
      <xdr:row>18</xdr:row>
      <xdr:rowOff>272144</xdr:rowOff>
    </xdr:to>
    <xdr:sp macro="[0]!bleu" textlink="">
      <xdr:nvSpPr>
        <xdr:cNvPr id="47" name="Rectangle 46"/>
        <xdr:cNvSpPr/>
      </xdr:nvSpPr>
      <xdr:spPr>
        <a:xfrm>
          <a:off x="5524499" y="6340929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285749</xdr:colOff>
      <xdr:row>19</xdr:row>
      <xdr:rowOff>27214</xdr:rowOff>
    </xdr:from>
    <xdr:to>
      <xdr:col>13</xdr:col>
      <xdr:colOff>258535</xdr:colOff>
      <xdr:row>19</xdr:row>
      <xdr:rowOff>272144</xdr:rowOff>
    </xdr:to>
    <xdr:sp macro="[0]!orange" textlink="">
      <xdr:nvSpPr>
        <xdr:cNvPr id="48" name="Rectangle 47"/>
        <xdr:cNvSpPr/>
      </xdr:nvSpPr>
      <xdr:spPr>
        <a:xfrm>
          <a:off x="5524499" y="6653893"/>
          <a:ext cx="1768929" cy="244930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18</xdr:row>
      <xdr:rowOff>0</xdr:rowOff>
    </xdr:from>
    <xdr:to>
      <xdr:col>19</xdr:col>
      <xdr:colOff>299357</xdr:colOff>
      <xdr:row>18</xdr:row>
      <xdr:rowOff>231324</xdr:rowOff>
    </xdr:to>
    <xdr:sp macro="[0]!vert" textlink="">
      <xdr:nvSpPr>
        <xdr:cNvPr id="49" name="Rectangle 48"/>
        <xdr:cNvSpPr/>
      </xdr:nvSpPr>
      <xdr:spPr>
        <a:xfrm>
          <a:off x="8245928" y="6300109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19</xdr:row>
      <xdr:rowOff>1</xdr:rowOff>
    </xdr:from>
    <xdr:to>
      <xdr:col>19</xdr:col>
      <xdr:colOff>312964</xdr:colOff>
      <xdr:row>20</xdr:row>
      <xdr:rowOff>13609</xdr:rowOff>
    </xdr:to>
    <xdr:sp macro="[0]!ciel" textlink="">
      <xdr:nvSpPr>
        <xdr:cNvPr id="50" name="Rectangle 49"/>
        <xdr:cNvSpPr/>
      </xdr:nvSpPr>
      <xdr:spPr>
        <a:xfrm>
          <a:off x="8259535" y="6191251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353785</xdr:colOff>
      <xdr:row>18</xdr:row>
      <xdr:rowOff>0</xdr:rowOff>
    </xdr:from>
    <xdr:to>
      <xdr:col>24</xdr:col>
      <xdr:colOff>340178</xdr:colOff>
      <xdr:row>18</xdr:row>
      <xdr:rowOff>272142</xdr:rowOff>
    </xdr:to>
    <xdr:sp macro="[0]!RG" textlink="">
      <xdr:nvSpPr>
        <xdr:cNvPr id="51" name="Rectangle 50"/>
        <xdr:cNvSpPr/>
      </xdr:nvSpPr>
      <xdr:spPr>
        <a:xfrm>
          <a:off x="10531928" y="5769429"/>
          <a:ext cx="1782536" cy="272142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61</xdr:row>
      <xdr:rowOff>95250</xdr:rowOff>
    </xdr:from>
    <xdr:to>
      <xdr:col>7</xdr:col>
      <xdr:colOff>435428</xdr:colOff>
      <xdr:row>62</xdr:row>
      <xdr:rowOff>136072</xdr:rowOff>
    </xdr:to>
    <xdr:sp macro="[0]!jaune" textlink="">
      <xdr:nvSpPr>
        <xdr:cNvPr id="52" name="Rectangle 51"/>
        <xdr:cNvSpPr/>
      </xdr:nvSpPr>
      <xdr:spPr>
        <a:xfrm>
          <a:off x="2993571" y="20288250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60</xdr:row>
      <xdr:rowOff>0</xdr:rowOff>
    </xdr:from>
    <xdr:to>
      <xdr:col>7</xdr:col>
      <xdr:colOff>435428</xdr:colOff>
      <xdr:row>61</xdr:row>
      <xdr:rowOff>40822</xdr:rowOff>
    </xdr:to>
    <xdr:sp macro="[0]!Module5.Rouge" textlink="">
      <xdr:nvSpPr>
        <xdr:cNvPr id="53" name="Rectangle 52"/>
        <xdr:cNvSpPr/>
      </xdr:nvSpPr>
      <xdr:spPr>
        <a:xfrm>
          <a:off x="2993571" y="19988893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60</xdr:row>
      <xdr:rowOff>40822</xdr:rowOff>
    </xdr:from>
    <xdr:to>
      <xdr:col>13</xdr:col>
      <xdr:colOff>244928</xdr:colOff>
      <xdr:row>61</xdr:row>
      <xdr:rowOff>81644</xdr:rowOff>
    </xdr:to>
    <xdr:sp macro="[0]!bleu" textlink="">
      <xdr:nvSpPr>
        <xdr:cNvPr id="54" name="Rectangle 53"/>
        <xdr:cNvSpPr/>
      </xdr:nvSpPr>
      <xdr:spPr>
        <a:xfrm>
          <a:off x="5497285" y="20029715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61</xdr:row>
      <xdr:rowOff>122464</xdr:rowOff>
    </xdr:from>
    <xdr:to>
      <xdr:col>13</xdr:col>
      <xdr:colOff>244929</xdr:colOff>
      <xdr:row>62</xdr:row>
      <xdr:rowOff>163286</xdr:rowOff>
    </xdr:to>
    <xdr:sp macro="[0]!orange" textlink="">
      <xdr:nvSpPr>
        <xdr:cNvPr id="55" name="Rectangle 54"/>
        <xdr:cNvSpPr/>
      </xdr:nvSpPr>
      <xdr:spPr>
        <a:xfrm>
          <a:off x="5497286" y="20315464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60</xdr:row>
      <xdr:rowOff>27215</xdr:rowOff>
    </xdr:from>
    <xdr:to>
      <xdr:col>19</xdr:col>
      <xdr:colOff>299357</xdr:colOff>
      <xdr:row>61</xdr:row>
      <xdr:rowOff>68037</xdr:rowOff>
    </xdr:to>
    <xdr:sp macro="[0]!vert" textlink="">
      <xdr:nvSpPr>
        <xdr:cNvPr id="56" name="Rectangle 55"/>
        <xdr:cNvSpPr/>
      </xdr:nvSpPr>
      <xdr:spPr>
        <a:xfrm>
          <a:off x="8245928" y="20016108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61</xdr:row>
      <xdr:rowOff>136072</xdr:rowOff>
    </xdr:from>
    <xdr:to>
      <xdr:col>19</xdr:col>
      <xdr:colOff>312964</xdr:colOff>
      <xdr:row>62</xdr:row>
      <xdr:rowOff>176894</xdr:rowOff>
    </xdr:to>
    <xdr:sp macro="[0]!ciel" textlink="">
      <xdr:nvSpPr>
        <xdr:cNvPr id="57" name="Rectangle 56"/>
        <xdr:cNvSpPr/>
      </xdr:nvSpPr>
      <xdr:spPr>
        <a:xfrm>
          <a:off x="8259535" y="20329072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60</xdr:row>
      <xdr:rowOff>40822</xdr:rowOff>
    </xdr:from>
    <xdr:to>
      <xdr:col>25</xdr:col>
      <xdr:colOff>40822</xdr:colOff>
      <xdr:row>61</xdr:row>
      <xdr:rowOff>81644</xdr:rowOff>
    </xdr:to>
    <xdr:sp macro="[0]!RG" textlink="">
      <xdr:nvSpPr>
        <xdr:cNvPr id="58" name="Rectangle 57"/>
        <xdr:cNvSpPr/>
      </xdr:nvSpPr>
      <xdr:spPr>
        <a:xfrm>
          <a:off x="10681607" y="20029715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82</xdr:row>
      <xdr:rowOff>95250</xdr:rowOff>
    </xdr:from>
    <xdr:to>
      <xdr:col>7</xdr:col>
      <xdr:colOff>435428</xdr:colOff>
      <xdr:row>83</xdr:row>
      <xdr:rowOff>136072</xdr:rowOff>
    </xdr:to>
    <xdr:sp macro="[0]!jaune" textlink="">
      <xdr:nvSpPr>
        <xdr:cNvPr id="59" name="Rectangle 58"/>
        <xdr:cNvSpPr/>
      </xdr:nvSpPr>
      <xdr:spPr>
        <a:xfrm>
          <a:off x="2993571" y="27921857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81</xdr:row>
      <xdr:rowOff>0</xdr:rowOff>
    </xdr:from>
    <xdr:to>
      <xdr:col>7</xdr:col>
      <xdr:colOff>435428</xdr:colOff>
      <xdr:row>82</xdr:row>
      <xdr:rowOff>40822</xdr:rowOff>
    </xdr:to>
    <xdr:sp macro="[0]!Module5.Rouge" textlink="">
      <xdr:nvSpPr>
        <xdr:cNvPr id="60" name="Rectangle 59"/>
        <xdr:cNvSpPr/>
      </xdr:nvSpPr>
      <xdr:spPr>
        <a:xfrm>
          <a:off x="2993571" y="27622500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81</xdr:row>
      <xdr:rowOff>40822</xdr:rowOff>
    </xdr:from>
    <xdr:to>
      <xdr:col>13</xdr:col>
      <xdr:colOff>244928</xdr:colOff>
      <xdr:row>82</xdr:row>
      <xdr:rowOff>81644</xdr:rowOff>
    </xdr:to>
    <xdr:sp macro="[0]!bleu" textlink="">
      <xdr:nvSpPr>
        <xdr:cNvPr id="61" name="Rectangle 60"/>
        <xdr:cNvSpPr/>
      </xdr:nvSpPr>
      <xdr:spPr>
        <a:xfrm>
          <a:off x="5497285" y="27663322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82</xdr:row>
      <xdr:rowOff>122464</xdr:rowOff>
    </xdr:from>
    <xdr:to>
      <xdr:col>13</xdr:col>
      <xdr:colOff>244929</xdr:colOff>
      <xdr:row>83</xdr:row>
      <xdr:rowOff>163286</xdr:rowOff>
    </xdr:to>
    <xdr:sp macro="[0]!orange" textlink="">
      <xdr:nvSpPr>
        <xdr:cNvPr id="62" name="Rectangle 61"/>
        <xdr:cNvSpPr/>
      </xdr:nvSpPr>
      <xdr:spPr>
        <a:xfrm>
          <a:off x="5497286" y="27949071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81</xdr:row>
      <xdr:rowOff>27215</xdr:rowOff>
    </xdr:from>
    <xdr:to>
      <xdr:col>19</xdr:col>
      <xdr:colOff>299357</xdr:colOff>
      <xdr:row>82</xdr:row>
      <xdr:rowOff>68037</xdr:rowOff>
    </xdr:to>
    <xdr:sp macro="[0]!vert" textlink="">
      <xdr:nvSpPr>
        <xdr:cNvPr id="63" name="Rectangle 62"/>
        <xdr:cNvSpPr/>
      </xdr:nvSpPr>
      <xdr:spPr>
        <a:xfrm>
          <a:off x="8245928" y="27649715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82</xdr:row>
      <xdr:rowOff>136072</xdr:rowOff>
    </xdr:from>
    <xdr:to>
      <xdr:col>19</xdr:col>
      <xdr:colOff>312964</xdr:colOff>
      <xdr:row>83</xdr:row>
      <xdr:rowOff>176894</xdr:rowOff>
    </xdr:to>
    <xdr:sp macro="[0]!ciel" textlink="">
      <xdr:nvSpPr>
        <xdr:cNvPr id="64" name="Rectangle 63"/>
        <xdr:cNvSpPr/>
      </xdr:nvSpPr>
      <xdr:spPr>
        <a:xfrm>
          <a:off x="8259535" y="27962679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81</xdr:row>
      <xdr:rowOff>40822</xdr:rowOff>
    </xdr:from>
    <xdr:to>
      <xdr:col>25</xdr:col>
      <xdr:colOff>40822</xdr:colOff>
      <xdr:row>82</xdr:row>
      <xdr:rowOff>81644</xdr:rowOff>
    </xdr:to>
    <xdr:sp macro="[0]!RG" textlink="">
      <xdr:nvSpPr>
        <xdr:cNvPr id="65" name="Rectangle 64"/>
        <xdr:cNvSpPr/>
      </xdr:nvSpPr>
      <xdr:spPr>
        <a:xfrm>
          <a:off x="10681607" y="27663322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13607</xdr:colOff>
      <xdr:row>102</xdr:row>
      <xdr:rowOff>54429</xdr:rowOff>
    </xdr:from>
    <xdr:to>
      <xdr:col>8</xdr:col>
      <xdr:colOff>0</xdr:colOff>
      <xdr:row>102</xdr:row>
      <xdr:rowOff>285751</xdr:rowOff>
    </xdr:to>
    <xdr:sp macro="[0]!jaune" textlink="">
      <xdr:nvSpPr>
        <xdr:cNvPr id="66" name="Rectangle 65"/>
        <xdr:cNvSpPr/>
      </xdr:nvSpPr>
      <xdr:spPr>
        <a:xfrm>
          <a:off x="3007178" y="31759072"/>
          <a:ext cx="1782536" cy="231322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40821</xdr:colOff>
      <xdr:row>101</xdr:row>
      <xdr:rowOff>81642</xdr:rowOff>
    </xdr:from>
    <xdr:to>
      <xdr:col>8</xdr:col>
      <xdr:colOff>27214</xdr:colOff>
      <xdr:row>102</xdr:row>
      <xdr:rowOff>13605</xdr:rowOff>
    </xdr:to>
    <xdr:sp macro="[0]!Module5.Rouge" textlink="">
      <xdr:nvSpPr>
        <xdr:cNvPr id="67" name="Rectangle 66"/>
        <xdr:cNvSpPr/>
      </xdr:nvSpPr>
      <xdr:spPr>
        <a:xfrm rot="10800000" flipV="1">
          <a:off x="3034392" y="31473321"/>
          <a:ext cx="1782536" cy="244927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272142</xdr:colOff>
      <xdr:row>101</xdr:row>
      <xdr:rowOff>122464</xdr:rowOff>
    </xdr:from>
    <xdr:to>
      <xdr:col>13</xdr:col>
      <xdr:colOff>258535</xdr:colOff>
      <xdr:row>102</xdr:row>
      <xdr:rowOff>27214</xdr:rowOff>
    </xdr:to>
    <xdr:sp macro="[0]!bleu" textlink="">
      <xdr:nvSpPr>
        <xdr:cNvPr id="68" name="Rectangle 67"/>
        <xdr:cNvSpPr/>
      </xdr:nvSpPr>
      <xdr:spPr>
        <a:xfrm rot="10800000" flipV="1">
          <a:off x="5510892" y="31514143"/>
          <a:ext cx="1782536" cy="217714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272143</xdr:colOff>
      <xdr:row>102</xdr:row>
      <xdr:rowOff>81643</xdr:rowOff>
    </xdr:from>
    <xdr:to>
      <xdr:col>13</xdr:col>
      <xdr:colOff>258536</xdr:colOff>
      <xdr:row>103</xdr:row>
      <xdr:rowOff>1</xdr:rowOff>
    </xdr:to>
    <xdr:sp macro="[0]!orange" textlink="">
      <xdr:nvSpPr>
        <xdr:cNvPr id="69" name="Rectangle 68"/>
        <xdr:cNvSpPr/>
      </xdr:nvSpPr>
      <xdr:spPr>
        <a:xfrm>
          <a:off x="5510893" y="31786286"/>
          <a:ext cx="1782536" cy="231322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340178</xdr:colOff>
      <xdr:row>101</xdr:row>
      <xdr:rowOff>102051</xdr:rowOff>
    </xdr:from>
    <xdr:to>
      <xdr:col>19</xdr:col>
      <xdr:colOff>326571</xdr:colOff>
      <xdr:row>102</xdr:row>
      <xdr:rowOff>40820</xdr:rowOff>
    </xdr:to>
    <xdr:sp macro="[0]!vert" textlink="">
      <xdr:nvSpPr>
        <xdr:cNvPr id="70" name="Rectangle 69"/>
        <xdr:cNvSpPr/>
      </xdr:nvSpPr>
      <xdr:spPr>
        <a:xfrm rot="10800000" flipV="1">
          <a:off x="8273142" y="31493730"/>
          <a:ext cx="1782536" cy="251733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340178</xdr:colOff>
      <xdr:row>102</xdr:row>
      <xdr:rowOff>95251</xdr:rowOff>
    </xdr:from>
    <xdr:to>
      <xdr:col>19</xdr:col>
      <xdr:colOff>326571</xdr:colOff>
      <xdr:row>103</xdr:row>
      <xdr:rowOff>13609</xdr:rowOff>
    </xdr:to>
    <xdr:sp macro="[0]!ciel" textlink="">
      <xdr:nvSpPr>
        <xdr:cNvPr id="71" name="Rectangle 70"/>
        <xdr:cNvSpPr/>
      </xdr:nvSpPr>
      <xdr:spPr>
        <a:xfrm>
          <a:off x="8273142" y="31799894"/>
          <a:ext cx="1782536" cy="231322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68035</xdr:colOff>
      <xdr:row>101</xdr:row>
      <xdr:rowOff>122464</xdr:rowOff>
    </xdr:from>
    <xdr:to>
      <xdr:col>25</xdr:col>
      <xdr:colOff>54429</xdr:colOff>
      <xdr:row>102</xdr:row>
      <xdr:rowOff>27214</xdr:rowOff>
    </xdr:to>
    <xdr:sp macro="[0]!RG" textlink="">
      <xdr:nvSpPr>
        <xdr:cNvPr id="72" name="Rectangle 71"/>
        <xdr:cNvSpPr/>
      </xdr:nvSpPr>
      <xdr:spPr>
        <a:xfrm rot="10800000" flipV="1">
          <a:off x="10695214" y="31514143"/>
          <a:ext cx="1782536" cy="217714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121</xdr:row>
      <xdr:rowOff>95250</xdr:rowOff>
    </xdr:from>
    <xdr:to>
      <xdr:col>7</xdr:col>
      <xdr:colOff>435428</xdr:colOff>
      <xdr:row>122</xdr:row>
      <xdr:rowOff>136071</xdr:rowOff>
    </xdr:to>
    <xdr:sp macro="[0]!jaune" textlink="">
      <xdr:nvSpPr>
        <xdr:cNvPr id="73" name="Rectangle 72"/>
        <xdr:cNvSpPr/>
      </xdr:nvSpPr>
      <xdr:spPr>
        <a:xfrm>
          <a:off x="2993571" y="43189071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120</xdr:row>
      <xdr:rowOff>0</xdr:rowOff>
    </xdr:from>
    <xdr:to>
      <xdr:col>7</xdr:col>
      <xdr:colOff>435428</xdr:colOff>
      <xdr:row>121</xdr:row>
      <xdr:rowOff>40822</xdr:rowOff>
    </xdr:to>
    <xdr:sp macro="[0]!Module5.Rouge" textlink="">
      <xdr:nvSpPr>
        <xdr:cNvPr id="74" name="Rectangle 73"/>
        <xdr:cNvSpPr/>
      </xdr:nvSpPr>
      <xdr:spPr>
        <a:xfrm>
          <a:off x="2993571" y="42889714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120</xdr:row>
      <xdr:rowOff>40822</xdr:rowOff>
    </xdr:from>
    <xdr:to>
      <xdr:col>13</xdr:col>
      <xdr:colOff>244928</xdr:colOff>
      <xdr:row>121</xdr:row>
      <xdr:rowOff>81644</xdr:rowOff>
    </xdr:to>
    <xdr:sp macro="[0]!bleu" textlink="">
      <xdr:nvSpPr>
        <xdr:cNvPr id="75" name="Rectangle 74"/>
        <xdr:cNvSpPr/>
      </xdr:nvSpPr>
      <xdr:spPr>
        <a:xfrm>
          <a:off x="5497285" y="42930536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121</xdr:row>
      <xdr:rowOff>122464</xdr:rowOff>
    </xdr:from>
    <xdr:to>
      <xdr:col>13</xdr:col>
      <xdr:colOff>244929</xdr:colOff>
      <xdr:row>122</xdr:row>
      <xdr:rowOff>163285</xdr:rowOff>
    </xdr:to>
    <xdr:sp macro="[0]!orange" textlink="">
      <xdr:nvSpPr>
        <xdr:cNvPr id="76" name="Rectangle 75"/>
        <xdr:cNvSpPr/>
      </xdr:nvSpPr>
      <xdr:spPr>
        <a:xfrm>
          <a:off x="5497286" y="43216285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120</xdr:row>
      <xdr:rowOff>27215</xdr:rowOff>
    </xdr:from>
    <xdr:to>
      <xdr:col>19</xdr:col>
      <xdr:colOff>299357</xdr:colOff>
      <xdr:row>121</xdr:row>
      <xdr:rowOff>68037</xdr:rowOff>
    </xdr:to>
    <xdr:sp macro="[0]!vert" textlink="">
      <xdr:nvSpPr>
        <xdr:cNvPr id="77" name="Rectangle 76"/>
        <xdr:cNvSpPr/>
      </xdr:nvSpPr>
      <xdr:spPr>
        <a:xfrm>
          <a:off x="8245928" y="42916929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121</xdr:row>
      <xdr:rowOff>136072</xdr:rowOff>
    </xdr:from>
    <xdr:to>
      <xdr:col>19</xdr:col>
      <xdr:colOff>312964</xdr:colOff>
      <xdr:row>122</xdr:row>
      <xdr:rowOff>176893</xdr:rowOff>
    </xdr:to>
    <xdr:sp macro="[0]!ciel" textlink="">
      <xdr:nvSpPr>
        <xdr:cNvPr id="78" name="Rectangle 77"/>
        <xdr:cNvSpPr/>
      </xdr:nvSpPr>
      <xdr:spPr>
        <a:xfrm>
          <a:off x="8259535" y="43229893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120</xdr:row>
      <xdr:rowOff>40822</xdr:rowOff>
    </xdr:from>
    <xdr:to>
      <xdr:col>25</xdr:col>
      <xdr:colOff>40822</xdr:colOff>
      <xdr:row>121</xdr:row>
      <xdr:rowOff>81644</xdr:rowOff>
    </xdr:to>
    <xdr:sp macro="[0]!RG" textlink="">
      <xdr:nvSpPr>
        <xdr:cNvPr id="79" name="Rectangle 78"/>
        <xdr:cNvSpPr/>
      </xdr:nvSpPr>
      <xdr:spPr>
        <a:xfrm>
          <a:off x="10681607" y="42930536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27214</xdr:colOff>
      <xdr:row>142</xdr:row>
      <xdr:rowOff>81643</xdr:rowOff>
    </xdr:from>
    <xdr:to>
      <xdr:col>8</xdr:col>
      <xdr:colOff>13607</xdr:colOff>
      <xdr:row>144</xdr:row>
      <xdr:rowOff>0</xdr:rowOff>
    </xdr:to>
    <xdr:sp macro="[0]!jaune" textlink="">
      <xdr:nvSpPr>
        <xdr:cNvPr id="80" name="Rectangle 79"/>
        <xdr:cNvSpPr/>
      </xdr:nvSpPr>
      <xdr:spPr>
        <a:xfrm>
          <a:off x="3020785" y="50550536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27214</xdr:colOff>
      <xdr:row>140</xdr:row>
      <xdr:rowOff>108858</xdr:rowOff>
    </xdr:from>
    <xdr:to>
      <xdr:col>8</xdr:col>
      <xdr:colOff>13607</xdr:colOff>
      <xdr:row>142</xdr:row>
      <xdr:rowOff>27215</xdr:rowOff>
    </xdr:to>
    <xdr:sp macro="[0]!Module5.Rouge" textlink="">
      <xdr:nvSpPr>
        <xdr:cNvPr id="81" name="Rectangle 80"/>
        <xdr:cNvSpPr/>
      </xdr:nvSpPr>
      <xdr:spPr>
        <a:xfrm>
          <a:off x="3020785" y="50251179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285749</xdr:colOff>
      <xdr:row>140</xdr:row>
      <xdr:rowOff>149680</xdr:rowOff>
    </xdr:from>
    <xdr:to>
      <xdr:col>13</xdr:col>
      <xdr:colOff>272142</xdr:colOff>
      <xdr:row>142</xdr:row>
      <xdr:rowOff>68037</xdr:rowOff>
    </xdr:to>
    <xdr:sp macro="[0]!bleu" textlink="">
      <xdr:nvSpPr>
        <xdr:cNvPr id="82" name="Rectangle 81"/>
        <xdr:cNvSpPr/>
      </xdr:nvSpPr>
      <xdr:spPr>
        <a:xfrm>
          <a:off x="5524499" y="50292001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285750</xdr:colOff>
      <xdr:row>142</xdr:row>
      <xdr:rowOff>108857</xdr:rowOff>
    </xdr:from>
    <xdr:to>
      <xdr:col>13</xdr:col>
      <xdr:colOff>272143</xdr:colOff>
      <xdr:row>144</xdr:row>
      <xdr:rowOff>0</xdr:rowOff>
    </xdr:to>
    <xdr:sp macro="[0]!orange" textlink="">
      <xdr:nvSpPr>
        <xdr:cNvPr id="83" name="Rectangle 82"/>
        <xdr:cNvSpPr/>
      </xdr:nvSpPr>
      <xdr:spPr>
        <a:xfrm>
          <a:off x="5524500" y="50577750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340178</xdr:colOff>
      <xdr:row>140</xdr:row>
      <xdr:rowOff>136073</xdr:rowOff>
    </xdr:from>
    <xdr:to>
      <xdr:col>19</xdr:col>
      <xdr:colOff>326571</xdr:colOff>
      <xdr:row>142</xdr:row>
      <xdr:rowOff>54430</xdr:rowOff>
    </xdr:to>
    <xdr:sp macro="[0]!vert" textlink="">
      <xdr:nvSpPr>
        <xdr:cNvPr id="84" name="Rectangle 83"/>
        <xdr:cNvSpPr/>
      </xdr:nvSpPr>
      <xdr:spPr>
        <a:xfrm>
          <a:off x="8273142" y="50278394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353785</xdr:colOff>
      <xdr:row>142</xdr:row>
      <xdr:rowOff>122465</xdr:rowOff>
    </xdr:from>
    <xdr:to>
      <xdr:col>19</xdr:col>
      <xdr:colOff>340178</xdr:colOff>
      <xdr:row>144</xdr:row>
      <xdr:rowOff>0</xdr:rowOff>
    </xdr:to>
    <xdr:sp macro="[0]!ciel" textlink="">
      <xdr:nvSpPr>
        <xdr:cNvPr id="85" name="Rectangle 84"/>
        <xdr:cNvSpPr/>
      </xdr:nvSpPr>
      <xdr:spPr>
        <a:xfrm>
          <a:off x="8286749" y="50591358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81642</xdr:colOff>
      <xdr:row>140</xdr:row>
      <xdr:rowOff>149680</xdr:rowOff>
    </xdr:from>
    <xdr:to>
      <xdr:col>25</xdr:col>
      <xdr:colOff>68036</xdr:colOff>
      <xdr:row>142</xdr:row>
      <xdr:rowOff>68037</xdr:rowOff>
    </xdr:to>
    <xdr:sp macro="[0]!RG" textlink="">
      <xdr:nvSpPr>
        <xdr:cNvPr id="86" name="Rectangle 85"/>
        <xdr:cNvSpPr/>
      </xdr:nvSpPr>
      <xdr:spPr>
        <a:xfrm>
          <a:off x="10708821" y="50292001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163</xdr:row>
      <xdr:rowOff>136072</xdr:rowOff>
    </xdr:from>
    <xdr:to>
      <xdr:col>7</xdr:col>
      <xdr:colOff>435428</xdr:colOff>
      <xdr:row>165</xdr:row>
      <xdr:rowOff>0</xdr:rowOff>
    </xdr:to>
    <xdr:sp macro="[0]!jaune" textlink="">
      <xdr:nvSpPr>
        <xdr:cNvPr id="87" name="Rectangle 86"/>
        <xdr:cNvSpPr/>
      </xdr:nvSpPr>
      <xdr:spPr>
        <a:xfrm>
          <a:off x="2993571" y="57898393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162</xdr:row>
      <xdr:rowOff>0</xdr:rowOff>
    </xdr:from>
    <xdr:to>
      <xdr:col>7</xdr:col>
      <xdr:colOff>435428</xdr:colOff>
      <xdr:row>163</xdr:row>
      <xdr:rowOff>81644</xdr:rowOff>
    </xdr:to>
    <xdr:sp macro="[0]!Module5.Rouge" textlink="">
      <xdr:nvSpPr>
        <xdr:cNvPr id="88" name="Rectangle 87"/>
        <xdr:cNvSpPr/>
      </xdr:nvSpPr>
      <xdr:spPr>
        <a:xfrm>
          <a:off x="2993571" y="57599036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162</xdr:row>
      <xdr:rowOff>40822</xdr:rowOff>
    </xdr:from>
    <xdr:to>
      <xdr:col>13</xdr:col>
      <xdr:colOff>244928</xdr:colOff>
      <xdr:row>163</xdr:row>
      <xdr:rowOff>122466</xdr:rowOff>
    </xdr:to>
    <xdr:sp macro="[0]!bleu" textlink="">
      <xdr:nvSpPr>
        <xdr:cNvPr id="89" name="Rectangle 88"/>
        <xdr:cNvSpPr/>
      </xdr:nvSpPr>
      <xdr:spPr>
        <a:xfrm>
          <a:off x="5497285" y="57639858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164</xdr:row>
      <xdr:rowOff>0</xdr:rowOff>
    </xdr:from>
    <xdr:to>
      <xdr:col>13</xdr:col>
      <xdr:colOff>244929</xdr:colOff>
      <xdr:row>165</xdr:row>
      <xdr:rowOff>0</xdr:rowOff>
    </xdr:to>
    <xdr:sp macro="[0]!orange" textlink="">
      <xdr:nvSpPr>
        <xdr:cNvPr id="90" name="Rectangle 89"/>
        <xdr:cNvSpPr/>
      </xdr:nvSpPr>
      <xdr:spPr>
        <a:xfrm>
          <a:off x="5497286" y="57925607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162</xdr:row>
      <xdr:rowOff>27215</xdr:rowOff>
    </xdr:from>
    <xdr:to>
      <xdr:col>19</xdr:col>
      <xdr:colOff>299357</xdr:colOff>
      <xdr:row>163</xdr:row>
      <xdr:rowOff>108859</xdr:rowOff>
    </xdr:to>
    <xdr:sp macro="[0]!vert" textlink="">
      <xdr:nvSpPr>
        <xdr:cNvPr id="91" name="Rectangle 90"/>
        <xdr:cNvSpPr/>
      </xdr:nvSpPr>
      <xdr:spPr>
        <a:xfrm>
          <a:off x="8245928" y="57626251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164</xdr:row>
      <xdr:rowOff>13608</xdr:rowOff>
    </xdr:from>
    <xdr:to>
      <xdr:col>19</xdr:col>
      <xdr:colOff>312964</xdr:colOff>
      <xdr:row>165</xdr:row>
      <xdr:rowOff>0</xdr:rowOff>
    </xdr:to>
    <xdr:sp macro="[0]!ciel" textlink="">
      <xdr:nvSpPr>
        <xdr:cNvPr id="92" name="Rectangle 91"/>
        <xdr:cNvSpPr/>
      </xdr:nvSpPr>
      <xdr:spPr>
        <a:xfrm>
          <a:off x="8259535" y="57939215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162</xdr:row>
      <xdr:rowOff>40822</xdr:rowOff>
    </xdr:from>
    <xdr:to>
      <xdr:col>25</xdr:col>
      <xdr:colOff>40822</xdr:colOff>
      <xdr:row>163</xdr:row>
      <xdr:rowOff>122466</xdr:rowOff>
    </xdr:to>
    <xdr:sp macro="[0]!RG" textlink="">
      <xdr:nvSpPr>
        <xdr:cNvPr id="93" name="Rectangle 92"/>
        <xdr:cNvSpPr/>
      </xdr:nvSpPr>
      <xdr:spPr>
        <a:xfrm>
          <a:off x="10681607" y="57639858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184</xdr:row>
      <xdr:rowOff>136071</xdr:rowOff>
    </xdr:from>
    <xdr:to>
      <xdr:col>6</xdr:col>
      <xdr:colOff>435429</xdr:colOff>
      <xdr:row>186</xdr:row>
      <xdr:rowOff>0</xdr:rowOff>
    </xdr:to>
    <xdr:sp macro="[0]!jaune" textlink="">
      <xdr:nvSpPr>
        <xdr:cNvPr id="94" name="Rectangle 93"/>
        <xdr:cNvSpPr/>
      </xdr:nvSpPr>
      <xdr:spPr>
        <a:xfrm>
          <a:off x="2544536" y="65191821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183</xdr:row>
      <xdr:rowOff>0</xdr:rowOff>
    </xdr:from>
    <xdr:to>
      <xdr:col>6</xdr:col>
      <xdr:colOff>435429</xdr:colOff>
      <xdr:row>184</xdr:row>
      <xdr:rowOff>81643</xdr:rowOff>
    </xdr:to>
    <xdr:sp macro="[0]!Module5.Rouge" textlink="">
      <xdr:nvSpPr>
        <xdr:cNvPr id="95" name="Rectangle 94"/>
        <xdr:cNvSpPr/>
      </xdr:nvSpPr>
      <xdr:spPr>
        <a:xfrm>
          <a:off x="2544536" y="64892464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183</xdr:row>
      <xdr:rowOff>40822</xdr:rowOff>
    </xdr:from>
    <xdr:to>
      <xdr:col>12</xdr:col>
      <xdr:colOff>244929</xdr:colOff>
      <xdr:row>184</xdr:row>
      <xdr:rowOff>122465</xdr:rowOff>
    </xdr:to>
    <xdr:sp macro="[0]!bleu" textlink="">
      <xdr:nvSpPr>
        <xdr:cNvPr id="96" name="Rectangle 95"/>
        <xdr:cNvSpPr/>
      </xdr:nvSpPr>
      <xdr:spPr>
        <a:xfrm>
          <a:off x="5048250" y="64933286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185</xdr:row>
      <xdr:rowOff>-1</xdr:rowOff>
    </xdr:from>
    <xdr:to>
      <xdr:col>12</xdr:col>
      <xdr:colOff>244930</xdr:colOff>
      <xdr:row>186</xdr:row>
      <xdr:rowOff>0</xdr:rowOff>
    </xdr:to>
    <xdr:sp macro="[0]!orange" textlink="">
      <xdr:nvSpPr>
        <xdr:cNvPr id="97" name="Rectangle 96"/>
        <xdr:cNvSpPr/>
      </xdr:nvSpPr>
      <xdr:spPr>
        <a:xfrm>
          <a:off x="5048251" y="65219035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183</xdr:row>
      <xdr:rowOff>27215</xdr:rowOff>
    </xdr:from>
    <xdr:to>
      <xdr:col>18</xdr:col>
      <xdr:colOff>299358</xdr:colOff>
      <xdr:row>184</xdr:row>
      <xdr:rowOff>108858</xdr:rowOff>
    </xdr:to>
    <xdr:sp macro="[0]!vert" textlink="">
      <xdr:nvSpPr>
        <xdr:cNvPr id="98" name="Rectangle 97"/>
        <xdr:cNvSpPr/>
      </xdr:nvSpPr>
      <xdr:spPr>
        <a:xfrm>
          <a:off x="7796893" y="64919679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185</xdr:row>
      <xdr:rowOff>13607</xdr:rowOff>
    </xdr:from>
    <xdr:to>
      <xdr:col>18</xdr:col>
      <xdr:colOff>312965</xdr:colOff>
      <xdr:row>186</xdr:row>
      <xdr:rowOff>0</xdr:rowOff>
    </xdr:to>
    <xdr:sp macro="[0]!ciel" textlink="">
      <xdr:nvSpPr>
        <xdr:cNvPr id="99" name="Rectangle 98"/>
        <xdr:cNvSpPr/>
      </xdr:nvSpPr>
      <xdr:spPr>
        <a:xfrm>
          <a:off x="7810500" y="65232643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183</xdr:row>
      <xdr:rowOff>40822</xdr:rowOff>
    </xdr:from>
    <xdr:to>
      <xdr:col>24</xdr:col>
      <xdr:colOff>40822</xdr:colOff>
      <xdr:row>184</xdr:row>
      <xdr:rowOff>122465</xdr:rowOff>
    </xdr:to>
    <xdr:sp macro="[0]!RG" textlink="">
      <xdr:nvSpPr>
        <xdr:cNvPr id="100" name="Rectangle 99"/>
        <xdr:cNvSpPr/>
      </xdr:nvSpPr>
      <xdr:spPr>
        <a:xfrm>
          <a:off x="10232572" y="64933286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205</xdr:row>
      <xdr:rowOff>136071</xdr:rowOff>
    </xdr:from>
    <xdr:to>
      <xdr:col>6</xdr:col>
      <xdr:colOff>435429</xdr:colOff>
      <xdr:row>207</xdr:row>
      <xdr:rowOff>0</xdr:rowOff>
    </xdr:to>
    <xdr:sp macro="[0]!jaune" textlink="">
      <xdr:nvSpPr>
        <xdr:cNvPr id="101" name="Rectangle 100"/>
        <xdr:cNvSpPr/>
      </xdr:nvSpPr>
      <xdr:spPr>
        <a:xfrm>
          <a:off x="2544536" y="72485250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204</xdr:row>
      <xdr:rowOff>0</xdr:rowOff>
    </xdr:from>
    <xdr:to>
      <xdr:col>6</xdr:col>
      <xdr:colOff>435429</xdr:colOff>
      <xdr:row>205</xdr:row>
      <xdr:rowOff>81643</xdr:rowOff>
    </xdr:to>
    <xdr:sp macro="[0]!Module5.Rouge" textlink="">
      <xdr:nvSpPr>
        <xdr:cNvPr id="102" name="Rectangle 101"/>
        <xdr:cNvSpPr/>
      </xdr:nvSpPr>
      <xdr:spPr>
        <a:xfrm>
          <a:off x="2544536" y="72185893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204</xdr:row>
      <xdr:rowOff>40822</xdr:rowOff>
    </xdr:from>
    <xdr:to>
      <xdr:col>12</xdr:col>
      <xdr:colOff>244929</xdr:colOff>
      <xdr:row>205</xdr:row>
      <xdr:rowOff>122465</xdr:rowOff>
    </xdr:to>
    <xdr:sp macro="[0]!bleu" textlink="">
      <xdr:nvSpPr>
        <xdr:cNvPr id="103" name="Rectangle 102"/>
        <xdr:cNvSpPr/>
      </xdr:nvSpPr>
      <xdr:spPr>
        <a:xfrm>
          <a:off x="5048250" y="72226715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206</xdr:row>
      <xdr:rowOff>0</xdr:rowOff>
    </xdr:from>
    <xdr:to>
      <xdr:col>12</xdr:col>
      <xdr:colOff>244930</xdr:colOff>
      <xdr:row>207</xdr:row>
      <xdr:rowOff>0</xdr:rowOff>
    </xdr:to>
    <xdr:sp macro="[0]!orange" textlink="">
      <xdr:nvSpPr>
        <xdr:cNvPr id="104" name="Rectangle 103"/>
        <xdr:cNvSpPr/>
      </xdr:nvSpPr>
      <xdr:spPr>
        <a:xfrm>
          <a:off x="5048251" y="72512464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204</xdr:row>
      <xdr:rowOff>27215</xdr:rowOff>
    </xdr:from>
    <xdr:to>
      <xdr:col>18</xdr:col>
      <xdr:colOff>299358</xdr:colOff>
      <xdr:row>205</xdr:row>
      <xdr:rowOff>108858</xdr:rowOff>
    </xdr:to>
    <xdr:sp macro="[0]!vert" textlink="">
      <xdr:nvSpPr>
        <xdr:cNvPr id="105" name="Rectangle 104"/>
        <xdr:cNvSpPr/>
      </xdr:nvSpPr>
      <xdr:spPr>
        <a:xfrm>
          <a:off x="7796893" y="72213108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206</xdr:row>
      <xdr:rowOff>13608</xdr:rowOff>
    </xdr:from>
    <xdr:to>
      <xdr:col>18</xdr:col>
      <xdr:colOff>312965</xdr:colOff>
      <xdr:row>207</xdr:row>
      <xdr:rowOff>0</xdr:rowOff>
    </xdr:to>
    <xdr:sp macro="[0]!ciel" textlink="">
      <xdr:nvSpPr>
        <xdr:cNvPr id="106" name="Rectangle 105"/>
        <xdr:cNvSpPr/>
      </xdr:nvSpPr>
      <xdr:spPr>
        <a:xfrm>
          <a:off x="7810500" y="72526072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204</xdr:row>
      <xdr:rowOff>40822</xdr:rowOff>
    </xdr:from>
    <xdr:to>
      <xdr:col>24</xdr:col>
      <xdr:colOff>40822</xdr:colOff>
      <xdr:row>205</xdr:row>
      <xdr:rowOff>122465</xdr:rowOff>
    </xdr:to>
    <xdr:sp macro="[0]!RG" textlink="">
      <xdr:nvSpPr>
        <xdr:cNvPr id="107" name="Rectangle 106"/>
        <xdr:cNvSpPr/>
      </xdr:nvSpPr>
      <xdr:spPr>
        <a:xfrm>
          <a:off x="10232572" y="72226715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226</xdr:row>
      <xdr:rowOff>136071</xdr:rowOff>
    </xdr:from>
    <xdr:to>
      <xdr:col>6</xdr:col>
      <xdr:colOff>435429</xdr:colOff>
      <xdr:row>228</xdr:row>
      <xdr:rowOff>54428</xdr:rowOff>
    </xdr:to>
    <xdr:sp macro="[0]!jaune" textlink="">
      <xdr:nvSpPr>
        <xdr:cNvPr id="108" name="Rectangle 107"/>
        <xdr:cNvSpPr/>
      </xdr:nvSpPr>
      <xdr:spPr>
        <a:xfrm>
          <a:off x="2544536" y="79778678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225</xdr:row>
      <xdr:rowOff>0</xdr:rowOff>
    </xdr:from>
    <xdr:to>
      <xdr:col>6</xdr:col>
      <xdr:colOff>435429</xdr:colOff>
      <xdr:row>226</xdr:row>
      <xdr:rowOff>81643</xdr:rowOff>
    </xdr:to>
    <xdr:sp macro="[0]!Module5.Rouge" textlink="">
      <xdr:nvSpPr>
        <xdr:cNvPr id="109" name="Rectangle 108"/>
        <xdr:cNvSpPr/>
      </xdr:nvSpPr>
      <xdr:spPr>
        <a:xfrm>
          <a:off x="2544536" y="79479321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225</xdr:row>
      <xdr:rowOff>40822</xdr:rowOff>
    </xdr:from>
    <xdr:to>
      <xdr:col>12</xdr:col>
      <xdr:colOff>244929</xdr:colOff>
      <xdr:row>226</xdr:row>
      <xdr:rowOff>122465</xdr:rowOff>
    </xdr:to>
    <xdr:sp macro="[0]!bleu" textlink="">
      <xdr:nvSpPr>
        <xdr:cNvPr id="110" name="Rectangle 109"/>
        <xdr:cNvSpPr/>
      </xdr:nvSpPr>
      <xdr:spPr>
        <a:xfrm>
          <a:off x="5048250" y="79520143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226</xdr:row>
      <xdr:rowOff>163285</xdr:rowOff>
    </xdr:from>
    <xdr:to>
      <xdr:col>12</xdr:col>
      <xdr:colOff>244930</xdr:colOff>
      <xdr:row>228</xdr:row>
      <xdr:rowOff>81642</xdr:rowOff>
    </xdr:to>
    <xdr:sp macro="[0]!orange" textlink="">
      <xdr:nvSpPr>
        <xdr:cNvPr id="111" name="Rectangle 110"/>
        <xdr:cNvSpPr/>
      </xdr:nvSpPr>
      <xdr:spPr>
        <a:xfrm>
          <a:off x="5048251" y="79805892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225</xdr:row>
      <xdr:rowOff>27215</xdr:rowOff>
    </xdr:from>
    <xdr:to>
      <xdr:col>18</xdr:col>
      <xdr:colOff>299358</xdr:colOff>
      <xdr:row>226</xdr:row>
      <xdr:rowOff>108858</xdr:rowOff>
    </xdr:to>
    <xdr:sp macro="[0]!vert" textlink="">
      <xdr:nvSpPr>
        <xdr:cNvPr id="112" name="Rectangle 111"/>
        <xdr:cNvSpPr/>
      </xdr:nvSpPr>
      <xdr:spPr>
        <a:xfrm>
          <a:off x="7796893" y="79506536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227</xdr:row>
      <xdr:rowOff>13607</xdr:rowOff>
    </xdr:from>
    <xdr:to>
      <xdr:col>18</xdr:col>
      <xdr:colOff>312965</xdr:colOff>
      <xdr:row>228</xdr:row>
      <xdr:rowOff>95250</xdr:rowOff>
    </xdr:to>
    <xdr:sp macro="[0]!ciel" textlink="">
      <xdr:nvSpPr>
        <xdr:cNvPr id="113" name="Rectangle 112"/>
        <xdr:cNvSpPr/>
      </xdr:nvSpPr>
      <xdr:spPr>
        <a:xfrm>
          <a:off x="7810500" y="79819500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225</xdr:row>
      <xdr:rowOff>40822</xdr:rowOff>
    </xdr:from>
    <xdr:to>
      <xdr:col>24</xdr:col>
      <xdr:colOff>40822</xdr:colOff>
      <xdr:row>226</xdr:row>
      <xdr:rowOff>122465</xdr:rowOff>
    </xdr:to>
    <xdr:sp macro="[0]!RG" textlink="">
      <xdr:nvSpPr>
        <xdr:cNvPr id="114" name="Rectangle 113"/>
        <xdr:cNvSpPr/>
      </xdr:nvSpPr>
      <xdr:spPr>
        <a:xfrm>
          <a:off x="10232572" y="79520143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35</xdr:col>
      <xdr:colOff>721179</xdr:colOff>
      <xdr:row>2</xdr:row>
      <xdr:rowOff>231321</xdr:rowOff>
    </xdr:from>
    <xdr:to>
      <xdr:col>43</xdr:col>
      <xdr:colOff>612322</xdr:colOff>
      <xdr:row>7</xdr:row>
      <xdr:rowOff>340179</xdr:rowOff>
    </xdr:to>
    <xdr:sp macro="" textlink="">
      <xdr:nvSpPr>
        <xdr:cNvPr id="2" name="ZoneTexte 1"/>
        <xdr:cNvSpPr txBox="1"/>
      </xdr:nvSpPr>
      <xdr:spPr>
        <a:xfrm>
          <a:off x="17498786" y="993321"/>
          <a:ext cx="5987143" cy="201385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Attention : Chaque groupe de 2 mois doit occuper 34 lignes</a:t>
          </a:r>
        </a:p>
        <a:p>
          <a:r>
            <a:rPr lang="fr-FR" sz="2000"/>
            <a:t>J'ai rectifié</a:t>
          </a:r>
          <a:r>
            <a:rPr lang="fr-FR" sz="2000" baseline="0"/>
            <a:t> sur certains groupes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1" Type="http://schemas.openxmlformats.org/officeDocument/2006/relationships/hyperlink" Target="http://forum.excel-pratique.com/excel/code-vba-t70018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246"/>
  <sheetViews>
    <sheetView showGridLines="0" tabSelected="1" zoomScale="70" zoomScaleNormal="70" workbookViewId="0">
      <selection activeCell="AK26" sqref="AK26"/>
    </sheetView>
  </sheetViews>
  <sheetFormatPr baseColWidth="10" defaultColWidth="11.42578125" defaultRowHeight="12.75"/>
  <cols>
    <col min="1" max="2" width="15.7109375" style="49" customWidth="1"/>
    <col min="3" max="33" width="6.7109375" style="28" customWidth="1"/>
    <col min="34" max="34" width="0" style="28" hidden="1" customWidth="1"/>
    <col min="35" max="16384" width="11.42578125" style="28"/>
  </cols>
  <sheetData>
    <row r="1" spans="1:39" s="56" customFormat="1" ht="30" customHeight="1">
      <c r="A1" s="75">
        <f>An</f>
        <v>2016</v>
      </c>
      <c r="B1" s="75"/>
      <c r="C1" s="76">
        <f>DATE(An,1,1)</f>
        <v>42370</v>
      </c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6"/>
      <c r="Y1" s="76"/>
      <c r="Z1" s="76"/>
      <c r="AA1" s="76"/>
      <c r="AB1" s="76"/>
      <c r="AC1" s="76"/>
      <c r="AD1" s="76"/>
      <c r="AE1" s="76"/>
      <c r="AF1" s="76"/>
      <c r="AG1" s="76"/>
      <c r="AM1" s="62" t="s">
        <v>41</v>
      </c>
    </row>
    <row r="2" spans="1:39" ht="30" customHeight="1">
      <c r="A2" s="74" t="s">
        <v>45</v>
      </c>
      <c r="B2" s="74"/>
      <c r="C2" s="8">
        <f>C1</f>
        <v>42370</v>
      </c>
      <c r="D2" s="8">
        <f>C2+1</f>
        <v>42371</v>
      </c>
      <c r="E2" s="8">
        <f t="shared" ref="E2:AD2" si="0">D2+1</f>
        <v>42372</v>
      </c>
      <c r="F2" s="8">
        <f t="shared" si="0"/>
        <v>42373</v>
      </c>
      <c r="G2" s="8">
        <f t="shared" si="0"/>
        <v>42374</v>
      </c>
      <c r="H2" s="8">
        <f t="shared" si="0"/>
        <v>42375</v>
      </c>
      <c r="I2" s="8">
        <f t="shared" si="0"/>
        <v>42376</v>
      </c>
      <c r="J2" s="8">
        <f t="shared" si="0"/>
        <v>42377</v>
      </c>
      <c r="K2" s="8">
        <f t="shared" si="0"/>
        <v>42378</v>
      </c>
      <c r="L2" s="8">
        <f t="shared" si="0"/>
        <v>42379</v>
      </c>
      <c r="M2" s="8">
        <f t="shared" si="0"/>
        <v>42380</v>
      </c>
      <c r="N2" s="8">
        <f t="shared" si="0"/>
        <v>42381</v>
      </c>
      <c r="O2" s="8">
        <f t="shared" si="0"/>
        <v>42382</v>
      </c>
      <c r="P2" s="8">
        <f t="shared" si="0"/>
        <v>42383</v>
      </c>
      <c r="Q2" s="8">
        <f t="shared" si="0"/>
        <v>42384</v>
      </c>
      <c r="R2" s="8">
        <f t="shared" si="0"/>
        <v>42385</v>
      </c>
      <c r="S2" s="8">
        <f t="shared" si="0"/>
        <v>42386</v>
      </c>
      <c r="T2" s="8">
        <f t="shared" si="0"/>
        <v>42387</v>
      </c>
      <c r="U2" s="8">
        <f t="shared" si="0"/>
        <v>42388</v>
      </c>
      <c r="V2" s="8">
        <f t="shared" si="0"/>
        <v>42389</v>
      </c>
      <c r="W2" s="8">
        <f t="shared" si="0"/>
        <v>42390</v>
      </c>
      <c r="X2" s="8">
        <f t="shared" si="0"/>
        <v>42391</v>
      </c>
      <c r="Y2" s="8">
        <f t="shared" si="0"/>
        <v>42392</v>
      </c>
      <c r="Z2" s="8">
        <f t="shared" si="0"/>
        <v>42393</v>
      </c>
      <c r="AA2" s="8">
        <f t="shared" si="0"/>
        <v>42394</v>
      </c>
      <c r="AB2" s="8">
        <f t="shared" si="0"/>
        <v>42395</v>
      </c>
      <c r="AC2" s="8">
        <f t="shared" si="0"/>
        <v>42396</v>
      </c>
      <c r="AD2" s="8">
        <f t="shared" si="0"/>
        <v>42397</v>
      </c>
      <c r="AE2" s="8">
        <f>IF(AD2+1&gt;EOMONTH(C1,0),"",AD2+1)</f>
        <v>42398</v>
      </c>
      <c r="AF2" s="8">
        <f>IF(AE2="","",IF(AE2+1&gt;EOMONTH($C$1,0),"",AE2+1))</f>
        <v>42399</v>
      </c>
      <c r="AG2" s="8">
        <f>IF(AF2="","",IF(AF2+1&gt;EOMONTH($C$1,0),"",AF2+1))</f>
        <v>42400</v>
      </c>
    </row>
    <row r="3" spans="1:39" ht="24.95" customHeight="1">
      <c r="A3" s="85">
        <f>Données!E15</f>
        <v>0</v>
      </c>
      <c r="B3" s="85"/>
      <c r="C3" s="34"/>
      <c r="D3" s="34"/>
      <c r="E3" s="34"/>
      <c r="F3" s="34"/>
      <c r="G3" s="34"/>
      <c r="H3" s="34"/>
      <c r="I3" s="34"/>
      <c r="J3" s="34"/>
      <c r="K3" s="34"/>
      <c r="L3" s="64" t="s">
        <v>42</v>
      </c>
      <c r="M3" s="35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8" t="e">
        <f>IF(COUNTIF(#REF!,"*RT")+(COUNTIF(#REF!,"*RT2")/2)=0,"",COUNTIF(#REF!,"*RT")+(COUNTIF(#REF!,"*RT2")/2))</f>
        <v>#REF!</v>
      </c>
    </row>
    <row r="4" spans="1:39" ht="24.95" customHeight="1">
      <c r="A4" s="85">
        <f>Données!E16</f>
        <v>0</v>
      </c>
      <c r="B4" s="85"/>
      <c r="C4" s="34"/>
      <c r="D4" s="34"/>
      <c r="E4" s="34"/>
      <c r="F4" s="34"/>
      <c r="G4" s="34"/>
      <c r="H4" s="34"/>
      <c r="I4" s="34"/>
      <c r="J4" s="34"/>
      <c r="K4" s="34"/>
      <c r="L4" s="35"/>
      <c r="M4" s="35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9" t="s">
        <v>14</v>
      </c>
    </row>
    <row r="5" spans="1:39" ht="24.95" customHeight="1">
      <c r="A5" s="85">
        <f>Données!E17</f>
        <v>0</v>
      </c>
      <c r="B5" s="85"/>
      <c r="C5" s="34"/>
      <c r="D5" s="34"/>
      <c r="E5" s="34"/>
      <c r="F5" s="34"/>
      <c r="G5" s="34"/>
      <c r="H5" s="34"/>
      <c r="I5" s="34"/>
      <c r="J5" s="34"/>
      <c r="K5" s="34"/>
      <c r="L5" s="35"/>
      <c r="M5" s="35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</row>
    <row r="6" spans="1:39" ht="24.95" customHeight="1">
      <c r="A6" s="85">
        <f>Données!E18</f>
        <v>0</v>
      </c>
      <c r="B6" s="85"/>
      <c r="C6" s="34"/>
      <c r="D6" s="34"/>
      <c r="E6" s="34"/>
      <c r="F6" s="34"/>
      <c r="G6" s="34"/>
      <c r="H6" s="34"/>
      <c r="I6" s="34"/>
      <c r="J6" s="34"/>
      <c r="K6" s="34"/>
      <c r="L6" s="35"/>
      <c r="M6" s="35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9" ht="24.95" customHeight="1">
      <c r="A7" s="85">
        <f>Données!E19</f>
        <v>0</v>
      </c>
      <c r="B7" s="85"/>
      <c r="C7" s="34"/>
      <c r="D7" s="34"/>
      <c r="E7" s="34"/>
      <c r="F7" s="34"/>
      <c r="G7" s="34"/>
      <c r="H7" s="34"/>
      <c r="I7" s="34"/>
      <c r="J7" s="34"/>
      <c r="K7" s="34"/>
      <c r="L7" s="35"/>
      <c r="M7" s="35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</row>
    <row r="8" spans="1:39" ht="24.95" customHeight="1">
      <c r="A8" s="85">
        <f>Données!E20</f>
        <v>0</v>
      </c>
      <c r="B8" s="85"/>
      <c r="C8" s="34"/>
      <c r="D8" s="34"/>
      <c r="E8" s="34"/>
      <c r="F8" s="34"/>
      <c r="G8" s="34"/>
      <c r="H8" s="34"/>
      <c r="I8" s="34"/>
      <c r="J8" s="34"/>
      <c r="K8" s="34"/>
      <c r="L8" s="35"/>
      <c r="M8" s="35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</row>
    <row r="9" spans="1:39" ht="24.95" customHeight="1">
      <c r="A9" s="85">
        <f>Données!E21</f>
        <v>0</v>
      </c>
      <c r="B9" s="85"/>
      <c r="C9" s="34"/>
      <c r="D9" s="34"/>
      <c r="E9" s="34"/>
      <c r="F9" s="34"/>
      <c r="G9" s="34"/>
      <c r="H9" s="34"/>
      <c r="I9" s="34"/>
      <c r="J9" s="34"/>
      <c r="K9" s="34"/>
      <c r="L9" s="35"/>
      <c r="M9" s="35"/>
      <c r="N9" s="34"/>
      <c r="O9" s="50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</row>
    <row r="10" spans="1:39" ht="24.95" customHeight="1">
      <c r="A10" s="85">
        <f>Données!E22</f>
        <v>0</v>
      </c>
      <c r="B10" s="85"/>
      <c r="C10" s="34"/>
      <c r="D10" s="34"/>
      <c r="E10" s="34"/>
      <c r="F10" s="34"/>
      <c r="G10" s="34"/>
      <c r="H10" s="34"/>
      <c r="I10" s="34"/>
      <c r="J10" s="34"/>
      <c r="K10" s="34"/>
      <c r="L10" s="35"/>
      <c r="M10" s="35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</row>
    <row r="11" spans="1:39" ht="24.95" customHeight="1">
      <c r="A11" s="85">
        <f>Données!E23</f>
        <v>0</v>
      </c>
      <c r="B11" s="85"/>
      <c r="C11" s="34"/>
      <c r="D11" s="34"/>
      <c r="E11" s="34"/>
      <c r="F11" s="34"/>
      <c r="G11" s="34"/>
      <c r="H11" s="34"/>
      <c r="I11" s="34"/>
      <c r="J11" s="34"/>
      <c r="K11" s="34"/>
      <c r="L11" s="35"/>
      <c r="M11" s="35"/>
      <c r="N11" s="34"/>
      <c r="O11" s="34"/>
      <c r="P11" s="34"/>
      <c r="Q11" s="34"/>
      <c r="R11" s="34"/>
      <c r="S11" s="34"/>
      <c r="T11" s="34"/>
      <c r="U11" s="34"/>
      <c r="V11" s="34"/>
      <c r="W11" s="51"/>
      <c r="X11" s="34"/>
      <c r="Y11" s="34"/>
      <c r="Z11" s="34"/>
      <c r="AA11" s="34"/>
      <c r="AB11" s="34"/>
      <c r="AC11" s="34"/>
      <c r="AD11" s="34"/>
      <c r="AE11" s="34"/>
      <c r="AF11" s="34"/>
      <c r="AG11" s="34"/>
    </row>
    <row r="12" spans="1:39" ht="24.95" customHeight="1">
      <c r="A12" s="85">
        <f>Données!E24</f>
        <v>0</v>
      </c>
      <c r="B12" s="85"/>
      <c r="C12" s="34"/>
      <c r="D12" s="34"/>
      <c r="E12" s="34"/>
      <c r="F12" s="34"/>
      <c r="G12" s="34"/>
      <c r="H12" s="34"/>
      <c r="I12" s="34"/>
      <c r="J12" s="34"/>
      <c r="K12" s="34"/>
      <c r="L12" s="35"/>
      <c r="M12" s="35"/>
      <c r="N12" s="34"/>
      <c r="O12" s="34"/>
      <c r="P12" s="34"/>
      <c r="Q12" s="34"/>
      <c r="R12" s="34"/>
      <c r="S12" s="34"/>
      <c r="T12" s="34"/>
      <c r="U12" s="34"/>
      <c r="V12" s="34"/>
      <c r="W12" s="36"/>
      <c r="X12" s="50"/>
      <c r="Y12" s="34"/>
      <c r="Z12" s="34"/>
      <c r="AA12" s="34"/>
      <c r="AB12" s="34"/>
      <c r="AC12" s="34"/>
      <c r="AD12" s="34"/>
      <c r="AE12" s="34"/>
      <c r="AF12" s="34"/>
      <c r="AG12" s="34"/>
    </row>
    <row r="13" spans="1:39" ht="24.95" customHeight="1">
      <c r="A13" s="85">
        <f>Données!E25</f>
        <v>0</v>
      </c>
      <c r="B13" s="85"/>
      <c r="C13" s="34"/>
      <c r="D13" s="34"/>
      <c r="E13" s="34"/>
      <c r="F13" s="34"/>
      <c r="G13" s="34"/>
      <c r="H13" s="34"/>
      <c r="I13" s="34"/>
      <c r="J13" s="34"/>
      <c r="K13" s="34"/>
      <c r="L13" s="35"/>
      <c r="M13" s="35"/>
      <c r="N13" s="34"/>
      <c r="O13" s="34"/>
      <c r="P13" s="34"/>
      <c r="Q13" s="34"/>
      <c r="R13" s="34"/>
      <c r="S13" s="34"/>
      <c r="T13" s="34"/>
      <c r="U13" s="34"/>
      <c r="V13" s="34"/>
      <c r="W13" s="36"/>
      <c r="X13" s="34"/>
      <c r="Y13" s="34"/>
      <c r="Z13" s="34"/>
      <c r="AA13" s="34"/>
      <c r="AB13" s="34"/>
      <c r="AC13" s="34"/>
      <c r="AD13" s="34"/>
      <c r="AE13" s="34"/>
      <c r="AF13" s="34"/>
      <c r="AG13" s="34"/>
    </row>
    <row r="14" spans="1:39" ht="24.95" customHeight="1">
      <c r="A14" s="69">
        <f>Données!E26</f>
        <v>0</v>
      </c>
      <c r="B14" s="70"/>
      <c r="C14" s="34"/>
      <c r="D14" s="34"/>
      <c r="E14" s="34"/>
      <c r="F14" s="34"/>
      <c r="G14" s="34"/>
      <c r="H14" s="34"/>
      <c r="I14" s="34"/>
      <c r="J14" s="34"/>
      <c r="K14" s="34"/>
      <c r="L14" s="35"/>
      <c r="M14" s="35"/>
      <c r="N14" s="34"/>
      <c r="O14" s="34"/>
      <c r="P14" s="34"/>
      <c r="Q14" s="34"/>
      <c r="R14" s="34"/>
      <c r="S14" s="34"/>
      <c r="T14" s="34"/>
      <c r="U14" s="34"/>
      <c r="V14" s="34"/>
      <c r="W14" s="36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55"/>
    </row>
    <row r="15" spans="1:39" ht="24.95" customHeight="1">
      <c r="A15" s="69">
        <f>Données!E27</f>
        <v>0</v>
      </c>
      <c r="B15" s="70"/>
      <c r="C15" s="34"/>
      <c r="D15" s="34"/>
      <c r="E15" s="34"/>
      <c r="F15" s="34"/>
      <c r="G15" s="34"/>
      <c r="H15" s="34"/>
      <c r="I15" s="34"/>
      <c r="J15" s="34"/>
      <c r="K15" s="34"/>
      <c r="L15" s="35"/>
      <c r="M15" s="35"/>
      <c r="N15" s="34"/>
      <c r="O15" s="34"/>
      <c r="P15" s="34"/>
      <c r="Q15" s="34"/>
      <c r="R15" s="34"/>
      <c r="S15" s="34"/>
      <c r="T15" s="34"/>
      <c r="U15" s="34"/>
      <c r="V15" s="34"/>
      <c r="W15" s="36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55"/>
    </row>
    <row r="16" spans="1:39" ht="24.95" customHeight="1">
      <c r="A16" s="69">
        <f>Données!E28</f>
        <v>0</v>
      </c>
      <c r="B16" s="70"/>
      <c r="C16" s="34"/>
      <c r="D16" s="34"/>
      <c r="E16" s="34"/>
      <c r="F16" s="34"/>
      <c r="G16" s="34"/>
      <c r="H16" s="34"/>
      <c r="I16" s="34"/>
      <c r="J16" s="34"/>
      <c r="K16" s="34"/>
      <c r="L16" s="35"/>
      <c r="M16" s="35"/>
      <c r="N16" s="34"/>
      <c r="O16" s="34"/>
      <c r="P16" s="34"/>
      <c r="Q16" s="34"/>
      <c r="R16" s="34"/>
      <c r="S16" s="34"/>
      <c r="T16" s="34"/>
      <c r="U16" s="34"/>
      <c r="V16" s="34"/>
      <c r="W16" s="36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55"/>
    </row>
    <row r="17" spans="1:34" ht="24.95" customHeight="1">
      <c r="A17" s="69">
        <f>Données!E29</f>
        <v>0</v>
      </c>
      <c r="B17" s="70"/>
      <c r="C17" s="34"/>
      <c r="D17" s="34"/>
      <c r="E17" s="34"/>
      <c r="F17" s="34"/>
      <c r="G17" s="34"/>
      <c r="H17" s="34"/>
      <c r="I17" s="34"/>
      <c r="J17" s="34"/>
      <c r="K17" s="34"/>
      <c r="L17" s="35"/>
      <c r="M17" s="35"/>
      <c r="N17" s="34"/>
      <c r="O17" s="34"/>
      <c r="P17" s="34"/>
      <c r="Q17" s="34"/>
      <c r="R17" s="34"/>
      <c r="S17" s="34"/>
      <c r="T17" s="34"/>
      <c r="U17" s="34"/>
      <c r="V17" s="34"/>
      <c r="W17" s="36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55"/>
    </row>
    <row r="18" spans="1:34" ht="24.95" customHeight="1">
      <c r="A18" s="99"/>
      <c r="B18" s="99"/>
      <c r="C18" s="96"/>
      <c r="D18" s="96"/>
      <c r="E18" s="96"/>
      <c r="F18" s="96"/>
      <c r="G18" s="96"/>
      <c r="H18" s="96"/>
      <c r="I18" s="96"/>
      <c r="J18" s="96"/>
      <c r="K18" s="96"/>
      <c r="L18" s="97"/>
      <c r="M18" s="97"/>
      <c r="N18" s="96"/>
      <c r="O18" s="96"/>
      <c r="P18" s="96"/>
      <c r="Q18" s="96"/>
      <c r="R18" s="96"/>
      <c r="S18" s="96"/>
      <c r="T18" s="96"/>
      <c r="U18" s="96"/>
      <c r="V18" s="96"/>
      <c r="W18" s="98"/>
      <c r="X18" s="96"/>
      <c r="Y18" s="96"/>
      <c r="Z18" s="96"/>
      <c r="AA18" s="96"/>
      <c r="AB18" s="96"/>
      <c r="AC18" s="96"/>
      <c r="AD18" s="34"/>
      <c r="AE18" s="34"/>
      <c r="AF18" s="34"/>
      <c r="AG18" s="96"/>
      <c r="AH18" s="55"/>
    </row>
    <row r="19" spans="1:34" ht="24.95" customHeight="1">
      <c r="A19" s="99"/>
      <c r="B19" s="99"/>
      <c r="C19" s="43"/>
      <c r="D19" s="43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55"/>
      <c r="AC19" s="55"/>
      <c r="AD19" s="71" t="s">
        <v>36</v>
      </c>
      <c r="AE19" s="71"/>
      <c r="AF19" s="71"/>
    </row>
    <row r="20" spans="1:34" ht="24.95" customHeight="1">
      <c r="A20" s="79"/>
      <c r="B20" s="79"/>
      <c r="C20" s="43"/>
      <c r="D20" s="43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72">
        <f ca="1">NOW()</f>
        <v>42307.919720254627</v>
      </c>
      <c r="AE20" s="72"/>
      <c r="AF20" s="72"/>
    </row>
    <row r="21" spans="1:34" s="37" customFormat="1" ht="30" customHeight="1">
      <c r="A21" s="75">
        <f>An</f>
        <v>2016</v>
      </c>
      <c r="B21" s="75"/>
      <c r="C21" s="76">
        <f>DATE(An,2,1)</f>
        <v>42401</v>
      </c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76"/>
      <c r="Z21" s="76"/>
      <c r="AA21" s="76"/>
      <c r="AB21" s="76"/>
      <c r="AC21" s="76"/>
      <c r="AD21" s="76"/>
      <c r="AE21" s="76"/>
      <c r="AF21" s="76"/>
      <c r="AG21" s="76"/>
    </row>
    <row r="22" spans="1:34" ht="30" customHeight="1">
      <c r="A22" s="74" t="str">
        <f>A2</f>
        <v>Agent Funéraire</v>
      </c>
      <c r="B22" s="74"/>
      <c r="C22" s="8">
        <f>C21</f>
        <v>42401</v>
      </c>
      <c r="D22" s="8">
        <f>C22+1</f>
        <v>42402</v>
      </c>
      <c r="E22" s="8">
        <f t="shared" ref="E22:AD22" si="1">D22+1</f>
        <v>42403</v>
      </c>
      <c r="F22" s="8">
        <f t="shared" si="1"/>
        <v>42404</v>
      </c>
      <c r="G22" s="8">
        <f t="shared" si="1"/>
        <v>42405</v>
      </c>
      <c r="H22" s="8">
        <f t="shared" si="1"/>
        <v>42406</v>
      </c>
      <c r="I22" s="8">
        <f t="shared" si="1"/>
        <v>42407</v>
      </c>
      <c r="J22" s="8">
        <f t="shared" si="1"/>
        <v>42408</v>
      </c>
      <c r="K22" s="8">
        <f t="shared" si="1"/>
        <v>42409</v>
      </c>
      <c r="L22" s="8">
        <f t="shared" si="1"/>
        <v>42410</v>
      </c>
      <c r="M22" s="8">
        <f t="shared" si="1"/>
        <v>42411</v>
      </c>
      <c r="N22" s="8">
        <f t="shared" si="1"/>
        <v>42412</v>
      </c>
      <c r="O22" s="8">
        <f t="shared" si="1"/>
        <v>42413</v>
      </c>
      <c r="P22" s="8">
        <f t="shared" si="1"/>
        <v>42414</v>
      </c>
      <c r="Q22" s="8">
        <f t="shared" si="1"/>
        <v>42415</v>
      </c>
      <c r="R22" s="8">
        <f t="shared" si="1"/>
        <v>42416</v>
      </c>
      <c r="S22" s="8">
        <f t="shared" si="1"/>
        <v>42417</v>
      </c>
      <c r="T22" s="8">
        <f t="shared" si="1"/>
        <v>42418</v>
      </c>
      <c r="U22" s="8">
        <f t="shared" si="1"/>
        <v>42419</v>
      </c>
      <c r="V22" s="8">
        <f t="shared" si="1"/>
        <v>42420</v>
      </c>
      <c r="W22" s="8">
        <f t="shared" si="1"/>
        <v>42421</v>
      </c>
      <c r="X22" s="8">
        <f t="shared" si="1"/>
        <v>42422</v>
      </c>
      <c r="Y22" s="8">
        <f t="shared" si="1"/>
        <v>42423</v>
      </c>
      <c r="Z22" s="8">
        <f t="shared" si="1"/>
        <v>42424</v>
      </c>
      <c r="AA22" s="8">
        <f t="shared" si="1"/>
        <v>42425</v>
      </c>
      <c r="AB22" s="8">
        <f t="shared" si="1"/>
        <v>42426</v>
      </c>
      <c r="AC22" s="8">
        <f t="shared" si="1"/>
        <v>42427</v>
      </c>
      <c r="AD22" s="8">
        <f t="shared" si="1"/>
        <v>42428</v>
      </c>
      <c r="AE22" s="8">
        <f>IF(AD22+1&gt;EOMONTH(C21,0),"",AD22+1)</f>
        <v>42429</v>
      </c>
      <c r="AF22" s="8" t="str">
        <f>IF(AE22="","",IF(AE22+1&gt;EOMONTH($C$21,0),"",AE22+1))</f>
        <v/>
      </c>
      <c r="AG22" s="8" t="str">
        <f>IF(AF22="","",IF(AF22+1&gt;EOMONTH($C$21,0),"",AF22+1))</f>
        <v/>
      </c>
    </row>
    <row r="23" spans="1:34" ht="24.95" customHeight="1">
      <c r="A23" s="85">
        <f t="shared" ref="A23:A33" si="2">A3</f>
        <v>0</v>
      </c>
      <c r="B23" s="85"/>
      <c r="C23" s="34"/>
      <c r="D23" s="34"/>
      <c r="E23" s="34"/>
      <c r="F23" s="34"/>
      <c r="G23" s="34"/>
      <c r="H23" s="34"/>
      <c r="I23" s="34"/>
      <c r="J23" s="34"/>
      <c r="K23" s="34"/>
      <c r="L23" s="35"/>
      <c r="M23" s="35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8" t="e">
        <f>IF(COUNTIF(#REF!,"*RT")+(COUNTIF(#REF!,"*RT2")/2)=0,"",COUNTIF(#REF!,"*RT")+(COUNTIF(#REF!,"*RT2")/2))</f>
        <v>#REF!</v>
      </c>
    </row>
    <row r="24" spans="1:34" ht="24.95" customHeight="1">
      <c r="A24" s="85">
        <f t="shared" si="2"/>
        <v>0</v>
      </c>
      <c r="B24" s="85"/>
      <c r="C24" s="34"/>
      <c r="D24" s="34"/>
      <c r="E24" s="34"/>
      <c r="F24" s="34"/>
      <c r="G24" s="34"/>
      <c r="H24" s="34"/>
      <c r="I24" s="34"/>
      <c r="J24" s="34"/>
      <c r="K24" s="34"/>
      <c r="L24" s="35"/>
      <c r="M24" s="35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9" t="s">
        <v>14</v>
      </c>
    </row>
    <row r="25" spans="1:34" ht="24.95" customHeight="1">
      <c r="A25" s="85">
        <f t="shared" si="2"/>
        <v>0</v>
      </c>
      <c r="B25" s="85"/>
      <c r="C25" s="34"/>
      <c r="D25" s="34"/>
      <c r="E25" s="34"/>
      <c r="F25" s="34"/>
      <c r="G25" s="34"/>
      <c r="H25" s="34"/>
      <c r="I25" s="34"/>
      <c r="J25" s="34"/>
      <c r="K25" s="34"/>
      <c r="L25" s="35"/>
      <c r="M25" s="35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</row>
    <row r="26" spans="1:34" ht="24.95" customHeight="1">
      <c r="A26" s="85">
        <f t="shared" si="2"/>
        <v>0</v>
      </c>
      <c r="B26" s="85"/>
      <c r="C26" s="34"/>
      <c r="D26" s="34"/>
      <c r="E26" s="34"/>
      <c r="F26" s="34"/>
      <c r="G26" s="34"/>
      <c r="H26" s="34"/>
      <c r="I26" s="34"/>
      <c r="J26" s="34"/>
      <c r="K26" s="34"/>
      <c r="L26" s="35"/>
      <c r="M26" s="35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</row>
    <row r="27" spans="1:34" ht="24.95" customHeight="1">
      <c r="A27" s="85">
        <f t="shared" si="2"/>
        <v>0</v>
      </c>
      <c r="B27" s="85"/>
      <c r="C27" s="34"/>
      <c r="D27" s="34"/>
      <c r="E27" s="34"/>
      <c r="F27" s="34"/>
      <c r="G27" s="34"/>
      <c r="H27" s="34"/>
      <c r="I27" s="34"/>
      <c r="J27" s="34"/>
      <c r="K27" s="34"/>
      <c r="L27" s="35"/>
      <c r="M27" s="35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</row>
    <row r="28" spans="1:34" ht="24.95" customHeight="1">
      <c r="A28" s="85">
        <f t="shared" si="2"/>
        <v>0</v>
      </c>
      <c r="B28" s="85"/>
      <c r="C28" s="34"/>
      <c r="D28" s="34"/>
      <c r="E28" s="34"/>
      <c r="F28" s="34"/>
      <c r="G28" s="34"/>
      <c r="H28" s="34"/>
      <c r="I28" s="34"/>
      <c r="J28" s="34"/>
      <c r="K28" s="34"/>
      <c r="L28" s="35"/>
      <c r="M28" s="35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</row>
    <row r="29" spans="1:34" ht="24.95" customHeight="1">
      <c r="A29" s="85">
        <f t="shared" si="2"/>
        <v>0</v>
      </c>
      <c r="B29" s="85"/>
      <c r="C29" s="34"/>
      <c r="D29" s="34"/>
      <c r="E29" s="34"/>
      <c r="F29" s="34"/>
      <c r="G29" s="34"/>
      <c r="H29" s="34"/>
      <c r="I29" s="34"/>
      <c r="J29" s="34"/>
      <c r="K29" s="34"/>
      <c r="L29" s="35"/>
      <c r="M29" s="35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</row>
    <row r="30" spans="1:34" ht="24.95" customHeight="1">
      <c r="A30" s="85">
        <f t="shared" si="2"/>
        <v>0</v>
      </c>
      <c r="B30" s="85"/>
      <c r="C30" s="34"/>
      <c r="D30" s="34"/>
      <c r="E30" s="34"/>
      <c r="F30" s="34"/>
      <c r="G30" s="34"/>
      <c r="H30" s="34"/>
      <c r="I30" s="34"/>
      <c r="J30" s="34"/>
      <c r="K30" s="34"/>
      <c r="L30" s="35"/>
      <c r="M30" s="35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</row>
    <row r="31" spans="1:34" ht="24.95" customHeight="1">
      <c r="A31" s="85">
        <f t="shared" si="2"/>
        <v>0</v>
      </c>
      <c r="B31" s="85"/>
      <c r="C31" s="34"/>
      <c r="D31" s="34"/>
      <c r="E31" s="34"/>
      <c r="F31" s="34"/>
      <c r="G31" s="34"/>
      <c r="H31" s="34"/>
      <c r="I31" s="34"/>
      <c r="J31" s="34"/>
      <c r="K31" s="34"/>
      <c r="L31" s="35"/>
      <c r="M31" s="35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</row>
    <row r="32" spans="1:34" ht="24.95" customHeight="1">
      <c r="A32" s="85">
        <f t="shared" si="2"/>
        <v>0</v>
      </c>
      <c r="B32" s="85"/>
      <c r="C32" s="34"/>
      <c r="D32" s="34"/>
      <c r="E32" s="34"/>
      <c r="F32" s="34"/>
      <c r="G32" s="34"/>
      <c r="H32" s="34"/>
      <c r="I32" s="34"/>
      <c r="J32" s="34"/>
      <c r="K32" s="34"/>
      <c r="L32" s="35"/>
      <c r="M32" s="35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</row>
    <row r="33" spans="1:34" ht="24.95" customHeight="1">
      <c r="A33" s="85">
        <f>A13</f>
        <v>0</v>
      </c>
      <c r="B33" s="85"/>
      <c r="C33" s="34"/>
      <c r="D33" s="34"/>
      <c r="E33" s="34"/>
      <c r="F33" s="34"/>
      <c r="G33" s="34"/>
      <c r="H33" s="34"/>
      <c r="I33" s="34"/>
      <c r="J33" s="34"/>
      <c r="K33" s="34"/>
      <c r="L33" s="35"/>
      <c r="M33" s="35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</row>
    <row r="34" spans="1:34" ht="24.95" customHeight="1">
      <c r="A34" s="85">
        <f t="shared" ref="A34:A37" si="3">A14</f>
        <v>0</v>
      </c>
      <c r="B34" s="85"/>
      <c r="C34" s="34"/>
      <c r="D34" s="34"/>
      <c r="E34" s="34"/>
      <c r="F34" s="34"/>
      <c r="G34" s="34"/>
      <c r="H34" s="34"/>
      <c r="I34" s="34"/>
      <c r="J34" s="34"/>
      <c r="K34" s="34"/>
      <c r="L34" s="35"/>
      <c r="M34" s="35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</row>
    <row r="35" spans="1:34" ht="24.95" customHeight="1">
      <c r="A35" s="85">
        <f t="shared" si="3"/>
        <v>0</v>
      </c>
      <c r="B35" s="85"/>
      <c r="C35" s="34"/>
      <c r="D35" s="34"/>
      <c r="E35" s="34"/>
      <c r="F35" s="34"/>
      <c r="G35" s="34"/>
      <c r="H35" s="34"/>
      <c r="I35" s="34"/>
      <c r="J35" s="34"/>
      <c r="K35" s="34"/>
      <c r="L35" s="35"/>
      <c r="M35" s="35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</row>
    <row r="36" spans="1:34" ht="24.95" customHeight="1">
      <c r="A36" s="85">
        <f t="shared" si="3"/>
        <v>0</v>
      </c>
      <c r="B36" s="85"/>
      <c r="C36" s="34"/>
      <c r="D36" s="34"/>
      <c r="E36" s="34"/>
      <c r="F36" s="34"/>
      <c r="G36" s="34"/>
      <c r="H36" s="34"/>
      <c r="I36" s="34"/>
      <c r="J36" s="34"/>
      <c r="K36" s="34"/>
      <c r="L36" s="35"/>
      <c r="M36" s="35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</row>
    <row r="37" spans="1:34" ht="24.95" customHeight="1">
      <c r="A37" s="85">
        <f t="shared" si="3"/>
        <v>0</v>
      </c>
      <c r="B37" s="85"/>
      <c r="C37" s="34"/>
      <c r="D37" s="34"/>
      <c r="E37" s="34"/>
      <c r="F37" s="34"/>
      <c r="G37" s="34"/>
      <c r="H37" s="34"/>
      <c r="I37" s="34"/>
      <c r="J37" s="34"/>
      <c r="K37" s="34"/>
      <c r="L37" s="35"/>
      <c r="M37" s="35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</row>
    <row r="38" spans="1:34">
      <c r="A38" s="84"/>
      <c r="B38" s="84"/>
      <c r="C38" s="40"/>
      <c r="D38" s="40"/>
      <c r="E38" s="41"/>
      <c r="F38" s="41"/>
      <c r="G38" s="42"/>
      <c r="H38" s="42"/>
      <c r="I38" s="43"/>
      <c r="J38" s="43"/>
      <c r="K38" s="44"/>
      <c r="L38" s="45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43"/>
      <c r="AG38" s="43"/>
    </row>
    <row r="39" spans="1:34">
      <c r="A39" s="65"/>
      <c r="B39" s="65"/>
      <c r="C39" s="40"/>
      <c r="D39" s="40"/>
      <c r="E39" s="41"/>
      <c r="F39" s="41"/>
      <c r="G39" s="42"/>
      <c r="H39" s="42"/>
      <c r="I39" s="43"/>
      <c r="J39" s="43"/>
      <c r="K39" s="44"/>
      <c r="L39" s="45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  <c r="AF39" s="43"/>
      <c r="AG39" s="43"/>
    </row>
    <row r="40" spans="1:34" ht="16.5" customHeight="1">
      <c r="A40" s="79"/>
      <c r="B40" s="79"/>
      <c r="C40" s="43"/>
      <c r="D40" s="43"/>
      <c r="E40" s="78"/>
      <c r="F40" s="78"/>
      <c r="G40" s="78"/>
      <c r="H40" s="78"/>
      <c r="I40" s="78"/>
      <c r="J40" s="46"/>
      <c r="K40" s="46"/>
      <c r="L40" s="46"/>
      <c r="M40" s="80"/>
      <c r="N40" s="80"/>
      <c r="O40" s="80"/>
      <c r="P40" s="80"/>
      <c r="Q40" s="80"/>
      <c r="R40" s="46"/>
      <c r="S40" s="46"/>
      <c r="T40" s="46"/>
      <c r="U40" s="78"/>
      <c r="V40" s="78"/>
      <c r="W40" s="78"/>
      <c r="X40" s="78"/>
      <c r="Y40" s="78"/>
      <c r="Z40" s="78"/>
      <c r="AA40" s="78"/>
      <c r="AB40" s="43"/>
      <c r="AC40" s="43"/>
      <c r="AD40" s="77"/>
      <c r="AE40" s="77"/>
      <c r="AF40" s="77"/>
      <c r="AG40" s="77"/>
      <c r="AH40" s="77"/>
    </row>
    <row r="41" spans="1:34" ht="16.5" customHeight="1">
      <c r="A41" s="79"/>
      <c r="B41" s="79"/>
      <c r="C41" s="43"/>
      <c r="D41" s="43"/>
      <c r="E41" s="47"/>
      <c r="F41" s="47"/>
      <c r="G41" s="47"/>
      <c r="H41" s="47"/>
      <c r="I41" s="47"/>
      <c r="J41" s="46"/>
      <c r="K41" s="46"/>
      <c r="L41" s="46"/>
      <c r="M41" s="47"/>
      <c r="N41" s="47"/>
      <c r="O41" s="47"/>
      <c r="P41" s="47"/>
      <c r="Q41" s="47"/>
      <c r="R41" s="46"/>
      <c r="S41" s="46"/>
      <c r="T41" s="46"/>
      <c r="U41" s="78">
        <v>0</v>
      </c>
      <c r="V41" s="78"/>
      <c r="W41" s="78"/>
      <c r="X41" s="78"/>
      <c r="Y41" s="78"/>
      <c r="Z41" s="46"/>
      <c r="AA41" s="45"/>
      <c r="AB41" s="43"/>
      <c r="AC41" s="43"/>
      <c r="AD41" s="43"/>
      <c r="AE41" s="43"/>
      <c r="AF41" s="43"/>
      <c r="AG41" s="43"/>
    </row>
    <row r="42" spans="1:34" ht="16.5" customHeight="1">
      <c r="A42" s="79"/>
      <c r="B42" s="79"/>
      <c r="C42" s="43"/>
      <c r="D42" s="43"/>
      <c r="E42" s="78"/>
      <c r="F42" s="78"/>
      <c r="G42" s="78"/>
      <c r="H42" s="78"/>
      <c r="I42" s="78"/>
      <c r="J42" s="46"/>
      <c r="K42" s="45"/>
      <c r="L42" s="46"/>
      <c r="M42" s="78"/>
      <c r="N42" s="78"/>
      <c r="O42" s="78"/>
      <c r="P42" s="78"/>
      <c r="Q42" s="78"/>
      <c r="R42" s="46"/>
      <c r="S42" s="46"/>
      <c r="T42" s="46"/>
      <c r="U42" s="78"/>
      <c r="V42" s="78"/>
      <c r="W42" s="78"/>
      <c r="X42" s="78"/>
      <c r="Y42" s="78"/>
      <c r="Z42" s="78"/>
      <c r="AA42" s="78"/>
      <c r="AB42" s="43"/>
      <c r="AC42" s="43"/>
      <c r="AD42" s="43"/>
      <c r="AE42" s="43"/>
      <c r="AF42" s="43"/>
      <c r="AG42" s="43"/>
    </row>
    <row r="43" spans="1:34" s="37" customFormat="1" ht="30" customHeight="1">
      <c r="A43" s="75">
        <f>An</f>
        <v>2016</v>
      </c>
      <c r="B43" s="75"/>
      <c r="C43" s="81">
        <f>DATE(An,3,1)</f>
        <v>42430</v>
      </c>
      <c r="D43" s="82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3"/>
    </row>
    <row r="44" spans="1:34" ht="30" customHeight="1">
      <c r="A44" s="74" t="str">
        <f t="shared" ref="A44:A55" si="4">A2</f>
        <v>Agent Funéraire</v>
      </c>
      <c r="B44" s="74"/>
      <c r="C44" s="8">
        <f>C43</f>
        <v>42430</v>
      </c>
      <c r="D44" s="8">
        <f>C44+1</f>
        <v>42431</v>
      </c>
      <c r="E44" s="8">
        <f t="shared" ref="E44" si="5">D44+1</f>
        <v>42432</v>
      </c>
      <c r="F44" s="8">
        <f t="shared" ref="F44" si="6">E44+1</f>
        <v>42433</v>
      </c>
      <c r="G44" s="8">
        <f t="shared" ref="G44" si="7">F44+1</f>
        <v>42434</v>
      </c>
      <c r="H44" s="8">
        <f t="shared" ref="H44" si="8">G44+1</f>
        <v>42435</v>
      </c>
      <c r="I44" s="8">
        <f t="shared" ref="I44" si="9">H44+1</f>
        <v>42436</v>
      </c>
      <c r="J44" s="8">
        <f t="shared" ref="J44" si="10">I44+1</f>
        <v>42437</v>
      </c>
      <c r="K44" s="8">
        <f t="shared" ref="K44" si="11">J44+1</f>
        <v>42438</v>
      </c>
      <c r="L44" s="8">
        <f t="shared" ref="L44" si="12">K44+1</f>
        <v>42439</v>
      </c>
      <c r="M44" s="8">
        <f t="shared" ref="M44" si="13">L44+1</f>
        <v>42440</v>
      </c>
      <c r="N44" s="8">
        <f t="shared" ref="N44" si="14">M44+1</f>
        <v>42441</v>
      </c>
      <c r="O44" s="8">
        <f t="shared" ref="O44" si="15">N44+1</f>
        <v>42442</v>
      </c>
      <c r="P44" s="8">
        <f t="shared" ref="P44" si="16">O44+1</f>
        <v>42443</v>
      </c>
      <c r="Q44" s="8">
        <f t="shared" ref="Q44" si="17">P44+1</f>
        <v>42444</v>
      </c>
      <c r="R44" s="8">
        <f t="shared" ref="R44" si="18">Q44+1</f>
        <v>42445</v>
      </c>
      <c r="S44" s="8">
        <f t="shared" ref="S44" si="19">R44+1</f>
        <v>42446</v>
      </c>
      <c r="T44" s="8">
        <f t="shared" ref="T44" si="20">S44+1</f>
        <v>42447</v>
      </c>
      <c r="U44" s="8">
        <f t="shared" ref="U44" si="21">T44+1</f>
        <v>42448</v>
      </c>
      <c r="V44" s="8">
        <f t="shared" ref="V44" si="22">U44+1</f>
        <v>42449</v>
      </c>
      <c r="W44" s="8">
        <f t="shared" ref="W44" si="23">V44+1</f>
        <v>42450</v>
      </c>
      <c r="X44" s="8">
        <f t="shared" ref="X44" si="24">W44+1</f>
        <v>42451</v>
      </c>
      <c r="Y44" s="8">
        <f t="shared" ref="Y44" si="25">X44+1</f>
        <v>42452</v>
      </c>
      <c r="Z44" s="8">
        <f t="shared" ref="Z44" si="26">Y44+1</f>
        <v>42453</v>
      </c>
      <c r="AA44" s="8">
        <f t="shared" ref="AA44" si="27">Z44+1</f>
        <v>42454</v>
      </c>
      <c r="AB44" s="8">
        <f t="shared" ref="AB44" si="28">AA44+1</f>
        <v>42455</v>
      </c>
      <c r="AC44" s="8">
        <f t="shared" ref="AC44" si="29">AB44+1</f>
        <v>42456</v>
      </c>
      <c r="AD44" s="8">
        <f t="shared" ref="AD44" si="30">AC44+1</f>
        <v>42457</v>
      </c>
      <c r="AE44" s="8">
        <f>IF(AD44+1&gt;EOMONTH(C43,0),"",AD44+1)</f>
        <v>42458</v>
      </c>
      <c r="AF44" s="8">
        <f>IF(AE44="","",IF(AE44+1&gt;EOMONTH($C$43,0),"",AE44+1))</f>
        <v>42459</v>
      </c>
      <c r="AG44" s="8">
        <f>IF(AF44="","",IF(AF44+1&gt;EOMONTH($C$43,0),"",AF44+1))</f>
        <v>42460</v>
      </c>
    </row>
    <row r="45" spans="1:34" ht="24.95" customHeight="1">
      <c r="A45" s="69">
        <f t="shared" si="4"/>
        <v>0</v>
      </c>
      <c r="B45" s="70"/>
      <c r="C45" s="34"/>
      <c r="D45" s="34"/>
      <c r="E45" s="34"/>
      <c r="F45" s="34"/>
      <c r="G45" s="34"/>
      <c r="H45" s="34"/>
      <c r="I45" s="34"/>
      <c r="J45" s="34"/>
      <c r="K45" s="34"/>
      <c r="L45" s="35"/>
      <c r="M45" s="35"/>
      <c r="N45" s="34"/>
      <c r="O45" s="34"/>
      <c r="P45" s="34"/>
      <c r="Q45" s="34"/>
      <c r="R45" s="34"/>
      <c r="S45" s="34"/>
      <c r="T45" s="50"/>
      <c r="U45" s="34"/>
      <c r="V45" s="34"/>
      <c r="W45" s="34"/>
      <c r="X45" s="34"/>
      <c r="Y45" s="8"/>
      <c r="Z45" s="8"/>
      <c r="AA45" s="8"/>
      <c r="AB45" s="34"/>
      <c r="AC45" s="34"/>
      <c r="AD45" s="34"/>
      <c r="AE45" s="34"/>
      <c r="AF45" s="34"/>
      <c r="AG45" s="34"/>
      <c r="AH45" s="38" t="e">
        <f>IF(COUNTIF(#REF!,"*RT")+(COUNTIF(#REF!,"*RT2")/2)=0,"",COUNTIF(#REF!,"*RT")+(COUNTIF(#REF!,"*RT2")/2))</f>
        <v>#REF!</v>
      </c>
    </row>
    <row r="46" spans="1:34" ht="24.95" customHeight="1">
      <c r="A46" s="69">
        <f t="shared" si="4"/>
        <v>0</v>
      </c>
      <c r="B46" s="70"/>
      <c r="C46" s="34"/>
      <c r="D46" s="34"/>
      <c r="E46" s="34"/>
      <c r="F46" s="34"/>
      <c r="G46" s="34"/>
      <c r="H46" s="34"/>
      <c r="I46" s="34"/>
      <c r="J46" s="34"/>
      <c r="K46" s="34"/>
      <c r="L46" s="35"/>
      <c r="M46" s="35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9" t="s">
        <v>14</v>
      </c>
    </row>
    <row r="47" spans="1:34" ht="24.95" customHeight="1">
      <c r="A47" s="69">
        <f t="shared" si="4"/>
        <v>0</v>
      </c>
      <c r="B47" s="70"/>
      <c r="C47" s="34"/>
      <c r="D47" s="34"/>
      <c r="E47" s="34"/>
      <c r="F47" s="34"/>
      <c r="G47" s="34"/>
      <c r="H47" s="34"/>
      <c r="I47" s="34"/>
      <c r="J47" s="34"/>
      <c r="K47" s="34"/>
      <c r="L47" s="35"/>
      <c r="M47" s="35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</row>
    <row r="48" spans="1:34" ht="24.95" customHeight="1">
      <c r="A48" s="69">
        <f t="shared" si="4"/>
        <v>0</v>
      </c>
      <c r="B48" s="70"/>
      <c r="C48" s="34"/>
      <c r="D48" s="34"/>
      <c r="E48" s="34"/>
      <c r="F48" s="34"/>
      <c r="G48" s="34"/>
      <c r="H48" s="34"/>
      <c r="I48" s="34"/>
      <c r="J48" s="34"/>
      <c r="K48" s="34"/>
      <c r="L48" s="35"/>
      <c r="M48" s="35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</row>
    <row r="49" spans="1:34" ht="24.95" customHeight="1">
      <c r="A49" s="69">
        <f t="shared" si="4"/>
        <v>0</v>
      </c>
      <c r="B49" s="70"/>
      <c r="C49" s="34"/>
      <c r="D49" s="34"/>
      <c r="E49" s="34"/>
      <c r="F49" s="34"/>
      <c r="G49" s="34"/>
      <c r="H49" s="34"/>
      <c r="I49" s="34"/>
      <c r="J49" s="34"/>
      <c r="K49" s="34"/>
      <c r="L49" s="35"/>
      <c r="M49" s="35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</row>
    <row r="50" spans="1:34" ht="24.95" customHeight="1">
      <c r="A50" s="69">
        <f t="shared" si="4"/>
        <v>0</v>
      </c>
      <c r="B50" s="70"/>
      <c r="C50" s="34"/>
      <c r="D50" s="34"/>
      <c r="E50" s="34"/>
      <c r="F50" s="34"/>
      <c r="G50" s="34"/>
      <c r="H50" s="34"/>
      <c r="I50" s="34"/>
      <c r="J50" s="34"/>
      <c r="K50" s="34"/>
      <c r="L50" s="35"/>
      <c r="M50" s="35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</row>
    <row r="51" spans="1:34" ht="24.95" customHeight="1">
      <c r="A51" s="69">
        <f t="shared" si="4"/>
        <v>0</v>
      </c>
      <c r="B51" s="70"/>
      <c r="C51" s="34"/>
      <c r="D51" s="34"/>
      <c r="E51" s="34"/>
      <c r="F51" s="34"/>
      <c r="G51" s="34"/>
      <c r="H51" s="34"/>
      <c r="I51" s="34"/>
      <c r="J51" s="34"/>
      <c r="K51" s="34"/>
      <c r="L51" s="35"/>
      <c r="M51" s="35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</row>
    <row r="52" spans="1:34" ht="24.95" customHeight="1">
      <c r="A52" s="69">
        <f t="shared" si="4"/>
        <v>0</v>
      </c>
      <c r="B52" s="70"/>
      <c r="C52" s="34"/>
      <c r="D52" s="34"/>
      <c r="E52" s="34"/>
      <c r="F52" s="34"/>
      <c r="G52" s="34"/>
      <c r="H52" s="34"/>
      <c r="I52" s="34"/>
      <c r="J52" s="34"/>
      <c r="K52" s="34"/>
      <c r="L52" s="35"/>
      <c r="M52" s="35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</row>
    <row r="53" spans="1:34" ht="24.95" customHeight="1">
      <c r="A53" s="69">
        <f t="shared" si="4"/>
        <v>0</v>
      </c>
      <c r="B53" s="70"/>
      <c r="C53" s="34"/>
      <c r="D53" s="34"/>
      <c r="E53" s="34"/>
      <c r="F53" s="34"/>
      <c r="G53" s="34"/>
      <c r="H53" s="34"/>
      <c r="I53" s="34"/>
      <c r="J53" s="34"/>
      <c r="K53" s="34"/>
      <c r="L53" s="35"/>
      <c r="M53" s="35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</row>
    <row r="54" spans="1:34" ht="24.95" customHeight="1">
      <c r="A54" s="69">
        <f t="shared" si="4"/>
        <v>0</v>
      </c>
      <c r="B54" s="70"/>
      <c r="C54" s="34"/>
      <c r="D54" s="34"/>
      <c r="E54" s="34"/>
      <c r="F54" s="34"/>
      <c r="G54" s="34"/>
      <c r="H54" s="34"/>
      <c r="I54" s="34"/>
      <c r="J54" s="34"/>
      <c r="K54" s="34"/>
      <c r="L54" s="35"/>
      <c r="M54" s="35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</row>
    <row r="55" spans="1:34" ht="24.95" customHeight="1">
      <c r="A55" s="69">
        <f>A13</f>
        <v>0</v>
      </c>
      <c r="B55" s="70"/>
      <c r="C55" s="34"/>
      <c r="D55" s="34"/>
      <c r="E55" s="34"/>
      <c r="F55" s="34"/>
      <c r="G55" s="34"/>
      <c r="H55" s="34"/>
      <c r="I55" s="34"/>
      <c r="J55" s="34"/>
      <c r="K55" s="34"/>
      <c r="L55" s="35"/>
      <c r="M55" s="35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</row>
    <row r="56" spans="1:34" ht="24.95" customHeight="1">
      <c r="A56" s="69">
        <f t="shared" ref="A56:A59" si="31">A14</f>
        <v>0</v>
      </c>
      <c r="B56" s="70"/>
      <c r="C56" s="34"/>
      <c r="D56" s="34"/>
      <c r="E56" s="34"/>
      <c r="F56" s="34"/>
      <c r="G56" s="34"/>
      <c r="H56" s="34"/>
      <c r="I56" s="34"/>
      <c r="J56" s="34"/>
      <c r="K56" s="34"/>
      <c r="L56" s="35"/>
      <c r="M56" s="35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</row>
    <row r="57" spans="1:34" ht="24.95" customHeight="1">
      <c r="A57" s="69">
        <f t="shared" si="31"/>
        <v>0</v>
      </c>
      <c r="B57" s="70"/>
      <c r="C57" s="34"/>
      <c r="D57" s="34"/>
      <c r="E57" s="34"/>
      <c r="F57" s="34"/>
      <c r="G57" s="34"/>
      <c r="H57" s="34"/>
      <c r="I57" s="34"/>
      <c r="J57" s="34"/>
      <c r="K57" s="34"/>
      <c r="L57" s="35"/>
      <c r="M57" s="35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</row>
    <row r="58" spans="1:34" ht="24.95" customHeight="1">
      <c r="A58" s="69">
        <f t="shared" si="31"/>
        <v>0</v>
      </c>
      <c r="B58" s="70"/>
      <c r="C58" s="34"/>
      <c r="D58" s="34"/>
      <c r="E58" s="34"/>
      <c r="F58" s="34"/>
      <c r="G58" s="34"/>
      <c r="H58" s="34"/>
      <c r="I58" s="34"/>
      <c r="J58" s="34"/>
      <c r="K58" s="34"/>
      <c r="L58" s="35"/>
      <c r="M58" s="35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</row>
    <row r="59" spans="1:34" ht="24.95" customHeight="1">
      <c r="A59" s="69">
        <f t="shared" si="31"/>
        <v>0</v>
      </c>
      <c r="B59" s="70"/>
      <c r="C59" s="34"/>
      <c r="D59" s="34"/>
      <c r="E59" s="34"/>
      <c r="F59" s="34"/>
      <c r="G59" s="34"/>
      <c r="H59" s="34"/>
      <c r="I59" s="34"/>
      <c r="J59" s="34"/>
      <c r="K59" s="34"/>
      <c r="L59" s="35"/>
      <c r="M59" s="35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</row>
    <row r="60" spans="1:34">
      <c r="A60" s="84"/>
      <c r="B60" s="84"/>
      <c r="C60" s="40"/>
      <c r="D60" s="40"/>
      <c r="E60" s="41"/>
      <c r="F60" s="41"/>
      <c r="G60" s="42"/>
      <c r="H60" s="42"/>
      <c r="I60" s="43"/>
      <c r="J60" s="43"/>
      <c r="K60" s="44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</row>
    <row r="61" spans="1:34" ht="16.5" customHeight="1">
      <c r="A61" s="79"/>
      <c r="B61" s="79"/>
      <c r="C61" s="43"/>
      <c r="D61" s="43"/>
      <c r="E61" s="78"/>
      <c r="F61" s="78"/>
      <c r="G61" s="78"/>
      <c r="H61" s="78"/>
      <c r="I61" s="78"/>
      <c r="J61" s="46"/>
      <c r="K61" s="46"/>
      <c r="L61" s="46"/>
      <c r="M61" s="80"/>
      <c r="N61" s="80"/>
      <c r="O61" s="80"/>
      <c r="P61" s="80"/>
      <c r="Q61" s="80"/>
      <c r="R61" s="46"/>
      <c r="S61" s="46"/>
      <c r="T61" s="46"/>
      <c r="U61" s="53"/>
      <c r="V61" s="53"/>
      <c r="W61" s="53"/>
      <c r="X61" s="53"/>
      <c r="Y61" s="53"/>
      <c r="Z61" s="53"/>
      <c r="AA61" s="53"/>
      <c r="AB61" s="43"/>
      <c r="AC61" s="43"/>
      <c r="AD61" s="77"/>
      <c r="AE61" s="77"/>
      <c r="AF61" s="77"/>
      <c r="AG61" s="77"/>
      <c r="AH61" s="77"/>
    </row>
    <row r="62" spans="1:34" ht="16.5" customHeight="1">
      <c r="A62" s="79"/>
      <c r="B62" s="79"/>
      <c r="C62" s="43"/>
      <c r="D62" s="43"/>
      <c r="E62" s="47"/>
      <c r="F62" s="47"/>
      <c r="G62" s="47"/>
      <c r="H62" s="47"/>
      <c r="I62" s="47"/>
      <c r="J62" s="46"/>
      <c r="K62" s="46"/>
      <c r="L62" s="46"/>
      <c r="M62" s="47"/>
      <c r="N62" s="47"/>
      <c r="O62" s="47"/>
      <c r="P62" s="47"/>
      <c r="Q62" s="47"/>
      <c r="R62" s="46"/>
      <c r="S62" s="46"/>
      <c r="T62" s="46"/>
      <c r="U62" s="53"/>
      <c r="V62" s="53"/>
      <c r="W62" s="53"/>
      <c r="X62" s="53"/>
      <c r="Y62" s="53"/>
      <c r="Z62" s="46"/>
      <c r="AA62" s="45"/>
      <c r="AB62" s="43"/>
      <c r="AC62" s="71" t="s">
        <v>36</v>
      </c>
      <c r="AD62" s="71"/>
      <c r="AE62" s="71"/>
      <c r="AF62" s="71"/>
      <c r="AG62" s="45"/>
    </row>
    <row r="63" spans="1:34" ht="16.5" customHeight="1">
      <c r="A63" s="79"/>
      <c r="B63" s="79"/>
      <c r="C63" s="43"/>
      <c r="D63" s="43"/>
      <c r="E63" s="78"/>
      <c r="F63" s="78"/>
      <c r="G63" s="78"/>
      <c r="H63" s="78"/>
      <c r="I63" s="78"/>
      <c r="J63" s="46"/>
      <c r="K63" s="45"/>
      <c r="L63" s="46"/>
      <c r="M63" s="78"/>
      <c r="N63" s="78"/>
      <c r="O63" s="78"/>
      <c r="P63" s="78"/>
      <c r="Q63" s="78"/>
      <c r="R63" s="46"/>
      <c r="S63" s="46"/>
      <c r="T63" s="46"/>
      <c r="U63" s="53"/>
      <c r="V63" s="53"/>
      <c r="W63" s="53"/>
      <c r="X63" s="53"/>
      <c r="Y63" s="53"/>
      <c r="Z63" s="53"/>
      <c r="AA63" s="53"/>
      <c r="AB63" s="43"/>
      <c r="AC63" s="72">
        <f ca="1">NOW()</f>
        <v>42307.919720254627</v>
      </c>
      <c r="AD63" s="72"/>
      <c r="AE63" s="72"/>
      <c r="AF63" s="72"/>
      <c r="AG63" s="59"/>
    </row>
    <row r="64" spans="1:34" s="37" customFormat="1" ht="30" customHeight="1">
      <c r="A64" s="75">
        <f>An</f>
        <v>2016</v>
      </c>
      <c r="B64" s="75"/>
      <c r="C64" s="76">
        <f>DATE(An,4,1)</f>
        <v>42461</v>
      </c>
      <c r="D64" s="76"/>
      <c r="E64" s="76"/>
      <c r="F64" s="76"/>
      <c r="G64" s="76"/>
      <c r="H64" s="76"/>
      <c r="I64" s="76"/>
      <c r="J64" s="76"/>
      <c r="K64" s="76"/>
      <c r="L64" s="76"/>
      <c r="M64" s="76"/>
      <c r="N64" s="76"/>
      <c r="O64" s="76"/>
      <c r="P64" s="76"/>
      <c r="Q64" s="76"/>
      <c r="R64" s="76"/>
      <c r="S64" s="76"/>
      <c r="T64" s="76"/>
      <c r="U64" s="76"/>
      <c r="V64" s="76"/>
      <c r="W64" s="76"/>
      <c r="X64" s="76"/>
      <c r="Y64" s="76"/>
      <c r="Z64" s="76"/>
      <c r="AA64" s="76"/>
      <c r="AB64" s="76"/>
      <c r="AC64" s="76"/>
      <c r="AD64" s="76"/>
      <c r="AE64" s="76"/>
      <c r="AF64" s="76"/>
      <c r="AG64" s="76"/>
    </row>
    <row r="65" spans="1:34" ht="30" customHeight="1">
      <c r="A65" s="74" t="str">
        <f t="shared" ref="A65:A76" si="32">A2</f>
        <v>Agent Funéraire</v>
      </c>
      <c r="B65" s="74"/>
      <c r="C65" s="8">
        <f>C64</f>
        <v>42461</v>
      </c>
      <c r="D65" s="8">
        <f>C65+1</f>
        <v>42462</v>
      </c>
      <c r="E65" s="8">
        <f t="shared" ref="E65" si="33">D65+1</f>
        <v>42463</v>
      </c>
      <c r="F65" s="8">
        <f t="shared" ref="F65" si="34">E65+1</f>
        <v>42464</v>
      </c>
      <c r="G65" s="8">
        <f t="shared" ref="G65" si="35">F65+1</f>
        <v>42465</v>
      </c>
      <c r="H65" s="8">
        <f t="shared" ref="H65" si="36">G65+1</f>
        <v>42466</v>
      </c>
      <c r="I65" s="8">
        <f t="shared" ref="I65" si="37">H65+1</f>
        <v>42467</v>
      </c>
      <c r="J65" s="8">
        <f t="shared" ref="J65" si="38">I65+1</f>
        <v>42468</v>
      </c>
      <c r="K65" s="8">
        <f t="shared" ref="K65" si="39">J65+1</f>
        <v>42469</v>
      </c>
      <c r="L65" s="8">
        <f t="shared" ref="L65" si="40">K65+1</f>
        <v>42470</v>
      </c>
      <c r="M65" s="8">
        <f t="shared" ref="M65" si="41">L65+1</f>
        <v>42471</v>
      </c>
      <c r="N65" s="8">
        <f t="shared" ref="N65" si="42">M65+1</f>
        <v>42472</v>
      </c>
      <c r="O65" s="8">
        <f t="shared" ref="O65" si="43">N65+1</f>
        <v>42473</v>
      </c>
      <c r="P65" s="8">
        <f t="shared" ref="P65" si="44">O65+1</f>
        <v>42474</v>
      </c>
      <c r="Q65" s="8">
        <f t="shared" ref="Q65" si="45">P65+1</f>
        <v>42475</v>
      </c>
      <c r="R65" s="8">
        <f t="shared" ref="R65" si="46">Q65+1</f>
        <v>42476</v>
      </c>
      <c r="S65" s="8">
        <f t="shared" ref="S65" si="47">R65+1</f>
        <v>42477</v>
      </c>
      <c r="T65" s="8">
        <f t="shared" ref="T65" si="48">S65+1</f>
        <v>42478</v>
      </c>
      <c r="U65" s="8">
        <f t="shared" ref="U65" si="49">T65+1</f>
        <v>42479</v>
      </c>
      <c r="V65" s="8">
        <f t="shared" ref="V65" si="50">U65+1</f>
        <v>42480</v>
      </c>
      <c r="W65" s="8">
        <f t="shared" ref="W65" si="51">V65+1</f>
        <v>42481</v>
      </c>
      <c r="X65" s="8">
        <f t="shared" ref="X65" si="52">W65+1</f>
        <v>42482</v>
      </c>
      <c r="Y65" s="8">
        <f t="shared" ref="Y65" si="53">X65+1</f>
        <v>42483</v>
      </c>
      <c r="Z65" s="8">
        <f t="shared" ref="Z65" si="54">Y65+1</f>
        <v>42484</v>
      </c>
      <c r="AA65" s="8">
        <f t="shared" ref="AA65" si="55">Z65+1</f>
        <v>42485</v>
      </c>
      <c r="AB65" s="8">
        <f t="shared" ref="AB65" si="56">AA65+1</f>
        <v>42486</v>
      </c>
      <c r="AC65" s="8">
        <f t="shared" ref="AC65" si="57">AB65+1</f>
        <v>42487</v>
      </c>
      <c r="AD65" s="8">
        <f t="shared" ref="AD65" si="58">AC65+1</f>
        <v>42488</v>
      </c>
      <c r="AE65" s="8">
        <f>IF(AD65+1&gt;EOMONTH(C64,0),"",AD65+1)</f>
        <v>42489</v>
      </c>
      <c r="AF65" s="8">
        <f>IF(AE65="","",IF(AE65+1&gt;EOMONTH($C$64,0),"",AE65+1))</f>
        <v>42490</v>
      </c>
      <c r="AG65" s="8" t="str">
        <f>IF(AF65="","",IF(AF65+1&gt;EOMONTH($C$64,0),"",AF65+1))</f>
        <v/>
      </c>
    </row>
    <row r="66" spans="1:34" ht="24.95" customHeight="1">
      <c r="A66" s="69">
        <f t="shared" si="32"/>
        <v>0</v>
      </c>
      <c r="B66" s="70"/>
      <c r="C66" s="34"/>
      <c r="D66" s="34"/>
      <c r="E66" s="34"/>
      <c r="F66" s="34"/>
      <c r="G66" s="34"/>
      <c r="H66" s="34"/>
      <c r="I66" s="34"/>
      <c r="J66" s="34"/>
      <c r="K66" s="34"/>
      <c r="L66" s="35"/>
      <c r="M66" s="35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8" t="e">
        <f>IF(COUNTIF(#REF!,"*RT")+(COUNTIF(#REF!,"*RT2")/2)=0,"",COUNTIF(#REF!,"*RT")+(COUNTIF(#REF!,"*RT2")/2))</f>
        <v>#REF!</v>
      </c>
    </row>
    <row r="67" spans="1:34" ht="24.95" customHeight="1">
      <c r="A67" s="69">
        <f t="shared" si="32"/>
        <v>0</v>
      </c>
      <c r="B67" s="70"/>
      <c r="C67" s="34"/>
      <c r="D67" s="34"/>
      <c r="E67" s="34"/>
      <c r="F67" s="34"/>
      <c r="G67" s="34"/>
      <c r="H67" s="34"/>
      <c r="I67" s="34"/>
      <c r="J67" s="34"/>
      <c r="K67" s="34"/>
      <c r="L67" s="35"/>
      <c r="M67" s="35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9" t="s">
        <v>14</v>
      </c>
    </row>
    <row r="68" spans="1:34" ht="24.95" customHeight="1">
      <c r="A68" s="69">
        <f t="shared" si="32"/>
        <v>0</v>
      </c>
      <c r="B68" s="70"/>
      <c r="C68" s="34"/>
      <c r="D68" s="34"/>
      <c r="E68" s="34"/>
      <c r="F68" s="34"/>
      <c r="G68" s="34"/>
      <c r="H68" s="34"/>
      <c r="I68" s="34"/>
      <c r="J68" s="34"/>
      <c r="K68" s="34"/>
      <c r="L68" s="35"/>
      <c r="M68" s="35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</row>
    <row r="69" spans="1:34" ht="24.95" customHeight="1">
      <c r="A69" s="69">
        <f t="shared" si="32"/>
        <v>0</v>
      </c>
      <c r="B69" s="70"/>
      <c r="C69" s="34"/>
      <c r="D69" s="34"/>
      <c r="E69" s="34"/>
      <c r="F69" s="34"/>
      <c r="G69" s="34"/>
      <c r="H69" s="34"/>
      <c r="I69" s="34"/>
      <c r="J69" s="34"/>
      <c r="K69" s="34"/>
      <c r="L69" s="35"/>
      <c r="M69" s="35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</row>
    <row r="70" spans="1:34" ht="24.95" customHeight="1">
      <c r="A70" s="69">
        <f t="shared" si="32"/>
        <v>0</v>
      </c>
      <c r="B70" s="70"/>
      <c r="C70" s="34"/>
      <c r="D70" s="34"/>
      <c r="E70" s="34"/>
      <c r="F70" s="34"/>
      <c r="G70" s="34"/>
      <c r="H70" s="34"/>
      <c r="I70" s="34"/>
      <c r="J70" s="34"/>
      <c r="K70" s="34"/>
      <c r="L70" s="35"/>
      <c r="M70" s="35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</row>
    <row r="71" spans="1:34" ht="24.95" customHeight="1">
      <c r="A71" s="69">
        <f t="shared" si="32"/>
        <v>0</v>
      </c>
      <c r="B71" s="70"/>
      <c r="C71" s="34"/>
      <c r="D71" s="34"/>
      <c r="E71" s="34"/>
      <c r="F71" s="34"/>
      <c r="G71" s="34"/>
      <c r="H71" s="34"/>
      <c r="I71" s="34"/>
      <c r="J71" s="34"/>
      <c r="K71" s="34"/>
      <c r="L71" s="35"/>
      <c r="M71" s="35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</row>
    <row r="72" spans="1:34" ht="24.95" customHeight="1">
      <c r="A72" s="69">
        <f t="shared" si="32"/>
        <v>0</v>
      </c>
      <c r="B72" s="70"/>
      <c r="C72" s="34"/>
      <c r="D72" s="34"/>
      <c r="E72" s="34"/>
      <c r="F72" s="34"/>
      <c r="G72" s="34"/>
      <c r="H72" s="34"/>
      <c r="I72" s="34"/>
      <c r="J72" s="34"/>
      <c r="K72" s="34"/>
      <c r="L72" s="35"/>
      <c r="M72" s="35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</row>
    <row r="73" spans="1:34" ht="24.95" customHeight="1">
      <c r="A73" s="69">
        <f t="shared" si="32"/>
        <v>0</v>
      </c>
      <c r="B73" s="70"/>
      <c r="C73" s="34"/>
      <c r="D73" s="34"/>
      <c r="E73" s="34"/>
      <c r="F73" s="34"/>
      <c r="G73" s="34"/>
      <c r="H73" s="34"/>
      <c r="I73" s="34"/>
      <c r="J73" s="34"/>
      <c r="K73" s="34"/>
      <c r="L73" s="35"/>
      <c r="M73" s="35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</row>
    <row r="74" spans="1:34" ht="24.95" customHeight="1">
      <c r="A74" s="69">
        <f t="shared" si="32"/>
        <v>0</v>
      </c>
      <c r="B74" s="70"/>
      <c r="C74" s="34"/>
      <c r="D74" s="34"/>
      <c r="E74" s="34"/>
      <c r="F74" s="34"/>
      <c r="G74" s="34"/>
      <c r="H74" s="34"/>
      <c r="I74" s="34"/>
      <c r="J74" s="34"/>
      <c r="K74" s="34"/>
      <c r="L74" s="35"/>
      <c r="M74" s="35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</row>
    <row r="75" spans="1:34" ht="24.95" customHeight="1">
      <c r="A75" s="69">
        <f t="shared" si="32"/>
        <v>0</v>
      </c>
      <c r="B75" s="70"/>
      <c r="C75" s="34"/>
      <c r="D75" s="34"/>
      <c r="E75" s="34"/>
      <c r="F75" s="34"/>
      <c r="G75" s="34"/>
      <c r="H75" s="34"/>
      <c r="I75" s="34"/>
      <c r="J75" s="34"/>
      <c r="K75" s="34"/>
      <c r="L75" s="35"/>
      <c r="M75" s="35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</row>
    <row r="76" spans="1:34" ht="24.95" customHeight="1">
      <c r="A76" s="69">
        <f>A13</f>
        <v>0</v>
      </c>
      <c r="B76" s="70"/>
      <c r="C76" s="34"/>
      <c r="D76" s="34"/>
      <c r="E76" s="34"/>
      <c r="F76" s="34"/>
      <c r="G76" s="34"/>
      <c r="H76" s="34"/>
      <c r="I76" s="34"/>
      <c r="J76" s="34"/>
      <c r="K76" s="34"/>
      <c r="L76" s="35"/>
      <c r="M76" s="35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</row>
    <row r="77" spans="1:34" ht="24.95" customHeight="1">
      <c r="A77" s="69">
        <f t="shared" ref="A77:A80" si="59">A14</f>
        <v>0</v>
      </c>
      <c r="B77" s="70"/>
      <c r="C77" s="34"/>
      <c r="D77" s="34"/>
      <c r="E77" s="34"/>
      <c r="F77" s="34"/>
      <c r="G77" s="34"/>
      <c r="H77" s="34"/>
      <c r="I77" s="34"/>
      <c r="J77" s="34"/>
      <c r="K77" s="34"/>
      <c r="L77" s="35"/>
      <c r="M77" s="35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</row>
    <row r="78" spans="1:34" ht="24.95" customHeight="1">
      <c r="A78" s="69">
        <f t="shared" si="59"/>
        <v>0</v>
      </c>
      <c r="B78" s="70"/>
      <c r="C78" s="34"/>
      <c r="D78" s="34"/>
      <c r="E78" s="34"/>
      <c r="F78" s="34"/>
      <c r="G78" s="34"/>
      <c r="H78" s="34"/>
      <c r="I78" s="34"/>
      <c r="J78" s="34"/>
      <c r="K78" s="34"/>
      <c r="L78" s="35"/>
      <c r="M78" s="35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</row>
    <row r="79" spans="1:34" ht="24.95" customHeight="1">
      <c r="A79" s="69">
        <f t="shared" si="59"/>
        <v>0</v>
      </c>
      <c r="B79" s="70"/>
      <c r="C79" s="34"/>
      <c r="D79" s="34"/>
      <c r="E79" s="34"/>
      <c r="F79" s="34"/>
      <c r="G79" s="34"/>
      <c r="H79" s="34"/>
      <c r="I79" s="34"/>
      <c r="J79" s="34"/>
      <c r="K79" s="34"/>
      <c r="L79" s="35"/>
      <c r="M79" s="35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</row>
    <row r="80" spans="1:34" ht="24.95" customHeight="1">
      <c r="A80" s="69">
        <f t="shared" si="59"/>
        <v>0</v>
      </c>
      <c r="B80" s="70"/>
      <c r="C80" s="34"/>
      <c r="D80" s="34"/>
      <c r="E80" s="34"/>
      <c r="F80" s="34"/>
      <c r="G80" s="34"/>
      <c r="H80" s="34"/>
      <c r="I80" s="34"/>
      <c r="J80" s="34"/>
      <c r="K80" s="34"/>
      <c r="L80" s="35"/>
      <c r="M80" s="35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</row>
    <row r="81" spans="1:34">
      <c r="A81" s="79"/>
      <c r="B81" s="79"/>
      <c r="C81" s="40"/>
      <c r="D81" s="40"/>
      <c r="E81" s="41"/>
      <c r="F81" s="41"/>
      <c r="G81" s="42"/>
      <c r="H81" s="42"/>
      <c r="I81" s="43"/>
      <c r="J81" s="43"/>
      <c r="K81" s="44"/>
      <c r="L81" s="43"/>
      <c r="M81" s="43"/>
      <c r="N81" s="43"/>
      <c r="O81" s="43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43"/>
      <c r="AA81" s="43"/>
      <c r="AB81" s="43"/>
      <c r="AC81" s="43"/>
      <c r="AD81" s="43"/>
      <c r="AE81" s="43"/>
      <c r="AF81" s="43"/>
      <c r="AG81" s="43"/>
    </row>
    <row r="82" spans="1:34" ht="16.5" customHeight="1">
      <c r="A82" s="79"/>
      <c r="B82" s="79"/>
      <c r="C82" s="43"/>
      <c r="D82" s="43"/>
      <c r="E82" s="78"/>
      <c r="F82" s="78"/>
      <c r="G82" s="78"/>
      <c r="H82" s="78"/>
      <c r="I82" s="78"/>
      <c r="J82" s="46"/>
      <c r="K82" s="46"/>
      <c r="L82" s="46"/>
      <c r="M82" s="80"/>
      <c r="N82" s="80"/>
      <c r="O82" s="80"/>
      <c r="P82" s="80"/>
      <c r="Q82" s="80"/>
      <c r="R82" s="46"/>
      <c r="S82" s="46"/>
      <c r="T82" s="46"/>
      <c r="U82" s="53"/>
      <c r="V82" s="53"/>
      <c r="W82" s="53"/>
      <c r="X82" s="53"/>
      <c r="Y82" s="53"/>
      <c r="Z82" s="53"/>
      <c r="AA82" s="53"/>
      <c r="AB82" s="43"/>
      <c r="AC82" s="43"/>
      <c r="AD82" s="77"/>
      <c r="AE82" s="77"/>
      <c r="AF82" s="77"/>
      <c r="AG82" s="77"/>
      <c r="AH82" s="77"/>
    </row>
    <row r="83" spans="1:34" ht="16.5" customHeight="1">
      <c r="A83" s="79"/>
      <c r="B83" s="79"/>
      <c r="C83" s="43"/>
      <c r="D83" s="43"/>
      <c r="E83" s="47"/>
      <c r="F83" s="47"/>
      <c r="G83" s="47"/>
      <c r="H83" s="47"/>
      <c r="I83" s="47"/>
      <c r="J83" s="46"/>
      <c r="K83" s="46"/>
      <c r="L83" s="46"/>
      <c r="M83" s="47"/>
      <c r="N83" s="47"/>
      <c r="O83" s="47"/>
      <c r="P83" s="47"/>
      <c r="Q83" s="47"/>
      <c r="R83" s="46"/>
      <c r="S83" s="46"/>
      <c r="T83" s="46"/>
      <c r="U83" s="53"/>
      <c r="V83" s="53"/>
      <c r="W83" s="53"/>
      <c r="X83" s="53"/>
      <c r="Y83" s="53"/>
      <c r="Z83" s="46"/>
      <c r="AA83" s="45"/>
      <c r="AB83" s="43"/>
      <c r="AC83" s="43"/>
      <c r="AD83" s="43"/>
      <c r="AE83" s="43"/>
      <c r="AF83" s="43"/>
      <c r="AG83" s="43"/>
    </row>
    <row r="84" spans="1:34" ht="16.5" customHeight="1">
      <c r="A84" s="79"/>
      <c r="B84" s="79"/>
      <c r="C84" s="43"/>
      <c r="D84" s="43"/>
      <c r="E84" s="78"/>
      <c r="F84" s="78"/>
      <c r="G84" s="78"/>
      <c r="H84" s="78"/>
      <c r="I84" s="78"/>
      <c r="J84" s="46"/>
      <c r="K84" s="45"/>
      <c r="L84" s="46"/>
      <c r="M84" s="78"/>
      <c r="N84" s="78"/>
      <c r="O84" s="78"/>
      <c r="P84" s="78"/>
      <c r="Q84" s="78"/>
      <c r="R84" s="46"/>
      <c r="S84" s="46"/>
      <c r="T84" s="46"/>
      <c r="U84" s="53"/>
      <c r="V84" s="53"/>
      <c r="W84" s="53"/>
      <c r="X84" s="53"/>
      <c r="Y84" s="53"/>
      <c r="Z84" s="53"/>
      <c r="AA84" s="53"/>
      <c r="AB84" s="43"/>
      <c r="AC84" s="43"/>
      <c r="AD84" s="43"/>
      <c r="AE84" s="43"/>
      <c r="AF84" s="43"/>
      <c r="AG84" s="43"/>
    </row>
    <row r="85" spans="1:34" s="37" customFormat="1" ht="30" customHeight="1">
      <c r="A85" s="75">
        <f>An</f>
        <v>2016</v>
      </c>
      <c r="B85" s="75"/>
      <c r="C85" s="81">
        <f>DATE(An,5,1)</f>
        <v>42491</v>
      </c>
      <c r="D85" s="82"/>
      <c r="E85" s="82"/>
      <c r="F85" s="82"/>
      <c r="G85" s="82"/>
      <c r="H85" s="82"/>
      <c r="I85" s="82"/>
      <c r="J85" s="82"/>
      <c r="K85" s="82"/>
      <c r="L85" s="82"/>
      <c r="M85" s="82"/>
      <c r="N85" s="82"/>
      <c r="O85" s="82"/>
      <c r="P85" s="82"/>
      <c r="Q85" s="82"/>
      <c r="R85" s="82"/>
      <c r="S85" s="82"/>
      <c r="T85" s="82"/>
      <c r="U85" s="82"/>
      <c r="V85" s="82"/>
      <c r="W85" s="82"/>
      <c r="X85" s="82"/>
      <c r="Y85" s="82"/>
      <c r="Z85" s="82"/>
      <c r="AA85" s="82"/>
      <c r="AB85" s="82"/>
      <c r="AC85" s="82"/>
      <c r="AD85" s="82"/>
      <c r="AE85" s="82"/>
      <c r="AF85" s="82"/>
      <c r="AG85" s="83"/>
    </row>
    <row r="86" spans="1:34" ht="30" customHeight="1">
      <c r="A86" s="74" t="str">
        <f t="shared" ref="A86:A97" si="60">A2</f>
        <v>Agent Funéraire</v>
      </c>
      <c r="B86" s="74"/>
      <c r="C86" s="8">
        <f>C85</f>
        <v>42491</v>
      </c>
      <c r="D86" s="8">
        <f>C86+1</f>
        <v>42492</v>
      </c>
      <c r="E86" s="8">
        <f t="shared" ref="E86" si="61">D86+1</f>
        <v>42493</v>
      </c>
      <c r="F86" s="8">
        <f t="shared" ref="F86" si="62">E86+1</f>
        <v>42494</v>
      </c>
      <c r="G86" s="8">
        <f t="shared" ref="G86" si="63">F86+1</f>
        <v>42495</v>
      </c>
      <c r="H86" s="8">
        <f t="shared" ref="H86" si="64">G86+1</f>
        <v>42496</v>
      </c>
      <c r="I86" s="8">
        <f t="shared" ref="I86" si="65">H86+1</f>
        <v>42497</v>
      </c>
      <c r="J86" s="8">
        <f t="shared" ref="J86" si="66">I86+1</f>
        <v>42498</v>
      </c>
      <c r="K86" s="8">
        <f t="shared" ref="K86" si="67">J86+1</f>
        <v>42499</v>
      </c>
      <c r="L86" s="8">
        <f t="shared" ref="L86" si="68">K86+1</f>
        <v>42500</v>
      </c>
      <c r="M86" s="8">
        <f t="shared" ref="M86" si="69">L86+1</f>
        <v>42501</v>
      </c>
      <c r="N86" s="8">
        <f t="shared" ref="N86" si="70">M86+1</f>
        <v>42502</v>
      </c>
      <c r="O86" s="8">
        <f t="shared" ref="O86" si="71">N86+1</f>
        <v>42503</v>
      </c>
      <c r="P86" s="8">
        <f t="shared" ref="P86" si="72">O86+1</f>
        <v>42504</v>
      </c>
      <c r="Q86" s="8">
        <f t="shared" ref="Q86" si="73">P86+1</f>
        <v>42505</v>
      </c>
      <c r="R86" s="8">
        <f t="shared" ref="R86" si="74">Q86+1</f>
        <v>42506</v>
      </c>
      <c r="S86" s="8">
        <f t="shared" ref="S86" si="75">R86+1</f>
        <v>42507</v>
      </c>
      <c r="T86" s="8">
        <f t="shared" ref="T86" si="76">S86+1</f>
        <v>42508</v>
      </c>
      <c r="U86" s="8">
        <f t="shared" ref="U86" si="77">T86+1</f>
        <v>42509</v>
      </c>
      <c r="V86" s="8">
        <f t="shared" ref="V86" si="78">U86+1</f>
        <v>42510</v>
      </c>
      <c r="W86" s="8">
        <f t="shared" ref="W86" si="79">V86+1</f>
        <v>42511</v>
      </c>
      <c r="X86" s="8">
        <f t="shared" ref="X86" si="80">W86+1</f>
        <v>42512</v>
      </c>
      <c r="Y86" s="8">
        <f t="shared" ref="Y86" si="81">X86+1</f>
        <v>42513</v>
      </c>
      <c r="Z86" s="8">
        <f t="shared" ref="Z86" si="82">Y86+1</f>
        <v>42514</v>
      </c>
      <c r="AA86" s="8">
        <f t="shared" ref="AA86" si="83">Z86+1</f>
        <v>42515</v>
      </c>
      <c r="AB86" s="8">
        <f t="shared" ref="AB86" si="84">AA86+1</f>
        <v>42516</v>
      </c>
      <c r="AC86" s="8">
        <f t="shared" ref="AC86" si="85">AB86+1</f>
        <v>42517</v>
      </c>
      <c r="AD86" s="8">
        <f t="shared" ref="AD86" si="86">AC86+1</f>
        <v>42518</v>
      </c>
      <c r="AE86" s="8">
        <f>IF(AD86+1&gt;EOMONTH(C85,0),"",AD86+1)</f>
        <v>42519</v>
      </c>
      <c r="AF86" s="8">
        <f>IF(AE86="","",IF(AE86+1&gt;EOMONTH($C$85,0),"",AE86+1))</f>
        <v>42520</v>
      </c>
      <c r="AG86" s="8">
        <f>IF(AF86="","",IF(AF86+1&gt;EOMONTH($C$85,0),"",AF86+1))</f>
        <v>42521</v>
      </c>
    </row>
    <row r="87" spans="1:34" ht="24.95" customHeight="1">
      <c r="A87" s="69">
        <f t="shared" si="60"/>
        <v>0</v>
      </c>
      <c r="B87" s="70"/>
      <c r="C87" s="34"/>
      <c r="D87" s="34"/>
      <c r="E87" s="34"/>
      <c r="F87" s="34"/>
      <c r="G87" s="34"/>
      <c r="H87" s="34"/>
      <c r="I87" s="34"/>
      <c r="J87" s="34"/>
      <c r="K87" s="34"/>
      <c r="L87" s="35"/>
      <c r="M87" s="35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8" t="e">
        <f>IF(COUNTIF(#REF!,"*RT")+(COUNTIF(#REF!,"*RT2")/2)=0,"",COUNTIF(#REF!,"*RT")+(COUNTIF(#REF!,"*RT2")/2))</f>
        <v>#REF!</v>
      </c>
    </row>
    <row r="88" spans="1:34" ht="24.95" customHeight="1">
      <c r="A88" s="69">
        <f t="shared" si="60"/>
        <v>0</v>
      </c>
      <c r="B88" s="70"/>
      <c r="C88" s="34"/>
      <c r="D88" s="34"/>
      <c r="E88" s="34"/>
      <c r="F88" s="34"/>
      <c r="G88" s="34"/>
      <c r="H88" s="34"/>
      <c r="I88" s="34"/>
      <c r="J88" s="34"/>
      <c r="K88" s="34"/>
      <c r="L88" s="35"/>
      <c r="M88" s="35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9" t="s">
        <v>14</v>
      </c>
    </row>
    <row r="89" spans="1:34" ht="24.95" customHeight="1">
      <c r="A89" s="69">
        <f t="shared" si="60"/>
        <v>0</v>
      </c>
      <c r="B89" s="70"/>
      <c r="C89" s="34"/>
      <c r="D89" s="34"/>
      <c r="E89" s="34"/>
      <c r="F89" s="34"/>
      <c r="G89" s="34"/>
      <c r="H89" s="34"/>
      <c r="I89" s="34"/>
      <c r="J89" s="34"/>
      <c r="K89" s="34"/>
      <c r="L89" s="35"/>
      <c r="M89" s="35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</row>
    <row r="90" spans="1:34" ht="24.95" customHeight="1">
      <c r="A90" s="69">
        <f t="shared" si="60"/>
        <v>0</v>
      </c>
      <c r="B90" s="70"/>
      <c r="C90" s="34"/>
      <c r="D90" s="34"/>
      <c r="E90" s="34"/>
      <c r="F90" s="34"/>
      <c r="G90" s="34"/>
      <c r="H90" s="34"/>
      <c r="I90" s="34"/>
      <c r="J90" s="34"/>
      <c r="K90" s="34"/>
      <c r="L90" s="35"/>
      <c r="M90" s="35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4"/>
    </row>
    <row r="91" spans="1:34" ht="24.95" customHeight="1">
      <c r="A91" s="69">
        <f t="shared" si="60"/>
        <v>0</v>
      </c>
      <c r="B91" s="70"/>
      <c r="C91" s="34"/>
      <c r="D91" s="34"/>
      <c r="E91" s="34"/>
      <c r="F91" s="34"/>
      <c r="G91" s="34"/>
      <c r="H91" s="34"/>
      <c r="I91" s="34"/>
      <c r="J91" s="34"/>
      <c r="K91" s="34"/>
      <c r="L91" s="35"/>
      <c r="M91" s="35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</row>
    <row r="92" spans="1:34" ht="24.95" customHeight="1">
      <c r="A92" s="69">
        <f t="shared" si="60"/>
        <v>0</v>
      </c>
      <c r="B92" s="70"/>
      <c r="C92" s="34"/>
      <c r="D92" s="34"/>
      <c r="E92" s="34"/>
      <c r="F92" s="34"/>
      <c r="G92" s="34"/>
      <c r="H92" s="34"/>
      <c r="I92" s="34"/>
      <c r="J92" s="34"/>
      <c r="K92" s="34"/>
      <c r="L92" s="35"/>
      <c r="M92" s="35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</row>
    <row r="93" spans="1:34" ht="24.95" customHeight="1">
      <c r="A93" s="69">
        <f t="shared" si="60"/>
        <v>0</v>
      </c>
      <c r="B93" s="70"/>
      <c r="C93" s="34"/>
      <c r="D93" s="34"/>
      <c r="E93" s="34"/>
      <c r="F93" s="34"/>
      <c r="G93" s="34"/>
      <c r="H93" s="34"/>
      <c r="I93" s="34"/>
      <c r="J93" s="34"/>
      <c r="K93" s="34"/>
      <c r="L93" s="35"/>
      <c r="M93" s="35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  <c r="AF93" s="34"/>
      <c r="AG93" s="34"/>
    </row>
    <row r="94" spans="1:34" ht="24.95" customHeight="1">
      <c r="A94" s="69">
        <f t="shared" si="60"/>
        <v>0</v>
      </c>
      <c r="B94" s="70"/>
      <c r="C94" s="34"/>
      <c r="D94" s="34"/>
      <c r="E94" s="34"/>
      <c r="F94" s="34"/>
      <c r="G94" s="34"/>
      <c r="H94" s="34"/>
      <c r="I94" s="34"/>
      <c r="J94" s="34"/>
      <c r="K94" s="34"/>
      <c r="L94" s="35"/>
      <c r="M94" s="35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</row>
    <row r="95" spans="1:34" ht="24.95" customHeight="1">
      <c r="A95" s="69">
        <f t="shared" si="60"/>
        <v>0</v>
      </c>
      <c r="B95" s="70"/>
      <c r="C95" s="34"/>
      <c r="D95" s="34"/>
      <c r="E95" s="34"/>
      <c r="F95" s="34"/>
      <c r="G95" s="34"/>
      <c r="H95" s="34"/>
      <c r="I95" s="34"/>
      <c r="J95" s="34"/>
      <c r="K95" s="34"/>
      <c r="L95" s="35"/>
      <c r="M95" s="35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</row>
    <row r="96" spans="1:34" ht="24.95" customHeight="1">
      <c r="A96" s="69">
        <f t="shared" si="60"/>
        <v>0</v>
      </c>
      <c r="B96" s="70"/>
      <c r="C96" s="34"/>
      <c r="D96" s="34"/>
      <c r="E96" s="34"/>
      <c r="F96" s="34"/>
      <c r="G96" s="34"/>
      <c r="H96" s="34"/>
      <c r="I96" s="34"/>
      <c r="J96" s="34"/>
      <c r="K96" s="34"/>
      <c r="L96" s="35"/>
      <c r="M96" s="35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</row>
    <row r="97" spans="1:34" ht="24.95" customHeight="1">
      <c r="A97" s="69">
        <f>A13</f>
        <v>0</v>
      </c>
      <c r="B97" s="70"/>
      <c r="C97" s="34"/>
      <c r="D97" s="34"/>
      <c r="E97" s="34"/>
      <c r="F97" s="34"/>
      <c r="G97" s="34"/>
      <c r="H97" s="34"/>
      <c r="I97" s="34"/>
      <c r="J97" s="34"/>
      <c r="K97" s="34"/>
      <c r="L97" s="35"/>
      <c r="M97" s="35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4"/>
    </row>
    <row r="98" spans="1:34" ht="24.95" customHeight="1">
      <c r="A98" s="69">
        <f>A14</f>
        <v>0</v>
      </c>
      <c r="B98" s="70"/>
      <c r="C98" s="34"/>
      <c r="D98" s="34"/>
      <c r="E98" s="34"/>
      <c r="F98" s="34"/>
      <c r="G98" s="34"/>
      <c r="H98" s="34"/>
      <c r="I98" s="34"/>
      <c r="J98" s="34"/>
      <c r="K98" s="34"/>
      <c r="L98" s="35"/>
      <c r="M98" s="35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</row>
    <row r="99" spans="1:34" ht="24.95" customHeight="1">
      <c r="A99" s="69">
        <f>A15</f>
        <v>0</v>
      </c>
      <c r="B99" s="70"/>
      <c r="C99" s="34"/>
      <c r="D99" s="34"/>
      <c r="E99" s="34"/>
      <c r="F99" s="34"/>
      <c r="G99" s="34"/>
      <c r="H99" s="34"/>
      <c r="I99" s="34"/>
      <c r="J99" s="34"/>
      <c r="K99" s="34"/>
      <c r="L99" s="35"/>
      <c r="M99" s="35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  <c r="Z99" s="34"/>
      <c r="AA99" s="34"/>
      <c r="AB99" s="34"/>
      <c r="AC99" s="34"/>
      <c r="AD99" s="34"/>
      <c r="AE99" s="34"/>
      <c r="AF99" s="34"/>
      <c r="AG99" s="34"/>
    </row>
    <row r="100" spans="1:34" ht="24.95" customHeight="1">
      <c r="A100" s="69">
        <f>A16</f>
        <v>0</v>
      </c>
      <c r="B100" s="70"/>
      <c r="C100" s="34"/>
      <c r="D100" s="34"/>
      <c r="E100" s="34"/>
      <c r="F100" s="34"/>
      <c r="G100" s="34"/>
      <c r="H100" s="34"/>
      <c r="I100" s="34"/>
      <c r="J100" s="34"/>
      <c r="K100" s="34"/>
      <c r="L100" s="35"/>
      <c r="M100" s="35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</row>
    <row r="101" spans="1:34" ht="24.95" customHeight="1">
      <c r="A101" s="69">
        <f>A17</f>
        <v>0</v>
      </c>
      <c r="B101" s="70"/>
      <c r="C101" s="34"/>
      <c r="D101" s="34"/>
      <c r="E101" s="34"/>
      <c r="F101" s="34"/>
      <c r="G101" s="34"/>
      <c r="H101" s="34"/>
      <c r="I101" s="34"/>
      <c r="J101" s="34"/>
      <c r="K101" s="34"/>
      <c r="L101" s="35"/>
      <c r="M101" s="35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4"/>
    </row>
    <row r="102" spans="1:34" ht="24.95" customHeight="1">
      <c r="A102" s="79"/>
      <c r="B102" s="79"/>
      <c r="C102" s="43"/>
      <c r="D102" s="43"/>
      <c r="E102" s="47"/>
      <c r="F102" s="47"/>
      <c r="G102" s="47"/>
      <c r="H102" s="47"/>
      <c r="I102" s="47"/>
      <c r="J102" s="46"/>
      <c r="K102" s="46"/>
      <c r="L102" s="46"/>
      <c r="M102" s="47"/>
      <c r="N102" s="47"/>
      <c r="O102" s="47"/>
      <c r="P102" s="47"/>
      <c r="Q102" s="47"/>
      <c r="R102" s="46"/>
      <c r="S102" s="46"/>
      <c r="T102" s="46"/>
      <c r="U102" s="53">
        <v>0</v>
      </c>
      <c r="V102" s="53"/>
      <c r="W102" s="53"/>
      <c r="X102" s="53"/>
      <c r="Y102" s="53"/>
      <c r="Z102" s="46"/>
      <c r="AA102" s="45"/>
      <c r="AB102" s="45"/>
      <c r="AC102" s="45"/>
      <c r="AD102" s="71" t="s">
        <v>36</v>
      </c>
      <c r="AE102" s="71"/>
      <c r="AF102" s="71"/>
    </row>
    <row r="103" spans="1:34" ht="24.95" customHeight="1">
      <c r="A103" s="79"/>
      <c r="B103" s="79"/>
      <c r="C103" s="43"/>
      <c r="D103" s="43"/>
      <c r="E103" s="78"/>
      <c r="F103" s="78"/>
      <c r="G103" s="78"/>
      <c r="H103" s="78"/>
      <c r="I103" s="78"/>
      <c r="J103" s="46"/>
      <c r="K103" s="45"/>
      <c r="L103" s="46"/>
      <c r="M103" s="78"/>
      <c r="N103" s="78"/>
      <c r="O103" s="78"/>
      <c r="P103" s="78"/>
      <c r="Q103" s="78"/>
      <c r="R103" s="46"/>
      <c r="S103" s="46"/>
      <c r="T103" s="46"/>
      <c r="U103" s="53"/>
      <c r="V103" s="53"/>
      <c r="W103" s="53"/>
      <c r="X103" s="53"/>
      <c r="Y103" s="53"/>
      <c r="Z103" s="53"/>
      <c r="AA103" s="53"/>
      <c r="AB103" s="45"/>
      <c r="AC103" s="45"/>
      <c r="AD103" s="72">
        <f ca="1">NOW()</f>
        <v>42307.919720254627</v>
      </c>
      <c r="AE103" s="72"/>
      <c r="AF103" s="72"/>
    </row>
    <row r="104" spans="1:34" s="37" customFormat="1" ht="30" customHeight="1">
      <c r="A104" s="75">
        <f>An</f>
        <v>2016</v>
      </c>
      <c r="B104" s="75"/>
      <c r="C104" s="76">
        <f>DATE(An,6,1)</f>
        <v>42522</v>
      </c>
      <c r="D104" s="76"/>
      <c r="E104" s="76"/>
      <c r="F104" s="76"/>
      <c r="G104" s="76"/>
      <c r="H104" s="76"/>
      <c r="I104" s="76"/>
      <c r="J104" s="76"/>
      <c r="K104" s="76"/>
      <c r="L104" s="76"/>
      <c r="M104" s="76"/>
      <c r="N104" s="76"/>
      <c r="O104" s="76"/>
      <c r="P104" s="76"/>
      <c r="Q104" s="76"/>
      <c r="R104" s="76"/>
      <c r="S104" s="76"/>
      <c r="T104" s="76"/>
      <c r="U104" s="76"/>
      <c r="V104" s="76"/>
      <c r="W104" s="76"/>
      <c r="X104" s="76"/>
      <c r="Y104" s="76"/>
      <c r="Z104" s="76"/>
      <c r="AA104" s="76"/>
      <c r="AB104" s="76"/>
      <c r="AC104" s="76"/>
      <c r="AD104" s="76"/>
      <c r="AE104" s="76"/>
      <c r="AF104" s="76"/>
      <c r="AG104" s="76"/>
    </row>
    <row r="105" spans="1:34" ht="30" customHeight="1">
      <c r="A105" s="74" t="str">
        <f t="shared" ref="A105:A116" si="87">A2</f>
        <v>Agent Funéraire</v>
      </c>
      <c r="B105" s="74"/>
      <c r="C105" s="8">
        <f>C104</f>
        <v>42522</v>
      </c>
      <c r="D105" s="8">
        <f>C105+1</f>
        <v>42523</v>
      </c>
      <c r="E105" s="8">
        <f t="shared" ref="E105" si="88">D105+1</f>
        <v>42524</v>
      </c>
      <c r="F105" s="8">
        <f t="shared" ref="F105" si="89">E105+1</f>
        <v>42525</v>
      </c>
      <c r="G105" s="8">
        <f t="shared" ref="G105" si="90">F105+1</f>
        <v>42526</v>
      </c>
      <c r="H105" s="8">
        <f t="shared" ref="H105" si="91">G105+1</f>
        <v>42527</v>
      </c>
      <c r="I105" s="8">
        <f t="shared" ref="I105" si="92">H105+1</f>
        <v>42528</v>
      </c>
      <c r="J105" s="8">
        <f t="shared" ref="J105" si="93">I105+1</f>
        <v>42529</v>
      </c>
      <c r="K105" s="8">
        <f t="shared" ref="K105" si="94">J105+1</f>
        <v>42530</v>
      </c>
      <c r="L105" s="8">
        <f t="shared" ref="L105" si="95">K105+1</f>
        <v>42531</v>
      </c>
      <c r="M105" s="8">
        <f t="shared" ref="M105" si="96">L105+1</f>
        <v>42532</v>
      </c>
      <c r="N105" s="8">
        <f t="shared" ref="N105" si="97">M105+1</f>
        <v>42533</v>
      </c>
      <c r="O105" s="8">
        <f t="shared" ref="O105" si="98">N105+1</f>
        <v>42534</v>
      </c>
      <c r="P105" s="8">
        <f t="shared" ref="P105" si="99">O105+1</f>
        <v>42535</v>
      </c>
      <c r="Q105" s="8">
        <f t="shared" ref="Q105" si="100">P105+1</f>
        <v>42536</v>
      </c>
      <c r="R105" s="8">
        <f t="shared" ref="R105" si="101">Q105+1</f>
        <v>42537</v>
      </c>
      <c r="S105" s="8">
        <f t="shared" ref="S105" si="102">R105+1</f>
        <v>42538</v>
      </c>
      <c r="T105" s="8">
        <f t="shared" ref="T105" si="103">S105+1</f>
        <v>42539</v>
      </c>
      <c r="U105" s="8">
        <f t="shared" ref="U105" si="104">T105+1</f>
        <v>42540</v>
      </c>
      <c r="V105" s="8">
        <f t="shared" ref="V105" si="105">U105+1</f>
        <v>42541</v>
      </c>
      <c r="W105" s="8">
        <f t="shared" ref="W105" si="106">V105+1</f>
        <v>42542</v>
      </c>
      <c r="X105" s="8">
        <f t="shared" ref="X105" si="107">W105+1</f>
        <v>42543</v>
      </c>
      <c r="Y105" s="8">
        <f t="shared" ref="Y105" si="108">X105+1</f>
        <v>42544</v>
      </c>
      <c r="Z105" s="8">
        <f t="shared" ref="Z105" si="109">Y105+1</f>
        <v>42545</v>
      </c>
      <c r="AA105" s="8">
        <f t="shared" ref="AA105" si="110">Z105+1</f>
        <v>42546</v>
      </c>
      <c r="AB105" s="8">
        <f t="shared" ref="AB105" si="111">AA105+1</f>
        <v>42547</v>
      </c>
      <c r="AC105" s="8">
        <f t="shared" ref="AC105" si="112">AB105+1</f>
        <v>42548</v>
      </c>
      <c r="AD105" s="8">
        <f t="shared" ref="AD105" si="113">AC105+1</f>
        <v>42549</v>
      </c>
      <c r="AE105" s="8">
        <f>IF(AD105+1&gt;EOMONTH(C104,0),"",AD105+1)</f>
        <v>42550</v>
      </c>
      <c r="AF105" s="8">
        <f>IF(AE105="","",IF(AE105+1&gt;EOMONTH($C$104,0),"",AE105+1))</f>
        <v>42551</v>
      </c>
      <c r="AG105" s="8" t="str">
        <f>IF(AF105="","",IF(AF105+1&gt;EOMONTH($C$104,0),"",AF105+1))</f>
        <v/>
      </c>
    </row>
    <row r="106" spans="1:34" ht="24.95" customHeight="1">
      <c r="A106" s="69">
        <f t="shared" si="87"/>
        <v>0</v>
      </c>
      <c r="B106" s="70"/>
      <c r="C106" s="34"/>
      <c r="D106" s="34"/>
      <c r="E106" s="34"/>
      <c r="F106" s="34"/>
      <c r="G106" s="34"/>
      <c r="H106" s="34"/>
      <c r="I106" s="34"/>
      <c r="J106" s="34"/>
      <c r="K106" s="34"/>
      <c r="L106" s="35"/>
      <c r="M106" s="35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8" t="e">
        <f>IF(COUNTIF(#REF!,"*RT")+(COUNTIF(#REF!,"*RT2")/2)=0,"",COUNTIF(#REF!,"*RT")+(COUNTIF(#REF!,"*RT2")/2))</f>
        <v>#REF!</v>
      </c>
    </row>
    <row r="107" spans="1:34" ht="24.95" customHeight="1">
      <c r="A107" s="69">
        <f t="shared" si="87"/>
        <v>0</v>
      </c>
      <c r="B107" s="70"/>
      <c r="C107" s="34"/>
      <c r="D107" s="34"/>
      <c r="E107" s="34"/>
      <c r="F107" s="34"/>
      <c r="G107" s="34"/>
      <c r="H107" s="34"/>
      <c r="I107" s="34"/>
      <c r="J107" s="34"/>
      <c r="K107" s="34"/>
      <c r="L107" s="35"/>
      <c r="M107" s="35"/>
      <c r="N107" s="34"/>
      <c r="O107" s="34"/>
      <c r="P107" s="34"/>
      <c r="Q107" s="34"/>
      <c r="R107" s="34"/>
      <c r="S107" s="34"/>
      <c r="T107" s="34"/>
      <c r="U107" s="34"/>
      <c r="V107" s="50" t="s">
        <v>43</v>
      </c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4"/>
      <c r="AH107" s="39" t="s">
        <v>14</v>
      </c>
    </row>
    <row r="108" spans="1:34" ht="24.95" customHeight="1">
      <c r="A108" s="69">
        <f t="shared" si="87"/>
        <v>0</v>
      </c>
      <c r="B108" s="70"/>
      <c r="C108" s="34"/>
      <c r="D108" s="34"/>
      <c r="E108" s="34"/>
      <c r="F108" s="34"/>
      <c r="G108" s="34"/>
      <c r="H108" s="34"/>
      <c r="I108" s="34"/>
      <c r="J108" s="34"/>
      <c r="K108" s="34"/>
      <c r="L108" s="35"/>
      <c r="M108" s="35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  <c r="AF108" s="34"/>
      <c r="AG108" s="34"/>
    </row>
    <row r="109" spans="1:34" ht="24.95" customHeight="1">
      <c r="A109" s="69">
        <f t="shared" si="87"/>
        <v>0</v>
      </c>
      <c r="B109" s="70"/>
      <c r="C109" s="34"/>
      <c r="D109" s="34"/>
      <c r="E109" s="34"/>
      <c r="F109" s="34"/>
      <c r="G109" s="34"/>
      <c r="H109" s="34"/>
      <c r="I109" s="34"/>
      <c r="J109" s="34"/>
      <c r="K109" s="34"/>
      <c r="L109" s="35"/>
      <c r="M109" s="35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</row>
    <row r="110" spans="1:34" ht="24.95" customHeight="1">
      <c r="A110" s="69">
        <f t="shared" si="87"/>
        <v>0</v>
      </c>
      <c r="B110" s="70"/>
      <c r="C110" s="34"/>
      <c r="D110" s="34"/>
      <c r="E110" s="34"/>
      <c r="F110" s="34"/>
      <c r="G110" s="34"/>
      <c r="H110" s="34"/>
      <c r="I110" s="34"/>
      <c r="J110" s="34"/>
      <c r="K110" s="34"/>
      <c r="L110" s="35"/>
      <c r="M110" s="35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  <c r="AF110" s="34"/>
      <c r="AG110" s="34"/>
    </row>
    <row r="111" spans="1:34" ht="24.95" customHeight="1">
      <c r="A111" s="69">
        <f t="shared" si="87"/>
        <v>0</v>
      </c>
      <c r="B111" s="70"/>
      <c r="C111" s="34"/>
      <c r="D111" s="34"/>
      <c r="E111" s="34"/>
      <c r="F111" s="34"/>
      <c r="G111" s="34"/>
      <c r="H111" s="34"/>
      <c r="I111" s="34"/>
      <c r="J111" s="34"/>
      <c r="K111" s="34"/>
      <c r="L111" s="35"/>
      <c r="M111" s="35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4"/>
    </row>
    <row r="112" spans="1:34" ht="24.95" customHeight="1">
      <c r="A112" s="69">
        <f t="shared" si="87"/>
        <v>0</v>
      </c>
      <c r="B112" s="70"/>
      <c r="C112" s="34"/>
      <c r="D112" s="34"/>
      <c r="E112" s="34"/>
      <c r="F112" s="34"/>
      <c r="G112" s="34"/>
      <c r="H112" s="34"/>
      <c r="I112" s="34"/>
      <c r="J112" s="34"/>
      <c r="K112" s="34"/>
      <c r="L112" s="35"/>
      <c r="M112" s="35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</row>
    <row r="113" spans="1:34" ht="24.95" customHeight="1">
      <c r="A113" s="69">
        <f t="shared" si="87"/>
        <v>0</v>
      </c>
      <c r="B113" s="70"/>
      <c r="C113" s="34"/>
      <c r="D113" s="34"/>
      <c r="E113" s="34"/>
      <c r="F113" s="34"/>
      <c r="G113" s="34"/>
      <c r="H113" s="34"/>
      <c r="I113" s="34"/>
      <c r="J113" s="34"/>
      <c r="K113" s="34"/>
      <c r="L113" s="35"/>
      <c r="M113" s="35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</row>
    <row r="114" spans="1:34" ht="24.95" customHeight="1">
      <c r="A114" s="69">
        <f t="shared" si="87"/>
        <v>0</v>
      </c>
      <c r="B114" s="70"/>
      <c r="C114" s="34"/>
      <c r="D114" s="34"/>
      <c r="E114" s="34"/>
      <c r="F114" s="34"/>
      <c r="G114" s="34"/>
      <c r="H114" s="34"/>
      <c r="I114" s="34"/>
      <c r="J114" s="34"/>
      <c r="K114" s="34"/>
      <c r="L114" s="35"/>
      <c r="M114" s="35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</row>
    <row r="115" spans="1:34" ht="24.95" customHeight="1">
      <c r="A115" s="69">
        <f t="shared" si="87"/>
        <v>0</v>
      </c>
      <c r="B115" s="70"/>
      <c r="C115" s="34"/>
      <c r="D115" s="34"/>
      <c r="E115" s="34"/>
      <c r="F115" s="34"/>
      <c r="G115" s="34"/>
      <c r="H115" s="34"/>
      <c r="I115" s="34"/>
      <c r="J115" s="34"/>
      <c r="K115" s="34"/>
      <c r="L115" s="35"/>
      <c r="M115" s="35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</row>
    <row r="116" spans="1:34" ht="24.95" customHeight="1">
      <c r="A116" s="69">
        <f>A13</f>
        <v>0</v>
      </c>
      <c r="B116" s="70"/>
      <c r="C116" s="34"/>
      <c r="D116" s="34"/>
      <c r="E116" s="34"/>
      <c r="F116" s="34"/>
      <c r="G116" s="34"/>
      <c r="H116" s="34"/>
      <c r="I116" s="34"/>
      <c r="J116" s="34"/>
      <c r="K116" s="34"/>
      <c r="L116" s="35"/>
      <c r="M116" s="35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  <c r="Y116" s="34"/>
      <c r="Z116" s="34"/>
      <c r="AA116" s="34"/>
      <c r="AB116" s="34"/>
      <c r="AC116" s="34"/>
      <c r="AD116" s="34"/>
      <c r="AE116" s="34"/>
      <c r="AF116" s="34"/>
      <c r="AG116" s="34"/>
    </row>
    <row r="117" spans="1:34" ht="24.95" customHeight="1">
      <c r="A117" s="69">
        <f t="shared" ref="A117:A118" si="114">A14</f>
        <v>0</v>
      </c>
      <c r="B117" s="70"/>
      <c r="C117" s="34"/>
      <c r="D117" s="34"/>
      <c r="E117" s="34"/>
      <c r="F117" s="34"/>
      <c r="G117" s="34"/>
      <c r="H117" s="34"/>
      <c r="I117" s="34"/>
      <c r="J117" s="34"/>
      <c r="K117" s="34"/>
      <c r="L117" s="35"/>
      <c r="M117" s="35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</row>
    <row r="118" spans="1:34" ht="24.95" customHeight="1">
      <c r="A118" s="69">
        <f t="shared" si="114"/>
        <v>0</v>
      </c>
      <c r="B118" s="70"/>
      <c r="C118" s="34"/>
      <c r="D118" s="34"/>
      <c r="E118" s="34"/>
      <c r="F118" s="34"/>
      <c r="G118" s="34"/>
      <c r="H118" s="34"/>
      <c r="I118" s="34"/>
      <c r="J118" s="34"/>
      <c r="K118" s="34"/>
      <c r="L118" s="35"/>
      <c r="M118" s="35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Y118" s="34"/>
      <c r="Z118" s="34"/>
      <c r="AA118" s="34"/>
      <c r="AB118" s="34"/>
      <c r="AC118" s="34"/>
      <c r="AD118" s="34"/>
      <c r="AE118" s="34"/>
      <c r="AF118" s="34"/>
      <c r="AG118" s="34"/>
    </row>
    <row r="119" spans="1:34" ht="24.95" customHeight="1">
      <c r="A119" s="69">
        <f>A16</f>
        <v>0</v>
      </c>
      <c r="B119" s="70"/>
      <c r="C119" s="34"/>
      <c r="D119" s="34"/>
      <c r="E119" s="34"/>
      <c r="F119" s="34"/>
      <c r="G119" s="34"/>
      <c r="H119" s="34"/>
      <c r="I119" s="34"/>
      <c r="J119" s="34"/>
      <c r="K119" s="34"/>
      <c r="L119" s="35"/>
      <c r="M119" s="35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</row>
    <row r="120" spans="1:34" ht="24.95" customHeight="1">
      <c r="A120" s="69">
        <f>A17</f>
        <v>0</v>
      </c>
      <c r="B120" s="70"/>
      <c r="C120" s="34"/>
      <c r="D120" s="34"/>
      <c r="E120" s="34"/>
      <c r="F120" s="34"/>
      <c r="G120" s="34"/>
      <c r="H120" s="34"/>
      <c r="I120" s="34"/>
      <c r="J120" s="34"/>
      <c r="K120" s="34"/>
      <c r="L120" s="35"/>
      <c r="M120" s="35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Y120" s="34"/>
      <c r="Z120" s="34"/>
      <c r="AA120" s="34"/>
      <c r="AB120" s="34"/>
      <c r="AC120" s="34"/>
      <c r="AD120" s="34"/>
      <c r="AE120" s="34"/>
      <c r="AF120" s="34"/>
      <c r="AG120" s="34"/>
    </row>
    <row r="121" spans="1:34" ht="24.95" customHeight="1">
      <c r="A121" s="79"/>
      <c r="B121" s="79"/>
      <c r="C121" s="43"/>
      <c r="D121" s="43"/>
      <c r="E121" s="78"/>
      <c r="F121" s="78"/>
      <c r="G121" s="78"/>
      <c r="H121" s="78"/>
      <c r="I121" s="78"/>
      <c r="J121" s="46"/>
      <c r="K121" s="46"/>
      <c r="L121" s="46"/>
      <c r="M121" s="80"/>
      <c r="N121" s="80"/>
      <c r="O121" s="80"/>
      <c r="P121" s="80"/>
      <c r="Q121" s="80"/>
      <c r="R121" s="46"/>
      <c r="S121" s="44"/>
      <c r="T121" s="44"/>
      <c r="U121" s="53"/>
      <c r="V121" s="54"/>
      <c r="W121" s="54"/>
      <c r="X121" s="54"/>
      <c r="Y121" s="54"/>
      <c r="Z121" s="54"/>
      <c r="AA121" s="54"/>
      <c r="AB121" s="43"/>
      <c r="AC121" s="43"/>
      <c r="AD121" s="77"/>
      <c r="AE121" s="77"/>
      <c r="AF121" s="77"/>
      <c r="AG121" s="77"/>
      <c r="AH121" s="77"/>
    </row>
    <row r="122" spans="1:34" ht="16.5" customHeight="1">
      <c r="A122" s="79"/>
      <c r="B122" s="79"/>
      <c r="C122" s="43"/>
      <c r="D122" s="43"/>
      <c r="E122" s="47"/>
      <c r="F122" s="47"/>
      <c r="G122" s="47"/>
      <c r="H122" s="47"/>
      <c r="I122" s="47"/>
      <c r="J122" s="46"/>
      <c r="K122" s="46"/>
      <c r="L122" s="46"/>
      <c r="M122" s="47"/>
      <c r="N122" s="47"/>
      <c r="O122" s="47"/>
      <c r="P122" s="47"/>
      <c r="Q122" s="47"/>
      <c r="R122" s="46"/>
      <c r="S122" s="44"/>
      <c r="T122" s="44"/>
      <c r="U122" s="52">
        <v>0</v>
      </c>
      <c r="V122" s="54"/>
      <c r="W122" s="54"/>
      <c r="X122" s="54"/>
      <c r="Y122" s="54"/>
      <c r="Z122" s="57"/>
      <c r="AA122" s="58"/>
      <c r="AB122" s="43"/>
      <c r="AC122" s="43"/>
      <c r="AD122" s="71" t="s">
        <v>36</v>
      </c>
      <c r="AE122" s="71"/>
      <c r="AF122" s="71"/>
    </row>
    <row r="123" spans="1:34" ht="16.5" customHeight="1">
      <c r="A123" s="79"/>
      <c r="B123" s="79"/>
      <c r="C123" s="43"/>
      <c r="D123" s="43"/>
      <c r="E123" s="78"/>
      <c r="F123" s="78"/>
      <c r="G123" s="78"/>
      <c r="H123" s="78"/>
      <c r="I123" s="78"/>
      <c r="J123" s="46"/>
      <c r="K123" s="45"/>
      <c r="L123" s="46"/>
      <c r="M123" s="78"/>
      <c r="N123" s="78"/>
      <c r="O123" s="78"/>
      <c r="P123" s="78"/>
      <c r="Q123" s="78"/>
      <c r="R123" s="46"/>
      <c r="S123" s="44"/>
      <c r="T123" s="44"/>
      <c r="U123" s="53">
        <f>U103</f>
        <v>0</v>
      </c>
      <c r="V123" s="54"/>
      <c r="W123" s="54"/>
      <c r="X123" s="54"/>
      <c r="Y123" s="54"/>
      <c r="Z123" s="54"/>
      <c r="AA123" s="54"/>
      <c r="AB123" s="43"/>
      <c r="AC123" s="48"/>
      <c r="AD123" s="73">
        <f ca="1">NOW()</f>
        <v>42307.919720254627</v>
      </c>
      <c r="AE123" s="73"/>
      <c r="AF123" s="73"/>
    </row>
    <row r="124" spans="1:34" s="37" customFormat="1" ht="30" customHeight="1">
      <c r="A124" s="75">
        <f>An</f>
        <v>2016</v>
      </c>
      <c r="B124" s="75"/>
      <c r="C124" s="76">
        <f>DATE(An,7,1)</f>
        <v>42552</v>
      </c>
      <c r="D124" s="76"/>
      <c r="E124" s="76"/>
      <c r="F124" s="76"/>
      <c r="G124" s="76"/>
      <c r="H124" s="76"/>
      <c r="I124" s="76"/>
      <c r="J124" s="76"/>
      <c r="K124" s="76"/>
      <c r="L124" s="76"/>
      <c r="M124" s="76"/>
      <c r="N124" s="76"/>
      <c r="O124" s="76"/>
      <c r="P124" s="76"/>
      <c r="Q124" s="76"/>
      <c r="R124" s="76"/>
      <c r="S124" s="76"/>
      <c r="T124" s="76"/>
      <c r="U124" s="76"/>
      <c r="V124" s="76"/>
      <c r="W124" s="76"/>
      <c r="X124" s="76"/>
      <c r="Y124" s="76"/>
      <c r="Z124" s="76"/>
      <c r="AA124" s="76"/>
      <c r="AB124" s="76"/>
      <c r="AC124" s="76"/>
      <c r="AD124" s="76"/>
      <c r="AE124" s="76"/>
      <c r="AF124" s="76"/>
      <c r="AG124" s="76"/>
    </row>
    <row r="125" spans="1:34" ht="30" customHeight="1">
      <c r="A125" s="74" t="str">
        <f>A2</f>
        <v>Agent Funéraire</v>
      </c>
      <c r="B125" s="74"/>
      <c r="C125" s="8">
        <f>C124</f>
        <v>42552</v>
      </c>
      <c r="D125" s="8">
        <f>C125+1</f>
        <v>42553</v>
      </c>
      <c r="E125" s="8">
        <f t="shared" ref="E125" si="115">D125+1</f>
        <v>42554</v>
      </c>
      <c r="F125" s="8">
        <f t="shared" ref="F125" si="116">E125+1</f>
        <v>42555</v>
      </c>
      <c r="G125" s="8">
        <f t="shared" ref="G125" si="117">F125+1</f>
        <v>42556</v>
      </c>
      <c r="H125" s="8">
        <f t="shared" ref="H125" si="118">G125+1</f>
        <v>42557</v>
      </c>
      <c r="I125" s="8">
        <f t="shared" ref="I125" si="119">H125+1</f>
        <v>42558</v>
      </c>
      <c r="J125" s="8">
        <f t="shared" ref="J125" si="120">I125+1</f>
        <v>42559</v>
      </c>
      <c r="K125" s="8">
        <f t="shared" ref="K125" si="121">J125+1</f>
        <v>42560</v>
      </c>
      <c r="L125" s="8">
        <f t="shared" ref="L125" si="122">K125+1</f>
        <v>42561</v>
      </c>
      <c r="M125" s="8">
        <f t="shared" ref="M125" si="123">L125+1</f>
        <v>42562</v>
      </c>
      <c r="N125" s="8">
        <f t="shared" ref="N125" si="124">M125+1</f>
        <v>42563</v>
      </c>
      <c r="O125" s="8">
        <f t="shared" ref="O125" si="125">N125+1</f>
        <v>42564</v>
      </c>
      <c r="P125" s="8">
        <f t="shared" ref="P125" si="126">O125+1</f>
        <v>42565</v>
      </c>
      <c r="Q125" s="8">
        <f t="shared" ref="Q125" si="127">P125+1</f>
        <v>42566</v>
      </c>
      <c r="R125" s="8">
        <f t="shared" ref="R125" si="128">Q125+1</f>
        <v>42567</v>
      </c>
      <c r="S125" s="8">
        <f t="shared" ref="S125" si="129">R125+1</f>
        <v>42568</v>
      </c>
      <c r="T125" s="8">
        <f t="shared" ref="T125" si="130">S125+1</f>
        <v>42569</v>
      </c>
      <c r="U125" s="8">
        <f t="shared" ref="U125" si="131">T125+1</f>
        <v>42570</v>
      </c>
      <c r="V125" s="8">
        <f t="shared" ref="V125" si="132">U125+1</f>
        <v>42571</v>
      </c>
      <c r="W125" s="8">
        <f t="shared" ref="W125" si="133">V125+1</f>
        <v>42572</v>
      </c>
      <c r="X125" s="8">
        <f t="shared" ref="X125" si="134">W125+1</f>
        <v>42573</v>
      </c>
      <c r="Y125" s="8">
        <f t="shared" ref="Y125" si="135">X125+1</f>
        <v>42574</v>
      </c>
      <c r="Z125" s="8">
        <f t="shared" ref="Z125" si="136">Y125+1</f>
        <v>42575</v>
      </c>
      <c r="AA125" s="8">
        <f t="shared" ref="AA125" si="137">Z125+1</f>
        <v>42576</v>
      </c>
      <c r="AB125" s="8">
        <f t="shared" ref="AB125" si="138">AA125+1</f>
        <v>42577</v>
      </c>
      <c r="AC125" s="8">
        <f t="shared" ref="AC125" si="139">AB125+1</f>
        <v>42578</v>
      </c>
      <c r="AD125" s="8">
        <f t="shared" ref="AD125" si="140">AC125+1</f>
        <v>42579</v>
      </c>
      <c r="AE125" s="8">
        <f>IF(AD125+1&gt;EOMONTH(C124,0),"",AD125+1)</f>
        <v>42580</v>
      </c>
      <c r="AF125" s="8">
        <f>IF(AE125="","",IF(AE125+1&gt;EOMONTH($C$124,0),"",AE125+1))</f>
        <v>42581</v>
      </c>
      <c r="AG125" s="8">
        <f>IF(AF125="","",IF(AF125+1&gt;EOMONTH($C$124,0),"",AF125+1))</f>
        <v>42582</v>
      </c>
    </row>
    <row r="126" spans="1:34" ht="24.95" customHeight="1">
      <c r="A126" s="69">
        <f>A106</f>
        <v>0</v>
      </c>
      <c r="B126" s="70"/>
      <c r="C126" s="61"/>
      <c r="D126" s="61"/>
      <c r="E126" s="61"/>
      <c r="F126" s="61"/>
      <c r="G126" s="61"/>
      <c r="H126" s="61"/>
      <c r="I126" s="61"/>
      <c r="J126" s="63" t="s">
        <v>42</v>
      </c>
      <c r="K126" s="61"/>
      <c r="L126" s="61"/>
      <c r="M126" s="61"/>
      <c r="N126" s="61"/>
      <c r="O126" s="61"/>
      <c r="P126" s="61"/>
      <c r="Q126" s="61"/>
      <c r="R126" s="61"/>
      <c r="S126" s="61"/>
      <c r="T126" s="66" t="s">
        <v>43</v>
      </c>
      <c r="U126" s="61"/>
      <c r="V126" s="61"/>
      <c r="W126" s="61"/>
      <c r="X126" s="61"/>
      <c r="Y126" s="61"/>
      <c r="Z126" s="61"/>
      <c r="AA126" s="61"/>
      <c r="AB126" s="61"/>
      <c r="AC126" s="61"/>
      <c r="AD126" s="61"/>
      <c r="AE126" s="61"/>
      <c r="AF126" s="61"/>
      <c r="AG126" s="61"/>
    </row>
    <row r="127" spans="1:34" ht="24.95" customHeight="1">
      <c r="A127" s="69">
        <f t="shared" ref="A127:A140" si="141">A24</f>
        <v>0</v>
      </c>
      <c r="B127" s="70"/>
      <c r="C127" s="34"/>
      <c r="D127" s="34"/>
      <c r="E127" s="34"/>
      <c r="F127" s="34"/>
      <c r="G127" s="34"/>
      <c r="H127" s="34"/>
      <c r="I127" s="34"/>
      <c r="J127" s="34"/>
      <c r="K127" s="34"/>
      <c r="L127" s="35"/>
      <c r="M127" s="35"/>
      <c r="N127" s="34"/>
      <c r="O127" s="34"/>
      <c r="P127" s="34"/>
      <c r="Q127" s="34"/>
      <c r="R127" s="34"/>
      <c r="S127" s="34"/>
      <c r="T127" s="34" t="s">
        <v>43</v>
      </c>
      <c r="U127" s="34" t="s">
        <v>43</v>
      </c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</row>
    <row r="128" spans="1:34" ht="24.95" customHeight="1">
      <c r="A128" s="69">
        <f t="shared" si="141"/>
        <v>0</v>
      </c>
      <c r="B128" s="70"/>
      <c r="C128" s="34"/>
      <c r="D128" s="34"/>
      <c r="E128" s="34"/>
      <c r="F128" s="34"/>
      <c r="G128" s="34"/>
      <c r="H128" s="34"/>
      <c r="I128" s="34"/>
      <c r="J128" s="34"/>
      <c r="K128" s="34"/>
      <c r="L128" s="35"/>
      <c r="M128" s="35"/>
      <c r="N128" s="34"/>
      <c r="O128" s="34"/>
      <c r="P128" s="34"/>
      <c r="Q128" s="34"/>
      <c r="R128" s="34"/>
      <c r="S128" s="34"/>
      <c r="T128" s="34" t="s">
        <v>43</v>
      </c>
      <c r="U128" s="34"/>
      <c r="V128" s="34"/>
      <c r="W128" s="34"/>
      <c r="X128" s="34"/>
      <c r="Y128" s="34"/>
      <c r="Z128" s="34"/>
      <c r="AA128" s="34"/>
      <c r="AB128" s="34"/>
      <c r="AC128" s="34"/>
      <c r="AD128" s="34"/>
      <c r="AE128" s="34"/>
      <c r="AF128" s="34"/>
      <c r="AG128" s="34"/>
    </row>
    <row r="129" spans="1:33" ht="24.95" customHeight="1">
      <c r="A129" s="69">
        <f t="shared" si="141"/>
        <v>0</v>
      </c>
      <c r="B129" s="70"/>
      <c r="C129" s="34"/>
      <c r="D129" s="34"/>
      <c r="E129" s="34"/>
      <c r="F129" s="34"/>
      <c r="G129" s="34"/>
      <c r="H129" s="34"/>
      <c r="I129" s="34"/>
      <c r="J129" s="34"/>
      <c r="K129" s="34"/>
      <c r="L129" s="35"/>
      <c r="M129" s="35"/>
      <c r="N129" s="34"/>
      <c r="O129" s="34"/>
      <c r="P129" s="34"/>
      <c r="Q129" s="34"/>
      <c r="R129" s="34"/>
      <c r="S129" s="34"/>
      <c r="T129" s="50" t="s">
        <v>43</v>
      </c>
      <c r="U129" s="34"/>
      <c r="V129" s="34"/>
      <c r="W129" s="34"/>
      <c r="X129" s="34"/>
      <c r="Y129" s="34"/>
      <c r="Z129" s="34"/>
      <c r="AA129" s="34"/>
      <c r="AB129" s="34"/>
      <c r="AC129" s="34"/>
      <c r="AD129" s="34"/>
      <c r="AE129" s="34"/>
      <c r="AF129" s="34"/>
      <c r="AG129" s="34"/>
    </row>
    <row r="130" spans="1:33" ht="24.95" customHeight="1">
      <c r="A130" s="69">
        <f t="shared" si="141"/>
        <v>0</v>
      </c>
      <c r="B130" s="70"/>
      <c r="C130" s="34"/>
      <c r="D130" s="34"/>
      <c r="E130" s="34"/>
      <c r="F130" s="34"/>
      <c r="G130" s="34"/>
      <c r="H130" s="34"/>
      <c r="I130" s="34"/>
      <c r="J130" s="34"/>
      <c r="K130" s="34"/>
      <c r="L130" s="35"/>
      <c r="M130" s="35"/>
      <c r="N130" s="34"/>
      <c r="O130" s="34"/>
      <c r="P130" s="34"/>
      <c r="Q130" s="34"/>
      <c r="R130" s="50" t="s">
        <v>43</v>
      </c>
      <c r="S130" s="34"/>
      <c r="T130" s="34"/>
      <c r="U130" s="34"/>
      <c r="V130" s="34"/>
      <c r="W130" s="34"/>
      <c r="X130" s="34"/>
      <c r="Y130" s="34"/>
      <c r="Z130" s="34"/>
      <c r="AA130" s="34"/>
      <c r="AB130" s="34"/>
      <c r="AC130" s="34"/>
      <c r="AD130" s="34"/>
      <c r="AE130" s="34"/>
      <c r="AF130" s="34"/>
      <c r="AG130" s="34"/>
    </row>
    <row r="131" spans="1:33" ht="24.95" customHeight="1">
      <c r="A131" s="69">
        <f t="shared" si="141"/>
        <v>0</v>
      </c>
      <c r="B131" s="70"/>
      <c r="C131" s="34"/>
      <c r="D131" s="34"/>
      <c r="E131" s="34"/>
      <c r="F131" s="34"/>
      <c r="G131" s="34"/>
      <c r="H131" s="34"/>
      <c r="I131" s="34"/>
      <c r="J131" s="34"/>
      <c r="K131" s="34"/>
      <c r="L131" s="35"/>
      <c r="M131" s="35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Y131" s="34"/>
      <c r="Z131" s="34"/>
      <c r="AA131" s="34"/>
      <c r="AB131" s="34"/>
      <c r="AC131" s="34"/>
      <c r="AD131" s="34"/>
      <c r="AE131" s="34"/>
      <c r="AF131" s="34"/>
      <c r="AG131" s="34"/>
    </row>
    <row r="132" spans="1:33" ht="24.95" customHeight="1">
      <c r="A132" s="69">
        <f t="shared" si="141"/>
        <v>0</v>
      </c>
      <c r="B132" s="70"/>
      <c r="C132" s="34"/>
      <c r="D132" s="34"/>
      <c r="E132" s="34"/>
      <c r="F132" s="34"/>
      <c r="G132" s="34"/>
      <c r="H132" s="34"/>
      <c r="I132" s="34"/>
      <c r="J132" s="34"/>
      <c r="K132" s="34"/>
      <c r="L132" s="35"/>
      <c r="M132" s="35"/>
      <c r="N132" s="34"/>
      <c r="O132" s="34"/>
      <c r="P132" s="34"/>
      <c r="Q132" s="34"/>
      <c r="R132" s="50" t="s">
        <v>43</v>
      </c>
      <c r="S132" s="34"/>
      <c r="T132" s="34"/>
      <c r="U132" s="34"/>
      <c r="V132" s="34"/>
      <c r="W132" s="34"/>
      <c r="X132" s="34"/>
      <c r="Y132" s="34"/>
      <c r="Z132" s="34"/>
      <c r="AA132" s="34"/>
      <c r="AB132" s="34"/>
      <c r="AC132" s="34"/>
      <c r="AD132" s="34"/>
      <c r="AE132" s="34"/>
      <c r="AF132" s="34"/>
      <c r="AG132" s="34"/>
    </row>
    <row r="133" spans="1:33" ht="24.95" customHeight="1">
      <c r="A133" s="69">
        <f t="shared" si="141"/>
        <v>0</v>
      </c>
      <c r="B133" s="70"/>
      <c r="C133" s="34"/>
      <c r="D133" s="34"/>
      <c r="E133" s="34"/>
      <c r="F133" s="34"/>
      <c r="G133" s="34"/>
      <c r="H133" s="34"/>
      <c r="I133" s="34"/>
      <c r="J133" s="34"/>
      <c r="K133" s="34"/>
      <c r="L133" s="35"/>
      <c r="M133" s="35"/>
      <c r="N133" s="34"/>
      <c r="O133" s="34"/>
      <c r="P133" s="34"/>
      <c r="Q133" s="34"/>
      <c r="R133" s="34"/>
      <c r="S133" s="34"/>
      <c r="T133" s="34"/>
      <c r="U133" s="34"/>
      <c r="V133" s="34"/>
      <c r="W133" s="34"/>
      <c r="X133" s="34"/>
      <c r="Y133" s="34"/>
      <c r="Z133" s="34"/>
      <c r="AA133" s="34"/>
      <c r="AB133" s="34"/>
      <c r="AC133" s="34"/>
      <c r="AD133" s="34"/>
      <c r="AE133" s="34"/>
      <c r="AF133" s="34"/>
      <c r="AG133" s="34"/>
    </row>
    <row r="134" spans="1:33" ht="24.95" customHeight="1">
      <c r="A134" s="69">
        <f t="shared" si="141"/>
        <v>0</v>
      </c>
      <c r="B134" s="70"/>
      <c r="C134" s="34"/>
      <c r="D134" s="34"/>
      <c r="E134" s="34"/>
      <c r="F134" s="34"/>
      <c r="G134" s="34"/>
      <c r="H134" s="34"/>
      <c r="I134" s="34"/>
      <c r="J134" s="34"/>
      <c r="K134" s="34"/>
      <c r="L134" s="35"/>
      <c r="M134" s="35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Y134" s="34"/>
      <c r="Z134" s="34"/>
      <c r="AA134" s="34"/>
      <c r="AB134" s="34"/>
      <c r="AC134" s="34"/>
      <c r="AD134" s="34"/>
      <c r="AE134" s="34"/>
      <c r="AF134" s="34"/>
      <c r="AG134" s="34"/>
    </row>
    <row r="135" spans="1:33" ht="24.95" customHeight="1">
      <c r="A135" s="69">
        <f t="shared" si="141"/>
        <v>0</v>
      </c>
      <c r="B135" s="70"/>
      <c r="C135" s="34"/>
      <c r="D135" s="34"/>
      <c r="E135" s="34"/>
      <c r="F135" s="34"/>
      <c r="G135" s="34"/>
      <c r="H135" s="34"/>
      <c r="I135" s="34"/>
      <c r="J135" s="34"/>
      <c r="K135" s="34"/>
      <c r="L135" s="35"/>
      <c r="M135" s="35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4"/>
    </row>
    <row r="136" spans="1:33" ht="24.95" customHeight="1">
      <c r="A136" s="69">
        <f t="shared" si="141"/>
        <v>0</v>
      </c>
      <c r="B136" s="70"/>
      <c r="C136" s="34"/>
      <c r="D136" s="34"/>
      <c r="E136" s="34"/>
      <c r="F136" s="34"/>
      <c r="G136" s="34"/>
      <c r="H136" s="34"/>
      <c r="I136" s="34"/>
      <c r="J136" s="34"/>
      <c r="K136" s="34"/>
      <c r="L136" s="35"/>
      <c r="M136" s="35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Y136" s="34"/>
      <c r="Z136" s="34"/>
      <c r="AA136" s="34"/>
      <c r="AB136" s="34"/>
      <c r="AC136" s="34"/>
      <c r="AD136" s="34"/>
      <c r="AE136" s="34"/>
      <c r="AF136" s="34"/>
      <c r="AG136" s="34"/>
    </row>
    <row r="137" spans="1:33" ht="24.95" customHeight="1">
      <c r="A137" s="69">
        <f t="shared" si="141"/>
        <v>0</v>
      </c>
      <c r="B137" s="70"/>
      <c r="C137" s="34"/>
      <c r="D137" s="34"/>
      <c r="E137" s="34"/>
      <c r="F137" s="34"/>
      <c r="G137" s="34"/>
      <c r="H137" s="34"/>
      <c r="I137" s="34"/>
      <c r="J137" s="34"/>
      <c r="K137" s="34"/>
      <c r="L137" s="35"/>
      <c r="M137" s="35"/>
      <c r="N137" s="34"/>
      <c r="O137" s="34"/>
      <c r="P137" s="34"/>
      <c r="Q137" s="34"/>
      <c r="R137" s="34"/>
      <c r="S137" s="34"/>
      <c r="T137" s="34"/>
      <c r="U137" s="34"/>
      <c r="V137" s="34"/>
      <c r="W137" s="34"/>
      <c r="X137" s="34"/>
      <c r="Y137" s="34"/>
      <c r="Z137" s="34"/>
      <c r="AA137" s="34"/>
      <c r="AB137" s="34"/>
      <c r="AC137" s="34"/>
      <c r="AD137" s="34"/>
      <c r="AE137" s="34"/>
      <c r="AF137" s="34"/>
      <c r="AG137" s="34"/>
    </row>
    <row r="138" spans="1:33" ht="24.95" customHeight="1">
      <c r="A138" s="69">
        <f t="shared" si="141"/>
        <v>0</v>
      </c>
      <c r="B138" s="70"/>
      <c r="C138" s="34"/>
      <c r="D138" s="34"/>
      <c r="E138" s="34"/>
      <c r="F138" s="34"/>
      <c r="G138" s="34"/>
      <c r="H138" s="34"/>
      <c r="I138" s="34"/>
      <c r="J138" s="34"/>
      <c r="K138" s="34"/>
      <c r="L138" s="35"/>
      <c r="M138" s="35"/>
      <c r="N138" s="34"/>
      <c r="O138" s="34"/>
      <c r="P138" s="34"/>
      <c r="Q138" s="34"/>
      <c r="R138" s="34"/>
      <c r="S138" s="34"/>
      <c r="T138" s="34"/>
      <c r="U138" s="34"/>
      <c r="V138" s="34"/>
      <c r="W138" s="34"/>
      <c r="X138" s="34"/>
      <c r="Y138" s="34"/>
      <c r="Z138" s="34"/>
      <c r="AA138" s="34"/>
      <c r="AB138" s="34"/>
      <c r="AC138" s="34"/>
      <c r="AD138" s="34"/>
      <c r="AE138" s="34"/>
      <c r="AF138" s="34"/>
      <c r="AG138" s="34"/>
    </row>
    <row r="139" spans="1:33" ht="24.95" customHeight="1">
      <c r="A139" s="69">
        <f t="shared" si="141"/>
        <v>0</v>
      </c>
      <c r="B139" s="70"/>
      <c r="C139" s="34"/>
      <c r="D139" s="34"/>
      <c r="E139" s="34"/>
      <c r="F139" s="34"/>
      <c r="G139" s="34"/>
      <c r="H139" s="34"/>
      <c r="I139" s="34"/>
      <c r="J139" s="34"/>
      <c r="K139" s="34"/>
      <c r="L139" s="35"/>
      <c r="M139" s="35"/>
      <c r="N139" s="34"/>
      <c r="O139" s="34"/>
      <c r="P139" s="34"/>
      <c r="Q139" s="34"/>
      <c r="R139" s="34"/>
      <c r="S139" s="34"/>
      <c r="T139" s="34"/>
      <c r="U139" s="34"/>
      <c r="V139" s="34"/>
      <c r="W139" s="34"/>
      <c r="X139" s="34"/>
      <c r="Y139" s="34"/>
      <c r="Z139" s="34"/>
      <c r="AA139" s="34"/>
      <c r="AB139" s="34"/>
      <c r="AC139" s="34"/>
      <c r="AD139" s="34"/>
      <c r="AE139" s="34"/>
      <c r="AF139" s="34"/>
      <c r="AG139" s="34"/>
    </row>
    <row r="140" spans="1:33" ht="24.95" customHeight="1">
      <c r="A140" s="69">
        <f t="shared" si="141"/>
        <v>0</v>
      </c>
      <c r="B140" s="70"/>
      <c r="C140" s="34"/>
      <c r="D140" s="34"/>
      <c r="E140" s="34"/>
      <c r="F140" s="34"/>
      <c r="G140" s="34"/>
      <c r="H140" s="34"/>
      <c r="I140" s="34"/>
      <c r="J140" s="34"/>
      <c r="K140" s="34"/>
      <c r="L140" s="35"/>
      <c r="M140" s="35"/>
      <c r="N140" s="34"/>
      <c r="O140" s="34"/>
      <c r="P140" s="34"/>
      <c r="Q140" s="34"/>
      <c r="R140" s="34"/>
      <c r="S140" s="34"/>
      <c r="T140" s="34"/>
      <c r="U140" s="34"/>
      <c r="V140" s="34"/>
      <c r="W140" s="34"/>
      <c r="X140" s="34"/>
      <c r="Y140" s="34"/>
      <c r="Z140" s="34"/>
      <c r="AA140" s="34"/>
      <c r="AB140" s="34"/>
      <c r="AC140" s="34"/>
      <c r="AD140" s="34"/>
      <c r="AE140" s="34"/>
      <c r="AF140" s="34"/>
      <c r="AG140" s="34"/>
    </row>
    <row r="141" spans="1:33" ht="3" customHeight="1"/>
    <row r="142" spans="1:33" ht="17.25" customHeight="1">
      <c r="AD142" s="71" t="s">
        <v>36</v>
      </c>
      <c r="AE142" s="71"/>
      <c r="AF142" s="71"/>
      <c r="AG142" s="60"/>
    </row>
    <row r="143" spans="1:33">
      <c r="AD143" s="72">
        <f ca="1">NOW()</f>
        <v>42307.919720254627</v>
      </c>
      <c r="AE143" s="72"/>
      <c r="AF143" s="72"/>
      <c r="AG143" s="73"/>
    </row>
    <row r="144" spans="1:33" ht="15" customHeight="1"/>
    <row r="145" spans="1:33" ht="30" customHeight="1">
      <c r="A145" s="75">
        <f>An</f>
        <v>2016</v>
      </c>
      <c r="B145" s="75"/>
      <c r="C145" s="76">
        <f>DATE(An,8,1)</f>
        <v>42583</v>
      </c>
      <c r="D145" s="76"/>
      <c r="E145" s="76"/>
      <c r="F145" s="76"/>
      <c r="G145" s="76"/>
      <c r="H145" s="76"/>
      <c r="I145" s="76"/>
      <c r="J145" s="76"/>
      <c r="K145" s="76"/>
      <c r="L145" s="76"/>
      <c r="M145" s="76"/>
      <c r="N145" s="76"/>
      <c r="O145" s="76"/>
      <c r="P145" s="76"/>
      <c r="Q145" s="76"/>
      <c r="R145" s="76"/>
      <c r="S145" s="76"/>
      <c r="T145" s="76"/>
      <c r="U145" s="76"/>
      <c r="V145" s="76"/>
      <c r="W145" s="76"/>
      <c r="X145" s="76"/>
      <c r="Y145" s="76"/>
      <c r="Z145" s="76"/>
      <c r="AA145" s="76"/>
      <c r="AB145" s="76"/>
      <c r="AC145" s="76"/>
      <c r="AD145" s="76"/>
      <c r="AE145" s="76"/>
      <c r="AF145" s="76"/>
      <c r="AG145" s="76"/>
    </row>
    <row r="146" spans="1:33" ht="30" customHeight="1">
      <c r="A146" s="74" t="str">
        <f>A2</f>
        <v>Agent Funéraire</v>
      </c>
      <c r="B146" s="74"/>
      <c r="C146" s="8">
        <f>C145</f>
        <v>42583</v>
      </c>
      <c r="D146" s="8">
        <f>C146+1</f>
        <v>42584</v>
      </c>
      <c r="E146" s="8">
        <f t="shared" ref="E146" si="142">D146+1</f>
        <v>42585</v>
      </c>
      <c r="F146" s="8">
        <f t="shared" ref="F146" si="143">E146+1</f>
        <v>42586</v>
      </c>
      <c r="G146" s="8">
        <f t="shared" ref="G146" si="144">F146+1</f>
        <v>42587</v>
      </c>
      <c r="H146" s="8">
        <f t="shared" ref="H146" si="145">G146+1</f>
        <v>42588</v>
      </c>
      <c r="I146" s="8">
        <f t="shared" ref="I146" si="146">H146+1</f>
        <v>42589</v>
      </c>
      <c r="J146" s="8">
        <f t="shared" ref="J146" si="147">I146+1</f>
        <v>42590</v>
      </c>
      <c r="K146" s="8">
        <f t="shared" ref="K146" si="148">J146+1</f>
        <v>42591</v>
      </c>
      <c r="L146" s="8">
        <f t="shared" ref="L146" si="149">K146+1</f>
        <v>42592</v>
      </c>
      <c r="M146" s="8">
        <f t="shared" ref="M146" si="150">L146+1</f>
        <v>42593</v>
      </c>
      <c r="N146" s="8">
        <f t="shared" ref="N146" si="151">M146+1</f>
        <v>42594</v>
      </c>
      <c r="O146" s="8">
        <f t="shared" ref="O146" si="152">N146+1</f>
        <v>42595</v>
      </c>
      <c r="P146" s="8">
        <f t="shared" ref="P146" si="153">O146+1</f>
        <v>42596</v>
      </c>
      <c r="Q146" s="8">
        <f t="shared" ref="Q146" si="154">P146+1</f>
        <v>42597</v>
      </c>
      <c r="R146" s="8">
        <f t="shared" ref="R146" si="155">Q146+1</f>
        <v>42598</v>
      </c>
      <c r="S146" s="8">
        <f t="shared" ref="S146" si="156">R146+1</f>
        <v>42599</v>
      </c>
      <c r="T146" s="8">
        <f t="shared" ref="T146" si="157">S146+1</f>
        <v>42600</v>
      </c>
      <c r="U146" s="8">
        <f t="shared" ref="U146" si="158">T146+1</f>
        <v>42601</v>
      </c>
      <c r="V146" s="8">
        <f t="shared" ref="V146" si="159">U146+1</f>
        <v>42602</v>
      </c>
      <c r="W146" s="8">
        <f t="shared" ref="W146" si="160">V146+1</f>
        <v>42603</v>
      </c>
      <c r="X146" s="8">
        <f t="shared" ref="X146" si="161">W146+1</f>
        <v>42604</v>
      </c>
      <c r="Y146" s="8">
        <f t="shared" ref="Y146" si="162">X146+1</f>
        <v>42605</v>
      </c>
      <c r="Z146" s="8">
        <f t="shared" ref="Z146" si="163">Y146+1</f>
        <v>42606</v>
      </c>
      <c r="AA146" s="8">
        <f t="shared" ref="AA146" si="164">Z146+1</f>
        <v>42607</v>
      </c>
      <c r="AB146" s="8">
        <f t="shared" ref="AB146" si="165">AA146+1</f>
        <v>42608</v>
      </c>
      <c r="AC146" s="8">
        <f t="shared" ref="AC146" si="166">AB146+1</f>
        <v>42609</v>
      </c>
      <c r="AD146" s="8">
        <f t="shared" ref="AD146" si="167">AC146+1</f>
        <v>42610</v>
      </c>
      <c r="AE146" s="8">
        <f>IF(AD146+1&gt;EOMONTH(C145,0),"",AD146+1)</f>
        <v>42611</v>
      </c>
      <c r="AF146" s="8">
        <f>IF(AE146="","",IF(AE146+1&gt;EOMONTH($C$145,0),"",AE146+1))</f>
        <v>42612</v>
      </c>
      <c r="AG146" s="8">
        <f>IF(AF146="","",IF(AF146+1&gt;EOMONTH($C$145,0),"",AF146+1))</f>
        <v>42613</v>
      </c>
    </row>
    <row r="147" spans="1:33" ht="24.95" customHeight="1">
      <c r="A147" s="69">
        <f>A126</f>
        <v>0</v>
      </c>
      <c r="B147" s="70"/>
      <c r="C147" s="61"/>
      <c r="D147" s="61"/>
      <c r="E147" s="61"/>
      <c r="F147" s="61"/>
      <c r="G147" s="61"/>
      <c r="H147" s="61"/>
      <c r="I147" s="61"/>
      <c r="J147" s="63" t="s">
        <v>42</v>
      </c>
      <c r="K147" s="61"/>
      <c r="L147" s="63" t="s">
        <v>42</v>
      </c>
      <c r="M147" s="61"/>
      <c r="N147" s="63" t="s">
        <v>42</v>
      </c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  <c r="AA147" s="61"/>
      <c r="AB147" s="61"/>
      <c r="AC147" s="61"/>
      <c r="AD147" s="61"/>
      <c r="AE147" s="61"/>
      <c r="AF147" s="61"/>
      <c r="AG147" s="61"/>
    </row>
    <row r="148" spans="1:33" ht="24.95" customHeight="1">
      <c r="A148" s="69">
        <f t="shared" ref="A148:A161" si="168">A46</f>
        <v>0</v>
      </c>
      <c r="B148" s="70"/>
      <c r="C148" s="34"/>
      <c r="D148" s="34"/>
      <c r="E148" s="34"/>
      <c r="F148" s="34"/>
      <c r="G148" s="34"/>
      <c r="H148" s="34"/>
      <c r="I148" s="34"/>
      <c r="J148" s="34"/>
      <c r="K148" s="34"/>
      <c r="L148" s="35"/>
      <c r="M148" s="35"/>
      <c r="N148" s="34"/>
      <c r="O148" s="34"/>
      <c r="P148" s="34"/>
      <c r="Q148" s="34"/>
      <c r="R148" s="34"/>
      <c r="S148" s="34"/>
      <c r="T148" s="34"/>
      <c r="U148" s="34"/>
      <c r="V148" s="34"/>
      <c r="W148" s="34"/>
      <c r="X148" s="34"/>
      <c r="Y148" s="34"/>
      <c r="Z148" s="34"/>
      <c r="AA148" s="34"/>
      <c r="AB148" s="34"/>
      <c r="AC148" s="34"/>
      <c r="AD148" s="34"/>
      <c r="AE148" s="34"/>
      <c r="AF148" s="34"/>
      <c r="AG148" s="34"/>
    </row>
    <row r="149" spans="1:33" ht="24.95" customHeight="1">
      <c r="A149" s="69">
        <f t="shared" si="168"/>
        <v>0</v>
      </c>
      <c r="B149" s="70"/>
      <c r="C149" s="34"/>
      <c r="D149" s="34"/>
      <c r="E149" s="34"/>
      <c r="F149" s="34"/>
      <c r="G149" s="34"/>
      <c r="H149" s="34"/>
      <c r="I149" s="34"/>
      <c r="J149" s="34"/>
      <c r="K149" s="34"/>
      <c r="L149" s="35"/>
      <c r="M149" s="35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4"/>
      <c r="Y149" s="34"/>
      <c r="Z149" s="34"/>
      <c r="AA149" s="34"/>
      <c r="AB149" s="34"/>
      <c r="AC149" s="34"/>
      <c r="AD149" s="34"/>
      <c r="AE149" s="34"/>
      <c r="AF149" s="34"/>
      <c r="AG149" s="34"/>
    </row>
    <row r="150" spans="1:33" ht="24.95" customHeight="1">
      <c r="A150" s="69">
        <f t="shared" si="168"/>
        <v>0</v>
      </c>
      <c r="B150" s="70"/>
      <c r="C150" s="34"/>
      <c r="D150" s="34"/>
      <c r="E150" s="34"/>
      <c r="F150" s="34"/>
      <c r="G150" s="34"/>
      <c r="H150" s="34"/>
      <c r="I150" s="34"/>
      <c r="J150" s="34"/>
      <c r="K150" s="34"/>
      <c r="L150" s="35"/>
      <c r="M150" s="35"/>
      <c r="N150" s="34"/>
      <c r="O150" s="34"/>
      <c r="P150" s="34"/>
      <c r="Q150" s="34"/>
      <c r="R150" s="50" t="s">
        <v>43</v>
      </c>
      <c r="S150" s="34"/>
      <c r="T150" s="34"/>
      <c r="U150" s="34"/>
      <c r="V150" s="34"/>
      <c r="W150" s="34"/>
      <c r="X150" s="34"/>
      <c r="Y150" s="34"/>
      <c r="Z150" s="34"/>
      <c r="AA150" s="34"/>
      <c r="AB150" s="34"/>
      <c r="AC150" s="34"/>
      <c r="AD150" s="34"/>
      <c r="AE150" s="34"/>
      <c r="AF150" s="34"/>
      <c r="AG150" s="34"/>
    </row>
    <row r="151" spans="1:33" ht="24.95" customHeight="1">
      <c r="A151" s="69">
        <f t="shared" si="168"/>
        <v>0</v>
      </c>
      <c r="B151" s="70"/>
      <c r="C151" s="34"/>
      <c r="D151" s="34"/>
      <c r="E151" s="34"/>
      <c r="F151" s="34"/>
      <c r="G151" s="34"/>
      <c r="H151" s="34"/>
      <c r="I151" s="34"/>
      <c r="J151" s="34"/>
      <c r="K151" s="34"/>
      <c r="L151" s="35"/>
      <c r="M151" s="35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  <c r="Z151" s="34"/>
      <c r="AA151" s="34"/>
      <c r="AB151" s="34"/>
      <c r="AC151" s="34"/>
      <c r="AD151" s="34"/>
      <c r="AE151" s="34"/>
      <c r="AF151" s="34"/>
      <c r="AG151" s="34"/>
    </row>
    <row r="152" spans="1:33" ht="24.95" customHeight="1">
      <c r="A152" s="69">
        <f t="shared" si="168"/>
        <v>0</v>
      </c>
      <c r="B152" s="70"/>
      <c r="C152" s="34"/>
      <c r="D152" s="34"/>
      <c r="E152" s="34"/>
      <c r="F152" s="34"/>
      <c r="G152" s="34"/>
      <c r="H152" s="34"/>
      <c r="I152" s="34"/>
      <c r="J152" s="34"/>
      <c r="K152" s="34"/>
      <c r="L152" s="35"/>
      <c r="M152" s="35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Y152" s="34"/>
      <c r="Z152" s="34"/>
      <c r="AA152" s="34"/>
      <c r="AB152" s="34"/>
      <c r="AC152" s="34"/>
      <c r="AD152" s="34"/>
      <c r="AE152" s="34"/>
      <c r="AF152" s="34"/>
      <c r="AG152" s="34"/>
    </row>
    <row r="153" spans="1:33" ht="24.95" customHeight="1">
      <c r="A153" s="69">
        <f t="shared" si="168"/>
        <v>0</v>
      </c>
      <c r="B153" s="70"/>
      <c r="C153" s="34"/>
      <c r="D153" s="34"/>
      <c r="E153" s="34"/>
      <c r="F153" s="34"/>
      <c r="G153" s="34"/>
      <c r="H153" s="34"/>
      <c r="I153" s="34"/>
      <c r="J153" s="34"/>
      <c r="K153" s="34"/>
      <c r="L153" s="35"/>
      <c r="M153" s="35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Y153" s="34"/>
      <c r="Z153" s="34"/>
      <c r="AA153" s="34"/>
      <c r="AB153" s="34"/>
      <c r="AC153" s="34"/>
      <c r="AD153" s="34"/>
      <c r="AE153" s="34"/>
      <c r="AF153" s="34"/>
      <c r="AG153" s="34"/>
    </row>
    <row r="154" spans="1:33" ht="24.95" customHeight="1">
      <c r="A154" s="69">
        <f t="shared" si="168"/>
        <v>0</v>
      </c>
      <c r="B154" s="70"/>
      <c r="C154" s="34"/>
      <c r="D154" s="34"/>
      <c r="E154" s="34"/>
      <c r="F154" s="34"/>
      <c r="G154" s="34"/>
      <c r="H154" s="34"/>
      <c r="I154" s="34"/>
      <c r="J154" s="34"/>
      <c r="K154" s="34"/>
      <c r="L154" s="35"/>
      <c r="M154" s="35"/>
      <c r="N154" s="34"/>
      <c r="O154" s="34"/>
      <c r="P154" s="34"/>
      <c r="Q154" s="34"/>
      <c r="R154" s="34"/>
      <c r="S154" s="34"/>
      <c r="T154" s="34"/>
      <c r="U154" s="34"/>
      <c r="V154" s="34"/>
      <c r="W154" s="34"/>
      <c r="X154" s="34"/>
      <c r="Y154" s="34"/>
      <c r="Z154" s="34"/>
      <c r="AA154" s="34"/>
      <c r="AB154" s="34"/>
      <c r="AC154" s="34"/>
      <c r="AD154" s="34"/>
      <c r="AE154" s="34"/>
      <c r="AF154" s="34"/>
      <c r="AG154" s="34"/>
    </row>
    <row r="155" spans="1:33" ht="24.95" customHeight="1">
      <c r="A155" s="69">
        <f t="shared" si="168"/>
        <v>0</v>
      </c>
      <c r="B155" s="70"/>
      <c r="C155" s="34"/>
      <c r="D155" s="34"/>
      <c r="E155" s="34"/>
      <c r="F155" s="34"/>
      <c r="G155" s="34"/>
      <c r="H155" s="34"/>
      <c r="I155" s="34"/>
      <c r="J155" s="34"/>
      <c r="K155" s="34"/>
      <c r="L155" s="35"/>
      <c r="M155" s="35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  <c r="AB155" s="34"/>
      <c r="AC155" s="34"/>
      <c r="AD155" s="34"/>
      <c r="AE155" s="34"/>
      <c r="AF155" s="34"/>
      <c r="AG155" s="34"/>
    </row>
    <row r="156" spans="1:33" ht="24.95" customHeight="1">
      <c r="A156" s="69">
        <f t="shared" si="168"/>
        <v>0</v>
      </c>
      <c r="B156" s="70"/>
      <c r="C156" s="34"/>
      <c r="D156" s="34"/>
      <c r="E156" s="34"/>
      <c r="F156" s="34"/>
      <c r="G156" s="34"/>
      <c r="H156" s="34"/>
      <c r="I156" s="34"/>
      <c r="J156" s="34"/>
      <c r="K156" s="34"/>
      <c r="L156" s="35"/>
      <c r="M156" s="35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Y156" s="34"/>
      <c r="Z156" s="34"/>
      <c r="AA156" s="34"/>
      <c r="AB156" s="34"/>
      <c r="AC156" s="34"/>
      <c r="AD156" s="34"/>
      <c r="AE156" s="34"/>
      <c r="AF156" s="34"/>
      <c r="AG156" s="34"/>
    </row>
    <row r="157" spans="1:33" ht="24.95" customHeight="1">
      <c r="A157" s="69">
        <f t="shared" si="168"/>
        <v>0</v>
      </c>
      <c r="B157" s="70"/>
      <c r="C157" s="34"/>
      <c r="D157" s="34"/>
      <c r="E157" s="34"/>
      <c r="F157" s="34"/>
      <c r="G157" s="34"/>
      <c r="H157" s="34"/>
      <c r="I157" s="34"/>
      <c r="J157" s="34"/>
      <c r="K157" s="34"/>
      <c r="L157" s="35"/>
      <c r="M157" s="35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Y157" s="34"/>
      <c r="Z157" s="34"/>
      <c r="AA157" s="34"/>
      <c r="AB157" s="34"/>
      <c r="AC157" s="34"/>
      <c r="AD157" s="34"/>
      <c r="AE157" s="34"/>
      <c r="AF157" s="34"/>
      <c r="AG157" s="34"/>
    </row>
    <row r="158" spans="1:33" ht="24.95" customHeight="1">
      <c r="A158" s="69">
        <f t="shared" si="168"/>
        <v>0</v>
      </c>
      <c r="B158" s="70"/>
      <c r="C158" s="34"/>
      <c r="D158" s="34"/>
      <c r="E158" s="34"/>
      <c r="F158" s="34"/>
      <c r="G158" s="34"/>
      <c r="H158" s="34"/>
      <c r="I158" s="34"/>
      <c r="J158" s="34"/>
      <c r="K158" s="34"/>
      <c r="L158" s="35"/>
      <c r="M158" s="35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</row>
    <row r="159" spans="1:33" ht="24.95" customHeight="1">
      <c r="A159" s="69">
        <f t="shared" si="168"/>
        <v>0</v>
      </c>
      <c r="B159" s="70"/>
      <c r="C159" s="34"/>
      <c r="D159" s="34"/>
      <c r="E159" s="34"/>
      <c r="F159" s="34"/>
      <c r="G159" s="34"/>
      <c r="H159" s="34"/>
      <c r="I159" s="34"/>
      <c r="J159" s="34"/>
      <c r="K159" s="34"/>
      <c r="L159" s="35"/>
      <c r="M159" s="35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4"/>
    </row>
    <row r="160" spans="1:33" ht="24.95" customHeight="1">
      <c r="A160" s="69">
        <f t="shared" si="168"/>
        <v>0</v>
      </c>
      <c r="B160" s="70"/>
      <c r="C160" s="34"/>
      <c r="D160" s="34"/>
      <c r="E160" s="34"/>
      <c r="F160" s="34"/>
      <c r="G160" s="34"/>
      <c r="H160" s="34"/>
      <c r="I160" s="34"/>
      <c r="J160" s="34"/>
      <c r="K160" s="34"/>
      <c r="L160" s="35"/>
      <c r="M160" s="35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  <c r="Z160" s="34"/>
      <c r="AA160" s="34"/>
      <c r="AB160" s="34"/>
      <c r="AC160" s="34"/>
      <c r="AD160" s="34"/>
      <c r="AE160" s="34"/>
      <c r="AF160" s="34"/>
      <c r="AG160" s="34"/>
    </row>
    <row r="161" spans="1:33" ht="24.95" customHeight="1">
      <c r="A161" s="69">
        <f t="shared" si="168"/>
        <v>0</v>
      </c>
      <c r="B161" s="70"/>
      <c r="C161" s="34"/>
      <c r="D161" s="34"/>
      <c r="E161" s="34"/>
      <c r="F161" s="34"/>
      <c r="G161" s="34"/>
      <c r="H161" s="34"/>
      <c r="I161" s="34"/>
      <c r="J161" s="34"/>
      <c r="K161" s="34"/>
      <c r="L161" s="35"/>
      <c r="M161" s="35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</row>
    <row r="162" spans="1:33" ht="3" customHeight="1"/>
    <row r="164" spans="1:33">
      <c r="AD164" s="71" t="s">
        <v>36</v>
      </c>
      <c r="AE164" s="71"/>
      <c r="AF164" s="71"/>
      <c r="AG164" s="60"/>
    </row>
    <row r="165" spans="1:33" ht="19.5" customHeight="1">
      <c r="AD165" s="72">
        <f ca="1">NOW()</f>
        <v>42307.919720254627</v>
      </c>
      <c r="AE165" s="72"/>
      <c r="AF165" s="72"/>
      <c r="AG165" s="73"/>
    </row>
    <row r="166" spans="1:33" ht="30" customHeight="1">
      <c r="A166" s="75">
        <f>An</f>
        <v>2016</v>
      </c>
      <c r="B166" s="75"/>
      <c r="C166" s="76">
        <f>DATE(An,9,1)</f>
        <v>42614</v>
      </c>
      <c r="D166" s="76"/>
      <c r="E166" s="76"/>
      <c r="F166" s="76"/>
      <c r="G166" s="76"/>
      <c r="H166" s="76"/>
      <c r="I166" s="76"/>
      <c r="J166" s="76"/>
      <c r="K166" s="76"/>
      <c r="L166" s="76"/>
      <c r="M166" s="76"/>
      <c r="N166" s="76"/>
      <c r="O166" s="76"/>
      <c r="P166" s="76"/>
      <c r="Q166" s="76"/>
      <c r="R166" s="76"/>
      <c r="S166" s="76"/>
      <c r="T166" s="76"/>
      <c r="U166" s="76"/>
      <c r="V166" s="76"/>
      <c r="W166" s="76"/>
      <c r="X166" s="76"/>
      <c r="Y166" s="76"/>
      <c r="Z166" s="76"/>
      <c r="AA166" s="76"/>
      <c r="AB166" s="76"/>
      <c r="AC166" s="76"/>
      <c r="AD166" s="76"/>
      <c r="AE166" s="76"/>
      <c r="AF166" s="76"/>
      <c r="AG166" s="76"/>
    </row>
    <row r="167" spans="1:33" ht="30" customHeight="1">
      <c r="A167" s="74" t="str">
        <f>A2</f>
        <v>Agent Funéraire</v>
      </c>
      <c r="B167" s="74"/>
      <c r="C167" s="8">
        <f>C166</f>
        <v>42614</v>
      </c>
      <c r="D167" s="8">
        <f>C167+1</f>
        <v>42615</v>
      </c>
      <c r="E167" s="8">
        <f t="shared" ref="E167" si="169">D167+1</f>
        <v>42616</v>
      </c>
      <c r="F167" s="8">
        <f t="shared" ref="F167" si="170">E167+1</f>
        <v>42617</v>
      </c>
      <c r="G167" s="8">
        <f t="shared" ref="G167" si="171">F167+1</f>
        <v>42618</v>
      </c>
      <c r="H167" s="8">
        <f t="shared" ref="H167" si="172">G167+1</f>
        <v>42619</v>
      </c>
      <c r="I167" s="8">
        <f t="shared" ref="I167" si="173">H167+1</f>
        <v>42620</v>
      </c>
      <c r="J167" s="8">
        <f t="shared" ref="J167" si="174">I167+1</f>
        <v>42621</v>
      </c>
      <c r="K167" s="8">
        <f t="shared" ref="K167" si="175">J167+1</f>
        <v>42622</v>
      </c>
      <c r="L167" s="8">
        <f t="shared" ref="L167" si="176">K167+1</f>
        <v>42623</v>
      </c>
      <c r="M167" s="8">
        <f t="shared" ref="M167" si="177">L167+1</f>
        <v>42624</v>
      </c>
      <c r="N167" s="8">
        <f t="shared" ref="N167" si="178">M167+1</f>
        <v>42625</v>
      </c>
      <c r="O167" s="8">
        <f t="shared" ref="O167" si="179">N167+1</f>
        <v>42626</v>
      </c>
      <c r="P167" s="8">
        <f t="shared" ref="P167" si="180">O167+1</f>
        <v>42627</v>
      </c>
      <c r="Q167" s="8">
        <f t="shared" ref="Q167" si="181">P167+1</f>
        <v>42628</v>
      </c>
      <c r="R167" s="8">
        <f t="shared" ref="R167" si="182">Q167+1</f>
        <v>42629</v>
      </c>
      <c r="S167" s="8">
        <f t="shared" ref="S167" si="183">R167+1</f>
        <v>42630</v>
      </c>
      <c r="T167" s="8">
        <f t="shared" ref="T167" si="184">S167+1</f>
        <v>42631</v>
      </c>
      <c r="U167" s="8">
        <f t="shared" ref="U167" si="185">T167+1</f>
        <v>42632</v>
      </c>
      <c r="V167" s="8">
        <f t="shared" ref="V167" si="186">U167+1</f>
        <v>42633</v>
      </c>
      <c r="W167" s="8">
        <f t="shared" ref="W167" si="187">V167+1</f>
        <v>42634</v>
      </c>
      <c r="X167" s="8">
        <f t="shared" ref="X167" si="188">W167+1</f>
        <v>42635</v>
      </c>
      <c r="Y167" s="8">
        <f t="shared" ref="Y167" si="189">X167+1</f>
        <v>42636</v>
      </c>
      <c r="Z167" s="8">
        <f t="shared" ref="Z167" si="190">Y167+1</f>
        <v>42637</v>
      </c>
      <c r="AA167" s="8">
        <f t="shared" ref="AA167" si="191">Z167+1</f>
        <v>42638</v>
      </c>
      <c r="AB167" s="8">
        <f t="shared" ref="AB167" si="192">AA167+1</f>
        <v>42639</v>
      </c>
      <c r="AC167" s="8">
        <f t="shared" ref="AC167" si="193">AB167+1</f>
        <v>42640</v>
      </c>
      <c r="AD167" s="8">
        <f t="shared" ref="AD167" si="194">AC167+1</f>
        <v>42641</v>
      </c>
      <c r="AE167" s="8">
        <f>IF(AD167+1&gt;EOMONTH(C166,0),"",AD167+1)</f>
        <v>42642</v>
      </c>
      <c r="AF167" s="8">
        <f>IF(AE167="","",IF(AE167+1&gt;EOMONTH($C$166,0),"",AE167+1))</f>
        <v>42643</v>
      </c>
      <c r="AG167" s="8" t="str">
        <f>IF(AF167="","",IF(AF167+1&gt;EOMONTH($C$166,0),"",AF167+1))</f>
        <v/>
      </c>
    </row>
    <row r="168" spans="1:33" ht="24.95" customHeight="1">
      <c r="A168" s="69">
        <f>A147</f>
        <v>0</v>
      </c>
      <c r="B168" s="70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  <c r="AA168" s="61"/>
      <c r="AB168" s="61"/>
      <c r="AC168" s="61"/>
      <c r="AD168" s="61"/>
      <c r="AE168" s="61"/>
      <c r="AF168" s="61"/>
      <c r="AG168" s="61"/>
    </row>
    <row r="169" spans="1:33" ht="24.95" customHeight="1">
      <c r="A169" s="69">
        <f t="shared" ref="A169:A182" si="195">A67</f>
        <v>0</v>
      </c>
      <c r="B169" s="70"/>
      <c r="C169" s="34"/>
      <c r="D169" s="34"/>
      <c r="E169" s="34"/>
      <c r="F169" s="34"/>
      <c r="G169" s="34"/>
      <c r="H169" s="34"/>
      <c r="I169" s="34"/>
      <c r="J169" s="34"/>
      <c r="K169" s="34"/>
      <c r="L169" s="35"/>
      <c r="M169" s="35"/>
      <c r="N169" s="34"/>
      <c r="O169" s="34"/>
      <c r="P169" s="34"/>
      <c r="Q169" s="34"/>
      <c r="R169" s="34"/>
      <c r="S169" s="34"/>
      <c r="T169" s="34"/>
      <c r="U169" s="34"/>
      <c r="V169" s="50" t="s">
        <v>43</v>
      </c>
      <c r="W169" s="34"/>
      <c r="X169" s="34"/>
      <c r="Y169" s="34"/>
      <c r="Z169" s="34"/>
      <c r="AA169" s="34"/>
      <c r="AB169" s="34"/>
      <c r="AC169" s="68" t="s">
        <v>40</v>
      </c>
      <c r="AD169" s="34"/>
      <c r="AE169" s="34"/>
      <c r="AF169" s="34"/>
      <c r="AG169" s="34"/>
    </row>
    <row r="170" spans="1:33" ht="24.95" customHeight="1">
      <c r="A170" s="69">
        <f t="shared" si="195"/>
        <v>0</v>
      </c>
      <c r="B170" s="70"/>
      <c r="C170" s="34"/>
      <c r="D170" s="34"/>
      <c r="E170" s="34"/>
      <c r="F170" s="34"/>
      <c r="G170" s="34"/>
      <c r="H170" s="34"/>
      <c r="I170" s="34"/>
      <c r="J170" s="34"/>
      <c r="K170" s="34"/>
      <c r="L170" s="35"/>
      <c r="M170" s="35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</row>
    <row r="171" spans="1:33" ht="24.95" customHeight="1">
      <c r="A171" s="69">
        <f t="shared" si="195"/>
        <v>0</v>
      </c>
      <c r="B171" s="70"/>
      <c r="C171" s="34"/>
      <c r="D171" s="34"/>
      <c r="E171" s="34"/>
      <c r="F171" s="34"/>
      <c r="G171" s="34"/>
      <c r="H171" s="34"/>
      <c r="I171" s="34"/>
      <c r="J171" s="34"/>
      <c r="K171" s="34"/>
      <c r="L171" s="35"/>
      <c r="M171" s="35"/>
      <c r="N171" s="34"/>
      <c r="O171" s="34"/>
      <c r="P171" s="34"/>
      <c r="Q171" s="34"/>
      <c r="R171" s="34"/>
      <c r="S171" s="34"/>
      <c r="T171" s="34"/>
      <c r="U171" s="34"/>
      <c r="V171" s="67" t="s">
        <v>44</v>
      </c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</row>
    <row r="172" spans="1:33" ht="24.95" customHeight="1">
      <c r="A172" s="69">
        <f t="shared" si="195"/>
        <v>0</v>
      </c>
      <c r="B172" s="70"/>
      <c r="C172" s="34"/>
      <c r="D172" s="34"/>
      <c r="E172" s="34"/>
      <c r="F172" s="34"/>
      <c r="G172" s="34"/>
      <c r="H172" s="34"/>
      <c r="I172" s="34"/>
      <c r="J172" s="34"/>
      <c r="K172" s="34"/>
      <c r="L172" s="35"/>
      <c r="M172" s="35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</row>
    <row r="173" spans="1:33" ht="24.95" customHeight="1">
      <c r="A173" s="69">
        <f t="shared" si="195"/>
        <v>0</v>
      </c>
      <c r="B173" s="70"/>
      <c r="C173" s="34"/>
      <c r="D173" s="34"/>
      <c r="E173" s="34"/>
      <c r="F173" s="34"/>
      <c r="G173" s="34"/>
      <c r="H173" s="34"/>
      <c r="I173" s="34"/>
      <c r="J173" s="34"/>
      <c r="K173" s="34"/>
      <c r="L173" s="35"/>
      <c r="M173" s="35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</row>
    <row r="174" spans="1:33" ht="24.95" customHeight="1">
      <c r="A174" s="69">
        <f t="shared" si="195"/>
        <v>0</v>
      </c>
      <c r="B174" s="70"/>
      <c r="C174" s="34"/>
      <c r="D174" s="34"/>
      <c r="E174" s="34"/>
      <c r="F174" s="34"/>
      <c r="G174" s="34"/>
      <c r="H174" s="34"/>
      <c r="I174" s="34"/>
      <c r="J174" s="34"/>
      <c r="K174" s="34"/>
      <c r="L174" s="35"/>
      <c r="M174" s="35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</row>
    <row r="175" spans="1:33" ht="24.95" customHeight="1">
      <c r="A175" s="69">
        <f t="shared" si="195"/>
        <v>0</v>
      </c>
      <c r="B175" s="70"/>
      <c r="C175" s="34"/>
      <c r="D175" s="34"/>
      <c r="E175" s="34"/>
      <c r="F175" s="34"/>
      <c r="G175" s="34"/>
      <c r="H175" s="34"/>
      <c r="I175" s="34"/>
      <c r="J175" s="34"/>
      <c r="K175" s="34"/>
      <c r="L175" s="35"/>
      <c r="M175" s="35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</row>
    <row r="176" spans="1:33" ht="24.95" customHeight="1">
      <c r="A176" s="69">
        <f t="shared" si="195"/>
        <v>0</v>
      </c>
      <c r="B176" s="70"/>
      <c r="C176" s="34"/>
      <c r="D176" s="34"/>
      <c r="E176" s="34"/>
      <c r="F176" s="34"/>
      <c r="G176" s="34"/>
      <c r="H176" s="34"/>
      <c r="I176" s="34"/>
      <c r="J176" s="34"/>
      <c r="K176" s="34"/>
      <c r="L176" s="35"/>
      <c r="M176" s="35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</row>
    <row r="177" spans="1:33" ht="24.95" customHeight="1">
      <c r="A177" s="69">
        <f t="shared" si="195"/>
        <v>0</v>
      </c>
      <c r="B177" s="70"/>
      <c r="C177" s="34"/>
      <c r="D177" s="34"/>
      <c r="E177" s="34"/>
      <c r="F177" s="34"/>
      <c r="G177" s="34"/>
      <c r="H177" s="34"/>
      <c r="I177" s="34"/>
      <c r="J177" s="34"/>
      <c r="K177" s="34"/>
      <c r="L177" s="35"/>
      <c r="M177" s="35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</row>
    <row r="178" spans="1:33" ht="24.95" customHeight="1">
      <c r="A178" s="69">
        <f t="shared" si="195"/>
        <v>0</v>
      </c>
      <c r="B178" s="70"/>
      <c r="C178" s="34"/>
      <c r="D178" s="34"/>
      <c r="E178" s="34"/>
      <c r="F178" s="34"/>
      <c r="G178" s="34"/>
      <c r="H178" s="34"/>
      <c r="I178" s="34"/>
      <c r="J178" s="34"/>
      <c r="K178" s="34"/>
      <c r="L178" s="35"/>
      <c r="M178" s="35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</row>
    <row r="179" spans="1:33" ht="24.95" customHeight="1">
      <c r="A179" s="69">
        <f t="shared" si="195"/>
        <v>0</v>
      </c>
      <c r="B179" s="70"/>
      <c r="C179" s="34"/>
      <c r="D179" s="34"/>
      <c r="E179" s="34"/>
      <c r="F179" s="34"/>
      <c r="G179" s="34"/>
      <c r="H179" s="34"/>
      <c r="I179" s="34"/>
      <c r="J179" s="34"/>
      <c r="K179" s="34"/>
      <c r="L179" s="35"/>
      <c r="M179" s="35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</row>
    <row r="180" spans="1:33" ht="24.95" customHeight="1">
      <c r="A180" s="69">
        <f t="shared" si="195"/>
        <v>0</v>
      </c>
      <c r="B180" s="70"/>
      <c r="C180" s="34"/>
      <c r="D180" s="34"/>
      <c r="E180" s="34"/>
      <c r="F180" s="34"/>
      <c r="G180" s="34"/>
      <c r="H180" s="34"/>
      <c r="I180" s="34"/>
      <c r="J180" s="34"/>
      <c r="K180" s="34"/>
      <c r="L180" s="35"/>
      <c r="M180" s="35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</row>
    <row r="181" spans="1:33" ht="24.95" customHeight="1">
      <c r="A181" s="69">
        <f t="shared" si="195"/>
        <v>0</v>
      </c>
      <c r="B181" s="70"/>
      <c r="C181" s="34"/>
      <c r="D181" s="34"/>
      <c r="E181" s="34"/>
      <c r="F181" s="34"/>
      <c r="G181" s="34"/>
      <c r="H181" s="34"/>
      <c r="I181" s="34"/>
      <c r="J181" s="34"/>
      <c r="K181" s="34"/>
      <c r="L181" s="35"/>
      <c r="M181" s="35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</row>
    <row r="182" spans="1:33" ht="24.95" customHeight="1">
      <c r="A182" s="69">
        <f t="shared" si="195"/>
        <v>0</v>
      </c>
      <c r="B182" s="70"/>
      <c r="C182" s="34"/>
      <c r="D182" s="34"/>
      <c r="E182" s="34"/>
      <c r="F182" s="34"/>
      <c r="G182" s="34"/>
      <c r="H182" s="34"/>
      <c r="I182" s="34"/>
      <c r="J182" s="34"/>
      <c r="K182" s="34"/>
      <c r="L182" s="35"/>
      <c r="M182" s="35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</row>
    <row r="183" spans="1:33" ht="2.25" customHeight="1"/>
    <row r="185" spans="1:33">
      <c r="AD185" s="71" t="s">
        <v>36</v>
      </c>
      <c r="AE185" s="71"/>
      <c r="AF185" s="71"/>
      <c r="AG185" s="60"/>
    </row>
    <row r="186" spans="1:33" ht="19.5" customHeight="1">
      <c r="AD186" s="72">
        <f ca="1">NOW()</f>
        <v>42307.919720254627</v>
      </c>
      <c r="AE186" s="72"/>
      <c r="AF186" s="72"/>
      <c r="AG186" s="73"/>
    </row>
    <row r="187" spans="1:33" ht="30" customHeight="1">
      <c r="A187" s="75">
        <f>An</f>
        <v>2016</v>
      </c>
      <c r="B187" s="75"/>
      <c r="C187" s="76">
        <f>DATE(An,10,1)</f>
        <v>42644</v>
      </c>
      <c r="D187" s="76"/>
      <c r="E187" s="76"/>
      <c r="F187" s="76"/>
      <c r="G187" s="76"/>
      <c r="H187" s="76"/>
      <c r="I187" s="76"/>
      <c r="J187" s="76"/>
      <c r="K187" s="76"/>
      <c r="L187" s="76"/>
      <c r="M187" s="76"/>
      <c r="N187" s="76"/>
      <c r="O187" s="76"/>
      <c r="P187" s="76"/>
      <c r="Q187" s="76"/>
      <c r="R187" s="76"/>
      <c r="S187" s="76"/>
      <c r="T187" s="76"/>
      <c r="U187" s="76"/>
      <c r="V187" s="76"/>
      <c r="W187" s="76"/>
      <c r="X187" s="76"/>
      <c r="Y187" s="76"/>
      <c r="Z187" s="76"/>
      <c r="AA187" s="76"/>
      <c r="AB187" s="76"/>
      <c r="AC187" s="76"/>
      <c r="AD187" s="76"/>
      <c r="AE187" s="76"/>
      <c r="AF187" s="76"/>
      <c r="AG187" s="76"/>
    </row>
    <row r="188" spans="1:33" ht="30" customHeight="1">
      <c r="A188" s="74" t="str">
        <f>A2</f>
        <v>Agent Funéraire</v>
      </c>
      <c r="B188" s="74"/>
      <c r="C188" s="8">
        <f>C187</f>
        <v>42644</v>
      </c>
      <c r="D188" s="8">
        <f>C188+1</f>
        <v>42645</v>
      </c>
      <c r="E188" s="8">
        <f t="shared" ref="E188" si="196">D188+1</f>
        <v>42646</v>
      </c>
      <c r="F188" s="8">
        <f t="shared" ref="F188" si="197">E188+1</f>
        <v>42647</v>
      </c>
      <c r="G188" s="8">
        <f t="shared" ref="G188" si="198">F188+1</f>
        <v>42648</v>
      </c>
      <c r="H188" s="8">
        <f t="shared" ref="H188" si="199">G188+1</f>
        <v>42649</v>
      </c>
      <c r="I188" s="8">
        <f t="shared" ref="I188" si="200">H188+1</f>
        <v>42650</v>
      </c>
      <c r="J188" s="8">
        <f t="shared" ref="J188" si="201">I188+1</f>
        <v>42651</v>
      </c>
      <c r="K188" s="8">
        <f t="shared" ref="K188" si="202">J188+1</f>
        <v>42652</v>
      </c>
      <c r="L188" s="8">
        <f t="shared" ref="L188" si="203">K188+1</f>
        <v>42653</v>
      </c>
      <c r="M188" s="8">
        <f t="shared" ref="M188" si="204">L188+1</f>
        <v>42654</v>
      </c>
      <c r="N188" s="8">
        <f t="shared" ref="N188" si="205">M188+1</f>
        <v>42655</v>
      </c>
      <c r="O188" s="8">
        <f t="shared" ref="O188" si="206">N188+1</f>
        <v>42656</v>
      </c>
      <c r="P188" s="8">
        <f t="shared" ref="P188" si="207">O188+1</f>
        <v>42657</v>
      </c>
      <c r="Q188" s="8">
        <f t="shared" ref="Q188" si="208">P188+1</f>
        <v>42658</v>
      </c>
      <c r="R188" s="8">
        <f t="shared" ref="R188" si="209">Q188+1</f>
        <v>42659</v>
      </c>
      <c r="S188" s="8">
        <f t="shared" ref="S188" si="210">R188+1</f>
        <v>42660</v>
      </c>
      <c r="T188" s="8">
        <f t="shared" ref="T188" si="211">S188+1</f>
        <v>42661</v>
      </c>
      <c r="U188" s="8">
        <f t="shared" ref="U188" si="212">T188+1</f>
        <v>42662</v>
      </c>
      <c r="V188" s="8">
        <f t="shared" ref="V188" si="213">U188+1</f>
        <v>42663</v>
      </c>
      <c r="W188" s="8">
        <f t="shared" ref="W188" si="214">V188+1</f>
        <v>42664</v>
      </c>
      <c r="X188" s="8">
        <f t="shared" ref="X188" si="215">W188+1</f>
        <v>42665</v>
      </c>
      <c r="Y188" s="8">
        <f t="shared" ref="Y188" si="216">X188+1</f>
        <v>42666</v>
      </c>
      <c r="Z188" s="8">
        <f t="shared" ref="Z188" si="217">Y188+1</f>
        <v>42667</v>
      </c>
      <c r="AA188" s="8">
        <f t="shared" ref="AA188" si="218">Z188+1</f>
        <v>42668</v>
      </c>
      <c r="AB188" s="8">
        <f t="shared" ref="AB188" si="219">AA188+1</f>
        <v>42669</v>
      </c>
      <c r="AC188" s="8">
        <f t="shared" ref="AC188" si="220">AB188+1</f>
        <v>42670</v>
      </c>
      <c r="AD188" s="8">
        <f t="shared" ref="AD188" si="221">AC188+1</f>
        <v>42671</v>
      </c>
      <c r="AE188" s="8">
        <f>IF(AD188+1&gt;EOMONTH(C187,0),"",AD188+1)</f>
        <v>42672</v>
      </c>
      <c r="AF188" s="8">
        <f>IF(AE188="","",IF(AE188+1&gt;EOMONTH($C$187,0),"",AE188+1))</f>
        <v>42673</v>
      </c>
      <c r="AG188" s="8">
        <f>IF(AF188="","",IF(AF188+1&gt;EOMONTH($C$187,0),"",AF188+1))</f>
        <v>42674</v>
      </c>
    </row>
    <row r="189" spans="1:33" ht="24.95" customHeight="1">
      <c r="A189" s="69">
        <f>A168</f>
        <v>0</v>
      </c>
      <c r="B189" s="70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  <c r="AA189" s="61"/>
      <c r="AB189" s="61"/>
      <c r="AC189" s="61"/>
      <c r="AD189" s="61"/>
      <c r="AE189" s="61"/>
      <c r="AF189" s="61"/>
      <c r="AG189" s="61"/>
    </row>
    <row r="190" spans="1:33" ht="24.95" customHeight="1">
      <c r="A190" s="69">
        <f t="shared" ref="A190:A203" si="222">A88</f>
        <v>0</v>
      </c>
      <c r="B190" s="70"/>
      <c r="C190" s="34"/>
      <c r="D190" s="34"/>
      <c r="E190" s="34"/>
      <c r="F190" s="34"/>
      <c r="G190" s="34"/>
      <c r="H190" s="34"/>
      <c r="I190" s="34"/>
      <c r="J190" s="34"/>
      <c r="K190" s="34"/>
      <c r="L190" s="35"/>
      <c r="M190" s="35"/>
      <c r="N190" s="34"/>
      <c r="O190" s="34"/>
      <c r="P190" s="34"/>
      <c r="Q190" s="34"/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4"/>
    </row>
    <row r="191" spans="1:33" ht="24.95" customHeight="1">
      <c r="A191" s="69">
        <f t="shared" si="222"/>
        <v>0</v>
      </c>
      <c r="B191" s="70"/>
      <c r="C191" s="34"/>
      <c r="D191" s="34"/>
      <c r="E191" s="34"/>
      <c r="F191" s="34"/>
      <c r="G191" s="34"/>
      <c r="H191" s="34"/>
      <c r="I191" s="34"/>
      <c r="J191" s="34"/>
      <c r="K191" s="34"/>
      <c r="L191" s="35"/>
      <c r="M191" s="35"/>
      <c r="N191" s="34"/>
      <c r="O191" s="34"/>
      <c r="P191" s="34"/>
      <c r="Q191" s="34"/>
      <c r="R191" s="34"/>
      <c r="S191" s="34"/>
      <c r="T191" s="34"/>
      <c r="U191" s="34"/>
      <c r="V191" s="34"/>
      <c r="W191" s="34"/>
      <c r="X191" s="34"/>
      <c r="Y191" s="34"/>
      <c r="Z191" s="34"/>
      <c r="AA191" s="34"/>
      <c r="AB191" s="34"/>
      <c r="AC191" s="34"/>
      <c r="AD191" s="34"/>
      <c r="AE191" s="34"/>
      <c r="AF191" s="34"/>
      <c r="AG191" s="34"/>
    </row>
    <row r="192" spans="1:33" ht="24.95" customHeight="1">
      <c r="A192" s="69">
        <f t="shared" si="222"/>
        <v>0</v>
      </c>
      <c r="B192" s="70"/>
      <c r="C192" s="34"/>
      <c r="D192" s="34"/>
      <c r="E192" s="34"/>
      <c r="F192" s="34"/>
      <c r="G192" s="34"/>
      <c r="H192" s="34"/>
      <c r="I192" s="34"/>
      <c r="J192" s="34"/>
      <c r="K192" s="34"/>
      <c r="L192" s="35"/>
      <c r="M192" s="35"/>
      <c r="N192" s="34"/>
      <c r="O192" s="34"/>
      <c r="P192" s="34"/>
      <c r="Q192" s="34"/>
      <c r="R192" s="34"/>
      <c r="S192" s="34"/>
      <c r="T192" s="34"/>
      <c r="U192" s="34"/>
      <c r="V192" s="34"/>
      <c r="W192" s="34"/>
      <c r="X192" s="34"/>
      <c r="Y192" s="34"/>
      <c r="Z192" s="34"/>
      <c r="AA192" s="34"/>
      <c r="AB192" s="34"/>
      <c r="AC192" s="34"/>
      <c r="AD192" s="34"/>
      <c r="AE192" s="34"/>
      <c r="AF192" s="34"/>
      <c r="AG192" s="34"/>
    </row>
    <row r="193" spans="1:33" ht="24.95" customHeight="1">
      <c r="A193" s="69">
        <f t="shared" si="222"/>
        <v>0</v>
      </c>
      <c r="B193" s="70"/>
      <c r="C193" s="34"/>
      <c r="D193" s="34"/>
      <c r="E193" s="34"/>
      <c r="F193" s="34"/>
      <c r="G193" s="34"/>
      <c r="H193" s="34"/>
      <c r="I193" s="34"/>
      <c r="J193" s="34"/>
      <c r="K193" s="34"/>
      <c r="L193" s="35"/>
      <c r="M193" s="35"/>
      <c r="N193" s="34"/>
      <c r="O193" s="34"/>
      <c r="P193" s="34"/>
      <c r="Q193" s="34"/>
      <c r="R193" s="34"/>
      <c r="S193" s="34"/>
      <c r="T193" s="34"/>
      <c r="U193" s="34"/>
      <c r="V193" s="34"/>
      <c r="W193" s="34"/>
      <c r="X193" s="34"/>
      <c r="Y193" s="34"/>
      <c r="Z193" s="34"/>
      <c r="AA193" s="34"/>
      <c r="AB193" s="34"/>
      <c r="AC193" s="34"/>
      <c r="AD193" s="34"/>
      <c r="AE193" s="34"/>
      <c r="AF193" s="34"/>
      <c r="AG193" s="34"/>
    </row>
    <row r="194" spans="1:33" ht="24.95" customHeight="1">
      <c r="A194" s="69">
        <f t="shared" si="222"/>
        <v>0</v>
      </c>
      <c r="B194" s="70"/>
      <c r="C194" s="34"/>
      <c r="D194" s="34"/>
      <c r="E194" s="34"/>
      <c r="F194" s="34"/>
      <c r="G194" s="34"/>
      <c r="H194" s="34"/>
      <c r="I194" s="34"/>
      <c r="J194" s="34"/>
      <c r="K194" s="34"/>
      <c r="L194" s="35"/>
      <c r="M194" s="35"/>
      <c r="N194" s="34"/>
      <c r="O194" s="34"/>
      <c r="P194" s="34"/>
      <c r="Q194" s="34"/>
      <c r="R194" s="34"/>
      <c r="S194" s="34"/>
      <c r="T194" s="34"/>
      <c r="U194" s="34"/>
      <c r="V194" s="34"/>
      <c r="W194" s="34"/>
      <c r="X194" s="34"/>
      <c r="Y194" s="34"/>
      <c r="Z194" s="34"/>
      <c r="AA194" s="34"/>
      <c r="AB194" s="34"/>
      <c r="AC194" s="34"/>
      <c r="AD194" s="34"/>
      <c r="AE194" s="34"/>
      <c r="AF194" s="34"/>
      <c r="AG194" s="34"/>
    </row>
    <row r="195" spans="1:33" ht="24.95" customHeight="1">
      <c r="A195" s="69">
        <f t="shared" si="222"/>
        <v>0</v>
      </c>
      <c r="B195" s="70"/>
      <c r="C195" s="34"/>
      <c r="D195" s="34"/>
      <c r="E195" s="34"/>
      <c r="F195" s="34"/>
      <c r="G195" s="34"/>
      <c r="H195" s="34"/>
      <c r="I195" s="34"/>
      <c r="J195" s="34"/>
      <c r="K195" s="34"/>
      <c r="L195" s="35"/>
      <c r="M195" s="35"/>
      <c r="N195" s="34"/>
      <c r="O195" s="34"/>
      <c r="P195" s="34"/>
      <c r="Q195" s="34"/>
      <c r="R195" s="34"/>
      <c r="S195" s="34"/>
      <c r="T195" s="34"/>
      <c r="U195" s="34"/>
      <c r="V195" s="34"/>
      <c r="W195" s="34"/>
      <c r="X195" s="34"/>
      <c r="Y195" s="34"/>
      <c r="Z195" s="34"/>
      <c r="AA195" s="34"/>
      <c r="AB195" s="34"/>
      <c r="AC195" s="34"/>
      <c r="AD195" s="34"/>
      <c r="AE195" s="34"/>
      <c r="AF195" s="34"/>
      <c r="AG195" s="34"/>
    </row>
    <row r="196" spans="1:33" ht="24.95" customHeight="1">
      <c r="A196" s="69">
        <f t="shared" si="222"/>
        <v>0</v>
      </c>
      <c r="B196" s="70"/>
      <c r="C196" s="34"/>
      <c r="D196" s="34"/>
      <c r="E196" s="34"/>
      <c r="F196" s="34"/>
      <c r="G196" s="34"/>
      <c r="H196" s="34"/>
      <c r="I196" s="34"/>
      <c r="J196" s="34"/>
      <c r="K196" s="34"/>
      <c r="L196" s="35"/>
      <c r="M196" s="35"/>
      <c r="N196" s="34"/>
      <c r="O196" s="34"/>
      <c r="P196" s="34"/>
      <c r="Q196" s="34"/>
      <c r="R196" s="34"/>
      <c r="S196" s="34"/>
      <c r="T196" s="34"/>
      <c r="U196" s="34"/>
      <c r="V196" s="34"/>
      <c r="W196" s="34"/>
      <c r="X196" s="34"/>
      <c r="Y196" s="34"/>
      <c r="Z196" s="34"/>
      <c r="AA196" s="34"/>
      <c r="AB196" s="34"/>
      <c r="AC196" s="34"/>
      <c r="AD196" s="34"/>
      <c r="AE196" s="34"/>
      <c r="AF196" s="34"/>
      <c r="AG196" s="34"/>
    </row>
    <row r="197" spans="1:33" ht="24.95" customHeight="1">
      <c r="A197" s="69">
        <f t="shared" si="222"/>
        <v>0</v>
      </c>
      <c r="B197" s="70"/>
      <c r="C197" s="34"/>
      <c r="D197" s="34"/>
      <c r="E197" s="34"/>
      <c r="F197" s="34"/>
      <c r="G197" s="34"/>
      <c r="H197" s="34"/>
      <c r="I197" s="34"/>
      <c r="J197" s="34"/>
      <c r="K197" s="34"/>
      <c r="L197" s="35"/>
      <c r="M197" s="35"/>
      <c r="N197" s="34"/>
      <c r="O197" s="34"/>
      <c r="P197" s="34"/>
      <c r="Q197" s="34"/>
      <c r="R197" s="34"/>
      <c r="S197" s="34"/>
      <c r="T197" s="34"/>
      <c r="U197" s="34"/>
      <c r="V197" s="34"/>
      <c r="W197" s="34"/>
      <c r="X197" s="34"/>
      <c r="Y197" s="34"/>
      <c r="Z197" s="34"/>
      <c r="AA197" s="34"/>
      <c r="AB197" s="34"/>
      <c r="AC197" s="34"/>
      <c r="AD197" s="34"/>
      <c r="AE197" s="34"/>
      <c r="AF197" s="34"/>
      <c r="AG197" s="34"/>
    </row>
    <row r="198" spans="1:33" ht="24.95" customHeight="1">
      <c r="A198" s="69">
        <f t="shared" si="222"/>
        <v>0</v>
      </c>
      <c r="B198" s="70"/>
      <c r="C198" s="34"/>
      <c r="D198" s="34"/>
      <c r="E198" s="34"/>
      <c r="F198" s="34"/>
      <c r="G198" s="34"/>
      <c r="H198" s="34"/>
      <c r="I198" s="34"/>
      <c r="J198" s="34"/>
      <c r="K198" s="34"/>
      <c r="L198" s="35"/>
      <c r="M198" s="35"/>
      <c r="N198" s="34"/>
      <c r="O198" s="34"/>
      <c r="P198" s="34"/>
      <c r="Q198" s="34"/>
      <c r="R198" s="34"/>
      <c r="S198" s="34"/>
      <c r="T198" s="34"/>
      <c r="U198" s="34"/>
      <c r="V198" s="34"/>
      <c r="W198" s="34"/>
      <c r="X198" s="34"/>
      <c r="Y198" s="34"/>
      <c r="Z198" s="34"/>
      <c r="AA198" s="34"/>
      <c r="AB198" s="34"/>
      <c r="AC198" s="34"/>
      <c r="AD198" s="34"/>
      <c r="AE198" s="34"/>
      <c r="AF198" s="34"/>
      <c r="AG198" s="34"/>
    </row>
    <row r="199" spans="1:33" ht="24.95" customHeight="1">
      <c r="A199" s="69">
        <f t="shared" si="222"/>
        <v>0</v>
      </c>
      <c r="B199" s="70"/>
      <c r="C199" s="34"/>
      <c r="D199" s="34"/>
      <c r="E199" s="34"/>
      <c r="F199" s="34"/>
      <c r="G199" s="34"/>
      <c r="H199" s="34"/>
      <c r="I199" s="34"/>
      <c r="J199" s="34"/>
      <c r="K199" s="34"/>
      <c r="L199" s="35"/>
      <c r="M199" s="35"/>
      <c r="N199" s="34"/>
      <c r="O199" s="34"/>
      <c r="P199" s="34"/>
      <c r="Q199" s="34"/>
      <c r="R199" s="34"/>
      <c r="S199" s="34"/>
      <c r="T199" s="34"/>
      <c r="U199" s="34"/>
      <c r="V199" s="34"/>
      <c r="W199" s="34"/>
      <c r="X199" s="34"/>
      <c r="Y199" s="34"/>
      <c r="Z199" s="34"/>
      <c r="AA199" s="34"/>
      <c r="AB199" s="34"/>
      <c r="AC199" s="34"/>
      <c r="AD199" s="34"/>
      <c r="AE199" s="34"/>
      <c r="AF199" s="34"/>
      <c r="AG199" s="34"/>
    </row>
    <row r="200" spans="1:33" ht="24.95" customHeight="1">
      <c r="A200" s="69">
        <f t="shared" si="222"/>
        <v>0</v>
      </c>
      <c r="B200" s="70"/>
      <c r="C200" s="34"/>
      <c r="D200" s="34"/>
      <c r="E200" s="34"/>
      <c r="F200" s="34"/>
      <c r="G200" s="34"/>
      <c r="H200" s="34"/>
      <c r="I200" s="34"/>
      <c r="J200" s="34"/>
      <c r="K200" s="34"/>
      <c r="L200" s="35"/>
      <c r="M200" s="35"/>
      <c r="N200" s="34"/>
      <c r="O200" s="34"/>
      <c r="P200" s="34"/>
      <c r="Q200" s="34"/>
      <c r="R200" s="34"/>
      <c r="S200" s="34"/>
      <c r="T200" s="34"/>
      <c r="U200" s="34"/>
      <c r="V200" s="34"/>
      <c r="W200" s="34"/>
      <c r="X200" s="34"/>
      <c r="Y200" s="34"/>
      <c r="Z200" s="34"/>
      <c r="AA200" s="34"/>
      <c r="AB200" s="34"/>
      <c r="AC200" s="34"/>
      <c r="AD200" s="34"/>
      <c r="AE200" s="34"/>
      <c r="AF200" s="34"/>
      <c r="AG200" s="34"/>
    </row>
    <row r="201" spans="1:33" ht="24.95" customHeight="1">
      <c r="A201" s="69">
        <f t="shared" si="222"/>
        <v>0</v>
      </c>
      <c r="B201" s="70"/>
      <c r="C201" s="34"/>
      <c r="D201" s="34"/>
      <c r="E201" s="34"/>
      <c r="F201" s="34"/>
      <c r="G201" s="34"/>
      <c r="H201" s="34"/>
      <c r="I201" s="34"/>
      <c r="J201" s="34"/>
      <c r="K201" s="34"/>
      <c r="L201" s="35"/>
      <c r="M201" s="35"/>
      <c r="N201" s="34"/>
      <c r="O201" s="34"/>
      <c r="P201" s="34"/>
      <c r="Q201" s="34"/>
      <c r="R201" s="34"/>
      <c r="S201" s="34"/>
      <c r="T201" s="34"/>
      <c r="U201" s="34"/>
      <c r="V201" s="34"/>
      <c r="W201" s="34"/>
      <c r="X201" s="34"/>
      <c r="Y201" s="34"/>
      <c r="Z201" s="34"/>
      <c r="AA201" s="34"/>
      <c r="AB201" s="34"/>
      <c r="AC201" s="34"/>
      <c r="AD201" s="34"/>
      <c r="AE201" s="34"/>
      <c r="AF201" s="34"/>
      <c r="AG201" s="34"/>
    </row>
    <row r="202" spans="1:33" ht="24.95" customHeight="1">
      <c r="A202" s="69">
        <f t="shared" si="222"/>
        <v>0</v>
      </c>
      <c r="B202" s="70"/>
      <c r="C202" s="34"/>
      <c r="D202" s="34"/>
      <c r="E202" s="34"/>
      <c r="F202" s="34"/>
      <c r="G202" s="34"/>
      <c r="H202" s="34"/>
      <c r="I202" s="34"/>
      <c r="J202" s="34"/>
      <c r="K202" s="34"/>
      <c r="L202" s="35"/>
      <c r="M202" s="35"/>
      <c r="N202" s="34"/>
      <c r="O202" s="34"/>
      <c r="P202" s="34"/>
      <c r="Q202" s="34"/>
      <c r="R202" s="34"/>
      <c r="S202" s="34"/>
      <c r="T202" s="34"/>
      <c r="U202" s="34"/>
      <c r="V202" s="34"/>
      <c r="W202" s="34"/>
      <c r="X202" s="34"/>
      <c r="Y202" s="34"/>
      <c r="Z202" s="34"/>
      <c r="AA202" s="34"/>
      <c r="AB202" s="34"/>
      <c r="AC202" s="34"/>
      <c r="AD202" s="34"/>
      <c r="AE202" s="34"/>
      <c r="AF202" s="34"/>
      <c r="AG202" s="34"/>
    </row>
    <row r="203" spans="1:33" ht="24.95" customHeight="1">
      <c r="A203" s="69">
        <f t="shared" si="222"/>
        <v>0</v>
      </c>
      <c r="B203" s="70"/>
      <c r="C203" s="34"/>
      <c r="D203" s="34"/>
      <c r="E203" s="34"/>
      <c r="F203" s="34"/>
      <c r="G203" s="34"/>
      <c r="H203" s="34"/>
      <c r="I203" s="34"/>
      <c r="J203" s="34"/>
      <c r="K203" s="34"/>
      <c r="L203" s="35"/>
      <c r="M203" s="35"/>
      <c r="N203" s="34"/>
      <c r="O203" s="34"/>
      <c r="P203" s="34"/>
      <c r="Q203" s="34"/>
      <c r="R203" s="34"/>
      <c r="S203" s="34"/>
      <c r="T203" s="34"/>
      <c r="U203" s="34"/>
      <c r="V203" s="34"/>
      <c r="W203" s="34"/>
      <c r="X203" s="34"/>
      <c r="Y203" s="34"/>
      <c r="Z203" s="34"/>
      <c r="AA203" s="34"/>
      <c r="AB203" s="34"/>
      <c r="AC203" s="34"/>
      <c r="AD203" s="34"/>
      <c r="AE203" s="34"/>
      <c r="AF203" s="34"/>
      <c r="AG203" s="34"/>
    </row>
    <row r="204" spans="1:33" ht="4.5" customHeight="1"/>
    <row r="205" spans="1:33">
      <c r="AB205" s="71" t="s">
        <v>36</v>
      </c>
      <c r="AC205" s="71"/>
      <c r="AD205" s="71"/>
      <c r="AE205" s="60"/>
    </row>
    <row r="206" spans="1:33">
      <c r="AB206" s="72">
        <f ca="1">NOW()</f>
        <v>42307.919720254627</v>
      </c>
      <c r="AC206" s="72"/>
      <c r="AD206" s="72"/>
      <c r="AE206" s="73"/>
    </row>
    <row r="207" spans="1:33" ht="19.5" customHeight="1"/>
    <row r="208" spans="1:33" ht="30" customHeight="1">
      <c r="A208" s="75">
        <f>An</f>
        <v>2016</v>
      </c>
      <c r="B208" s="75"/>
      <c r="C208" s="76">
        <f>DATE(An,11,1)</f>
        <v>42675</v>
      </c>
      <c r="D208" s="76"/>
      <c r="E208" s="76"/>
      <c r="F208" s="76"/>
      <c r="G208" s="76"/>
      <c r="H208" s="76"/>
      <c r="I208" s="76"/>
      <c r="J208" s="76"/>
      <c r="K208" s="76"/>
      <c r="L208" s="76"/>
      <c r="M208" s="76"/>
      <c r="N208" s="76"/>
      <c r="O208" s="76"/>
      <c r="P208" s="76"/>
      <c r="Q208" s="76"/>
      <c r="R208" s="76"/>
      <c r="S208" s="76"/>
      <c r="T208" s="76"/>
      <c r="U208" s="76"/>
      <c r="V208" s="76"/>
      <c r="W208" s="76"/>
      <c r="X208" s="76"/>
      <c r="Y208" s="76"/>
      <c r="Z208" s="76"/>
      <c r="AA208" s="76"/>
      <c r="AB208" s="76"/>
      <c r="AC208" s="76"/>
      <c r="AD208" s="76"/>
      <c r="AE208" s="76"/>
      <c r="AF208" s="76"/>
      <c r="AG208" s="76"/>
    </row>
    <row r="209" spans="1:33" ht="30" customHeight="1">
      <c r="A209" s="74" t="str">
        <f>A2</f>
        <v>Agent Funéraire</v>
      </c>
      <c r="B209" s="74"/>
      <c r="C209" s="8">
        <f>C208</f>
        <v>42675</v>
      </c>
      <c r="D209" s="8">
        <f>C209+1</f>
        <v>42676</v>
      </c>
      <c r="E209" s="8">
        <f t="shared" ref="E209" si="223">D209+1</f>
        <v>42677</v>
      </c>
      <c r="F209" s="8">
        <f t="shared" ref="F209" si="224">E209+1</f>
        <v>42678</v>
      </c>
      <c r="G209" s="8">
        <f t="shared" ref="G209" si="225">F209+1</f>
        <v>42679</v>
      </c>
      <c r="H209" s="8">
        <f t="shared" ref="H209" si="226">G209+1</f>
        <v>42680</v>
      </c>
      <c r="I209" s="8">
        <f t="shared" ref="I209" si="227">H209+1</f>
        <v>42681</v>
      </c>
      <c r="J209" s="8">
        <f t="shared" ref="J209" si="228">I209+1</f>
        <v>42682</v>
      </c>
      <c r="K209" s="8">
        <f t="shared" ref="K209" si="229">J209+1</f>
        <v>42683</v>
      </c>
      <c r="L209" s="8">
        <f t="shared" ref="L209" si="230">K209+1</f>
        <v>42684</v>
      </c>
      <c r="M209" s="8">
        <f t="shared" ref="M209" si="231">L209+1</f>
        <v>42685</v>
      </c>
      <c r="N209" s="8">
        <f t="shared" ref="N209" si="232">M209+1</f>
        <v>42686</v>
      </c>
      <c r="O209" s="8">
        <f t="shared" ref="O209" si="233">N209+1</f>
        <v>42687</v>
      </c>
      <c r="P209" s="8">
        <f t="shared" ref="P209" si="234">O209+1</f>
        <v>42688</v>
      </c>
      <c r="Q209" s="8">
        <f t="shared" ref="Q209" si="235">P209+1</f>
        <v>42689</v>
      </c>
      <c r="R209" s="8">
        <f t="shared" ref="R209" si="236">Q209+1</f>
        <v>42690</v>
      </c>
      <c r="S209" s="8">
        <f t="shared" ref="S209" si="237">R209+1</f>
        <v>42691</v>
      </c>
      <c r="T209" s="8">
        <f t="shared" ref="T209" si="238">S209+1</f>
        <v>42692</v>
      </c>
      <c r="U209" s="8">
        <f t="shared" ref="U209" si="239">T209+1</f>
        <v>42693</v>
      </c>
      <c r="V209" s="8">
        <f t="shared" ref="V209" si="240">U209+1</f>
        <v>42694</v>
      </c>
      <c r="W209" s="8">
        <f t="shared" ref="W209" si="241">V209+1</f>
        <v>42695</v>
      </c>
      <c r="X209" s="8">
        <f t="shared" ref="X209" si="242">W209+1</f>
        <v>42696</v>
      </c>
      <c r="Y209" s="8">
        <f t="shared" ref="Y209" si="243">X209+1</f>
        <v>42697</v>
      </c>
      <c r="Z209" s="8">
        <f t="shared" ref="Z209" si="244">Y209+1</f>
        <v>42698</v>
      </c>
      <c r="AA209" s="8">
        <f t="shared" ref="AA209" si="245">Z209+1</f>
        <v>42699</v>
      </c>
      <c r="AB209" s="8">
        <f t="shared" ref="AB209" si="246">AA209+1</f>
        <v>42700</v>
      </c>
      <c r="AC209" s="8">
        <f t="shared" ref="AC209" si="247">AB209+1</f>
        <v>42701</v>
      </c>
      <c r="AD209" s="8">
        <f t="shared" ref="AD209" si="248">AC209+1</f>
        <v>42702</v>
      </c>
      <c r="AE209" s="8">
        <f>IF(AD209+1&gt;EOMONTH(C208,0),"",AD209+1)</f>
        <v>42703</v>
      </c>
      <c r="AF209" s="8">
        <f>IF(AE209="","",IF(AE209+1&gt;EOMONTH($C$208,0),"",AE209+1))</f>
        <v>42704</v>
      </c>
      <c r="AG209" s="8" t="str">
        <f>IF(AF209="","",IF(AF209+1&gt;EOMONTH($C$208,0),"",AF209+1))</f>
        <v/>
      </c>
    </row>
    <row r="210" spans="1:33" ht="24.95" customHeight="1">
      <c r="A210" s="69">
        <f>A189</f>
        <v>0</v>
      </c>
      <c r="B210" s="70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  <c r="AA210" s="61"/>
      <c r="AB210" s="61"/>
      <c r="AC210" s="61"/>
      <c r="AD210" s="61"/>
      <c r="AE210" s="61"/>
      <c r="AF210" s="61"/>
      <c r="AG210" s="61"/>
    </row>
    <row r="211" spans="1:33" ht="24.95" customHeight="1">
      <c r="A211" s="69">
        <f t="shared" ref="A211:A224" si="249">A107</f>
        <v>0</v>
      </c>
      <c r="B211" s="70"/>
      <c r="C211" s="34"/>
      <c r="D211" s="34"/>
      <c r="E211" s="34"/>
      <c r="F211" s="34"/>
      <c r="G211" s="34"/>
      <c r="H211" s="34"/>
      <c r="I211" s="34"/>
      <c r="J211" s="34"/>
      <c r="K211" s="34"/>
      <c r="L211" s="35"/>
      <c r="M211" s="35"/>
      <c r="N211" s="34"/>
      <c r="O211" s="34"/>
      <c r="P211" s="34"/>
      <c r="Q211" s="34"/>
      <c r="R211" s="34"/>
      <c r="S211" s="34"/>
      <c r="T211" s="34"/>
      <c r="U211" s="34"/>
      <c r="V211" s="34"/>
      <c r="W211" s="34"/>
      <c r="X211" s="34"/>
      <c r="Y211" s="34"/>
      <c r="Z211" s="34"/>
      <c r="AA211" s="34"/>
      <c r="AB211" s="34"/>
      <c r="AC211" s="34"/>
      <c r="AD211" s="34"/>
      <c r="AE211" s="34"/>
      <c r="AF211" s="34"/>
      <c r="AG211" s="34"/>
    </row>
    <row r="212" spans="1:33" ht="24.95" customHeight="1">
      <c r="A212" s="69">
        <f t="shared" si="249"/>
        <v>0</v>
      </c>
      <c r="B212" s="70"/>
      <c r="C212" s="34"/>
      <c r="D212" s="34"/>
      <c r="E212" s="34"/>
      <c r="F212" s="34"/>
      <c r="G212" s="34"/>
      <c r="H212" s="34"/>
      <c r="I212" s="34"/>
      <c r="J212" s="34"/>
      <c r="K212" s="34"/>
      <c r="L212" s="35"/>
      <c r="M212" s="35"/>
      <c r="N212" s="34"/>
      <c r="O212" s="34"/>
      <c r="P212" s="34"/>
      <c r="Q212" s="34"/>
      <c r="R212" s="34"/>
      <c r="S212" s="34"/>
      <c r="T212" s="34"/>
      <c r="U212" s="34"/>
      <c r="V212" s="34"/>
      <c r="W212" s="34"/>
      <c r="X212" s="34"/>
      <c r="Y212" s="34"/>
      <c r="Z212" s="34"/>
      <c r="AA212" s="34"/>
      <c r="AB212" s="34"/>
      <c r="AC212" s="34"/>
      <c r="AD212" s="34"/>
      <c r="AE212" s="34"/>
      <c r="AF212" s="34"/>
      <c r="AG212" s="34"/>
    </row>
    <row r="213" spans="1:33" ht="24.95" customHeight="1">
      <c r="A213" s="69">
        <f t="shared" si="249"/>
        <v>0</v>
      </c>
      <c r="B213" s="70"/>
      <c r="C213" s="34"/>
      <c r="D213" s="34"/>
      <c r="E213" s="34"/>
      <c r="F213" s="34"/>
      <c r="G213" s="34"/>
      <c r="H213" s="34"/>
      <c r="I213" s="34"/>
      <c r="J213" s="34"/>
      <c r="K213" s="34"/>
      <c r="L213" s="35"/>
      <c r="M213" s="35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  <c r="Y213" s="34"/>
      <c r="Z213" s="34"/>
      <c r="AA213" s="34"/>
      <c r="AB213" s="34"/>
      <c r="AC213" s="34"/>
      <c r="AD213" s="34"/>
      <c r="AE213" s="34"/>
      <c r="AF213" s="34"/>
      <c r="AG213" s="34"/>
    </row>
    <row r="214" spans="1:33" ht="24.95" customHeight="1">
      <c r="A214" s="69">
        <f t="shared" si="249"/>
        <v>0</v>
      </c>
      <c r="B214" s="70"/>
      <c r="C214" s="34"/>
      <c r="D214" s="34"/>
      <c r="E214" s="34"/>
      <c r="F214" s="34"/>
      <c r="G214" s="34"/>
      <c r="H214" s="34"/>
      <c r="I214" s="34"/>
      <c r="J214" s="34"/>
      <c r="K214" s="34"/>
      <c r="L214" s="35"/>
      <c r="M214" s="35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  <c r="Y214" s="34"/>
      <c r="Z214" s="34"/>
      <c r="AA214" s="34"/>
      <c r="AB214" s="34"/>
      <c r="AC214" s="34"/>
      <c r="AD214" s="34"/>
      <c r="AE214" s="34"/>
      <c r="AF214" s="34"/>
      <c r="AG214" s="34"/>
    </row>
    <row r="215" spans="1:33" ht="24.95" customHeight="1">
      <c r="A215" s="69">
        <f t="shared" si="249"/>
        <v>0</v>
      </c>
      <c r="B215" s="70"/>
      <c r="C215" s="34"/>
      <c r="D215" s="34"/>
      <c r="E215" s="34"/>
      <c r="F215" s="34"/>
      <c r="G215" s="34"/>
      <c r="H215" s="34"/>
      <c r="I215" s="34"/>
      <c r="J215" s="34"/>
      <c r="K215" s="34"/>
      <c r="L215" s="35"/>
      <c r="M215" s="35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4"/>
      <c r="Y215" s="34"/>
      <c r="Z215" s="34"/>
      <c r="AA215" s="34"/>
      <c r="AB215" s="34"/>
      <c r="AC215" s="34"/>
      <c r="AD215" s="34"/>
      <c r="AE215" s="34"/>
      <c r="AF215" s="34"/>
      <c r="AG215" s="34"/>
    </row>
    <row r="216" spans="1:33" ht="24.95" customHeight="1">
      <c r="A216" s="69">
        <f t="shared" si="249"/>
        <v>0</v>
      </c>
      <c r="B216" s="70"/>
      <c r="C216" s="34"/>
      <c r="D216" s="34"/>
      <c r="E216" s="34"/>
      <c r="F216" s="34"/>
      <c r="G216" s="34"/>
      <c r="H216" s="34"/>
      <c r="I216" s="34"/>
      <c r="J216" s="34"/>
      <c r="K216" s="34"/>
      <c r="L216" s="35"/>
      <c r="M216" s="35"/>
      <c r="N216" s="34"/>
      <c r="O216" s="34"/>
      <c r="P216" s="34"/>
      <c r="Q216" s="34"/>
      <c r="R216" s="34"/>
      <c r="S216" s="34"/>
      <c r="T216" s="34"/>
      <c r="U216" s="34"/>
      <c r="V216" s="34"/>
      <c r="W216" s="34"/>
      <c r="X216" s="34"/>
      <c r="Y216" s="34"/>
      <c r="Z216" s="34"/>
      <c r="AA216" s="34"/>
      <c r="AB216" s="34"/>
      <c r="AC216" s="34"/>
      <c r="AD216" s="34"/>
      <c r="AE216" s="34"/>
      <c r="AF216" s="34"/>
      <c r="AG216" s="34"/>
    </row>
    <row r="217" spans="1:33" ht="24.95" customHeight="1">
      <c r="A217" s="69">
        <f t="shared" si="249"/>
        <v>0</v>
      </c>
      <c r="B217" s="70"/>
      <c r="C217" s="34"/>
      <c r="D217" s="34"/>
      <c r="E217" s="34"/>
      <c r="F217" s="34"/>
      <c r="G217" s="34"/>
      <c r="H217" s="34"/>
      <c r="I217" s="34"/>
      <c r="J217" s="34"/>
      <c r="K217" s="34"/>
      <c r="L217" s="35"/>
      <c r="M217" s="35"/>
      <c r="N217" s="34"/>
      <c r="O217" s="34"/>
      <c r="P217" s="34"/>
      <c r="Q217" s="34"/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4"/>
    </row>
    <row r="218" spans="1:33" ht="24.95" customHeight="1">
      <c r="A218" s="69">
        <f t="shared" si="249"/>
        <v>0</v>
      </c>
      <c r="B218" s="70"/>
      <c r="C218" s="34"/>
      <c r="D218" s="34"/>
      <c r="E218" s="34"/>
      <c r="F218" s="34"/>
      <c r="G218" s="34"/>
      <c r="H218" s="34"/>
      <c r="I218" s="34"/>
      <c r="J218" s="34"/>
      <c r="K218" s="34"/>
      <c r="L218" s="35"/>
      <c r="M218" s="35"/>
      <c r="N218" s="34"/>
      <c r="O218" s="34"/>
      <c r="P218" s="34"/>
      <c r="Q218" s="34"/>
      <c r="R218" s="34"/>
      <c r="S218" s="34"/>
      <c r="T218" s="34"/>
      <c r="U218" s="34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4"/>
    </row>
    <row r="219" spans="1:33" ht="24.95" customHeight="1">
      <c r="A219" s="69">
        <f t="shared" si="249"/>
        <v>0</v>
      </c>
      <c r="B219" s="70"/>
      <c r="C219" s="34"/>
      <c r="D219" s="34"/>
      <c r="E219" s="34"/>
      <c r="F219" s="34"/>
      <c r="G219" s="34"/>
      <c r="H219" s="34"/>
      <c r="I219" s="34"/>
      <c r="J219" s="34"/>
      <c r="K219" s="34"/>
      <c r="L219" s="35"/>
      <c r="M219" s="35"/>
      <c r="N219" s="34"/>
      <c r="O219" s="34"/>
      <c r="P219" s="34"/>
      <c r="Q219" s="34"/>
      <c r="R219" s="34"/>
      <c r="S219" s="34"/>
      <c r="T219" s="34"/>
      <c r="U219" s="34"/>
      <c r="V219" s="34"/>
      <c r="W219" s="34"/>
      <c r="X219" s="34"/>
      <c r="Y219" s="34"/>
      <c r="Z219" s="34"/>
      <c r="AA219" s="34"/>
      <c r="AB219" s="34"/>
      <c r="AC219" s="34"/>
      <c r="AD219" s="34"/>
      <c r="AE219" s="34"/>
      <c r="AF219" s="34"/>
      <c r="AG219" s="34"/>
    </row>
    <row r="220" spans="1:33" ht="24.95" customHeight="1">
      <c r="A220" s="69">
        <f t="shared" si="249"/>
        <v>0</v>
      </c>
      <c r="B220" s="70"/>
      <c r="C220" s="34"/>
      <c r="D220" s="34"/>
      <c r="E220" s="34"/>
      <c r="F220" s="34"/>
      <c r="G220" s="34"/>
      <c r="H220" s="34"/>
      <c r="I220" s="34"/>
      <c r="J220" s="34"/>
      <c r="K220" s="34"/>
      <c r="L220" s="35"/>
      <c r="M220" s="35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  <c r="AA220" s="34"/>
      <c r="AB220" s="34"/>
      <c r="AC220" s="34"/>
      <c r="AD220" s="34"/>
      <c r="AE220" s="34"/>
      <c r="AF220" s="34"/>
      <c r="AG220" s="34"/>
    </row>
    <row r="221" spans="1:33" ht="24.95" customHeight="1">
      <c r="A221" s="69">
        <f t="shared" si="249"/>
        <v>0</v>
      </c>
      <c r="B221" s="70"/>
      <c r="C221" s="34"/>
      <c r="D221" s="34"/>
      <c r="E221" s="34"/>
      <c r="F221" s="34"/>
      <c r="G221" s="34"/>
      <c r="H221" s="34"/>
      <c r="I221" s="34"/>
      <c r="J221" s="34"/>
      <c r="K221" s="34"/>
      <c r="L221" s="35"/>
      <c r="M221" s="35"/>
      <c r="N221" s="34"/>
      <c r="O221" s="34"/>
      <c r="P221" s="34"/>
      <c r="Q221" s="34"/>
      <c r="R221" s="34"/>
      <c r="S221" s="34"/>
      <c r="T221" s="34"/>
      <c r="U221" s="34"/>
      <c r="V221" s="34"/>
      <c r="W221" s="34"/>
      <c r="X221" s="34"/>
      <c r="Y221" s="34"/>
      <c r="Z221" s="34"/>
      <c r="AA221" s="34"/>
      <c r="AB221" s="34"/>
      <c r="AC221" s="34"/>
      <c r="AD221" s="34"/>
      <c r="AE221" s="34"/>
      <c r="AF221" s="34"/>
      <c r="AG221" s="34"/>
    </row>
    <row r="222" spans="1:33" ht="24.95" customHeight="1">
      <c r="A222" s="69">
        <f t="shared" si="249"/>
        <v>0</v>
      </c>
      <c r="B222" s="70"/>
      <c r="C222" s="34"/>
      <c r="D222" s="34"/>
      <c r="E222" s="34"/>
      <c r="F222" s="34"/>
      <c r="G222" s="34"/>
      <c r="H222" s="34"/>
      <c r="I222" s="34"/>
      <c r="J222" s="34"/>
      <c r="K222" s="34"/>
      <c r="L222" s="35"/>
      <c r="M222" s="35"/>
      <c r="N222" s="34"/>
      <c r="O222" s="34"/>
      <c r="P222" s="34"/>
      <c r="Q222" s="34"/>
      <c r="R222" s="34"/>
      <c r="S222" s="34"/>
      <c r="T222" s="34"/>
      <c r="U222" s="34"/>
      <c r="V222" s="34"/>
      <c r="W222" s="34"/>
      <c r="X222" s="34"/>
      <c r="Y222" s="34"/>
      <c r="Z222" s="34"/>
      <c r="AA222" s="34"/>
      <c r="AB222" s="34"/>
      <c r="AC222" s="34"/>
      <c r="AD222" s="34"/>
      <c r="AE222" s="34"/>
      <c r="AF222" s="34"/>
      <c r="AG222" s="34"/>
    </row>
    <row r="223" spans="1:33" ht="24.95" customHeight="1">
      <c r="A223" s="69">
        <f t="shared" si="249"/>
        <v>0</v>
      </c>
      <c r="B223" s="70"/>
      <c r="C223" s="34"/>
      <c r="D223" s="34"/>
      <c r="E223" s="34"/>
      <c r="F223" s="34"/>
      <c r="G223" s="34"/>
      <c r="H223" s="34"/>
      <c r="I223" s="34"/>
      <c r="J223" s="34"/>
      <c r="K223" s="34"/>
      <c r="L223" s="35"/>
      <c r="M223" s="35"/>
      <c r="N223" s="34"/>
      <c r="O223" s="34"/>
      <c r="P223" s="34"/>
      <c r="Q223" s="34"/>
      <c r="R223" s="34"/>
      <c r="S223" s="34"/>
      <c r="T223" s="34"/>
      <c r="U223" s="34"/>
      <c r="V223" s="34"/>
      <c r="W223" s="34"/>
      <c r="X223" s="34"/>
      <c r="Y223" s="34"/>
      <c r="Z223" s="34"/>
      <c r="AA223" s="34"/>
      <c r="AB223" s="34"/>
      <c r="AC223" s="34"/>
      <c r="AD223" s="34"/>
      <c r="AE223" s="34"/>
      <c r="AF223" s="34"/>
      <c r="AG223" s="34"/>
    </row>
    <row r="224" spans="1:33" ht="24.95" customHeight="1">
      <c r="A224" s="69">
        <f t="shared" si="249"/>
        <v>0</v>
      </c>
      <c r="B224" s="70"/>
      <c r="C224" s="34"/>
      <c r="D224" s="34"/>
      <c r="E224" s="34"/>
      <c r="F224" s="34"/>
      <c r="G224" s="34"/>
      <c r="H224" s="34"/>
      <c r="I224" s="34"/>
      <c r="J224" s="34"/>
      <c r="K224" s="34"/>
      <c r="L224" s="35"/>
      <c r="M224" s="35"/>
      <c r="N224" s="34"/>
      <c r="O224" s="34"/>
      <c r="P224" s="34"/>
      <c r="Q224" s="34"/>
      <c r="R224" s="34"/>
      <c r="S224" s="34"/>
      <c r="T224" s="34"/>
      <c r="U224" s="34"/>
      <c r="V224" s="34"/>
      <c r="W224" s="34"/>
      <c r="X224" s="34"/>
      <c r="Y224" s="34"/>
      <c r="Z224" s="34"/>
      <c r="AA224" s="34"/>
      <c r="AB224" s="34"/>
      <c r="AC224" s="34"/>
      <c r="AD224" s="34"/>
      <c r="AE224" s="34"/>
      <c r="AF224" s="34"/>
      <c r="AG224" s="34"/>
    </row>
    <row r="225" spans="1:33" ht="10.5" customHeight="1"/>
    <row r="226" spans="1:33">
      <c r="AB226" s="71" t="s">
        <v>36</v>
      </c>
      <c r="AC226" s="71"/>
      <c r="AD226" s="71"/>
      <c r="AE226" s="60"/>
    </row>
    <row r="227" spans="1:33">
      <c r="AB227" s="72">
        <f ca="1">NOW()</f>
        <v>42307.919720254627</v>
      </c>
      <c r="AC227" s="72"/>
      <c r="AD227" s="72"/>
      <c r="AE227" s="73"/>
    </row>
    <row r="229" spans="1:33" ht="7.5" customHeight="1"/>
    <row r="230" spans="1:33" ht="30" customHeight="1">
      <c r="A230" s="75">
        <f>An</f>
        <v>2016</v>
      </c>
      <c r="B230" s="75"/>
      <c r="C230" s="76">
        <f>DATE(An,12,1)</f>
        <v>42705</v>
      </c>
      <c r="D230" s="76"/>
      <c r="E230" s="76"/>
      <c r="F230" s="76"/>
      <c r="G230" s="76"/>
      <c r="H230" s="76"/>
      <c r="I230" s="76"/>
      <c r="J230" s="76"/>
      <c r="K230" s="76"/>
      <c r="L230" s="76"/>
      <c r="M230" s="76"/>
      <c r="N230" s="76"/>
      <c r="O230" s="76"/>
      <c r="P230" s="76"/>
      <c r="Q230" s="76"/>
      <c r="R230" s="76"/>
      <c r="S230" s="76"/>
      <c r="T230" s="76"/>
      <c r="U230" s="76"/>
      <c r="V230" s="76"/>
      <c r="W230" s="76"/>
      <c r="X230" s="76"/>
      <c r="Y230" s="76"/>
      <c r="Z230" s="76"/>
      <c r="AA230" s="76"/>
      <c r="AB230" s="76"/>
      <c r="AC230" s="76"/>
      <c r="AD230" s="76"/>
      <c r="AE230" s="76"/>
      <c r="AF230" s="76"/>
      <c r="AG230" s="76"/>
    </row>
    <row r="231" spans="1:33" ht="30" customHeight="1">
      <c r="A231" s="74" t="str">
        <f>A2</f>
        <v>Agent Funéraire</v>
      </c>
      <c r="B231" s="74"/>
      <c r="C231" s="8">
        <f>C230</f>
        <v>42705</v>
      </c>
      <c r="D231" s="8">
        <f>C231+1</f>
        <v>42706</v>
      </c>
      <c r="E231" s="8">
        <f t="shared" ref="E231" si="250">D231+1</f>
        <v>42707</v>
      </c>
      <c r="F231" s="8">
        <f t="shared" ref="F231" si="251">E231+1</f>
        <v>42708</v>
      </c>
      <c r="G231" s="8">
        <f t="shared" ref="G231" si="252">F231+1</f>
        <v>42709</v>
      </c>
      <c r="H231" s="8">
        <f t="shared" ref="H231" si="253">G231+1</f>
        <v>42710</v>
      </c>
      <c r="I231" s="8">
        <f t="shared" ref="I231" si="254">H231+1</f>
        <v>42711</v>
      </c>
      <c r="J231" s="8">
        <f t="shared" ref="J231" si="255">I231+1</f>
        <v>42712</v>
      </c>
      <c r="K231" s="8">
        <f t="shared" ref="K231" si="256">J231+1</f>
        <v>42713</v>
      </c>
      <c r="L231" s="8">
        <f t="shared" ref="L231" si="257">K231+1</f>
        <v>42714</v>
      </c>
      <c r="M231" s="8">
        <f t="shared" ref="M231" si="258">L231+1</f>
        <v>42715</v>
      </c>
      <c r="N231" s="8">
        <f t="shared" ref="N231" si="259">M231+1</f>
        <v>42716</v>
      </c>
      <c r="O231" s="8">
        <f t="shared" ref="O231" si="260">N231+1</f>
        <v>42717</v>
      </c>
      <c r="P231" s="8">
        <f t="shared" ref="P231" si="261">O231+1</f>
        <v>42718</v>
      </c>
      <c r="Q231" s="8">
        <f t="shared" ref="Q231" si="262">P231+1</f>
        <v>42719</v>
      </c>
      <c r="R231" s="8">
        <f t="shared" ref="R231" si="263">Q231+1</f>
        <v>42720</v>
      </c>
      <c r="S231" s="8">
        <f t="shared" ref="S231" si="264">R231+1</f>
        <v>42721</v>
      </c>
      <c r="T231" s="8">
        <f t="shared" ref="T231" si="265">S231+1</f>
        <v>42722</v>
      </c>
      <c r="U231" s="8">
        <f t="shared" ref="U231" si="266">T231+1</f>
        <v>42723</v>
      </c>
      <c r="V231" s="8">
        <f t="shared" ref="V231" si="267">U231+1</f>
        <v>42724</v>
      </c>
      <c r="W231" s="8">
        <f t="shared" ref="W231" si="268">V231+1</f>
        <v>42725</v>
      </c>
      <c r="X231" s="8">
        <f t="shared" ref="X231" si="269">W231+1</f>
        <v>42726</v>
      </c>
      <c r="Y231" s="8">
        <f t="shared" ref="Y231" si="270">X231+1</f>
        <v>42727</v>
      </c>
      <c r="Z231" s="8">
        <f t="shared" ref="Z231" si="271">Y231+1</f>
        <v>42728</v>
      </c>
      <c r="AA231" s="8">
        <f t="shared" ref="AA231" si="272">Z231+1</f>
        <v>42729</v>
      </c>
      <c r="AB231" s="8">
        <f t="shared" ref="AB231" si="273">AA231+1</f>
        <v>42730</v>
      </c>
      <c r="AC231" s="8">
        <f t="shared" ref="AC231" si="274">AB231+1</f>
        <v>42731</v>
      </c>
      <c r="AD231" s="8">
        <f t="shared" ref="AD231" si="275">AC231+1</f>
        <v>42732</v>
      </c>
      <c r="AE231" s="8">
        <f>IF(AD231+1&gt;EOMONTH(C230,0),"",AD231+1)</f>
        <v>42733</v>
      </c>
      <c r="AF231" s="8">
        <f>IF(AE231="","",IF(AE231+1&gt;EOMONTH($C$230,0),"",AE231+1))</f>
        <v>42734</v>
      </c>
      <c r="AG231" s="8">
        <f>IF(AF231="","",IF(AF231+1&gt;EOMONTH($C$230,0),"",AF231+1))</f>
        <v>42735</v>
      </c>
    </row>
    <row r="232" spans="1:33" ht="24.95" customHeight="1">
      <c r="A232" s="69">
        <f>A210</f>
        <v>0</v>
      </c>
      <c r="B232" s="70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  <c r="AA232" s="66"/>
      <c r="AB232" s="61"/>
      <c r="AC232" s="61"/>
      <c r="AD232" s="61"/>
      <c r="AE232" s="61"/>
      <c r="AF232" s="61"/>
      <c r="AG232" s="61"/>
    </row>
    <row r="233" spans="1:33" ht="24.95" customHeight="1">
      <c r="A233" s="69">
        <f t="shared" ref="A233:A246" si="276">A127</f>
        <v>0</v>
      </c>
      <c r="B233" s="70"/>
      <c r="C233" s="34"/>
      <c r="D233" s="34"/>
      <c r="E233" s="34"/>
      <c r="F233" s="34"/>
      <c r="G233" s="34"/>
      <c r="H233" s="34"/>
      <c r="I233" s="34"/>
      <c r="J233" s="34"/>
      <c r="K233" s="34"/>
      <c r="L233" s="35"/>
      <c r="M233" s="35"/>
      <c r="N233" s="34"/>
      <c r="O233" s="34"/>
      <c r="P233" s="34"/>
      <c r="Q233" s="34"/>
      <c r="R233" s="34"/>
      <c r="S233" s="34"/>
      <c r="T233" s="34"/>
      <c r="U233" s="34"/>
      <c r="V233" s="34"/>
      <c r="W233" s="34"/>
      <c r="X233" s="34"/>
      <c r="Y233" s="34"/>
      <c r="Z233" s="34"/>
      <c r="AA233" s="34"/>
      <c r="AB233" s="34"/>
      <c r="AC233" s="34"/>
      <c r="AD233" s="34"/>
      <c r="AE233" s="34"/>
      <c r="AF233" s="34"/>
      <c r="AG233" s="34"/>
    </row>
    <row r="234" spans="1:33" ht="24.95" customHeight="1">
      <c r="A234" s="69">
        <f t="shared" si="276"/>
        <v>0</v>
      </c>
      <c r="B234" s="70"/>
      <c r="C234" s="34"/>
      <c r="D234" s="34"/>
      <c r="E234" s="34"/>
      <c r="F234" s="34"/>
      <c r="G234" s="34"/>
      <c r="H234" s="34"/>
      <c r="I234" s="34"/>
      <c r="J234" s="34"/>
      <c r="K234" s="34"/>
      <c r="L234" s="35"/>
      <c r="M234" s="35"/>
      <c r="N234" s="34"/>
      <c r="O234" s="34"/>
      <c r="P234" s="34"/>
      <c r="Q234" s="34"/>
      <c r="R234" s="34"/>
      <c r="S234" s="34"/>
      <c r="T234" s="34"/>
      <c r="U234" s="34"/>
      <c r="V234" s="34"/>
      <c r="W234" s="34"/>
      <c r="X234" s="34"/>
      <c r="Y234" s="34"/>
      <c r="Z234" s="34"/>
      <c r="AA234" s="34"/>
      <c r="AB234" s="34"/>
      <c r="AC234" s="34"/>
      <c r="AD234" s="34"/>
      <c r="AE234" s="34"/>
      <c r="AF234" s="34"/>
      <c r="AG234" s="34"/>
    </row>
    <row r="235" spans="1:33" ht="24.95" customHeight="1">
      <c r="A235" s="69">
        <f t="shared" si="276"/>
        <v>0</v>
      </c>
      <c r="B235" s="70"/>
      <c r="C235" s="34"/>
      <c r="D235" s="34"/>
      <c r="E235" s="34"/>
      <c r="F235" s="34"/>
      <c r="G235" s="34"/>
      <c r="H235" s="34"/>
      <c r="I235" s="34"/>
      <c r="J235" s="34"/>
      <c r="K235" s="34"/>
      <c r="L235" s="35"/>
      <c r="M235" s="35"/>
      <c r="N235" s="34"/>
      <c r="O235" s="34"/>
      <c r="P235" s="34"/>
      <c r="Q235" s="34"/>
      <c r="R235" s="34"/>
      <c r="S235" s="34"/>
      <c r="T235" s="34"/>
      <c r="U235" s="34"/>
      <c r="V235" s="34"/>
      <c r="W235" s="34"/>
      <c r="X235" s="34"/>
      <c r="Y235" s="34"/>
      <c r="Z235" s="34"/>
      <c r="AA235" s="34"/>
      <c r="AB235" s="34"/>
      <c r="AC235" s="34"/>
      <c r="AD235" s="34"/>
      <c r="AE235" s="34"/>
      <c r="AF235" s="34"/>
      <c r="AG235" s="34"/>
    </row>
    <row r="236" spans="1:33" ht="24.95" customHeight="1">
      <c r="A236" s="69">
        <f t="shared" si="276"/>
        <v>0</v>
      </c>
      <c r="B236" s="70"/>
      <c r="C236" s="34"/>
      <c r="D236" s="34"/>
      <c r="E236" s="34"/>
      <c r="F236" s="34"/>
      <c r="G236" s="34"/>
      <c r="H236" s="34"/>
      <c r="I236" s="34"/>
      <c r="J236" s="34"/>
      <c r="K236" s="34"/>
      <c r="L236" s="35"/>
      <c r="M236" s="35"/>
      <c r="N236" s="34"/>
      <c r="O236" s="34"/>
      <c r="P236" s="34"/>
      <c r="Q236" s="34"/>
      <c r="R236" s="34"/>
      <c r="S236" s="34"/>
      <c r="T236" s="34"/>
      <c r="U236" s="34"/>
      <c r="V236" s="34"/>
      <c r="W236" s="34"/>
      <c r="X236" s="34"/>
      <c r="Y236" s="34"/>
      <c r="Z236" s="34"/>
      <c r="AA236" s="34"/>
      <c r="AB236" s="34"/>
      <c r="AC236" s="34"/>
      <c r="AD236" s="34"/>
      <c r="AE236" s="34"/>
      <c r="AF236" s="34"/>
      <c r="AG236" s="34"/>
    </row>
    <row r="237" spans="1:33" ht="24.95" customHeight="1">
      <c r="A237" s="69">
        <f t="shared" si="276"/>
        <v>0</v>
      </c>
      <c r="B237" s="70"/>
      <c r="C237" s="34"/>
      <c r="D237" s="34"/>
      <c r="E237" s="34"/>
      <c r="F237" s="34"/>
      <c r="G237" s="34"/>
      <c r="H237" s="34"/>
      <c r="I237" s="34"/>
      <c r="J237" s="34"/>
      <c r="K237" s="34"/>
      <c r="L237" s="35"/>
      <c r="M237" s="35"/>
      <c r="N237" s="34"/>
      <c r="O237" s="34"/>
      <c r="P237" s="34"/>
      <c r="Q237" s="34"/>
      <c r="R237" s="34"/>
      <c r="S237" s="34"/>
      <c r="T237" s="34"/>
      <c r="U237" s="34"/>
      <c r="V237" s="34"/>
      <c r="W237" s="34"/>
      <c r="X237" s="34"/>
      <c r="Y237" s="34"/>
      <c r="Z237" s="34"/>
      <c r="AA237" s="34"/>
      <c r="AB237" s="34"/>
      <c r="AC237" s="34"/>
      <c r="AD237" s="34"/>
      <c r="AE237" s="34"/>
      <c r="AF237" s="34"/>
      <c r="AG237" s="34"/>
    </row>
    <row r="238" spans="1:33" ht="24.95" customHeight="1">
      <c r="A238" s="69">
        <f t="shared" si="276"/>
        <v>0</v>
      </c>
      <c r="B238" s="70"/>
      <c r="C238" s="34"/>
      <c r="D238" s="34"/>
      <c r="E238" s="34"/>
      <c r="F238" s="34"/>
      <c r="G238" s="34"/>
      <c r="H238" s="34"/>
      <c r="I238" s="34"/>
      <c r="J238" s="34"/>
      <c r="K238" s="34"/>
      <c r="L238" s="35"/>
      <c r="M238" s="35"/>
      <c r="N238" s="34"/>
      <c r="O238" s="34"/>
      <c r="P238" s="34"/>
      <c r="Q238" s="34"/>
      <c r="R238" s="34"/>
      <c r="S238" s="34"/>
      <c r="T238" s="34"/>
      <c r="U238" s="34"/>
      <c r="V238" s="34"/>
      <c r="W238" s="34"/>
      <c r="X238" s="34"/>
      <c r="Y238" s="34"/>
      <c r="Z238" s="34"/>
      <c r="AA238" s="34"/>
      <c r="AB238" s="34"/>
      <c r="AC238" s="34"/>
      <c r="AD238" s="34"/>
      <c r="AE238" s="34"/>
      <c r="AF238" s="34"/>
      <c r="AG238" s="34"/>
    </row>
    <row r="239" spans="1:33" ht="24.95" customHeight="1">
      <c r="A239" s="69">
        <f t="shared" si="276"/>
        <v>0</v>
      </c>
      <c r="B239" s="70"/>
      <c r="C239" s="34"/>
      <c r="D239" s="34"/>
      <c r="E239" s="34"/>
      <c r="F239" s="34"/>
      <c r="G239" s="34"/>
      <c r="H239" s="34"/>
      <c r="I239" s="34"/>
      <c r="J239" s="34"/>
      <c r="K239" s="34"/>
      <c r="L239" s="35"/>
      <c r="M239" s="35"/>
      <c r="N239" s="34"/>
      <c r="O239" s="34"/>
      <c r="P239" s="34"/>
      <c r="Q239" s="34"/>
      <c r="R239" s="34"/>
      <c r="S239" s="34"/>
      <c r="T239" s="34"/>
      <c r="U239" s="34"/>
      <c r="V239" s="34"/>
      <c r="W239" s="34"/>
      <c r="X239" s="34"/>
      <c r="Y239" s="34"/>
      <c r="Z239" s="34"/>
      <c r="AA239" s="34"/>
      <c r="AB239" s="34"/>
      <c r="AC239" s="34"/>
      <c r="AD239" s="34"/>
      <c r="AE239" s="34"/>
      <c r="AF239" s="34"/>
      <c r="AG239" s="34"/>
    </row>
    <row r="240" spans="1:33" ht="24.95" customHeight="1">
      <c r="A240" s="69">
        <f t="shared" si="276"/>
        <v>0</v>
      </c>
      <c r="B240" s="70"/>
      <c r="C240" s="34"/>
      <c r="D240" s="34"/>
      <c r="E240" s="34"/>
      <c r="F240" s="34"/>
      <c r="G240" s="34"/>
      <c r="H240" s="34"/>
      <c r="I240" s="34"/>
      <c r="J240" s="34"/>
      <c r="K240" s="34"/>
      <c r="L240" s="35"/>
      <c r="M240" s="35"/>
      <c r="N240" s="34"/>
      <c r="O240" s="34"/>
      <c r="P240" s="34"/>
      <c r="Q240" s="34"/>
      <c r="R240" s="34"/>
      <c r="S240" s="34"/>
      <c r="T240" s="34"/>
      <c r="U240" s="34"/>
      <c r="V240" s="34"/>
      <c r="W240" s="34"/>
      <c r="X240" s="34"/>
      <c r="Y240" s="34"/>
      <c r="Z240" s="34"/>
      <c r="AA240" s="34"/>
      <c r="AB240" s="34"/>
      <c r="AC240" s="34"/>
      <c r="AD240" s="34"/>
      <c r="AE240" s="34"/>
      <c r="AF240" s="34"/>
      <c r="AG240" s="34"/>
    </row>
    <row r="241" spans="1:33" ht="24.95" customHeight="1">
      <c r="A241" s="69">
        <f t="shared" si="276"/>
        <v>0</v>
      </c>
      <c r="B241" s="70"/>
      <c r="C241" s="34"/>
      <c r="D241" s="34"/>
      <c r="E241" s="34"/>
      <c r="F241" s="34"/>
      <c r="G241" s="34"/>
      <c r="H241" s="34"/>
      <c r="I241" s="34"/>
      <c r="J241" s="34"/>
      <c r="K241" s="34"/>
      <c r="L241" s="35"/>
      <c r="M241" s="35"/>
      <c r="N241" s="34"/>
      <c r="O241" s="34"/>
      <c r="P241" s="34"/>
      <c r="Q241" s="34"/>
      <c r="R241" s="34"/>
      <c r="S241" s="34"/>
      <c r="T241" s="34"/>
      <c r="U241" s="34"/>
      <c r="V241" s="34"/>
      <c r="W241" s="34"/>
      <c r="X241" s="34"/>
      <c r="Y241" s="34"/>
      <c r="Z241" s="34"/>
      <c r="AA241" s="34"/>
      <c r="AB241" s="34"/>
      <c r="AC241" s="34"/>
      <c r="AD241" s="34"/>
      <c r="AE241" s="34"/>
      <c r="AF241" s="34"/>
      <c r="AG241" s="34"/>
    </row>
    <row r="242" spans="1:33" ht="24.95" customHeight="1">
      <c r="A242" s="69">
        <f t="shared" si="276"/>
        <v>0</v>
      </c>
      <c r="B242" s="70"/>
      <c r="C242" s="34"/>
      <c r="D242" s="34"/>
      <c r="E242" s="34"/>
      <c r="F242" s="34"/>
      <c r="G242" s="34"/>
      <c r="H242" s="34"/>
      <c r="I242" s="34"/>
      <c r="J242" s="34"/>
      <c r="K242" s="34"/>
      <c r="L242" s="35"/>
      <c r="M242" s="35"/>
      <c r="N242" s="34"/>
      <c r="O242" s="34"/>
      <c r="P242" s="34"/>
      <c r="Q242" s="34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</row>
    <row r="243" spans="1:33" ht="24.95" customHeight="1">
      <c r="A243" s="69">
        <f t="shared" si="276"/>
        <v>0</v>
      </c>
      <c r="B243" s="70"/>
      <c r="C243" s="34"/>
      <c r="D243" s="34"/>
      <c r="E243" s="34"/>
      <c r="F243" s="34"/>
      <c r="G243" s="34"/>
      <c r="H243" s="34"/>
      <c r="I243" s="34"/>
      <c r="J243" s="34"/>
      <c r="K243" s="34"/>
      <c r="L243" s="35"/>
      <c r="M243" s="35"/>
      <c r="N243" s="34"/>
      <c r="O243" s="34"/>
      <c r="P243" s="34"/>
      <c r="Q243" s="34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</row>
    <row r="244" spans="1:33" ht="24.95" customHeight="1">
      <c r="A244" s="69">
        <f t="shared" si="276"/>
        <v>0</v>
      </c>
      <c r="B244" s="70"/>
      <c r="C244" s="34"/>
      <c r="D244" s="34"/>
      <c r="E244" s="34"/>
      <c r="F244" s="34"/>
      <c r="G244" s="34"/>
      <c r="H244" s="34"/>
      <c r="I244" s="34"/>
      <c r="J244" s="34"/>
      <c r="K244" s="34"/>
      <c r="L244" s="35"/>
      <c r="M244" s="35"/>
      <c r="N244" s="34"/>
      <c r="O244" s="34"/>
      <c r="P244" s="34"/>
      <c r="Q244" s="34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</row>
    <row r="245" spans="1:33" ht="24.95" customHeight="1">
      <c r="A245" s="69">
        <f t="shared" si="276"/>
        <v>0</v>
      </c>
      <c r="B245" s="70"/>
      <c r="C245" s="34"/>
      <c r="D245" s="34"/>
      <c r="E245" s="34"/>
      <c r="F245" s="34"/>
      <c r="G245" s="34"/>
      <c r="H245" s="34"/>
      <c r="I245" s="34"/>
      <c r="J245" s="34"/>
      <c r="K245" s="34"/>
      <c r="L245" s="35"/>
      <c r="M245" s="35"/>
      <c r="N245" s="34"/>
      <c r="O245" s="34"/>
      <c r="P245" s="34"/>
      <c r="Q245" s="34"/>
      <c r="R245" s="34"/>
      <c r="S245" s="34"/>
      <c r="T245" s="34"/>
      <c r="U245" s="34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4"/>
    </row>
    <row r="246" spans="1:33" ht="24.95" customHeight="1">
      <c r="A246" s="69">
        <f t="shared" si="276"/>
        <v>0</v>
      </c>
      <c r="B246" s="70"/>
      <c r="C246" s="34"/>
      <c r="D246" s="34"/>
      <c r="E246" s="34"/>
      <c r="F246" s="34"/>
      <c r="G246" s="34"/>
      <c r="H246" s="34"/>
      <c r="I246" s="34"/>
      <c r="J246" s="34"/>
      <c r="K246" s="34"/>
      <c r="L246" s="35"/>
      <c r="M246" s="35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</row>
  </sheetData>
  <sheetProtection formatCells="0" selectLockedCells="1"/>
  <mergeCells count="277">
    <mergeCell ref="A243:B243"/>
    <mergeCell ref="A244:B244"/>
    <mergeCell ref="A245:B245"/>
    <mergeCell ref="A246:B246"/>
    <mergeCell ref="A180:B180"/>
    <mergeCell ref="A181:B181"/>
    <mergeCell ref="A182:B182"/>
    <mergeCell ref="A200:B200"/>
    <mergeCell ref="A201:B201"/>
    <mergeCell ref="A202:B202"/>
    <mergeCell ref="A203:B203"/>
    <mergeCell ref="A221:B221"/>
    <mergeCell ref="A222:B222"/>
    <mergeCell ref="A137:B137"/>
    <mergeCell ref="A138:B138"/>
    <mergeCell ref="A139:B139"/>
    <mergeCell ref="A140:B140"/>
    <mergeCell ref="A158:B158"/>
    <mergeCell ref="A159:B159"/>
    <mergeCell ref="A160:B160"/>
    <mergeCell ref="A161:B161"/>
    <mergeCell ref="A179:B179"/>
    <mergeCell ref="A56:B56"/>
    <mergeCell ref="A57:B57"/>
    <mergeCell ref="A58:B58"/>
    <mergeCell ref="A59:B59"/>
    <mergeCell ref="A77:B77"/>
    <mergeCell ref="A78:B78"/>
    <mergeCell ref="A79:B79"/>
    <mergeCell ref="A80:B80"/>
    <mergeCell ref="A99:B99"/>
    <mergeCell ref="A14:B14"/>
    <mergeCell ref="A17:B17"/>
    <mergeCell ref="AD19:AF19"/>
    <mergeCell ref="A34:B34"/>
    <mergeCell ref="A35:B35"/>
    <mergeCell ref="A129:B129"/>
    <mergeCell ref="A130:B130"/>
    <mergeCell ref="A131:B131"/>
    <mergeCell ref="A132:B132"/>
    <mergeCell ref="A133:B133"/>
    <mergeCell ref="A134:B134"/>
    <mergeCell ref="A135:B135"/>
    <mergeCell ref="A136:B136"/>
    <mergeCell ref="A33:B33"/>
    <mergeCell ref="A41:B41"/>
    <mergeCell ref="A52:B52"/>
    <mergeCell ref="A53:B53"/>
    <mergeCell ref="A124:B124"/>
    <mergeCell ref="A67:B67"/>
    <mergeCell ref="A63:B63"/>
    <mergeCell ref="A74:B74"/>
    <mergeCell ref="A81:B81"/>
    <mergeCell ref="A82:B82"/>
    <mergeCell ref="A75:B75"/>
    <mergeCell ref="A76:B76"/>
    <mergeCell ref="A102:B102"/>
    <mergeCell ref="A95:B95"/>
    <mergeCell ref="A98:B98"/>
    <mergeCell ref="A101:B101"/>
    <mergeCell ref="C124:AG124"/>
    <mergeCell ref="A125:B125"/>
    <mergeCell ref="A127:B127"/>
    <mergeCell ref="A128:B128"/>
    <mergeCell ref="A20:B20"/>
    <mergeCell ref="A8:B8"/>
    <mergeCell ref="A9:B9"/>
    <mergeCell ref="A10:B10"/>
    <mergeCell ref="A11:B11"/>
    <mergeCell ref="A16:B16"/>
    <mergeCell ref="A15:B15"/>
    <mergeCell ref="A13:B13"/>
    <mergeCell ref="A32:B32"/>
    <mergeCell ref="AD20:AF20"/>
    <mergeCell ref="A40:B40"/>
    <mergeCell ref="E40:I40"/>
    <mergeCell ref="M40:Q40"/>
    <mergeCell ref="U42:AA42"/>
    <mergeCell ref="AD40:AH40"/>
    <mergeCell ref="A21:B21"/>
    <mergeCell ref="C21:AG21"/>
    <mergeCell ref="A26:B26"/>
    <mergeCell ref="A1:B1"/>
    <mergeCell ref="A2:B2"/>
    <mergeCell ref="A3:B3"/>
    <mergeCell ref="A4:B4"/>
    <mergeCell ref="A5:B5"/>
    <mergeCell ref="A6:B6"/>
    <mergeCell ref="A7:B7"/>
    <mergeCell ref="C1:AG1"/>
    <mergeCell ref="A12:B12"/>
    <mergeCell ref="A30:B30"/>
    <mergeCell ref="A31:B31"/>
    <mergeCell ref="A42:B42"/>
    <mergeCell ref="E42:I42"/>
    <mergeCell ref="A38:B38"/>
    <mergeCell ref="A29:B29"/>
    <mergeCell ref="A22:B22"/>
    <mergeCell ref="A23:B23"/>
    <mergeCell ref="A24:B24"/>
    <mergeCell ref="A25:B25"/>
    <mergeCell ref="A27:B27"/>
    <mergeCell ref="A28:B28"/>
    <mergeCell ref="A36:B36"/>
    <mergeCell ref="A37:B37"/>
    <mergeCell ref="U40:AA40"/>
    <mergeCell ref="A60:B60"/>
    <mergeCell ref="A61:B61"/>
    <mergeCell ref="E61:I61"/>
    <mergeCell ref="M61:Q61"/>
    <mergeCell ref="AD61:AH61"/>
    <mergeCell ref="A65:B65"/>
    <mergeCell ref="A66:B66"/>
    <mergeCell ref="M42:Q42"/>
    <mergeCell ref="U41:Y41"/>
    <mergeCell ref="A45:B45"/>
    <mergeCell ref="A46:B46"/>
    <mergeCell ref="A47:B47"/>
    <mergeCell ref="A43:B43"/>
    <mergeCell ref="C43:AG43"/>
    <mergeCell ref="A44:B44"/>
    <mergeCell ref="A51:B51"/>
    <mergeCell ref="A48:B48"/>
    <mergeCell ref="A49:B49"/>
    <mergeCell ref="A50:B50"/>
    <mergeCell ref="A54:B54"/>
    <mergeCell ref="A55:B55"/>
    <mergeCell ref="A64:B64"/>
    <mergeCell ref="C64:AG64"/>
    <mergeCell ref="E63:I63"/>
    <mergeCell ref="M63:Q63"/>
    <mergeCell ref="A71:B71"/>
    <mergeCell ref="A72:B72"/>
    <mergeCell ref="A62:B62"/>
    <mergeCell ref="AC62:AF62"/>
    <mergeCell ref="AC63:AF63"/>
    <mergeCell ref="A73:B73"/>
    <mergeCell ref="A68:B68"/>
    <mergeCell ref="A69:B69"/>
    <mergeCell ref="A70:B70"/>
    <mergeCell ref="A96:B96"/>
    <mergeCell ref="A97:B97"/>
    <mergeCell ref="AD82:AH82"/>
    <mergeCell ref="A85:B85"/>
    <mergeCell ref="C85:AG85"/>
    <mergeCell ref="A84:B84"/>
    <mergeCell ref="E84:I84"/>
    <mergeCell ref="M84:Q84"/>
    <mergeCell ref="A93:B93"/>
    <mergeCell ref="A94:B94"/>
    <mergeCell ref="A89:B89"/>
    <mergeCell ref="A90:B90"/>
    <mergeCell ref="A91:B91"/>
    <mergeCell ref="A83:B83"/>
    <mergeCell ref="A86:B86"/>
    <mergeCell ref="A87:B87"/>
    <mergeCell ref="A88:B88"/>
    <mergeCell ref="A92:B92"/>
    <mergeCell ref="E82:I82"/>
    <mergeCell ref="M82:Q82"/>
    <mergeCell ref="A100:B100"/>
    <mergeCell ref="A103:B103"/>
    <mergeCell ref="E103:I103"/>
    <mergeCell ref="M103:Q103"/>
    <mergeCell ref="A123:B123"/>
    <mergeCell ref="E123:I123"/>
    <mergeCell ref="A105:B105"/>
    <mergeCell ref="A106:B106"/>
    <mergeCell ref="A107:B107"/>
    <mergeCell ref="AD121:AH121"/>
    <mergeCell ref="A115:B115"/>
    <mergeCell ref="A116:B116"/>
    <mergeCell ref="A113:B113"/>
    <mergeCell ref="A108:B108"/>
    <mergeCell ref="A109:B109"/>
    <mergeCell ref="A110:B110"/>
    <mergeCell ref="A114:B114"/>
    <mergeCell ref="A119:B119"/>
    <mergeCell ref="A121:B121"/>
    <mergeCell ref="E121:I121"/>
    <mergeCell ref="M121:Q121"/>
    <mergeCell ref="AD123:AF123"/>
    <mergeCell ref="A117:B117"/>
    <mergeCell ref="A118:B118"/>
    <mergeCell ref="A120:B120"/>
    <mergeCell ref="A154:B154"/>
    <mergeCell ref="A155:B155"/>
    <mergeCell ref="A156:B156"/>
    <mergeCell ref="A157:B157"/>
    <mergeCell ref="A104:B104"/>
    <mergeCell ref="A146:B146"/>
    <mergeCell ref="A148:B148"/>
    <mergeCell ref="A149:B149"/>
    <mergeCell ref="A150:B150"/>
    <mergeCell ref="A151:B151"/>
    <mergeCell ref="A152:B152"/>
    <mergeCell ref="A153:B153"/>
    <mergeCell ref="AD102:AF102"/>
    <mergeCell ref="AD103:AF103"/>
    <mergeCell ref="AD122:AF122"/>
    <mergeCell ref="A145:B145"/>
    <mergeCell ref="C145:AG145"/>
    <mergeCell ref="A126:B126"/>
    <mergeCell ref="M123:Q123"/>
    <mergeCell ref="A122:B122"/>
    <mergeCell ref="A111:B111"/>
    <mergeCell ref="A112:B112"/>
    <mergeCell ref="C104:AG104"/>
    <mergeCell ref="A175:B175"/>
    <mergeCell ref="A176:B176"/>
    <mergeCell ref="A177:B177"/>
    <mergeCell ref="A178:B178"/>
    <mergeCell ref="A166:B166"/>
    <mergeCell ref="C166:AG166"/>
    <mergeCell ref="A167:B167"/>
    <mergeCell ref="A169:B169"/>
    <mergeCell ref="A170:B170"/>
    <mergeCell ref="A171:B171"/>
    <mergeCell ref="A172:B172"/>
    <mergeCell ref="A173:B173"/>
    <mergeCell ref="A174:B174"/>
    <mergeCell ref="A196:B196"/>
    <mergeCell ref="A197:B197"/>
    <mergeCell ref="A198:B198"/>
    <mergeCell ref="A199:B199"/>
    <mergeCell ref="A187:B187"/>
    <mergeCell ref="C187:AG187"/>
    <mergeCell ref="A188:B188"/>
    <mergeCell ref="A190:B190"/>
    <mergeCell ref="A191:B191"/>
    <mergeCell ref="A192:B192"/>
    <mergeCell ref="A193:B193"/>
    <mergeCell ref="A194:B194"/>
    <mergeCell ref="A195:B195"/>
    <mergeCell ref="A239:B239"/>
    <mergeCell ref="A240:B240"/>
    <mergeCell ref="A219:B219"/>
    <mergeCell ref="A220:B220"/>
    <mergeCell ref="A230:B230"/>
    <mergeCell ref="A208:B208"/>
    <mergeCell ref="C208:AG208"/>
    <mergeCell ref="C230:AG230"/>
    <mergeCell ref="A209:B209"/>
    <mergeCell ref="A211:B211"/>
    <mergeCell ref="A212:B212"/>
    <mergeCell ref="A213:B213"/>
    <mergeCell ref="A214:B214"/>
    <mergeCell ref="A215:B215"/>
    <mergeCell ref="A216:B216"/>
    <mergeCell ref="A217:B217"/>
    <mergeCell ref="A218:B218"/>
    <mergeCell ref="A223:B223"/>
    <mergeCell ref="A224:B224"/>
    <mergeCell ref="A241:B241"/>
    <mergeCell ref="A242:B242"/>
    <mergeCell ref="AD142:AF142"/>
    <mergeCell ref="AD143:AG143"/>
    <mergeCell ref="AD164:AF164"/>
    <mergeCell ref="AD165:AG165"/>
    <mergeCell ref="AD185:AF185"/>
    <mergeCell ref="AD186:AG186"/>
    <mergeCell ref="AB205:AD205"/>
    <mergeCell ref="AB206:AE206"/>
    <mergeCell ref="AB226:AD226"/>
    <mergeCell ref="AB227:AE227"/>
    <mergeCell ref="A147:B147"/>
    <mergeCell ref="A168:B168"/>
    <mergeCell ref="A189:B189"/>
    <mergeCell ref="A210:B210"/>
    <mergeCell ref="A232:B232"/>
    <mergeCell ref="A231:B231"/>
    <mergeCell ref="A233:B233"/>
    <mergeCell ref="A234:B234"/>
    <mergeCell ref="A235:B235"/>
    <mergeCell ref="A236:B236"/>
    <mergeCell ref="A237:B237"/>
    <mergeCell ref="A238:B238"/>
  </mergeCells>
  <phoneticPr fontId="3" type="noConversion"/>
  <conditionalFormatting sqref="C2:AG18">
    <cfRule type="expression" dxfId="36" priority="107">
      <formula>WEEKDAY(C$2,2)&gt;5</formula>
    </cfRule>
    <cfRule type="expression" dxfId="35" priority="118">
      <formula>AND(C$2&lt;&gt;"",COUNTIF(Fériés,C$2)&gt;0)</formula>
    </cfRule>
  </conditionalFormatting>
  <conditionalFormatting sqref="C22:AG37">
    <cfRule type="expression" dxfId="34" priority="93">
      <formula>WEEKDAY(C$22,2)&gt;5</formula>
    </cfRule>
    <cfRule type="expression" dxfId="33" priority="94">
      <formula>AND(C$22&lt;&gt;"",COUNTIF(Fériés,C$22)&gt;0)</formula>
    </cfRule>
  </conditionalFormatting>
  <conditionalFormatting sqref="C44:AG59">
    <cfRule type="expression" dxfId="32" priority="77">
      <formula>WEEKDAY(C$44,2)&gt;5</formula>
    </cfRule>
    <cfRule type="expression" dxfId="31" priority="78">
      <formula>AND(C$44&lt;&gt;"",COUNTIF(Fériés,C$44)&gt;0)</formula>
    </cfRule>
  </conditionalFormatting>
  <conditionalFormatting sqref="C125:AG140">
    <cfRule type="expression" dxfId="30" priority="73">
      <formula>WEEKDAY(C$125,2)&gt;5</formula>
    </cfRule>
    <cfRule type="expression" dxfId="29" priority="74">
      <formula>AND(C$125&lt;&gt;"",COUNTIF(Fériés,C$125)&gt;0)</formula>
    </cfRule>
  </conditionalFormatting>
  <conditionalFormatting sqref="C146:AG161">
    <cfRule type="expression" dxfId="28" priority="71">
      <formula>WEEKDAY(C$146,2)&gt;5</formula>
    </cfRule>
    <cfRule type="expression" dxfId="27" priority="72">
      <formula>AND(C$146&lt;&gt;"",COUNTIF(Fériés,C$146)&gt;0)</formula>
    </cfRule>
  </conditionalFormatting>
  <conditionalFormatting sqref="C167:AG182">
    <cfRule type="expression" dxfId="26" priority="69">
      <formula>WEEKDAY(C$167,2)&gt;5</formula>
    </cfRule>
    <cfRule type="expression" dxfId="25" priority="70">
      <formula>AND(C$167&lt;&gt;"",COUNTIF(Fériés,C$167)&gt;0)</formula>
    </cfRule>
  </conditionalFormatting>
  <conditionalFormatting sqref="C188:AG203">
    <cfRule type="expression" dxfId="24" priority="67">
      <formula>WEEKDAY(C$188,2)&gt;5</formula>
    </cfRule>
    <cfRule type="expression" dxfId="23" priority="68">
      <formula>AND(C$188&lt;&gt;"",COUNTIF(Fériés,C$188)&gt;0)</formula>
    </cfRule>
  </conditionalFormatting>
  <conditionalFormatting sqref="C209:AG224">
    <cfRule type="expression" dxfId="22" priority="46">
      <formula>WEEKDAY(C$209,2)&gt;5</formula>
    </cfRule>
    <cfRule type="expression" dxfId="21" priority="56">
      <formula>AND(C$209&lt;&gt;"",COUNTIF(Fériés,C$209)&gt;0)</formula>
    </cfRule>
  </conditionalFormatting>
  <conditionalFormatting sqref="C231:AG246">
    <cfRule type="expression" dxfId="20" priority="35">
      <formula>WEEKDAY(C$231,2)&gt;5</formula>
    </cfRule>
    <cfRule type="expression" dxfId="19" priority="45">
      <formula>AND(C$231&lt;&gt;"",COUNTIF(Fériés,C$231)&gt;0)</formula>
    </cfRule>
  </conditionalFormatting>
  <conditionalFormatting sqref="C3:AG18 C23:AG37 C45:AG59 C66:AG80 C87:AG101 C106:AG120 C126:AG140 C147:AG161 C168:AG182 C189:AG203 C210:AG224 C232:AG246">
    <cfRule type="containsText" dxfId="18" priority="1" stopIfTrue="1" operator="containsText" text="RG">
      <formula>NOT(ISERROR(SEARCH("RG",C3)))</formula>
    </cfRule>
    <cfRule type="containsText" dxfId="17" priority="2" stopIfTrue="1" operator="containsText" text="G">
      <formula>NOT(ISERROR(SEARCH("G",C3)))</formula>
    </cfRule>
    <cfRule type="containsText" dxfId="16" priority="12" stopIfTrue="1" operator="containsText" text="CP">
      <formula>NOT(ISERROR(SEARCH("CP",C3)))</formula>
    </cfRule>
    <cfRule type="containsText" dxfId="15" priority="13" stopIfTrue="1" operator="containsText" text="S">
      <formula>NOT(ISERROR(SEARCH("S",C3)))</formula>
    </cfRule>
    <cfRule type="containsText" dxfId="14" priority="23" stopIfTrue="1" operator="containsText" text="R">
      <formula>NOT(ISERROR(SEARCH("R",C3)))</formula>
    </cfRule>
    <cfRule type="containsText" dxfId="13" priority="24" stopIfTrue="1" operator="containsText" text="C">
      <formula>NOT(ISERROR(SEARCH("C",C3)))</formula>
    </cfRule>
    <cfRule type="containsText" dxfId="12" priority="34" stopIfTrue="1" operator="containsText" text="M">
      <formula>NOT(ISERROR(SEARCH("M",C3)))</formula>
    </cfRule>
  </conditionalFormatting>
  <conditionalFormatting sqref="C105:AG120">
    <cfRule type="expression" dxfId="11" priority="81">
      <formula>WEEKDAY(C$105,2)&gt;5</formula>
    </cfRule>
    <cfRule type="expression" dxfId="10" priority="82">
      <formula>AND(C$105&lt;&gt;"",COUNTIF(Fériés,C$105)&gt;0)</formula>
    </cfRule>
  </conditionalFormatting>
  <conditionalFormatting sqref="C86:AG101">
    <cfRule type="expression" dxfId="9" priority="85">
      <formula>WEEKDAY(C$86,2)&gt;5</formula>
    </cfRule>
    <cfRule type="expression" dxfId="8" priority="86">
      <formula>AND(C$86&lt;&gt;"",COUNTIF(Fériés,C$86)&gt;0)</formula>
    </cfRule>
    <cfRule type="expression" dxfId="7" priority="129">
      <formula>WEEKDAY(C$86,2)&gt;5</formula>
    </cfRule>
    <cfRule type="expression" dxfId="6" priority="130">
      <formula>AND(C$86&lt;&gt;"",COUNTIF(Fériés,C$86)&gt;0)</formula>
    </cfRule>
  </conditionalFormatting>
  <conditionalFormatting sqref="C65:AG80">
    <cfRule type="expression" dxfId="5" priority="89">
      <formula>WEEKDAY(C$65,2)&gt;5</formula>
    </cfRule>
    <cfRule type="expression" dxfId="4" priority="90">
      <formula>AND(C$65&lt;&gt;"",COUNTIF(Fériés,C$65)&gt;0)</formula>
    </cfRule>
    <cfRule type="expression" dxfId="3" priority="125">
      <formula>WEEKDAY(C$65,2)&gt;5</formula>
    </cfRule>
    <cfRule type="expression" dxfId="2" priority="126">
      <formula>AND(C$65&lt;&gt;"",COUNTIF(Fériés,C$65)&gt;0)</formula>
    </cfRule>
  </conditionalFormatting>
  <conditionalFormatting sqref="C105:AG120">
    <cfRule type="expression" dxfId="1" priority="133">
      <formula>WEEKDAY(C$105,2)&gt;5</formula>
    </cfRule>
    <cfRule type="expression" dxfId="0" priority="134">
      <formula>AND(C$105&lt;&gt;"",COUNTIF(Fériés,C$105)&gt;0)</formula>
    </cfRule>
  </conditionalFormatting>
  <dataValidations count="1">
    <dataValidation type="custom" allowBlank="1" showInputMessage="1" showErrorMessage="1" sqref="N231:O232 U231:V232 C231:C232 AB231:AC232 G231:H232 N188:O189 U188:V189 C188:C189 AB188:AC189 G188:H189 N146:O147 U146:V147 C146:C147 AB146:AC147 G146:H147 N105:O105 U105:V105 C105 AB105:AC105 G105:H105 G125:H126 AB125:AC126 C125:C126 U125:V126 N125:O126 G167:H168 AB167:AC168 C167:C168 U167:V168 N167:O168 G209:H210 AB209:AC210 C209:C210 U209:V210 N209:O210 G2:H2 AB2:AC2 C2 U2:V2 N2:O2 N86:O86 U86:V86 C86 AB86:AC86 G86:H86 N44:O44 U44:V44 C44 AB44:AC44 G44:H44 G22:H22 AB22:AC22 C22 U22:V22 N22:O22 G65:H65 AB65:AC65 C65 U65:V65 N65:O65">
      <formula1>"&gt;0"</formula1>
    </dataValidation>
  </dataValidations>
  <hyperlinks>
    <hyperlink ref="AM1" r:id="rId1"/>
  </hyperlinks>
  <pageMargins left="0" right="0" top="0" bottom="0" header="0" footer="0"/>
  <pageSetup paperSize="9" scale="60" fitToHeight="0" orientation="landscape" horizontalDpi="4294967293" verticalDpi="300" r:id="rId2"/>
  <headerFooter scaleWithDoc="0" alignWithMargins="0">
    <oddFooter>&amp;LDesign&amp;CBy&amp;RFRONTEAU.J</oddFooter>
  </headerFooter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44"/>
  </sheetPr>
  <dimension ref="A1:N18"/>
  <sheetViews>
    <sheetView workbookViewId="0">
      <pane ySplit="2" topLeftCell="A3" activePane="bottomLeft" state="frozen"/>
      <selection pane="bottomLeft"/>
    </sheetView>
  </sheetViews>
  <sheetFormatPr baseColWidth="10" defaultColWidth="11.42578125" defaultRowHeight="12.75"/>
  <cols>
    <col min="1" max="1" width="11.42578125" style="1"/>
    <col min="2" max="2" width="24.7109375" style="1" customWidth="1"/>
    <col min="3" max="5" width="11.42578125" style="1"/>
    <col min="6" max="6" width="12" style="1" bestFit="1" customWidth="1"/>
    <col min="7" max="12" width="11.42578125" style="1"/>
    <col min="13" max="13" width="24.140625" style="1" bestFit="1" customWidth="1"/>
    <col min="14" max="16384" width="11.42578125" style="1"/>
  </cols>
  <sheetData>
    <row r="1" spans="1:14">
      <c r="A1" s="7">
        <v>2016</v>
      </c>
      <c r="C1" s="88" t="s">
        <v>23</v>
      </c>
      <c r="D1" s="88"/>
      <c r="E1" s="88"/>
    </row>
    <row r="2" spans="1:14" ht="15">
      <c r="A2" s="89" t="s">
        <v>29</v>
      </c>
      <c r="B2" s="89"/>
      <c r="C2" s="33" t="s">
        <v>37</v>
      </c>
      <c r="D2" s="31" t="s">
        <v>12</v>
      </c>
      <c r="E2" s="32" t="s">
        <v>13</v>
      </c>
      <c r="F2" s="3" t="s">
        <v>38</v>
      </c>
    </row>
    <row r="3" spans="1:14" ht="15.75">
      <c r="A3" s="86">
        <f>Données!E15</f>
        <v>0</v>
      </c>
      <c r="B3" s="87"/>
      <c r="C3" s="30">
        <f>COUNTIFS(Calendrier!C3:AG3,"M")+COUNTIFS(Calendrier!C23:AG23,"M")+COUNTIFS(Calendrier!C45:AG45,"M")+COUNTIFS(Calendrier!C66:AG66,"M")+COUNTIFS(Calendrier!C87:AG87,"M")+COUNTIFS(Calendrier!C106:AG106,"M")+COUNTIFS(Calendrier!C126:AG126,"M")+COUNTIFS(Calendrier!C147:AG147,"M")+COUNTIFS(Calendrier!C168:AG168,"M")+COUNTIFS(Calendrier!C189:AG189,"M")+COUNTIFS(Calendrier!C210:AG210,"M")+COUNTIFS(Calendrier!C232:AG232,"M")</f>
        <v>0</v>
      </c>
      <c r="D3" s="29">
        <f>COUNTIFS(Calendrier!C3:AG3,"C")+COUNTIFS(Calendrier!C23:AG23,"C")+COUNTIFS(Calendrier!C45:AG45,"C")+COUNTIFS(Calendrier!C66:AG66,"C")+COUNTIFS(Calendrier!C87:AG87,"C")+COUNTIFS(Calendrier!C106:AG106,"C")+COUNTIFS(Calendrier!C126:AG126,"C")+COUNTIFS(Calendrier!C147:AG147,"C")+COUNTIFS(Calendrier!C168:AG168,"C")+COUNTIFS(Calendrier!C189:AG189,"C")+COUNTIFS(Calendrier!C210:AG210,"C")+COUNTIFS(Calendrier!C232:AG232,"C")</f>
        <v>0</v>
      </c>
      <c r="E3" s="30">
        <f>+COUNTIFS(Calendrier!C3:AG3,"R")+COUNTIFS(Calendrier!C23:AG23,"R")+COUNTIFS(Calendrier!C45:AG45,"R")+COUNTIFS(Calendrier!C66:AG66,"R")+COUNTIFS(Calendrier!C87:AG87,"R")+COUNTIFS(Calendrier!C106:AG106,"R")+COUNTIFS(Calendrier!C126:AG126,"R")+COUNTIFS(Calendrier!C147:AG147,"R")+COUNTIFS(Calendrier!C168:AG168,"R")+COUNTIFS(Calendrier!C189:AG189,"R")+COUNTIFS(Calendrier!C210:AG210,"R")+COUNTIFS(Calendrier!C232:AG232,"R")</f>
        <v>0</v>
      </c>
      <c r="F3" s="30">
        <f>+COUNTIFS(Calendrier!C3:AG3,"G")+COUNTIFS(Calendrier!C23:AG23,"G")+COUNTIFS(Calendrier!C45:AG45,"G")+COUNTIFS(Calendrier!C66:AG66,"G")+COUNTIFS(Calendrier!C87:AG87,"G")+COUNTIFS(Calendrier!C106:AG106,"G")+COUNTIFS(Calendrier!C126:AG126,"G")+COUNTIFS(Calendrier!C147:AG147,"G")+COUNTIFS(Calendrier!C168:AG168,"G")+COUNTIFS(Calendrier!C189:AG189,"G")+COUNTIFS(Calendrier!C210:AG210,"G")+COUNTIFS(Calendrier!C232:AG232,"G")</f>
        <v>5</v>
      </c>
    </row>
    <row r="4" spans="1:14" ht="15.75">
      <c r="A4" s="86">
        <f>Données!E16</f>
        <v>0</v>
      </c>
      <c r="B4" s="87"/>
      <c r="C4" s="30">
        <f>COUNTIFS(Calendrier!C4:AG4,"M")+COUNTIFS(Calendrier!C24:AG24,"M")+COUNTIFS(Calendrier!C46:AG46,"M")+COUNTIFS(Calendrier!C67:AG67,"M")+COUNTIFS(Calendrier!C88:AG88,"M")+COUNTIFS(Calendrier!C107:AG107,"M")+COUNTIFS(Calendrier!C127:AG127,"M")+COUNTIFS(Calendrier!C148:AG148,"M")+COUNTIFS(Calendrier!C169:AG169,"M")+COUNTIFS(Calendrier!C190:AG190,"M")+COUNTIFS(Calendrier!C211:AG211,"M")+COUNTIFS(Calendrier!C233:AG233,"M")</f>
        <v>1</v>
      </c>
      <c r="D4" s="29">
        <f>COUNTIFS(Calendrier!C4:AG4,"C")+COUNTIFS(Calendrier!C24:AG24,"C")+COUNTIFS(Calendrier!C46:AG46,"C")+COUNTIFS(Calendrier!C67:AG67,"C")+COUNTIFS(Calendrier!C88:AG88,"C")+COUNTIFS(Calendrier!C107:AG107,"C")+COUNTIFS(Calendrier!C127:AG127,"C")+COUNTIFS(Calendrier!C148:AG148,"C")+COUNTIFS(Calendrier!C169:AG169,"C")+COUNTIFS(Calendrier!C190:AG190,"C")+COUNTIFS(Calendrier!C211:AG211,"C")+COUNTIFS(Calendrier!C233:AG233,"C")</f>
        <v>0</v>
      </c>
      <c r="E4" s="30">
        <f>+COUNTIFS(Calendrier!C4:AG4,"R")+COUNTIFS(Calendrier!C24:AG24,"R")+COUNTIFS(Calendrier!C46:AG46,"R")+COUNTIFS(Calendrier!C67:AG67,"R")+COUNTIFS(Calendrier!C88:AG88,"R")+COUNTIFS(Calendrier!C107:AG107,"R")+COUNTIFS(Calendrier!C127:AG127,"R")+COUNTIFS(Calendrier!C148:AG148,"R")+COUNTIFS(Calendrier!C169:AG169,"R")+COUNTIFS(Calendrier!C190:AG190,"R")+COUNTIFS(Calendrier!C211:AG211,"R")+COUNTIFS(Calendrier!C233:AG233,"R")</f>
        <v>0</v>
      </c>
      <c r="F4" s="30">
        <f>+COUNTIFS(Calendrier!C4:AG4,"G")+COUNTIFS(Calendrier!C24:AG24,"G")+COUNTIFS(Calendrier!C46:AG46,"G")+COUNTIFS(Calendrier!C67:AG67,"G")+COUNTIFS(Calendrier!C88:AG88,"G")+COUNTIFS(Calendrier!C107:AG107,"G")+COUNTIFS(Calendrier!C127:AG127,"G")+COUNTIFS(Calendrier!C148:AG148,"G")+COUNTIFS(Calendrier!C169:AG169,"G")+COUNTIFS(Calendrier!C190:AG190,"G")+COUNTIFS(Calendrier!C211:AG211,"G")+COUNTIFS(Calendrier!C233:AG233,"G")</f>
        <v>0</v>
      </c>
      <c r="L4" s="90"/>
      <c r="M4" s="90"/>
      <c r="N4" s="9"/>
    </row>
    <row r="5" spans="1:14" ht="15.75">
      <c r="A5" s="86">
        <f>Données!E17</f>
        <v>0</v>
      </c>
      <c r="B5" s="87"/>
      <c r="C5" s="30">
        <f>COUNTIFS(Calendrier!C5:AG5,"M")+COUNTIFS(Calendrier!C25:AG25,"M")+COUNTIFS(Calendrier!C47:AG47,"M")+COUNTIFS(Calendrier!C68:AG68,"M")+COUNTIFS(Calendrier!C89:AG89,"M")+COUNTIFS(Calendrier!C108:AG108,"M")+COUNTIFS(Calendrier!C128:AG128,"M")+COUNTIFS(Calendrier!C149:AG149,"M")+COUNTIFS(Calendrier!C170:AG170,"M")+COUNTIFS(Calendrier!C191:AG191,"M")+COUNTIFS(Calendrier!C212:AG212,"M")+COUNTIFS(Calendrier!C234:AG234,"M")</f>
        <v>0</v>
      </c>
      <c r="D5" s="29">
        <f>COUNTIFS(Calendrier!C5:AG5,"C")+COUNTIFS(Calendrier!C25:AG25,"C")+COUNTIFS(Calendrier!C47:AG47,"C")+COUNTIFS(Calendrier!C68:AG68,"C")+COUNTIFS(Calendrier!C89:AG89,"C")+COUNTIFS(Calendrier!C108:AG108,"C")+COUNTIFS(Calendrier!C128:AG128,"C")+COUNTIFS(Calendrier!C149:AG149,"C")+COUNTIFS(Calendrier!C170:AG170,"C")+COUNTIFS(Calendrier!C191:AG191,"C")+COUNTIFS(Calendrier!C212:AG212,"C")+COUNTIFS(Calendrier!C234:AG234,"C")</f>
        <v>0</v>
      </c>
      <c r="E5" s="30">
        <f>+COUNTIFS(Calendrier!C5:AG5,"R")+COUNTIFS(Calendrier!C25:AG25,"R")+COUNTIFS(Calendrier!C47:AG47,"R")+COUNTIFS(Calendrier!C68:AG68,"R")+COUNTIFS(Calendrier!C89:AG89,"R")+COUNTIFS(Calendrier!C108:AG108,"R")+COUNTIFS(Calendrier!C128:AG128,"R")+COUNTIFS(Calendrier!C149:AG149,"R")+COUNTIFS(Calendrier!C170:AG170,"R")+COUNTIFS(Calendrier!C191:AG191,"R")+COUNTIFS(Calendrier!C212:AG212,"R")+COUNTIFS(Calendrier!C234:AG234,"R")</f>
        <v>0</v>
      </c>
      <c r="F5" s="30">
        <f>+COUNTIFS(Calendrier!C6:AG6,"G")+COUNTIFS(Calendrier!C26:AG26,"G")+COUNTIFS(Calendrier!C48:AG48,"G")+COUNTIFS(Calendrier!C69:AG69,"G")+COUNTIFS(Calendrier!C90:AG90,"G")+COUNTIFS(Calendrier!C109:AG109,"G")+COUNTIFS(Calendrier!C129:AG129,"G")+COUNTIFS(Calendrier!C150:AG150,"G")+COUNTIFS(Calendrier!C171:AG171,"G")+COUNTIFS(Calendrier!C192:AG192,"G")+COUNTIFS(Calendrier!C213:AG213,"G")+COUNTIFS(Calendrier!C235:AG235,"G")</f>
        <v>0</v>
      </c>
      <c r="L5" s="9"/>
      <c r="M5" s="9"/>
      <c r="N5" s="9"/>
    </row>
    <row r="6" spans="1:14" ht="15.75">
      <c r="A6" s="86">
        <f>Données!E18</f>
        <v>0</v>
      </c>
      <c r="B6" s="87"/>
      <c r="C6" s="30">
        <f>COUNTIFS(Calendrier!C6:AG6,"M")+COUNTIFS(Calendrier!C26:AG26,"M")+COUNTIFS(Calendrier!C48:AG48,"M")+COUNTIFS(Calendrier!C69:AG69,"M")+COUNTIFS(Calendrier!C90:AG90,"M")+COUNTIFS(Calendrier!C109:AG109,"M")+COUNTIFS(Calendrier!C129:AG129,"M")+COUNTIFS(Calendrier!C150:AG150,"M")+COUNTIFS(Calendrier!C171:AG171,"M")+COUNTIFS(Calendrier!C192:AG192,"M")+COUNTIFS(Calendrier!C213:AG213,"M")+COUNTIFS(Calendrier!C235:AG235,"M")</f>
        <v>0</v>
      </c>
      <c r="D6" s="29">
        <f>COUNTIFS(Calendrier!C6:AG6,"C")+COUNTIFS(Calendrier!C26:AG26,"C")+COUNTIFS(Calendrier!C48:AG48,"C")+COUNTIFS(Calendrier!C69:AG69,"C")+COUNTIFS(Calendrier!C90:AG90,"C")+COUNTIFS(Calendrier!C109:AG109,"C")+COUNTIFS(Calendrier!C129:AG129,"C")+COUNTIFS(Calendrier!C150:AG150,"C")+COUNTIFS(Calendrier!C171:AG171,"C")+COUNTIFS(Calendrier!C192:AG192,"C")+COUNTIFS(Calendrier!C213:AG213,"C")+COUNTIFS(Calendrier!C235:AG235,"C")</f>
        <v>0</v>
      </c>
      <c r="E6" s="30">
        <f>+COUNTIFS(Calendrier!C6:AG6,"R")+COUNTIFS(Calendrier!C26:AG26,"R")+COUNTIFS(Calendrier!C48:AG48,"R")+COUNTIFS(Calendrier!C69:AG69,"R")+COUNTIFS(Calendrier!C90:AG90,"R")+COUNTIFS(Calendrier!C109:AG109,"R")+COUNTIFS(Calendrier!C129:AG129,"R")+COUNTIFS(Calendrier!C150:AG150,"R")+COUNTIFS(Calendrier!C171:AG171,"R")+COUNTIFS(Calendrier!C192:AG192,"R")+COUNTIFS(Calendrier!C213:AG213,"R")+COUNTIFS(Calendrier!C235:AG235,"R")</f>
        <v>0</v>
      </c>
      <c r="F6" s="30">
        <f>+COUNTIFS(Calendrier!C7:AG7,"G")+COUNTIFS(Calendrier!C27:AG27,"G")+COUNTIFS(Calendrier!C49:AG49,"G")+COUNTIFS(Calendrier!C70:AG70,"G")+COUNTIFS(Calendrier!C91:AG91,"G")+COUNTIFS(Calendrier!C110:AG110,"G")+COUNTIFS(Calendrier!C130:AG130,"G")+COUNTIFS(Calendrier!C151:AG151,"G")+COUNTIFS(Calendrier!C172:AG172,"G")+COUNTIFS(Calendrier!C193:AG193,"G")+COUNTIFS(Calendrier!C214:AG214,"G")+COUNTIFS(Calendrier!C236:AG236,"G")</f>
        <v>0</v>
      </c>
      <c r="L6" s="9"/>
      <c r="M6" s="9"/>
      <c r="N6" s="9"/>
    </row>
    <row r="7" spans="1:14" ht="15.75">
      <c r="A7" s="86">
        <f>Données!E19</f>
        <v>0</v>
      </c>
      <c r="B7" s="87"/>
      <c r="C7" s="30">
        <f>COUNTIFS(Calendrier!C7:AG7,"M")+COUNTIFS(Calendrier!C27:AG27,"M")+COUNTIFS(Calendrier!C49:AG49,"M")+COUNTIFS(Calendrier!C70:AG70,"M")+COUNTIFS(Calendrier!C91:AG91,"M")+COUNTIFS(Calendrier!C110:AG110,"M")+COUNTIFS(Calendrier!C130:AG130,"M")+COUNTIFS(Calendrier!C151:AG151,"M")+COUNTIFS(Calendrier!C172:AG172,"M")+COUNTIFS(Calendrier!C193:AG193,"M")+COUNTIFS(Calendrier!C214:AG214,"M")+COUNTIFS(Calendrier!C236:AG236,"M")</f>
        <v>0</v>
      </c>
      <c r="D7" s="29">
        <f>COUNTIFS(Calendrier!C7:AG7,"C")+COUNTIFS(Calendrier!C27:AG27,"C")+COUNTIFS(Calendrier!C49:AG49,"C")+COUNTIFS(Calendrier!C70:AG70,"C")+COUNTIFS(Calendrier!C91:AG91,"C")+COUNTIFS(Calendrier!C110:AG110,"C")+COUNTIFS(Calendrier!C130:AG130,"C")+COUNTIFS(Calendrier!C151:AG151,"C")+COUNTIFS(Calendrier!C172:AG172,"C")+COUNTIFS(Calendrier!C193:AG193,"C")+COUNTIFS(Calendrier!C214:AG214,"C")+COUNTIFS(Calendrier!C236:AG236,"C")</f>
        <v>0</v>
      </c>
      <c r="E7" s="30">
        <f>+COUNTIFS(Calendrier!C7:AG7,"R")+COUNTIFS(Calendrier!C27:AG27,"R")+COUNTIFS(Calendrier!C49:AG49,"R")+COUNTIFS(Calendrier!C70:AG70,"R")+COUNTIFS(Calendrier!C91:AG91,"R")+COUNTIFS(Calendrier!C110:AG110,"R")+COUNTIFS(Calendrier!C130:AG130,"R")+COUNTIFS(Calendrier!C151:AG151,"R")+COUNTIFS(Calendrier!C172:AG172,"R")+COUNTIFS(Calendrier!C193:AG193,"R")+COUNTIFS(Calendrier!C214:AG214,"R")+COUNTIFS(Calendrier!C236:AG236,"R")</f>
        <v>0</v>
      </c>
      <c r="F7" s="30">
        <f>+COUNTIFS(Calendrier!C8:AG8,"G")+COUNTIFS(Calendrier!C28:AG28,"G")+COUNTIFS(Calendrier!C50:AG50,"G")+COUNTIFS(Calendrier!C71:AG71,"G")+COUNTIFS(Calendrier!C92:AG92,"G")+COUNTIFS(Calendrier!C111:AG111,"G")+COUNTIFS(Calendrier!C131:AG131,"G")+COUNTIFS(Calendrier!C152:AG152,"G")+COUNTIFS(Calendrier!C173:AG173,"G")+COUNTIFS(Calendrier!C194:AG194,"G")+COUNTIFS(Calendrier!C215:AG215,"G")+COUNTIFS(Calendrier!C237:AG237,"G")</f>
        <v>0</v>
      </c>
      <c r="L7" s="9"/>
      <c r="M7" s="9"/>
      <c r="N7" s="9"/>
    </row>
    <row r="8" spans="1:14" ht="15.75">
      <c r="A8" s="86">
        <f>Données!E20</f>
        <v>0</v>
      </c>
      <c r="B8" s="87"/>
      <c r="C8" s="30">
        <f>COUNTIFS(Calendrier!C8:AG8,"M")+COUNTIFS(Calendrier!C28:AG28,"M")+COUNTIFS(Calendrier!C50:AG50,"M")+COUNTIFS(Calendrier!C71:AG71,"M")+COUNTIFS(Calendrier!C92:AG92,"M")+COUNTIFS(Calendrier!C111:AG111,"M")+COUNTIFS(Calendrier!C131:AG131,"M")+COUNTIFS(Calendrier!C152:AG152,"M")+COUNTIFS(Calendrier!C173:AG173,"M")+COUNTIFS(Calendrier!C194:AG194,"M")+COUNTIFS(Calendrier!C215:AG215,"M")+COUNTIFS(Calendrier!C237:AG237,"M")</f>
        <v>0</v>
      </c>
      <c r="D8" s="29">
        <f>COUNTIFS(Calendrier!C8:AG8,"C")+COUNTIFS(Calendrier!C28:AG28,"C")+COUNTIFS(Calendrier!C50:AG50,"C")+COUNTIFS(Calendrier!C71:AG71,"C")+COUNTIFS(Calendrier!C92:AG92,"C")+COUNTIFS(Calendrier!C111:AG111,"C")+COUNTIFS(Calendrier!C131:AG131,"C")+COUNTIFS(Calendrier!C152:AG152,"C")+COUNTIFS(Calendrier!C173:AG173,"C")+COUNTIFS(Calendrier!C194:AG194,"C")+COUNTIFS(Calendrier!C215:AG215,"C")+COUNTIFS(Calendrier!C237:AG237,"C")</f>
        <v>0</v>
      </c>
      <c r="E8" s="30">
        <f>+COUNTIFS(Calendrier!C8:AG8,"R")+COUNTIFS(Calendrier!C28:AG28,"R")+COUNTIFS(Calendrier!C50:AG50,"R")+COUNTIFS(Calendrier!C71:AG71,"R")+COUNTIFS(Calendrier!C92:AG92,"R")+COUNTIFS(Calendrier!C111:AG111,"R")+COUNTIFS(Calendrier!C131:AG131,"R")+COUNTIFS(Calendrier!C152:AG152,"R")+COUNTIFS(Calendrier!C173:AG173,"R")+COUNTIFS(Calendrier!C194:AG194,"R")+COUNTIFS(Calendrier!C215:AG215,"R")+COUNTIFS(Calendrier!C237:AG237,"R")</f>
        <v>0</v>
      </c>
      <c r="F8" s="30">
        <f>+COUNTIFS(Calendrier!C9:AG9,"G")+COUNTIFS(Calendrier!C29:AG29,"G")+COUNTIFS(Calendrier!C51:AG51,"G")+COUNTIFS(Calendrier!C72:AG72,"G")+COUNTIFS(Calendrier!C93:AG93,"G")+COUNTIFS(Calendrier!C112:AG112,"G")+COUNTIFS(Calendrier!C132:AG132,"G")+COUNTIFS(Calendrier!C153:AG153,"G")+COUNTIFS(Calendrier!C174:AG174,"G")+COUNTIFS(Calendrier!C195:AG195,"G")+COUNTIFS(Calendrier!C216:AG216,"G")+COUNTIFS(Calendrier!C238:AG238,"G")</f>
        <v>0</v>
      </c>
      <c r="L8" s="9"/>
      <c r="M8" s="9"/>
      <c r="N8" s="9"/>
    </row>
    <row r="9" spans="1:14" ht="15.75">
      <c r="A9" s="86">
        <f>Données!E21</f>
        <v>0</v>
      </c>
      <c r="B9" s="87"/>
      <c r="C9" s="30">
        <f>COUNTIFS(Calendrier!C9:AG9,"M")+COUNTIFS(Calendrier!C29:AG29,"M")+COUNTIFS(Calendrier!C51:AG51,"M")+COUNTIFS(Calendrier!C72:AG72,"M")+COUNTIFS(Calendrier!C93:AG93,"M")+COUNTIFS(Calendrier!C112:AG112,"M")+COUNTIFS(Calendrier!C132:AG132,"M")+COUNTIFS(Calendrier!C153:AG153,"M")+COUNTIFS(Calendrier!C174:AG174,"M")+COUNTIFS(Calendrier!C195:AG195,"M")+COUNTIFS(Calendrier!C216:AG216,"M")+COUNTIFS(Calendrier!C238:AG238,"M")</f>
        <v>0</v>
      </c>
      <c r="D9" s="29">
        <f>COUNTIFS(Calendrier!C9:AG9,"C")+COUNTIFS(Calendrier!C29:AG29,"C")+COUNTIFS(Calendrier!C51:AG51,"C")+COUNTIFS(Calendrier!C72:AG72,"C")+COUNTIFS(Calendrier!C93:AG93,"C")+COUNTIFS(Calendrier!C112:AG112,"C")+COUNTIFS(Calendrier!C132:AG132,"C")+COUNTIFS(Calendrier!C153:AG153,"C")+COUNTIFS(Calendrier!C174:AG174,"C")+COUNTIFS(Calendrier!C195:AG195,"C")+COUNTIFS(Calendrier!C216:AG216,"C")+COUNTIFS(Calendrier!C238:AG238,"C")</f>
        <v>0</v>
      </c>
      <c r="E9" s="30">
        <f>+COUNTIFS(Calendrier!C9:AG9,"R")+COUNTIFS(Calendrier!C29:AG29,"R")+COUNTIFS(Calendrier!C51:AG51,"R")+COUNTIFS(Calendrier!C72:AG72,"R")+COUNTIFS(Calendrier!C93:AG93,"R")+COUNTIFS(Calendrier!C112:AG112,"R")+COUNTIFS(Calendrier!C132:AG132,"R")+COUNTIFS(Calendrier!C153:AG153,"R")+COUNTIFS(Calendrier!C174:AG174,"R")+COUNTIFS(Calendrier!C195:AG195,"R")+COUNTIFS(Calendrier!C216:AG216,"R")+COUNTIFS(Calendrier!C238:AG238,"R")</f>
        <v>0</v>
      </c>
      <c r="F9" s="30">
        <f>+COUNTIFS(Calendrier!C10:AG10,"G")+COUNTIFS(Calendrier!C30:AG30,"G")+COUNTIFS(Calendrier!C52:AG52,"G")+COUNTIFS(Calendrier!C73:AG73,"G")+COUNTIFS(Calendrier!C94:AG94,"G")+COUNTIFS(Calendrier!C113:AG113,"G")+COUNTIFS(Calendrier!C133:AG133,"G")+COUNTIFS(Calendrier!C154:AG154,"G")+COUNTIFS(Calendrier!C175:AG175,"G")+COUNTIFS(Calendrier!C196:AG196,"G")+COUNTIFS(Calendrier!C217:AG217,"G")+COUNTIFS(Calendrier!C239:AG239,"G")</f>
        <v>0</v>
      </c>
      <c r="L9" s="9"/>
      <c r="M9" s="9"/>
      <c r="N9" s="9"/>
    </row>
    <row r="10" spans="1:14" ht="15.75">
      <c r="A10" s="86">
        <f>Données!E22</f>
        <v>0</v>
      </c>
      <c r="B10" s="87"/>
      <c r="C10" s="30">
        <f>COUNTIFS(Calendrier!C10:AG10,"M")+COUNTIFS(Calendrier!C30:AG30,"M")+COUNTIFS(Calendrier!C52:AG52,"M")+COUNTIFS(Calendrier!C73:AG73,"M")+COUNTIFS(Calendrier!C94:AG94,"M")+COUNTIFS(Calendrier!C113:AG113,"M")+COUNTIFS(Calendrier!C133:AG133,"M")+COUNTIFS(Calendrier!C154:AG154,"M")+COUNTIFS(Calendrier!C175:AG175,"M")+COUNTIFS(Calendrier!C196:AG196,"M")+COUNTIFS(Calendrier!C217:AG217,"M")+COUNTIFS(Calendrier!C239:AG239,"M")</f>
        <v>0</v>
      </c>
      <c r="D10" s="29">
        <f>COUNTIFS(Calendrier!C10:AG10,"C")+COUNTIFS(Calendrier!C30:AG30,"C")+COUNTIFS(Calendrier!C52:AG52,"C")+COUNTIFS(Calendrier!C73:AG73,"C")+COUNTIFS(Calendrier!C94:AG94,"C")+COUNTIFS(Calendrier!C113:AG113,"C")+COUNTIFS(Calendrier!C133:AG133,"C")+COUNTIFS(Calendrier!C154:AG154,"C")+COUNTIFS(Calendrier!C175:AG175,"C")+COUNTIFS(Calendrier!C196:AG196,"C")+COUNTIFS(Calendrier!C217:AG217,"C")+COUNTIFS(Calendrier!C239:AG239,"C")</f>
        <v>0</v>
      </c>
      <c r="E10" s="30">
        <f>+COUNTIFS(Calendrier!C10:AG10,"R")+COUNTIFS(Calendrier!C30:AG30,"R")+COUNTIFS(Calendrier!C52:AG52,"R")+COUNTIFS(Calendrier!C73:AG73,"R")+COUNTIFS(Calendrier!C94:AG94,"R")+COUNTIFS(Calendrier!C113:AG113,"R")+COUNTIFS(Calendrier!C133:AG133,"R")+COUNTIFS(Calendrier!C154:AG154,"R")+COUNTIFS(Calendrier!C175:AG175,"R")+COUNTIFS(Calendrier!C196:AG196,"R")+COUNTIFS(Calendrier!C217:AG217,"R")+COUNTIFS(Calendrier!C239:AG239,"R")</f>
        <v>0</v>
      </c>
      <c r="F10" s="30">
        <f>+COUNTIFS(Calendrier!C11:AG11,"G")+COUNTIFS(Calendrier!C31:AG31,"G")+COUNTIFS(Calendrier!C53:AG53,"G")+COUNTIFS(Calendrier!C74:AG74,"G")+COUNTIFS(Calendrier!C95:AG95,"G")+COUNTIFS(Calendrier!C114:AG114,"G")+COUNTIFS(Calendrier!C134:AG134,"G")+COUNTIFS(Calendrier!C155:AG155,"G")+COUNTIFS(Calendrier!C176:AG176,"G")+COUNTIFS(Calendrier!C197:AG197,"G")+COUNTIFS(Calendrier!C218:AG218,"G")+COUNTIFS(Calendrier!C240:AG240,"G")</f>
        <v>0</v>
      </c>
      <c r="L10" s="9"/>
      <c r="M10" s="9"/>
      <c r="N10" s="9"/>
    </row>
    <row r="11" spans="1:14" ht="15.75">
      <c r="A11" s="86">
        <f>Données!E23</f>
        <v>0</v>
      </c>
      <c r="B11" s="87"/>
      <c r="C11" s="30">
        <f>COUNTIFS(Calendrier!C11:AG11,"M")+COUNTIFS(Calendrier!C31:AG31,"M")+COUNTIFS(Calendrier!C53:AG53,"M")+COUNTIFS(Calendrier!C74:AG74,"M")+COUNTIFS(Calendrier!C95:AG95,"M")+COUNTIFS(Calendrier!C114:AG114,"M")+COUNTIFS(Calendrier!C134:AG134,"M")+COUNTIFS(Calendrier!C155:AG155,"M")+COUNTIFS(Calendrier!C176:AG176,"M")+COUNTIFS(Calendrier!C197:AG197,"M")+COUNTIFS(Calendrier!C218:AG218,"M")+COUNTIFS(Calendrier!C240:AG240,"M")</f>
        <v>0</v>
      </c>
      <c r="D11" s="29">
        <f>COUNTIFS(Calendrier!C11:AG11,"C")+COUNTIFS(Calendrier!C31:AG31,"C")+COUNTIFS(Calendrier!C53:AG53,"C")+COUNTIFS(Calendrier!C74:AG74,"C")+COUNTIFS(Calendrier!C95:AG95,"C")+COUNTIFS(Calendrier!C114:AG114,"C")+COUNTIFS(Calendrier!C134:AG134,"C")+COUNTIFS(Calendrier!C155:AG155,"C")+COUNTIFS(Calendrier!C176:AG176,"C")+COUNTIFS(Calendrier!C197:AG197,"C")+COUNTIFS(Calendrier!C218:AG218,"C")+COUNTIFS(Calendrier!C240:AG240,"C")</f>
        <v>0</v>
      </c>
      <c r="E11" s="30">
        <f>+COUNTIFS(Calendrier!C11:AG11,"R")+COUNTIFS(Calendrier!C31:AG31,"R")+COUNTIFS(Calendrier!C53:AG53,"R")+COUNTIFS(Calendrier!C74:AG74,"R")+COUNTIFS(Calendrier!C95:AG95,"R")+COUNTIFS(Calendrier!C114:AG114,"R")+COUNTIFS(Calendrier!C134:AG134,"R")+COUNTIFS(Calendrier!C155:AG155,"R")+COUNTIFS(Calendrier!C176:AG176,"R")+COUNTIFS(Calendrier!C197:AG197,"R")+COUNTIFS(Calendrier!C218:AG218,"R")+COUNTIFS(Calendrier!C240:AG240,"R")</f>
        <v>0</v>
      </c>
      <c r="F11" s="30">
        <f>+COUNTIFS(Calendrier!C12:AG12,"G")+COUNTIFS(Calendrier!C32:AG32,"G")+COUNTIFS(Calendrier!C54:AG54,"G")+COUNTIFS(Calendrier!C75:AG75,"G")+COUNTIFS(Calendrier!C96:AG96,"G")+COUNTIFS(Calendrier!C115:AG115,"G")+COUNTIFS(Calendrier!C135:AG135,"G")+COUNTIFS(Calendrier!C156:AG156,"G")+COUNTIFS(Calendrier!C177:AG177,"G")+COUNTIFS(Calendrier!C198:AG198,"G")+COUNTIFS(Calendrier!C219:AG219,"G")+COUNTIFS(Calendrier!C241:AG241,"G")</f>
        <v>0</v>
      </c>
      <c r="L11" s="9"/>
      <c r="M11" s="9"/>
      <c r="N11" s="9"/>
    </row>
    <row r="12" spans="1:14" ht="15.75">
      <c r="A12" s="86">
        <f>Données!E24</f>
        <v>0</v>
      </c>
      <c r="B12" s="87"/>
      <c r="C12" s="30">
        <f>COUNTIFS(Calendrier!C13:AG13,"M")+COUNTIFS(Calendrier!C33:AG33,"M")+COUNTIFS(Calendrier!C55:AG55,"M")+COUNTIFS(Calendrier!C76:AG76,"M")+COUNTIFS(Calendrier!C97:AG97,"M")+COUNTIFS(Calendrier!C116:AG116,"M")+COUNTIFS(Calendrier!C136:AG136,"M")+COUNTIFS(Calendrier!C157:AG157,"M")+COUNTIFS(Calendrier!C178:AG178,"M")+COUNTIFS(Calendrier!C199:AG199,"M")+COUNTIFS(Calendrier!C220:AG220,"M")+COUNTIFS(Calendrier!C242:AG242,"M")</f>
        <v>0</v>
      </c>
      <c r="D12" s="29">
        <f>COUNTIFS(Calendrier!C13:AG13,"C")+COUNTIFS(Calendrier!C33:AG33,"C")+COUNTIFS(Calendrier!C55:AG55,"C")+COUNTIFS(Calendrier!C76:AG76,"C")+COUNTIFS(Calendrier!C97:AG97,"C")+COUNTIFS(Calendrier!C116:AG116,"C")+COUNTIFS(Calendrier!C136:AG136,"C")+COUNTIFS(Calendrier!C157:AG157,"C")+COUNTIFS(Calendrier!C178:AG178,"C")+COUNTIFS(Calendrier!C199:AG199,"C")+COUNTIFS(Calendrier!C220:AG220,"C")+COUNTIFS(Calendrier!C242:AG242,"C")</f>
        <v>0</v>
      </c>
      <c r="E12" s="30">
        <f>+COUNTIFS(Calendrier!C13:AG13,"R")+COUNTIFS(Calendrier!C33:AG33,"R")+COUNTIFS(Calendrier!C55:AG55,"R")+COUNTIFS(Calendrier!C76:AG76,"R")+COUNTIFS(Calendrier!C97:AG97,"R")+COUNTIFS(Calendrier!C116:AG116,"R")+COUNTIFS(Calendrier!C136:AG136,"R")+COUNTIFS(Calendrier!C157:AG157,"R")+COUNTIFS(Calendrier!C178:AG178,"R")+COUNTIFS(Calendrier!C199:AG199,"R")+COUNTIFS(Calendrier!C220:AG220,"R")+COUNTIFS(Calendrier!C242:AG242,"R")</f>
        <v>0</v>
      </c>
      <c r="F12" s="30">
        <f>+COUNTIFS(Calendrier!C13:AG13,"G")+COUNTIFS(Calendrier!C33:AG33,"G")+COUNTIFS(Calendrier!C55:AG55,"G")+COUNTIFS(Calendrier!C76:AG76,"G")+COUNTIFS(Calendrier!C97:AG97,"G")+COUNTIFS(Calendrier!C116:AG116,"G")+COUNTIFS(Calendrier!C136:AG136,"G")+COUNTIFS(Calendrier!C157:AG157,"G")+COUNTIFS(Calendrier!C178:AG178,"G")+COUNTIFS(Calendrier!C199:AG199,"G")+COUNTIFS(Calendrier!C220:AG220,"G")+COUNTIFS(Calendrier!C242:AG242,"G")</f>
        <v>0</v>
      </c>
      <c r="L12" s="10"/>
      <c r="M12" s="10"/>
      <c r="N12" s="9"/>
    </row>
    <row r="13" spans="1:14" ht="15.75">
      <c r="A13" s="86">
        <f>Données!E25</f>
        <v>0</v>
      </c>
      <c r="B13" s="87"/>
      <c r="C13" s="4"/>
      <c r="D13" s="4"/>
      <c r="E13" s="4"/>
      <c r="F13" s="4"/>
    </row>
    <row r="14" spans="1:14" ht="15.75">
      <c r="A14" s="86">
        <f>Données!E26</f>
        <v>0</v>
      </c>
      <c r="B14" s="87"/>
      <c r="C14" s="4"/>
      <c r="D14" s="4"/>
      <c r="E14" s="4"/>
      <c r="F14" s="4"/>
    </row>
    <row r="15" spans="1:14" ht="15.75">
      <c r="A15" s="86">
        <f>Données!E27</f>
        <v>0</v>
      </c>
      <c r="B15" s="87"/>
      <c r="C15" s="4"/>
      <c r="D15" s="4"/>
      <c r="E15" s="4"/>
      <c r="F15" s="4"/>
    </row>
    <row r="16" spans="1:14" ht="15.75">
      <c r="A16" s="86">
        <f>Données!E28</f>
        <v>0</v>
      </c>
      <c r="B16" s="87"/>
      <c r="C16" s="4"/>
      <c r="D16" s="4"/>
      <c r="E16" s="4"/>
      <c r="F16" s="4"/>
    </row>
    <row r="17" spans="1:6" ht="15.75">
      <c r="A17" s="86">
        <f>Données!E29</f>
        <v>0</v>
      </c>
      <c r="B17" s="87"/>
      <c r="C17" s="4"/>
      <c r="D17" s="4"/>
      <c r="E17" s="4"/>
      <c r="F17" s="4"/>
    </row>
    <row r="18" spans="1:6" ht="15.75">
      <c r="A18" s="86"/>
      <c r="B18" s="87"/>
    </row>
  </sheetData>
  <sheetProtection formatCells="0" selectLockedCells="1"/>
  <mergeCells count="19">
    <mergeCell ref="A15:B15"/>
    <mergeCell ref="A16:B16"/>
    <mergeCell ref="A17:B17"/>
    <mergeCell ref="A18:B18"/>
    <mergeCell ref="L4:M4"/>
    <mergeCell ref="A3:B3"/>
    <mergeCell ref="A13:B13"/>
    <mergeCell ref="A12:B12"/>
    <mergeCell ref="A6:B6"/>
    <mergeCell ref="A14:B14"/>
    <mergeCell ref="C1:E1"/>
    <mergeCell ref="A9:B9"/>
    <mergeCell ref="A10:B10"/>
    <mergeCell ref="A11:B11"/>
    <mergeCell ref="A2:B2"/>
    <mergeCell ref="A7:B7"/>
    <mergeCell ref="A4:B4"/>
    <mergeCell ref="A5:B5"/>
    <mergeCell ref="A8:B8"/>
  </mergeCells>
  <phoneticPr fontId="3" type="noConversion"/>
  <conditionalFormatting sqref="D6:F6 C3:C17 E3:F17">
    <cfRule type="cellIs" dxfId="40" priority="5" stopIfTrue="1" operator="greaterThan">
      <formula>14</formula>
    </cfRule>
    <cfRule type="cellIs" dxfId="39" priority="6" stopIfTrue="1" operator="equal">
      <formula>0</formula>
    </cfRule>
  </conditionalFormatting>
  <conditionalFormatting sqref="A3:B18">
    <cfRule type="expression" dxfId="37" priority="9" stopIfTrue="1">
      <formula>CELL("row")=ROW()</formula>
    </cfRule>
  </conditionalFormatting>
  <conditionalFormatting sqref="F7 D3:D17">
    <cfRule type="cellIs" dxfId="38" priority="10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indexed="51"/>
  </sheetPr>
  <dimension ref="A1:J53"/>
  <sheetViews>
    <sheetView workbookViewId="0">
      <selection activeCell="D29" sqref="D29"/>
    </sheetView>
  </sheetViews>
  <sheetFormatPr baseColWidth="10" defaultColWidth="10.85546875" defaultRowHeight="12.75"/>
  <cols>
    <col min="1" max="2" width="10.85546875" style="13"/>
    <col min="3" max="3" width="25.140625" style="13" bestFit="1" customWidth="1"/>
    <col min="4" max="4" width="10.85546875" style="13"/>
    <col min="5" max="5" width="24.140625" style="13" customWidth="1"/>
    <col min="6" max="6" width="17.140625" style="13" bestFit="1" customWidth="1"/>
    <col min="7" max="7" width="10.85546875" style="13"/>
    <col min="8" max="10" width="25.7109375" style="13" customWidth="1"/>
    <col min="11" max="16384" width="10.85546875" style="13"/>
  </cols>
  <sheetData>
    <row r="1" spans="1:10">
      <c r="A1" s="13" t="s">
        <v>0</v>
      </c>
      <c r="B1" s="13">
        <v>1</v>
      </c>
      <c r="C1" s="14" t="s">
        <v>17</v>
      </c>
      <c r="D1" s="15"/>
      <c r="E1" s="16"/>
      <c r="F1" s="16"/>
    </row>
    <row r="2" spans="1:10">
      <c r="A2" s="13" t="s">
        <v>1</v>
      </c>
      <c r="B2" s="13">
        <v>2</v>
      </c>
      <c r="C2" s="11">
        <f>DATE(An,1,1)</f>
        <v>42370</v>
      </c>
      <c r="D2" s="17"/>
      <c r="F2" s="16"/>
      <c r="H2" s="16"/>
      <c r="I2" s="16"/>
    </row>
    <row r="3" spans="1:10">
      <c r="A3" s="13" t="s">
        <v>2</v>
      </c>
      <c r="B3" s="13">
        <v>3</v>
      </c>
      <c r="C3" s="11"/>
      <c r="D3" s="17"/>
      <c r="F3" s="16"/>
    </row>
    <row r="4" spans="1:10">
      <c r="A4" s="13" t="s">
        <v>3</v>
      </c>
      <c r="B4" s="13">
        <v>4</v>
      </c>
      <c r="C4" s="11">
        <f>FLOOR(DAY(MINUTE(An/38)/2+56)&amp;"/5/"&amp;An,7)-34</f>
        <v>42456</v>
      </c>
      <c r="D4" s="17"/>
      <c r="F4" s="16"/>
    </row>
    <row r="5" spans="1:10">
      <c r="A5" s="13" t="s">
        <v>4</v>
      </c>
      <c r="B5" s="13">
        <v>5</v>
      </c>
      <c r="C5" s="11">
        <f>C4+1</f>
        <v>42457</v>
      </c>
      <c r="D5" s="17"/>
      <c r="F5" s="16"/>
    </row>
    <row r="6" spans="1:10">
      <c r="A6" s="13" t="s">
        <v>5</v>
      </c>
      <c r="B6" s="13">
        <v>6</v>
      </c>
      <c r="C6" s="11">
        <f>DATE(An,5,1)</f>
        <v>42491</v>
      </c>
      <c r="D6" s="17"/>
      <c r="E6" s="16"/>
      <c r="F6" s="16"/>
    </row>
    <row r="7" spans="1:10">
      <c r="A7" s="13" t="s">
        <v>6</v>
      </c>
      <c r="B7" s="13">
        <v>7</v>
      </c>
      <c r="C7" s="11">
        <f>C4+39</f>
        <v>42495</v>
      </c>
      <c r="D7" s="17"/>
      <c r="E7" s="16"/>
      <c r="F7" s="16"/>
      <c r="G7" s="18">
        <v>1</v>
      </c>
      <c r="H7" s="92" t="s">
        <v>31</v>
      </c>
      <c r="I7" s="92"/>
      <c r="J7" s="92"/>
    </row>
    <row r="8" spans="1:10">
      <c r="A8" s="13" t="s">
        <v>7</v>
      </c>
      <c r="B8" s="13">
        <v>8</v>
      </c>
      <c r="C8" s="11">
        <f>DATE(An,5,8)</f>
        <v>42498</v>
      </c>
      <c r="D8" s="17"/>
      <c r="E8" s="16"/>
      <c r="F8" s="16"/>
      <c r="G8" s="18">
        <v>2</v>
      </c>
      <c r="H8" s="91" t="s">
        <v>32</v>
      </c>
      <c r="I8" s="91"/>
      <c r="J8" s="91"/>
    </row>
    <row r="9" spans="1:10">
      <c r="A9" s="13" t="s">
        <v>8</v>
      </c>
      <c r="B9" s="13">
        <v>9</v>
      </c>
      <c r="C9" s="11">
        <f>C4+49</f>
        <v>42505</v>
      </c>
      <c r="D9" s="17"/>
      <c r="E9" s="16"/>
      <c r="F9" s="16"/>
      <c r="G9" s="18">
        <v>3</v>
      </c>
      <c r="H9" s="91" t="s">
        <v>33</v>
      </c>
      <c r="I9" s="91"/>
      <c r="J9" s="91"/>
    </row>
    <row r="10" spans="1:10">
      <c r="A10" s="13" t="s">
        <v>9</v>
      </c>
      <c r="B10" s="13">
        <v>10</v>
      </c>
      <c r="C10" s="11">
        <f>C4+50</f>
        <v>42506</v>
      </c>
      <c r="D10" s="17"/>
      <c r="E10" s="16"/>
      <c r="F10" s="16"/>
      <c r="G10" s="18">
        <v>4</v>
      </c>
      <c r="H10" s="91" t="s">
        <v>34</v>
      </c>
      <c r="I10" s="91"/>
      <c r="J10" s="91"/>
    </row>
    <row r="11" spans="1:10">
      <c r="A11" s="13" t="s">
        <v>10</v>
      </c>
      <c r="B11" s="13">
        <v>11</v>
      </c>
      <c r="C11" s="11">
        <f>DATE(An,7,14)</f>
        <v>42565</v>
      </c>
      <c r="D11" s="17"/>
      <c r="E11" s="16"/>
      <c r="F11" s="16"/>
      <c r="G11" s="18">
        <v>5</v>
      </c>
      <c r="H11" s="91" t="s">
        <v>35</v>
      </c>
      <c r="I11" s="91"/>
      <c r="J11" s="91"/>
    </row>
    <row r="12" spans="1:10">
      <c r="A12" s="13" t="s">
        <v>11</v>
      </c>
      <c r="B12" s="13">
        <v>12</v>
      </c>
      <c r="C12" s="11">
        <f>DATE(An,8,15)</f>
        <v>42597</v>
      </c>
      <c r="D12" s="17"/>
      <c r="E12" s="16"/>
      <c r="F12" s="16"/>
      <c r="G12" s="18">
        <v>6</v>
      </c>
      <c r="H12" s="91" t="s">
        <v>38</v>
      </c>
      <c r="I12" s="91"/>
      <c r="J12" s="91"/>
    </row>
    <row r="13" spans="1:10" ht="13.5" thickBot="1">
      <c r="C13" s="11">
        <f>DATE(An,11,1)</f>
        <v>42675</v>
      </c>
      <c r="D13" s="17"/>
      <c r="E13" s="16"/>
      <c r="F13" s="16"/>
      <c r="G13" s="18">
        <v>7</v>
      </c>
      <c r="H13" s="91" t="s">
        <v>39</v>
      </c>
      <c r="I13" s="91"/>
      <c r="J13" s="91"/>
    </row>
    <row r="14" spans="1:10">
      <c r="C14" s="11">
        <f>DATE(An,11,11)</f>
        <v>42685</v>
      </c>
      <c r="D14" s="17"/>
      <c r="E14" s="6" t="s">
        <v>30</v>
      </c>
      <c r="F14" s="5"/>
      <c r="G14" s="18">
        <v>8</v>
      </c>
      <c r="H14" s="91"/>
      <c r="I14" s="91"/>
      <c r="J14" s="91"/>
    </row>
    <row r="15" spans="1:10" ht="13.5" thickBot="1">
      <c r="A15" s="19" t="s">
        <v>15</v>
      </c>
      <c r="B15" s="20" t="s">
        <v>16</v>
      </c>
      <c r="C15" s="12">
        <f>DATE(An,12,25)</f>
        <v>42729</v>
      </c>
      <c r="E15" s="93"/>
      <c r="F15" s="21"/>
      <c r="G15" s="18">
        <v>9</v>
      </c>
      <c r="H15" s="91"/>
      <c r="I15" s="91"/>
      <c r="J15" s="91"/>
    </row>
    <row r="16" spans="1:10">
      <c r="A16" s="22" t="s">
        <v>18</v>
      </c>
      <c r="B16" s="22"/>
      <c r="E16" s="93"/>
      <c r="F16" s="21"/>
      <c r="G16" s="16"/>
      <c r="I16" s="13">
        <v>2003</v>
      </c>
    </row>
    <row r="17" spans="1:9">
      <c r="A17" s="22" t="s">
        <v>20</v>
      </c>
      <c r="B17" s="22"/>
      <c r="D17" s="16"/>
      <c r="E17" s="93"/>
      <c r="F17" s="21"/>
      <c r="G17" s="16"/>
      <c r="I17" s="13">
        <v>2004</v>
      </c>
    </row>
    <row r="18" spans="1:9">
      <c r="A18" s="23" t="s">
        <v>19</v>
      </c>
      <c r="B18" s="23"/>
      <c r="D18" s="16"/>
      <c r="E18" s="93"/>
      <c r="F18" s="21"/>
      <c r="G18" s="16"/>
      <c r="I18" s="13">
        <v>2005</v>
      </c>
    </row>
    <row r="19" spans="1:9">
      <c r="A19" s="23" t="s">
        <v>21</v>
      </c>
      <c r="B19" s="23"/>
      <c r="D19" s="16"/>
      <c r="E19" s="93"/>
      <c r="F19" s="21"/>
      <c r="G19" s="16"/>
      <c r="I19" s="13">
        <v>2006</v>
      </c>
    </row>
    <row r="20" spans="1:9">
      <c r="A20" s="24" t="s">
        <v>24</v>
      </c>
      <c r="B20" s="24"/>
      <c r="D20" s="16"/>
      <c r="E20" s="93"/>
      <c r="F20" s="21"/>
      <c r="G20" s="16"/>
      <c r="I20" s="13">
        <v>2007</v>
      </c>
    </row>
    <row r="21" spans="1:9">
      <c r="A21" s="24" t="s">
        <v>22</v>
      </c>
      <c r="B21" s="24"/>
      <c r="D21" s="16"/>
      <c r="E21" s="93"/>
      <c r="F21" s="21"/>
      <c r="G21" s="16"/>
      <c r="I21" s="13">
        <v>2008</v>
      </c>
    </row>
    <row r="22" spans="1:9">
      <c r="A22" s="2" t="s">
        <v>26</v>
      </c>
      <c r="B22" s="2"/>
      <c r="D22" s="16"/>
      <c r="E22" s="93"/>
      <c r="F22" s="21"/>
      <c r="G22" s="16"/>
      <c r="I22" s="13">
        <v>2009</v>
      </c>
    </row>
    <row r="23" spans="1:9">
      <c r="A23" s="2" t="s">
        <v>27</v>
      </c>
      <c r="B23" s="2"/>
      <c r="D23" s="16"/>
      <c r="E23" s="94"/>
      <c r="F23" s="21"/>
      <c r="G23" s="16"/>
      <c r="I23" s="13">
        <v>2010</v>
      </c>
    </row>
    <row r="24" spans="1:9">
      <c r="A24" s="25" t="s">
        <v>25</v>
      </c>
      <c r="B24" s="25"/>
      <c r="D24" s="16"/>
      <c r="E24" s="94"/>
      <c r="F24" s="21"/>
      <c r="I24" s="13">
        <v>2011</v>
      </c>
    </row>
    <row r="25" spans="1:9">
      <c r="A25" s="26" t="s">
        <v>28</v>
      </c>
      <c r="B25" s="26"/>
      <c r="D25" s="16"/>
      <c r="E25" s="94"/>
      <c r="F25" s="21"/>
      <c r="I25" s="13">
        <v>2012</v>
      </c>
    </row>
    <row r="26" spans="1:9">
      <c r="D26" s="16"/>
      <c r="E26" s="94"/>
      <c r="F26" s="21"/>
      <c r="I26" s="13">
        <v>2013</v>
      </c>
    </row>
    <row r="27" spans="1:9">
      <c r="D27" s="16"/>
      <c r="E27" s="94"/>
      <c r="F27" s="21"/>
      <c r="I27" s="13">
        <v>2014</v>
      </c>
    </row>
    <row r="28" spans="1:9" ht="13.5" thickBot="1">
      <c r="D28" s="16"/>
      <c r="E28" s="95"/>
      <c r="F28" s="21"/>
      <c r="I28" s="13">
        <v>2015</v>
      </c>
    </row>
    <row r="29" spans="1:9" ht="13.5" thickBot="1">
      <c r="D29" s="16"/>
      <c r="E29" s="95"/>
      <c r="F29" s="21"/>
      <c r="I29" s="13">
        <v>2016</v>
      </c>
    </row>
    <row r="30" spans="1:9" ht="13.5" thickBot="1">
      <c r="D30" s="16"/>
      <c r="E30" s="27"/>
      <c r="F30" s="21"/>
      <c r="I30" s="13">
        <v>2017</v>
      </c>
    </row>
    <row r="31" spans="1:9" ht="13.5" thickBot="1">
      <c r="D31" s="16"/>
      <c r="E31" s="27"/>
      <c r="F31" s="21"/>
      <c r="I31" s="13">
        <v>2018</v>
      </c>
    </row>
    <row r="32" spans="1:9" ht="13.5" thickBot="1">
      <c r="D32" s="16"/>
      <c r="E32" s="27"/>
      <c r="F32" s="21"/>
      <c r="I32" s="13">
        <v>2019</v>
      </c>
    </row>
    <row r="33" spans="4:9" ht="13.5" thickBot="1">
      <c r="D33" s="16"/>
      <c r="E33" s="27"/>
      <c r="F33" s="21"/>
      <c r="I33" s="13">
        <v>2020</v>
      </c>
    </row>
    <row r="34" spans="4:9" ht="13.5" thickBot="1">
      <c r="D34" s="16"/>
      <c r="E34" s="27"/>
      <c r="I34" s="13">
        <v>2021</v>
      </c>
    </row>
    <row r="35" spans="4:9" ht="13.5" thickBot="1">
      <c r="D35" s="16"/>
      <c r="E35" s="27"/>
      <c r="I35" s="13">
        <v>2022</v>
      </c>
    </row>
    <row r="36" spans="4:9">
      <c r="D36" s="16"/>
      <c r="E36" s="16"/>
      <c r="I36" s="13">
        <v>2023</v>
      </c>
    </row>
    <row r="37" spans="4:9">
      <c r="D37" s="16"/>
      <c r="E37" s="16"/>
      <c r="I37" s="13">
        <v>2024</v>
      </c>
    </row>
    <row r="38" spans="4:9">
      <c r="D38" s="16"/>
      <c r="E38" s="16"/>
      <c r="I38" s="13">
        <v>2025</v>
      </c>
    </row>
    <row r="39" spans="4:9">
      <c r="D39" s="16"/>
      <c r="E39" s="16"/>
      <c r="I39" s="13">
        <v>2026</v>
      </c>
    </row>
    <row r="40" spans="4:9">
      <c r="D40" s="16"/>
      <c r="E40" s="16"/>
      <c r="I40" s="13">
        <v>2027</v>
      </c>
    </row>
    <row r="41" spans="4:9">
      <c r="D41" s="16"/>
      <c r="E41" s="16"/>
      <c r="I41" s="13">
        <v>2028</v>
      </c>
    </row>
    <row r="42" spans="4:9">
      <c r="D42" s="16"/>
      <c r="E42" s="16"/>
      <c r="I42" s="13">
        <v>2029</v>
      </c>
    </row>
    <row r="43" spans="4:9">
      <c r="D43" s="16"/>
      <c r="E43" s="16"/>
      <c r="I43" s="13">
        <v>2030</v>
      </c>
    </row>
    <row r="44" spans="4:9">
      <c r="D44" s="16"/>
      <c r="E44" s="16"/>
    </row>
    <row r="45" spans="4:9">
      <c r="D45" s="16"/>
      <c r="E45" s="16"/>
    </row>
    <row r="46" spans="4:9">
      <c r="D46" s="16"/>
      <c r="E46" s="16"/>
    </row>
    <row r="47" spans="4:9">
      <c r="D47" s="16"/>
      <c r="E47" s="16"/>
    </row>
    <row r="48" spans="4:9">
      <c r="D48" s="16"/>
      <c r="E48" s="16"/>
    </row>
    <row r="49" spans="4:5">
      <c r="D49" s="16"/>
      <c r="E49" s="16"/>
    </row>
    <row r="50" spans="4:5">
      <c r="D50" s="16"/>
      <c r="E50" s="16"/>
    </row>
    <row r="51" spans="4:5">
      <c r="D51" s="16"/>
      <c r="E51" s="16"/>
    </row>
    <row r="52" spans="4:5">
      <c r="D52" s="16"/>
      <c r="E52" s="16"/>
    </row>
    <row r="53" spans="4:5">
      <c r="D53" s="16"/>
      <c r="E53" s="16"/>
    </row>
  </sheetData>
  <sheetProtection selectLockedCells="1" selectUnlockedCells="1"/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Calendrier</vt:lpstr>
      <vt:lpstr>Récap annuel</vt:lpstr>
      <vt:lpstr>Données</vt:lpstr>
      <vt:lpstr>An</vt:lpstr>
      <vt:lpstr>COULEUR</vt:lpstr>
      <vt:lpstr>Fériés</vt:lpstr>
      <vt:lpstr>Mois</vt:lpstr>
      <vt:lpstr>Calendrier!Zone_d_impression</vt:lpstr>
      <vt:lpstr>'Récap annuel'!Zone_d_impression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dc:description>bruno9442</dc:description>
  <cp:lastModifiedBy>Jujulepompier</cp:lastModifiedBy>
  <cp:lastPrinted>2015-10-30T21:03:41Z</cp:lastPrinted>
  <dcterms:created xsi:type="dcterms:W3CDTF">2006-09-30T17:57:16Z</dcterms:created>
  <dcterms:modified xsi:type="dcterms:W3CDTF">2015-10-30T21:04:23Z</dcterms:modified>
</cp:coreProperties>
</file>