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omments12.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24915" windowHeight="12330"/>
  </bookViews>
  <sheets>
    <sheet name="Janvier" sheetId="1" r:id="rId1"/>
    <sheet name="Février" sheetId="3" r:id="rId2"/>
    <sheet name="Mars" sheetId="4" r:id="rId3"/>
    <sheet name="Avril" sheetId="5" r:id="rId4"/>
    <sheet name="Mai" sheetId="6" r:id="rId5"/>
    <sheet name="Juin" sheetId="7" r:id="rId6"/>
    <sheet name="Juillet" sheetId="8" r:id="rId7"/>
    <sheet name="Aout" sheetId="9" r:id="rId8"/>
    <sheet name="Septembre" sheetId="10" r:id="rId9"/>
    <sheet name="Octobre" sheetId="11" r:id="rId10"/>
    <sheet name="Novembre" sheetId="12" r:id="rId11"/>
    <sheet name="Décembre" sheetId="13" r:id="rId12"/>
    <sheet name="Feuil1" sheetId="2" r:id="rId13"/>
  </sheets>
  <definedNames>
    <definedName name="jours">Feuil1!$F$1:$F$7</definedName>
    <definedName name="_xlnm.Print_Area" localSheetId="0">Janvier!$A$1:$Q$73</definedName>
  </definedNames>
  <calcPr calcId="125725"/>
</workbook>
</file>

<file path=xl/calcChain.xml><?xml version="1.0" encoding="utf-8"?>
<calcChain xmlns="http://schemas.openxmlformats.org/spreadsheetml/2006/main">
  <c r="K16" i="1"/>
  <c r="L16" s="1"/>
  <c r="E15" i="5"/>
  <c r="N27" i="1" l="1"/>
  <c r="N18" i="4"/>
  <c r="G18"/>
  <c r="O15"/>
  <c r="H15"/>
  <c r="Q18" i="1"/>
  <c r="N52" l="1"/>
  <c r="N55"/>
  <c r="F69" i="13" l="1"/>
  <c r="F66"/>
  <c r="F68" s="1"/>
  <c r="P60"/>
  <c r="P57"/>
  <c r="P56"/>
  <c r="N55"/>
  <c r="P55" s="1"/>
  <c r="N54"/>
  <c r="P54" s="1"/>
  <c r="P53"/>
  <c r="N52"/>
  <c r="P33"/>
  <c r="N33"/>
  <c r="P31"/>
  <c r="P29"/>
  <c r="P28"/>
  <c r="L27"/>
  <c r="P27" s="1"/>
  <c r="N26"/>
  <c r="P26" s="1"/>
  <c r="L26"/>
  <c r="I23"/>
  <c r="I21"/>
  <c r="F69" i="12"/>
  <c r="F66"/>
  <c r="F68" s="1"/>
  <c r="P60"/>
  <c r="P57"/>
  <c r="P56"/>
  <c r="N55"/>
  <c r="P55" s="1"/>
  <c r="N54"/>
  <c r="P54" s="1"/>
  <c r="P53"/>
  <c r="N52"/>
  <c r="P33"/>
  <c r="N33"/>
  <c r="P31"/>
  <c r="P29"/>
  <c r="P28"/>
  <c r="L27"/>
  <c r="P27" s="1"/>
  <c r="N26"/>
  <c r="P26" s="1"/>
  <c r="L26"/>
  <c r="I23"/>
  <c r="I21"/>
  <c r="F69" i="11"/>
  <c r="F66"/>
  <c r="F68" s="1"/>
  <c r="P60"/>
  <c r="P57"/>
  <c r="P56"/>
  <c r="N55"/>
  <c r="P55" s="1"/>
  <c r="N54"/>
  <c r="P54" s="1"/>
  <c r="P53"/>
  <c r="N52"/>
  <c r="P33"/>
  <c r="N33"/>
  <c r="P31"/>
  <c r="P29"/>
  <c r="P28"/>
  <c r="L27"/>
  <c r="P27" s="1"/>
  <c r="N26"/>
  <c r="P26" s="1"/>
  <c r="L26"/>
  <c r="I23"/>
  <c r="I21"/>
  <c r="F69" i="10"/>
  <c r="F66"/>
  <c r="F68" s="1"/>
  <c r="P60"/>
  <c r="P57"/>
  <c r="P56"/>
  <c r="N55"/>
  <c r="P55" s="1"/>
  <c r="N54"/>
  <c r="P54" s="1"/>
  <c r="P53"/>
  <c r="N52"/>
  <c r="P33"/>
  <c r="N33"/>
  <c r="P31"/>
  <c r="P29"/>
  <c r="P28"/>
  <c r="L27"/>
  <c r="P27" s="1"/>
  <c r="N26"/>
  <c r="P26" s="1"/>
  <c r="L26"/>
  <c r="I23"/>
  <c r="I21"/>
  <c r="F69" i="9"/>
  <c r="F66"/>
  <c r="F68" s="1"/>
  <c r="P60"/>
  <c r="P57"/>
  <c r="P56"/>
  <c r="N55"/>
  <c r="P55" s="1"/>
  <c r="N54"/>
  <c r="P54" s="1"/>
  <c r="P53"/>
  <c r="N52"/>
  <c r="P33"/>
  <c r="N33"/>
  <c r="P31"/>
  <c r="P29"/>
  <c r="P28"/>
  <c r="L27"/>
  <c r="P27" s="1"/>
  <c r="N26"/>
  <c r="P26" s="1"/>
  <c r="L26"/>
  <c r="I23"/>
  <c r="I21"/>
  <c r="F69" i="8"/>
  <c r="F66"/>
  <c r="F68" s="1"/>
  <c r="P60"/>
  <c r="P57"/>
  <c r="P56"/>
  <c r="N55"/>
  <c r="P55" s="1"/>
  <c r="N54"/>
  <c r="P54" s="1"/>
  <c r="P53"/>
  <c r="N52"/>
  <c r="P33"/>
  <c r="N33"/>
  <c r="P31"/>
  <c r="P29"/>
  <c r="P28"/>
  <c r="L27"/>
  <c r="P27" s="1"/>
  <c r="N26"/>
  <c r="P26" s="1"/>
  <c r="L26"/>
  <c r="I23"/>
  <c r="I21"/>
  <c r="F69" i="7"/>
  <c r="F66"/>
  <c r="F68" s="1"/>
  <c r="P60"/>
  <c r="P57"/>
  <c r="P56"/>
  <c r="N55"/>
  <c r="P55" s="1"/>
  <c r="N54"/>
  <c r="P54" s="1"/>
  <c r="P53"/>
  <c r="N52"/>
  <c r="P33"/>
  <c r="N33"/>
  <c r="P31"/>
  <c r="P29"/>
  <c r="P28"/>
  <c r="L27"/>
  <c r="P27" s="1"/>
  <c r="N26"/>
  <c r="P26" s="1"/>
  <c r="L26"/>
  <c r="I23"/>
  <c r="I21"/>
  <c r="F69" i="6"/>
  <c r="F66"/>
  <c r="F68" s="1"/>
  <c r="P60"/>
  <c r="P57"/>
  <c r="P56"/>
  <c r="N55"/>
  <c r="P55" s="1"/>
  <c r="N54"/>
  <c r="P54" s="1"/>
  <c r="P53"/>
  <c r="N52"/>
  <c r="P33"/>
  <c r="N33"/>
  <c r="P31"/>
  <c r="P29"/>
  <c r="P28"/>
  <c r="L27"/>
  <c r="P27" s="1"/>
  <c r="N26"/>
  <c r="P26" s="1"/>
  <c r="L26"/>
  <c r="I23"/>
  <c r="F69" i="5"/>
  <c r="F66"/>
  <c r="F68" s="1"/>
  <c r="P60"/>
  <c r="P57"/>
  <c r="P56"/>
  <c r="N55"/>
  <c r="P55" s="1"/>
  <c r="N54"/>
  <c r="P54" s="1"/>
  <c r="P53"/>
  <c r="N52"/>
  <c r="P33"/>
  <c r="N33"/>
  <c r="P31"/>
  <c r="P29"/>
  <c r="P28"/>
  <c r="L27"/>
  <c r="P27" s="1"/>
  <c r="N26"/>
  <c r="P26" s="1"/>
  <c r="L26"/>
  <c r="I23"/>
  <c r="I21"/>
  <c r="F69" i="4"/>
  <c r="F66"/>
  <c r="F68" s="1"/>
  <c r="P60"/>
  <c r="P57"/>
  <c r="P56"/>
  <c r="N55"/>
  <c r="P55" s="1"/>
  <c r="N54"/>
  <c r="P54" s="1"/>
  <c r="P53"/>
  <c r="N52"/>
  <c r="P33"/>
  <c r="N33"/>
  <c r="P31"/>
  <c r="P29"/>
  <c r="P28"/>
  <c r="L27"/>
  <c r="P27" s="1"/>
  <c r="N26"/>
  <c r="P26" s="1"/>
  <c r="L26"/>
  <c r="I23"/>
  <c r="I21"/>
  <c r="F69" i="3"/>
  <c r="F66"/>
  <c r="F68" s="1"/>
  <c r="P60"/>
  <c r="P57"/>
  <c r="P56"/>
  <c r="N55"/>
  <c r="P55" s="1"/>
  <c r="N54"/>
  <c r="P54" s="1"/>
  <c r="P53"/>
  <c r="N52"/>
  <c r="P33"/>
  <c r="N33"/>
  <c r="P31"/>
  <c r="P29"/>
  <c r="P28"/>
  <c r="L27"/>
  <c r="P27" s="1"/>
  <c r="N26"/>
  <c r="P26" s="1"/>
  <c r="L26"/>
  <c r="I23"/>
  <c r="I21"/>
  <c r="P55" i="1"/>
  <c r="N54"/>
  <c r="P54" s="1"/>
  <c r="L26"/>
  <c r="F69"/>
  <c r="F66"/>
  <c r="F68" s="1"/>
  <c r="P60"/>
  <c r="P57"/>
  <c r="P56"/>
  <c r="P53"/>
  <c r="N33"/>
  <c r="P33" s="1"/>
  <c r="P31"/>
  <c r="P29"/>
  <c r="P28"/>
  <c r="P27"/>
  <c r="L27"/>
  <c r="N26"/>
  <c r="I23"/>
  <c r="I21"/>
  <c r="P59" i="13" l="1"/>
  <c r="P34"/>
  <c r="P59" i="12"/>
  <c r="P34"/>
  <c r="P59" i="11"/>
  <c r="P34"/>
  <c r="P59" i="10"/>
  <c r="P34"/>
  <c r="P59" i="9"/>
  <c r="P34"/>
  <c r="P59" i="8"/>
  <c r="P34"/>
  <c r="P59" i="7"/>
  <c r="P34"/>
  <c r="P59" i="6"/>
  <c r="P34"/>
  <c r="P59" i="5"/>
  <c r="P34"/>
  <c r="P59" i="4"/>
  <c r="P34"/>
  <c r="P34" i="3"/>
  <c r="P59"/>
  <c r="P59" i="1"/>
  <c r="P26"/>
  <c r="P34" s="1"/>
  <c r="L41" s="1"/>
  <c r="P41" s="1"/>
  <c r="L46" i="13" l="1"/>
  <c r="P46" s="1"/>
  <c r="L44"/>
  <c r="P44" s="1"/>
  <c r="L40"/>
  <c r="P40" s="1"/>
  <c r="L38"/>
  <c r="P38" s="1"/>
  <c r="L47"/>
  <c r="P47" s="1"/>
  <c r="L45"/>
  <c r="P45" s="1"/>
  <c r="L43"/>
  <c r="P43" s="1"/>
  <c r="L41"/>
  <c r="P41" s="1"/>
  <c r="L39"/>
  <c r="P39" s="1"/>
  <c r="L42"/>
  <c r="P42" s="1"/>
  <c r="L47" i="12"/>
  <c r="P47" s="1"/>
  <c r="L45"/>
  <c r="P45" s="1"/>
  <c r="L43"/>
  <c r="P43" s="1"/>
  <c r="L41"/>
  <c r="P41" s="1"/>
  <c r="L46"/>
  <c r="P46" s="1"/>
  <c r="L44"/>
  <c r="P44" s="1"/>
  <c r="L42"/>
  <c r="P42" s="1"/>
  <c r="L40"/>
  <c r="P40" s="1"/>
  <c r="L38"/>
  <c r="P38" s="1"/>
  <c r="P48" s="1"/>
  <c r="P49" s="1"/>
  <c r="L39"/>
  <c r="P39" s="1"/>
  <c r="L47" i="11"/>
  <c r="P47" s="1"/>
  <c r="L45"/>
  <c r="P45" s="1"/>
  <c r="L43"/>
  <c r="P43" s="1"/>
  <c r="L41"/>
  <c r="P41" s="1"/>
  <c r="L39"/>
  <c r="P39" s="1"/>
  <c r="L44"/>
  <c r="P44" s="1"/>
  <c r="L40"/>
  <c r="P40" s="1"/>
  <c r="L38"/>
  <c r="P38" s="1"/>
  <c r="L46"/>
  <c r="P46" s="1"/>
  <c r="L42"/>
  <c r="P42" s="1"/>
  <c r="L39" i="10"/>
  <c r="P39" s="1"/>
  <c r="L47"/>
  <c r="P47" s="1"/>
  <c r="L45"/>
  <c r="P45" s="1"/>
  <c r="L41"/>
  <c r="P41" s="1"/>
  <c r="L44"/>
  <c r="P44" s="1"/>
  <c r="L42"/>
  <c r="P42" s="1"/>
  <c r="L38"/>
  <c r="P38" s="1"/>
  <c r="L46"/>
  <c r="P46" s="1"/>
  <c r="L40"/>
  <c r="P40" s="1"/>
  <c r="L43"/>
  <c r="P43" s="1"/>
  <c r="L45" i="9"/>
  <c r="P45" s="1"/>
  <c r="L43"/>
  <c r="P43" s="1"/>
  <c r="L41"/>
  <c r="P41" s="1"/>
  <c r="L39"/>
  <c r="P39" s="1"/>
  <c r="L47"/>
  <c r="P47" s="1"/>
  <c r="L46"/>
  <c r="P46" s="1"/>
  <c r="L44"/>
  <c r="P44" s="1"/>
  <c r="L42"/>
  <c r="P42" s="1"/>
  <c r="L40"/>
  <c r="P40" s="1"/>
  <c r="L38"/>
  <c r="P38" s="1"/>
  <c r="L47" i="8"/>
  <c r="P47" s="1"/>
  <c r="L45"/>
  <c r="P45" s="1"/>
  <c r="L43"/>
  <c r="P43" s="1"/>
  <c r="L41"/>
  <c r="P41" s="1"/>
  <c r="L39"/>
  <c r="P39" s="1"/>
  <c r="L46"/>
  <c r="P46" s="1"/>
  <c r="L44"/>
  <c r="P44" s="1"/>
  <c r="L42"/>
  <c r="P42" s="1"/>
  <c r="L40"/>
  <c r="P40" s="1"/>
  <c r="L38"/>
  <c r="P38" s="1"/>
  <c r="L46" i="7"/>
  <c r="P46" s="1"/>
  <c r="L44"/>
  <c r="P44" s="1"/>
  <c r="L42"/>
  <c r="P42" s="1"/>
  <c r="L40"/>
  <c r="P40" s="1"/>
  <c r="L38"/>
  <c r="P38" s="1"/>
  <c r="L47"/>
  <c r="P47" s="1"/>
  <c r="L45"/>
  <c r="P45" s="1"/>
  <c r="L43"/>
  <c r="P43" s="1"/>
  <c r="L41"/>
  <c r="P41" s="1"/>
  <c r="L39"/>
  <c r="P39" s="1"/>
  <c r="L47" i="6"/>
  <c r="P47" s="1"/>
  <c r="L45"/>
  <c r="P45" s="1"/>
  <c r="L43"/>
  <c r="P43" s="1"/>
  <c r="L41"/>
  <c r="P41" s="1"/>
  <c r="L39"/>
  <c r="P39" s="1"/>
  <c r="L46"/>
  <c r="P46" s="1"/>
  <c r="L44"/>
  <c r="P44" s="1"/>
  <c r="L42"/>
  <c r="P42" s="1"/>
  <c r="L40"/>
  <c r="P40" s="1"/>
  <c r="L38"/>
  <c r="P38" s="1"/>
  <c r="L47" i="5"/>
  <c r="P47" s="1"/>
  <c r="L45"/>
  <c r="P45" s="1"/>
  <c r="L43"/>
  <c r="P43" s="1"/>
  <c r="L41"/>
  <c r="P41" s="1"/>
  <c r="L39"/>
  <c r="P39" s="1"/>
  <c r="L46"/>
  <c r="P46" s="1"/>
  <c r="L44"/>
  <c r="P44" s="1"/>
  <c r="L42"/>
  <c r="P42" s="1"/>
  <c r="L40"/>
  <c r="P40" s="1"/>
  <c r="L38"/>
  <c r="P38" s="1"/>
  <c r="L47" i="4"/>
  <c r="P47" s="1"/>
  <c r="L45"/>
  <c r="P45" s="1"/>
  <c r="L43"/>
  <c r="P43" s="1"/>
  <c r="L41"/>
  <c r="P41" s="1"/>
  <c r="L39"/>
  <c r="P39" s="1"/>
  <c r="L44"/>
  <c r="P44" s="1"/>
  <c r="L40"/>
  <c r="P40" s="1"/>
  <c r="L46"/>
  <c r="P46" s="1"/>
  <c r="L42"/>
  <c r="P42" s="1"/>
  <c r="L38"/>
  <c r="P38" s="1"/>
  <c r="L46" i="3"/>
  <c r="P46" s="1"/>
  <c r="L44"/>
  <c r="P44" s="1"/>
  <c r="L42"/>
  <c r="P42" s="1"/>
  <c r="L40"/>
  <c r="P40" s="1"/>
  <c r="L38"/>
  <c r="P38" s="1"/>
  <c r="L47"/>
  <c r="P47" s="1"/>
  <c r="L45"/>
  <c r="P45" s="1"/>
  <c r="L43"/>
  <c r="P43" s="1"/>
  <c r="L41"/>
  <c r="P41" s="1"/>
  <c r="L39"/>
  <c r="P39" s="1"/>
  <c r="L44" i="1"/>
  <c r="P44" s="1"/>
  <c r="L39"/>
  <c r="P39" s="1"/>
  <c r="L47"/>
  <c r="P47" s="1"/>
  <c r="L38"/>
  <c r="P38" s="1"/>
  <c r="L43"/>
  <c r="P43" s="1"/>
  <c r="L42"/>
  <c r="P42" s="1"/>
  <c r="L46"/>
  <c r="P46" s="1"/>
  <c r="L40"/>
  <c r="P40" s="1"/>
  <c r="L45"/>
  <c r="P45" s="1"/>
  <c r="P48" i="13" l="1"/>
  <c r="P49" s="1"/>
  <c r="P62" i="12"/>
  <c r="P61"/>
  <c r="P48" i="11"/>
  <c r="P49" s="1"/>
  <c r="P48" i="10"/>
  <c r="P49" s="1"/>
  <c r="P48" i="9"/>
  <c r="P49" s="1"/>
  <c r="P48" i="8"/>
  <c r="P49" s="1"/>
  <c r="P48" i="7"/>
  <c r="P49" s="1"/>
  <c r="P48" i="6"/>
  <c r="P49" s="1"/>
  <c r="P48" i="5"/>
  <c r="P49" s="1"/>
  <c r="P48" i="4"/>
  <c r="P49" s="1"/>
  <c r="P48" i="3"/>
  <c r="P49" s="1"/>
  <c r="P48" i="1"/>
  <c r="P49" s="1"/>
  <c r="P62" i="13" l="1"/>
  <c r="P61"/>
  <c r="P62" i="11"/>
  <c r="P61"/>
  <c r="P62" i="10"/>
  <c r="P61"/>
  <c r="P62" i="9"/>
  <c r="P61"/>
  <c r="P62" i="8"/>
  <c r="P61"/>
  <c r="P62" i="7"/>
  <c r="P61"/>
  <c r="P62" i="6"/>
  <c r="P61"/>
  <c r="P62" i="5"/>
  <c r="P61"/>
  <c r="P62" i="4"/>
  <c r="P61"/>
  <c r="P62" i="3"/>
  <c r="P61"/>
  <c r="P62" i="1"/>
  <c r="P61"/>
</calcChain>
</file>

<file path=xl/comments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3.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4.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5.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6.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7.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8.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9.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0.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sharedStrings.xml><?xml version="1.0" encoding="utf-8"?>
<sst xmlns="http://schemas.openxmlformats.org/spreadsheetml/2006/main" count="1303" uniqueCount="93">
  <si>
    <r>
      <t>S</t>
    </r>
    <r>
      <rPr>
        <sz val="10"/>
        <rFont val="Arial"/>
        <family val="2"/>
      </rPr>
      <t xml:space="preserve">yndicat </t>
    </r>
    <r>
      <rPr>
        <b/>
        <sz val="10"/>
        <rFont val="Arial"/>
        <family val="2"/>
      </rPr>
      <t>P</t>
    </r>
    <r>
      <rPr>
        <sz val="10"/>
        <rFont val="Arial"/>
        <family val="2"/>
      </rPr>
      <t xml:space="preserve">rofessionnel des </t>
    </r>
    <r>
      <rPr>
        <b/>
        <sz val="10"/>
        <rFont val="Arial"/>
        <family val="2"/>
      </rPr>
      <t>A</t>
    </r>
    <r>
      <rPr>
        <sz val="10"/>
        <rFont val="Arial"/>
        <family val="2"/>
      </rPr>
      <t xml:space="preserve">ssistants </t>
    </r>
    <r>
      <rPr>
        <b/>
        <sz val="10"/>
        <rFont val="Arial"/>
        <family val="2"/>
      </rPr>
      <t>M</t>
    </r>
    <r>
      <rPr>
        <sz val="10"/>
        <rFont val="Arial"/>
        <family val="2"/>
      </rPr>
      <t xml:space="preserve">aternels et </t>
    </r>
    <r>
      <rPr>
        <b/>
        <sz val="10"/>
        <rFont val="Arial"/>
        <family val="2"/>
      </rPr>
      <t>A</t>
    </r>
    <r>
      <rPr>
        <sz val="10"/>
        <rFont val="Arial"/>
        <family val="2"/>
      </rPr>
      <t xml:space="preserve">ssistants </t>
    </r>
    <r>
      <rPr>
        <b/>
        <sz val="10"/>
        <rFont val="Arial"/>
        <family val="2"/>
      </rPr>
      <t>F</t>
    </r>
    <r>
      <rPr>
        <sz val="10"/>
        <rFont val="Arial"/>
        <family val="2"/>
      </rPr>
      <t>amiliaux</t>
    </r>
  </si>
  <si>
    <t>Bulletin de Salaire</t>
  </si>
  <si>
    <t>URSSAF de :</t>
  </si>
  <si>
    <t>Mois de :</t>
  </si>
  <si>
    <t xml:space="preserve">             Employeur                                                                                                        Salarié</t>
  </si>
  <si>
    <t>Nom, prénom :</t>
  </si>
  <si>
    <t>Adresse :</t>
  </si>
  <si>
    <t>N° URSSAF :</t>
  </si>
  <si>
    <t>N° Pajemploi :</t>
  </si>
  <si>
    <t>Emploi occupé :</t>
  </si>
  <si>
    <t>N° Sécurité Sociale :</t>
  </si>
  <si>
    <t>Convention Collective des Assistants Maternels du Particulier Employeur, Code Naf : 88.91A.</t>
  </si>
  <si>
    <t>Jours</t>
  </si>
  <si>
    <t>Heures</t>
  </si>
  <si>
    <t>Nombre d'heures d'accueil dans le mois</t>
  </si>
  <si>
    <t>Mensualisation</t>
  </si>
  <si>
    <t>Heures supp.  mensualisées</t>
  </si>
  <si>
    <t>Nombre de jours d'accueil dans le mois</t>
  </si>
  <si>
    <t>Salaire horaire brut de base</t>
  </si>
  <si>
    <t>Rémunération :</t>
  </si>
  <si>
    <t>Base</t>
  </si>
  <si>
    <t>Nombre</t>
  </si>
  <si>
    <t>Montant</t>
  </si>
  <si>
    <t>Salaire de base mensuel</t>
  </si>
  <si>
    <t>Heures suppléméntaires</t>
  </si>
  <si>
    <t>Heures congés sans solde</t>
  </si>
  <si>
    <t>Heures complémentaires</t>
  </si>
  <si>
    <t>Congés payés Heures supplémentaires</t>
  </si>
  <si>
    <t>Maladies enfant</t>
  </si>
  <si>
    <t>Congés payés</t>
  </si>
  <si>
    <t>Salaire Brut</t>
  </si>
  <si>
    <t>Cotisations sociales</t>
  </si>
  <si>
    <t>Part Salariale</t>
  </si>
  <si>
    <t>Sécurité sociale</t>
  </si>
  <si>
    <t>Sécurité sociale vieillesse</t>
  </si>
  <si>
    <t xml:space="preserve">Assurance chômage </t>
  </si>
  <si>
    <t>AGFF</t>
  </si>
  <si>
    <t>Retraite IRCEM</t>
  </si>
  <si>
    <t>Prévoyance</t>
  </si>
  <si>
    <t>CSG 5,1%*98,25% salaire déductible</t>
  </si>
  <si>
    <t>CGS 2,4%*98,25</t>
  </si>
  <si>
    <t>RDS 0,5%*98,25% salaire</t>
  </si>
  <si>
    <t>Total cotisations sociales</t>
  </si>
  <si>
    <t>Salaire net</t>
  </si>
  <si>
    <t>Indemnités entretien et nourriture</t>
  </si>
  <si>
    <t>Nbre</t>
  </si>
  <si>
    <t>Indemnité d'entretien entre 8 et 9 h d'accueil journalier</t>
  </si>
  <si>
    <t>indemnite d'entretien pour 9h d'accueil journalier</t>
  </si>
  <si>
    <t xml:space="preserve">Indemnité repas </t>
  </si>
  <si>
    <t>Indemnité goûter</t>
  </si>
  <si>
    <t>Divers :</t>
  </si>
  <si>
    <t>Total indemnités</t>
  </si>
  <si>
    <t>Total kilometrique, repas, autres</t>
  </si>
  <si>
    <t>Net à payer</t>
  </si>
  <si>
    <t xml:space="preserve">Congés payés du </t>
  </si>
  <si>
    <t>Net Imposable</t>
  </si>
  <si>
    <t>au</t>
  </si>
  <si>
    <t>Fait à :</t>
  </si>
  <si>
    <t xml:space="preserve">le : </t>
  </si>
  <si>
    <t>Congés pris</t>
  </si>
  <si>
    <t>Mode de règlement :</t>
  </si>
  <si>
    <t>Reste à prendre</t>
  </si>
  <si>
    <t xml:space="preserve">chq n° </t>
  </si>
  <si>
    <t>Reste</t>
  </si>
  <si>
    <t>Signature :</t>
  </si>
  <si>
    <t>Hors contrat pris</t>
  </si>
  <si>
    <t>Dans votre intérêt et pour vous aider à faire valoir vos droits conservez votre bulletin de salaire sans limitation de durée</t>
  </si>
  <si>
    <t>vieillesse</t>
  </si>
  <si>
    <t>mois</t>
  </si>
  <si>
    <t>janvier</t>
  </si>
  <si>
    <t>février</t>
  </si>
  <si>
    <t>mars</t>
  </si>
  <si>
    <t>avril</t>
  </si>
  <si>
    <t>mai</t>
  </si>
  <si>
    <t>juin</t>
  </si>
  <si>
    <t>juillet</t>
  </si>
  <si>
    <t>aout</t>
  </si>
  <si>
    <t>septembre</t>
  </si>
  <si>
    <t>octobre</t>
  </si>
  <si>
    <t>novembre</t>
  </si>
  <si>
    <t>décembre</t>
  </si>
  <si>
    <t>année</t>
  </si>
  <si>
    <t>indemnite d'entretien majoré au dela de 9h accueil journalier</t>
  </si>
  <si>
    <t>Indemnité d'entretien pour moins de 9h d'accueil journalier</t>
  </si>
  <si>
    <t>J</t>
  </si>
  <si>
    <t>V</t>
  </si>
  <si>
    <t>S</t>
  </si>
  <si>
    <t>D</t>
  </si>
  <si>
    <t>L</t>
  </si>
  <si>
    <t>M</t>
  </si>
  <si>
    <t>Total semaine</t>
  </si>
  <si>
    <t>Mars</t>
  </si>
  <si>
    <t>Total</t>
  </si>
</sst>
</file>

<file path=xl/styles.xml><?xml version="1.0" encoding="utf-8"?>
<styleSheet xmlns="http://schemas.openxmlformats.org/spreadsheetml/2006/main">
  <numFmts count="12">
    <numFmt numFmtId="8" formatCode="#,##0.00\ &quot;€&quot;;[Red]\-#,##0.00\ &quot;€&quot;"/>
    <numFmt numFmtId="44" formatCode="_-* #,##0.00\ &quot;€&quot;_-;\-* #,##0.00\ &quot;€&quot;_-;_-* &quot;-&quot;??\ &quot;€&quot;_-;_-@_-"/>
    <numFmt numFmtId="164" formatCode="[&gt;=3000000000000]#&quot; &quot;##&quot; &quot;##&quot; &quot;##&quot; &quot;###&quot; &quot;###&quot; | &quot;##;#&quot; &quot;##&quot; &quot;##&quot; &quot;##&quot; &quot;###&quot; &quot;###"/>
    <numFmt numFmtId="165" formatCode="00.00&quot;hrs&quot;"/>
    <numFmt numFmtId="166" formatCode="0&quot;jrs&quot;"/>
    <numFmt numFmtId="167" formatCode="#,##0.00\ &quot;€&quot;"/>
    <numFmt numFmtId="168" formatCode="0.00&quot;hrs&quot;"/>
    <numFmt numFmtId="169" formatCode="_-* #,##0.00\ [$€-1]_-;\-* #,##0.00\ [$€-1]_-;_-* &quot;-&quot;??\ [$€-1]_-;_-@_-"/>
    <numFmt numFmtId="170" formatCode="#,##0.00\ [$€-1]"/>
    <numFmt numFmtId="171" formatCode="0.00&quot; jrs&quot;"/>
    <numFmt numFmtId="172" formatCode="#"/>
    <numFmt numFmtId="173" formatCode="0.00&quot; km&quot;"/>
  </numFmts>
  <fonts count="17">
    <font>
      <sz val="10"/>
      <name val="Arial"/>
    </font>
    <font>
      <sz val="10"/>
      <name val="Arial"/>
      <family val="2"/>
    </font>
    <font>
      <b/>
      <sz val="10"/>
      <name val="Arial"/>
      <family val="2"/>
    </font>
    <font>
      <b/>
      <sz val="9"/>
      <name val="Arial"/>
      <family val="2"/>
    </font>
    <font>
      <sz val="9"/>
      <name val="Arial"/>
      <family val="2"/>
    </font>
    <font>
      <sz val="10"/>
      <name val="Arial"/>
      <family val="2"/>
    </font>
    <font>
      <b/>
      <u/>
      <sz val="9"/>
      <name val="Arial"/>
      <family val="2"/>
    </font>
    <font>
      <b/>
      <sz val="10"/>
      <color theme="1"/>
      <name val="Arial"/>
      <family val="2"/>
    </font>
    <font>
      <b/>
      <sz val="10"/>
      <color indexed="10"/>
      <name val="Arial"/>
      <family val="2"/>
    </font>
    <font>
      <sz val="11"/>
      <name val="Arial"/>
      <family val="2"/>
    </font>
    <font>
      <sz val="12"/>
      <name val="Arial"/>
      <family val="2"/>
    </font>
    <font>
      <b/>
      <i/>
      <sz val="9"/>
      <name val="Arial"/>
      <family val="2"/>
    </font>
    <font>
      <sz val="9"/>
      <color indexed="81"/>
      <name val="Tahoma"/>
      <family val="2"/>
    </font>
    <font>
      <sz val="10"/>
      <name val="Times New Roman"/>
      <family val="1"/>
    </font>
    <font>
      <sz val="8"/>
      <name val="Tahoma"/>
      <family val="2"/>
    </font>
    <font>
      <b/>
      <sz val="8"/>
      <name val="Arial"/>
      <family val="2"/>
    </font>
    <font>
      <b/>
      <sz val="9"/>
      <color rgb="FFFF0000"/>
      <name val="Arial"/>
      <family val="2"/>
    </font>
  </fonts>
  <fills count="13">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rgb="FFCCFF99"/>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13"/>
        <bgColor indexed="64"/>
      </patternFill>
    </fill>
    <fill>
      <patternFill patternType="solid">
        <fgColor indexed="10"/>
        <bgColor indexed="64"/>
      </patternFill>
    </fill>
    <fill>
      <patternFill patternType="solid">
        <fgColor rgb="FFCCFFFF"/>
        <bgColor indexed="64"/>
      </patternFill>
    </fill>
    <fill>
      <patternFill patternType="solid">
        <fgColor rgb="FFFF0000"/>
        <bgColor indexed="64"/>
      </patternFill>
    </fill>
  </fills>
  <borders count="29">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ck">
        <color indexed="64"/>
      </top>
      <bottom style="double">
        <color indexed="64"/>
      </bottom>
      <diagonal/>
    </border>
    <border>
      <left/>
      <right/>
      <top style="thick">
        <color indexed="64"/>
      </top>
      <bottom style="double">
        <color indexed="64"/>
      </bottom>
      <diagonal/>
    </border>
    <border>
      <left/>
      <right style="double">
        <color indexed="64"/>
      </right>
      <top style="thick">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268">
    <xf numFmtId="0" fontId="0" fillId="0" borderId="0" xfId="0"/>
    <xf numFmtId="0" fontId="0" fillId="0" borderId="0" xfId="0" applyBorder="1" applyAlignment="1"/>
    <xf numFmtId="0" fontId="0" fillId="0" borderId="0" xfId="0" applyBorder="1"/>
    <xf numFmtId="0" fontId="3" fillId="0" borderId="0" xfId="0" applyFont="1" applyBorder="1" applyAlignment="1"/>
    <xf numFmtId="0" fontId="0" fillId="0" borderId="12" xfId="0" applyBorder="1"/>
    <xf numFmtId="0" fontId="3" fillId="0" borderId="0" xfId="0" applyFont="1" applyBorder="1"/>
    <xf numFmtId="0" fontId="0" fillId="0" borderId="12" xfId="0" applyBorder="1" applyAlignment="1"/>
    <xf numFmtId="0" fontId="3" fillId="0" borderId="7" xfId="0" applyFont="1" applyBorder="1"/>
    <xf numFmtId="0" fontId="0" fillId="0" borderId="7" xfId="0" applyBorder="1"/>
    <xf numFmtId="0" fontId="3" fillId="0" borderId="7" xfId="0" applyFont="1" applyBorder="1" applyAlignment="1"/>
    <xf numFmtId="0" fontId="4" fillId="0" borderId="0" xfId="0" applyFont="1" applyBorder="1"/>
    <xf numFmtId="0" fontId="3" fillId="0" borderId="7" xfId="0" applyFont="1" applyFill="1" applyBorder="1"/>
    <xf numFmtId="0" fontId="3" fillId="0" borderId="16" xfId="0" applyFont="1" applyBorder="1" applyAlignment="1" applyProtection="1">
      <alignment horizontal="center"/>
    </xf>
    <xf numFmtId="0" fontId="3" fillId="0" borderId="12" xfId="0" applyFont="1" applyBorder="1" applyAlignment="1">
      <alignment horizontal="center"/>
    </xf>
    <xf numFmtId="0" fontId="3" fillId="2" borderId="16" xfId="0" applyNumberFormat="1" applyFont="1" applyFill="1" applyBorder="1" applyAlignment="1" applyProtection="1">
      <alignment horizontal="center"/>
      <protection locked="0"/>
    </xf>
    <xf numFmtId="0" fontId="3" fillId="0" borderId="17" xfId="0" applyFont="1" applyBorder="1" applyAlignment="1" applyProtection="1">
      <alignment horizontal="center"/>
    </xf>
    <xf numFmtId="0" fontId="4" fillId="0" borderId="16" xfId="0" applyNumberFormat="1" applyFont="1" applyBorder="1" applyProtection="1">
      <protection hidden="1"/>
    </xf>
    <xf numFmtId="0" fontId="3" fillId="2" borderId="0" xfId="0" applyFont="1" applyFill="1" applyBorder="1"/>
    <xf numFmtId="0" fontId="0" fillId="2" borderId="0" xfId="0" applyFill="1" applyBorder="1"/>
    <xf numFmtId="0" fontId="4" fillId="0" borderId="0" xfId="0" applyNumberFormat="1" applyFont="1" applyBorder="1" applyProtection="1">
      <protection locked="0"/>
    </xf>
    <xf numFmtId="166" fontId="4" fillId="0" borderId="16" xfId="0" applyNumberFormat="1" applyFont="1" applyFill="1" applyBorder="1" applyProtection="1">
      <protection locked="0"/>
    </xf>
    <xf numFmtId="0" fontId="2" fillId="0" borderId="7" xfId="0" applyFont="1" applyBorder="1"/>
    <xf numFmtId="0" fontId="0" fillId="0" borderId="0" xfId="0" applyBorder="1" applyProtection="1">
      <protection hidden="1"/>
    </xf>
    <xf numFmtId="0" fontId="0" fillId="0" borderId="7" xfId="0" applyFill="1" applyBorder="1"/>
    <xf numFmtId="0" fontId="0" fillId="0" borderId="0" xfId="0" applyFill="1" applyBorder="1"/>
    <xf numFmtId="0" fontId="0" fillId="0" borderId="0" xfId="0" applyFill="1" applyBorder="1" applyProtection="1">
      <protection hidden="1"/>
    </xf>
    <xf numFmtId="0" fontId="4" fillId="0" borderId="0" xfId="0" applyFont="1" applyFill="1" applyBorder="1" applyProtection="1">
      <protection hidden="1"/>
    </xf>
    <xf numFmtId="0" fontId="0" fillId="0" borderId="0" xfId="0" applyFill="1"/>
    <xf numFmtId="168" fontId="4" fillId="0" borderId="0" xfId="0" applyNumberFormat="1" applyFont="1" applyFill="1" applyBorder="1" applyAlignment="1" applyProtection="1">
      <protection hidden="1"/>
    </xf>
    <xf numFmtId="0" fontId="4" fillId="0" borderId="0" xfId="0" applyFont="1" applyBorder="1" applyProtection="1">
      <protection hidden="1"/>
    </xf>
    <xf numFmtId="0" fontId="5" fillId="0" borderId="7" xfId="0" applyFont="1" applyFill="1" applyBorder="1"/>
    <xf numFmtId="0" fontId="0" fillId="0" borderId="0" xfId="0" applyProtection="1">
      <protection hidden="1"/>
    </xf>
    <xf numFmtId="0" fontId="5" fillId="0" borderId="0" xfId="0" applyFont="1" applyBorder="1"/>
    <xf numFmtId="0" fontId="4" fillId="0" borderId="0" xfId="0" applyFont="1" applyBorder="1" applyAlignment="1"/>
    <xf numFmtId="0" fontId="4" fillId="3" borderId="0" xfId="0" applyFont="1" applyFill="1" applyBorder="1" applyAlignment="1"/>
    <xf numFmtId="0" fontId="3" fillId="0" borderId="12" xfId="0" applyFont="1" applyBorder="1" applyAlignment="1"/>
    <xf numFmtId="0" fontId="4" fillId="0" borderId="7" xfId="0" applyFont="1" applyBorder="1" applyProtection="1">
      <protection hidden="1"/>
    </xf>
    <xf numFmtId="0" fontId="4" fillId="0" borderId="0" xfId="0" applyFont="1" applyBorder="1" applyAlignment="1" applyProtection="1">
      <protection hidden="1"/>
    </xf>
    <xf numFmtId="0" fontId="4" fillId="0" borderId="7" xfId="0" applyFont="1" applyBorder="1" applyAlignment="1" applyProtection="1">
      <protection hidden="1"/>
    </xf>
    <xf numFmtId="0" fontId="3" fillId="3" borderId="0" xfId="0" applyFont="1" applyFill="1" applyBorder="1" applyAlignment="1" applyProtection="1">
      <protection hidden="1"/>
    </xf>
    <xf numFmtId="0" fontId="0" fillId="3" borderId="0" xfId="0" applyFill="1" applyBorder="1" applyProtection="1">
      <protection hidden="1"/>
    </xf>
    <xf numFmtId="44" fontId="0" fillId="0" borderId="12" xfId="0" applyNumberFormat="1" applyBorder="1" applyAlignment="1"/>
    <xf numFmtId="0" fontId="6" fillId="4" borderId="7" xfId="0" applyFont="1" applyFill="1" applyBorder="1" applyProtection="1">
      <protection hidden="1"/>
    </xf>
    <xf numFmtId="0" fontId="4" fillId="0" borderId="7" xfId="0" applyFont="1" applyFill="1" applyBorder="1" applyProtection="1">
      <protection hidden="1"/>
    </xf>
    <xf numFmtId="0" fontId="4" fillId="0" borderId="0" xfId="0" applyFont="1" applyBorder="1" applyProtection="1">
      <protection locked="0"/>
    </xf>
    <xf numFmtId="0" fontId="4" fillId="3" borderId="7" xfId="0" applyFont="1" applyFill="1" applyBorder="1" applyProtection="1">
      <protection hidden="1"/>
    </xf>
    <xf numFmtId="0" fontId="4" fillId="3" borderId="0" xfId="0" applyFont="1" applyFill="1" applyBorder="1" applyProtection="1">
      <protection hidden="1"/>
    </xf>
    <xf numFmtId="172" fontId="4" fillId="0" borderId="0" xfId="0" applyNumberFormat="1" applyFont="1" applyFill="1" applyBorder="1" applyAlignment="1" applyProtection="1">
      <alignment horizontal="center"/>
      <protection hidden="1"/>
    </xf>
    <xf numFmtId="0" fontId="3" fillId="6" borderId="0" xfId="0" applyFont="1" applyFill="1" applyBorder="1" applyAlignment="1" applyProtection="1">
      <protection hidden="1"/>
    </xf>
    <xf numFmtId="0" fontId="2" fillId="0" borderId="0" xfId="0" applyFont="1" applyBorder="1"/>
    <xf numFmtId="0" fontId="9" fillId="0" borderId="0" xfId="0" applyFont="1" applyBorder="1" applyProtection="1">
      <protection hidden="1"/>
    </xf>
    <xf numFmtId="0" fontId="10" fillId="0" borderId="0" xfId="0" applyFont="1" applyBorder="1" applyProtection="1">
      <protection hidden="1"/>
    </xf>
    <xf numFmtId="0" fontId="9" fillId="0" borderId="12" xfId="0" applyFont="1" applyBorder="1" applyProtection="1">
      <protection hidden="1"/>
    </xf>
    <xf numFmtId="0" fontId="9" fillId="0" borderId="0" xfId="0" applyFont="1" applyBorder="1" applyAlignment="1" applyProtection="1">
      <protection hidden="1"/>
    </xf>
    <xf numFmtId="0" fontId="4" fillId="7" borderId="0" xfId="0" applyFont="1" applyFill="1" applyBorder="1" applyProtection="1">
      <protection hidden="1"/>
    </xf>
    <xf numFmtId="0" fontId="0" fillId="7" borderId="0" xfId="0" applyFill="1" applyBorder="1"/>
    <xf numFmtId="0" fontId="4" fillId="0" borderId="0" xfId="0" applyFont="1" applyBorder="1" applyAlignment="1" applyProtection="1">
      <alignment horizontal="left"/>
      <protection hidden="1"/>
    </xf>
    <xf numFmtId="0" fontId="4" fillId="8" borderId="0" xfId="0" applyFont="1" applyFill="1" applyBorder="1" applyProtection="1">
      <protection hidden="1"/>
    </xf>
    <xf numFmtId="0" fontId="0" fillId="8" borderId="0" xfId="0" applyFill="1" applyBorder="1"/>
    <xf numFmtId="0" fontId="9" fillId="0" borderId="0" xfId="0" applyFont="1" applyBorder="1" applyProtection="1">
      <protection locked="0"/>
    </xf>
    <xf numFmtId="0" fontId="9" fillId="0" borderId="12" xfId="0" applyFont="1" applyBorder="1" applyProtection="1">
      <protection locked="0"/>
    </xf>
    <xf numFmtId="0" fontId="0" fillId="10" borderId="0" xfId="0" applyFill="1" applyBorder="1"/>
    <xf numFmtId="0" fontId="0" fillId="0" borderId="0" xfId="0" applyBorder="1" applyProtection="1">
      <protection locked="0"/>
    </xf>
    <xf numFmtId="0" fontId="0" fillId="0" borderId="12" xfId="0" applyBorder="1" applyProtection="1">
      <protection locked="0"/>
    </xf>
    <xf numFmtId="0" fontId="0" fillId="0" borderId="7" xfId="0" applyBorder="1" applyAlignment="1">
      <alignment horizontal="left"/>
    </xf>
    <xf numFmtId="0" fontId="11" fillId="0" borderId="19" xfId="0" applyFont="1" applyBorder="1" applyAlignment="1" applyProtection="1">
      <protection hidden="1"/>
    </xf>
    <xf numFmtId="0" fontId="11" fillId="0" borderId="20" xfId="0" applyFont="1" applyBorder="1" applyAlignment="1" applyProtection="1">
      <alignment horizontal="left"/>
      <protection hidden="1"/>
    </xf>
    <xf numFmtId="0" fontId="0" fillId="0" borderId="20" xfId="0" applyBorder="1"/>
    <xf numFmtId="0" fontId="11" fillId="0" borderId="21" xfId="0" applyFont="1" applyBorder="1" applyAlignment="1" applyProtection="1">
      <alignment horizontal="left"/>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5" fillId="0" borderId="0" xfId="0" applyFont="1"/>
    <xf numFmtId="0" fontId="13" fillId="0" borderId="0" xfId="0" applyFont="1"/>
    <xf numFmtId="0" fontId="13" fillId="0" borderId="0" xfId="0" applyFont="1" applyProtection="1">
      <protection locked="0"/>
    </xf>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7" xfId="0" applyFont="1" applyBorder="1" applyAlignment="1"/>
    <xf numFmtId="0" fontId="0" fillId="0" borderId="0" xfId="0" applyFill="1" applyBorder="1" applyAlignment="1"/>
    <xf numFmtId="171" fontId="0" fillId="0" borderId="0" xfId="0" applyNumberFormat="1" applyFill="1" applyBorder="1" applyAlignment="1"/>
    <xf numFmtId="0" fontId="0" fillId="2" borderId="10" xfId="0" applyFill="1" applyBorder="1"/>
    <xf numFmtId="0" fontId="1" fillId="0" borderId="0" xfId="0" applyFont="1"/>
    <xf numFmtId="0" fontId="1" fillId="0" borderId="0" xfId="0" applyFont="1" applyAlignment="1">
      <alignment horizontal="center"/>
    </xf>
    <xf numFmtId="0" fontId="3" fillId="0" borderId="16" xfId="0" applyNumberFormat="1" applyFont="1" applyFill="1" applyBorder="1" applyAlignment="1" applyProtection="1">
      <alignment horizontal="center"/>
      <protection locked="0"/>
    </xf>
    <xf numFmtId="0" fontId="1" fillId="0" borderId="16" xfId="0" applyFont="1" applyBorder="1" applyAlignment="1">
      <alignment horizontal="center"/>
    </xf>
    <xf numFmtId="0" fontId="3" fillId="2" borderId="22" xfId="0" applyNumberFormat="1" applyFont="1" applyFill="1" applyBorder="1" applyAlignment="1" applyProtection="1">
      <alignment horizontal="center"/>
      <protection locked="0"/>
    </xf>
    <xf numFmtId="0" fontId="3" fillId="0" borderId="16" xfId="0" applyFont="1" applyFill="1" applyBorder="1" applyAlignment="1">
      <alignment horizontal="center"/>
    </xf>
    <xf numFmtId="0" fontId="16" fillId="2" borderId="16" xfId="0" applyNumberFormat="1" applyFont="1" applyFill="1" applyBorder="1" applyAlignment="1" applyProtection="1">
      <alignment horizontal="center"/>
      <protection locked="0"/>
    </xf>
    <xf numFmtId="0" fontId="0" fillId="0" borderId="16" xfId="0" applyBorder="1"/>
    <xf numFmtId="0" fontId="15" fillId="12" borderId="16" xfId="0" applyFont="1" applyFill="1" applyBorder="1" applyAlignment="1"/>
    <xf numFmtId="0" fontId="15" fillId="0" borderId="16" xfId="0" applyFont="1" applyFill="1" applyBorder="1" applyAlignment="1"/>
    <xf numFmtId="0" fontId="3" fillId="0" borderId="16" xfId="0" applyFont="1" applyFill="1" applyBorder="1" applyAlignment="1" applyProtection="1"/>
    <xf numFmtId="0" fontId="15" fillId="0" borderId="0" xfId="0" applyFont="1" applyFill="1" applyBorder="1" applyAlignment="1"/>
    <xf numFmtId="0" fontId="3" fillId="0" borderId="0" xfId="0" applyFont="1" applyFill="1" applyBorder="1" applyAlignment="1" applyProtection="1"/>
    <xf numFmtId="0" fontId="0" fillId="0" borderId="0" xfId="0" applyAlignment="1">
      <alignment horizontal="center" vertical="center"/>
    </xf>
    <xf numFmtId="0" fontId="3" fillId="12" borderId="16" xfId="0" applyFont="1" applyFill="1" applyBorder="1" applyAlignment="1">
      <alignment horizontal="center"/>
    </xf>
    <xf numFmtId="0" fontId="3" fillId="0" borderId="11" xfId="0" applyFont="1" applyBorder="1" applyAlignment="1" applyProtection="1">
      <alignment horizontal="center"/>
    </xf>
    <xf numFmtId="0" fontId="3" fillId="2" borderId="24" xfId="0" applyNumberFormat="1" applyFont="1" applyFill="1" applyBorder="1" applyAlignment="1" applyProtection="1">
      <alignment horizontal="center"/>
      <protection locked="0"/>
    </xf>
    <xf numFmtId="0" fontId="3" fillId="2" borderId="11" xfId="0" applyNumberFormat="1" applyFont="1" applyFill="1" applyBorder="1" applyAlignment="1" applyProtection="1">
      <alignment horizontal="center"/>
      <protection locked="0"/>
    </xf>
    <xf numFmtId="0" fontId="3" fillId="12" borderId="16" xfId="0" applyNumberFormat="1" applyFont="1" applyFill="1" applyBorder="1" applyAlignment="1" applyProtection="1">
      <alignment horizontal="center" vertical="center"/>
      <protection locked="0"/>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7" xfId="0" applyNumberFormat="1" applyFont="1" applyBorder="1" applyAlignment="1">
      <alignment horizontal="center" shrinkToFit="1"/>
    </xf>
    <xf numFmtId="0" fontId="3" fillId="0" borderId="8" xfId="0" applyNumberFormat="1" applyFont="1" applyBorder="1" applyAlignment="1">
      <alignment horizontal="center" shrinkToFit="1"/>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0" fillId="0" borderId="0" xfId="0" applyBorder="1" applyAlignment="1" applyProtection="1">
      <alignment horizontal="center"/>
      <protection locked="0"/>
    </xf>
    <xf numFmtId="0" fontId="3" fillId="2" borderId="7" xfId="0" applyFont="1" applyFill="1" applyBorder="1" applyAlignment="1">
      <alignment horizontal="center" shrinkToFit="1"/>
    </xf>
    <xf numFmtId="0" fontId="3" fillId="2" borderId="0" xfId="0" applyFont="1" applyFill="1" applyBorder="1" applyAlignment="1">
      <alignment horizontal="center" shrinkToFit="1"/>
    </xf>
    <xf numFmtId="0" fontId="3" fillId="2" borderId="12" xfId="0" applyFont="1" applyFill="1" applyBorder="1" applyAlignment="1">
      <alignment horizontal="center" shrinkToFit="1"/>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49" fontId="1" fillId="0" borderId="9" xfId="0" applyNumberFormat="1" applyFont="1" applyBorder="1" applyAlignment="1" applyProtection="1">
      <alignment horizontal="center"/>
      <protection locked="0"/>
    </xf>
    <xf numFmtId="0" fontId="3" fillId="0" borderId="7" xfId="0" applyFont="1" applyBorder="1" applyAlignment="1"/>
    <xf numFmtId="0" fontId="3" fillId="0" borderId="8" xfId="0" applyFont="1" applyBorder="1" applyAlignment="1"/>
    <xf numFmtId="0" fontId="2" fillId="0" borderId="9" xfId="0" applyFont="1" applyBorder="1" applyAlignment="1" applyProtection="1">
      <alignment horizontal="center"/>
      <protection locked="0"/>
    </xf>
    <xf numFmtId="0" fontId="2" fillId="0" borderId="10" xfId="0" applyFont="1" applyBorder="1" applyAlignment="1" applyProtection="1">
      <alignment horizontal="center"/>
      <protection locked="0"/>
    </xf>
    <xf numFmtId="0" fontId="2" fillId="0" borderId="11"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3" fillId="0" borderId="16" xfId="0" applyFont="1" applyBorder="1" applyAlignment="1">
      <alignment horizontal="center"/>
    </xf>
    <xf numFmtId="0" fontId="3" fillId="0" borderId="18" xfId="0" applyFont="1" applyBorder="1" applyAlignment="1">
      <alignment horizontal="center"/>
    </xf>
    <xf numFmtId="167" fontId="4" fillId="0" borderId="16" xfId="0" applyNumberFormat="1" applyFont="1" applyFill="1" applyBorder="1" applyAlignment="1" applyProtection="1">
      <protection hidden="1"/>
    </xf>
    <xf numFmtId="0" fontId="4" fillId="0" borderId="16" xfId="0" applyFont="1" applyFill="1" applyBorder="1" applyAlignment="1" applyProtection="1">
      <protection hidden="1"/>
    </xf>
    <xf numFmtId="168" fontId="4" fillId="0" borderId="16" xfId="0" applyNumberFormat="1" applyFont="1" applyFill="1" applyBorder="1" applyAlignment="1" applyProtection="1">
      <alignment horizontal="center"/>
      <protection locked="0"/>
    </xf>
    <xf numFmtId="44" fontId="4" fillId="0" borderId="16" xfId="1" applyFont="1" applyFill="1" applyBorder="1" applyAlignment="1" applyProtection="1">
      <alignment horizontal="center"/>
      <protection hidden="1"/>
    </xf>
    <xf numFmtId="44" fontId="4" fillId="0" borderId="18" xfId="1" applyFont="1" applyFill="1" applyBorder="1" applyAlignment="1" applyProtection="1">
      <alignment horizontal="center"/>
      <protection hidden="1"/>
    </xf>
    <xf numFmtId="164" fontId="4" fillId="0" borderId="9" xfId="0" applyNumberFormat="1" applyFont="1" applyBorder="1" applyAlignment="1" applyProtection="1">
      <alignment horizontal="center"/>
      <protection locked="0"/>
    </xf>
    <xf numFmtId="164" fontId="0" fillId="0" borderId="10"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165" fontId="0" fillId="2" borderId="9" xfId="0" applyNumberFormat="1" applyFill="1" applyBorder="1" applyAlignment="1" applyProtection="1">
      <protection locked="0"/>
    </xf>
    <xf numFmtId="165" fontId="0" fillId="2" borderId="17" xfId="0" applyNumberFormat="1" applyFill="1" applyBorder="1" applyAlignment="1" applyProtection="1">
      <protection locked="0"/>
    </xf>
    <xf numFmtId="165" fontId="0" fillId="0" borderId="9" xfId="0" applyNumberFormat="1" applyFill="1" applyBorder="1" applyAlignment="1" applyProtection="1">
      <alignment horizontal="right"/>
      <protection locked="0"/>
    </xf>
    <xf numFmtId="165" fontId="0" fillId="0" borderId="17" xfId="0" applyNumberFormat="1" applyFill="1" applyBorder="1" applyAlignment="1" applyProtection="1">
      <alignment horizontal="right"/>
      <protection locked="0"/>
    </xf>
    <xf numFmtId="167" fontId="0" fillId="0" borderId="9" xfId="0" applyNumberFormat="1" applyFill="1" applyBorder="1" applyAlignment="1" applyProtection="1">
      <protection locked="0"/>
    </xf>
    <xf numFmtId="167" fontId="0" fillId="0" borderId="17" xfId="0" applyNumberFormat="1" applyFill="1" applyBorder="1" applyAlignment="1" applyProtection="1">
      <protection locked="0"/>
    </xf>
    <xf numFmtId="0" fontId="15" fillId="12" borderId="9" xfId="0" applyFont="1" applyFill="1" applyBorder="1" applyAlignment="1">
      <alignment horizontal="center"/>
    </xf>
    <xf numFmtId="0" fontId="15" fillId="12" borderId="11" xfId="0" applyFont="1" applyFill="1" applyBorder="1" applyAlignment="1">
      <alignment horizontal="center"/>
    </xf>
    <xf numFmtId="8" fontId="4" fillId="0" borderId="9" xfId="0" applyNumberFormat="1" applyFont="1" applyFill="1" applyBorder="1" applyAlignment="1" applyProtection="1">
      <alignment horizontal="right"/>
      <protection hidden="1"/>
    </xf>
    <xf numFmtId="0" fontId="4" fillId="0" borderId="11" xfId="0" applyFont="1" applyFill="1" applyBorder="1" applyAlignment="1" applyProtection="1">
      <alignment horizontal="right"/>
      <protection hidden="1"/>
    </xf>
    <xf numFmtId="44" fontId="4" fillId="0" borderId="16" xfId="1" applyFont="1" applyFill="1" applyBorder="1" applyAlignment="1" applyProtection="1">
      <protection locked="0"/>
    </xf>
    <xf numFmtId="8" fontId="4" fillId="0" borderId="9" xfId="0" applyNumberFormat="1" applyFont="1" applyBorder="1" applyAlignment="1" applyProtection="1">
      <alignment horizontal="right"/>
      <protection hidden="1"/>
    </xf>
    <xf numFmtId="0" fontId="4" fillId="0" borderId="11" xfId="0" applyFont="1" applyBorder="1" applyAlignment="1" applyProtection="1">
      <alignment horizontal="right"/>
      <protection hidden="1"/>
    </xf>
    <xf numFmtId="167" fontId="4" fillId="0" borderId="9" xfId="0" applyNumberFormat="1" applyFont="1" applyBorder="1" applyAlignment="1" applyProtection="1">
      <alignment horizontal="right"/>
      <protection hidden="1"/>
    </xf>
    <xf numFmtId="167" fontId="4" fillId="0" borderId="11" xfId="0" applyNumberFormat="1" applyFont="1" applyBorder="1" applyAlignment="1" applyProtection="1">
      <alignment horizontal="right"/>
      <protection hidden="1"/>
    </xf>
    <xf numFmtId="168" fontId="4" fillId="12" borderId="9" xfId="0" applyNumberFormat="1" applyFont="1" applyFill="1" applyBorder="1" applyAlignment="1" applyProtection="1">
      <alignment horizontal="center"/>
      <protection locked="0"/>
    </xf>
    <xf numFmtId="168" fontId="4" fillId="12" borderId="11" xfId="0" applyNumberFormat="1" applyFont="1" applyFill="1" applyBorder="1" applyAlignment="1" applyProtection="1">
      <alignment horizontal="center"/>
      <protection locked="0"/>
    </xf>
    <xf numFmtId="44" fontId="4" fillId="0" borderId="9" xfId="1" applyFont="1" applyBorder="1" applyAlignment="1" applyProtection="1">
      <alignment horizontal="center"/>
      <protection hidden="1"/>
    </xf>
    <xf numFmtId="44" fontId="4" fillId="0" borderId="17" xfId="1" applyFont="1" applyBorder="1" applyAlignment="1" applyProtection="1">
      <alignment horizontal="center"/>
      <protection hidden="1"/>
    </xf>
    <xf numFmtId="167" fontId="4" fillId="0" borderId="9" xfId="0" applyNumberFormat="1" applyFont="1" applyFill="1" applyBorder="1" applyAlignment="1" applyProtection="1">
      <alignment horizontal="right"/>
      <protection locked="0"/>
    </xf>
    <xf numFmtId="167" fontId="4" fillId="0" borderId="11" xfId="0" applyNumberFormat="1" applyFont="1" applyFill="1" applyBorder="1" applyAlignment="1" applyProtection="1">
      <alignment horizontal="right"/>
      <protection locked="0"/>
    </xf>
    <xf numFmtId="165" fontId="4" fillId="0" borderId="16" xfId="0" applyNumberFormat="1" applyFont="1" applyFill="1" applyBorder="1" applyAlignment="1" applyProtection="1">
      <alignment horizontal="center"/>
      <protection locked="0"/>
    </xf>
    <xf numFmtId="0" fontId="4" fillId="0" borderId="16" xfId="0" applyFont="1" applyFill="1" applyBorder="1" applyAlignment="1" applyProtection="1">
      <alignment horizontal="center"/>
      <protection locked="0"/>
    </xf>
    <xf numFmtId="0" fontId="3" fillId="3" borderId="5" xfId="0" applyFont="1" applyFill="1" applyBorder="1" applyAlignment="1">
      <alignment horizontal="center"/>
    </xf>
    <xf numFmtId="0" fontId="4" fillId="3" borderId="5" xfId="0" applyFont="1" applyFill="1" applyBorder="1" applyAlignment="1">
      <alignment horizontal="center"/>
    </xf>
    <xf numFmtId="44" fontId="3" fillId="3" borderId="9" xfId="0" applyNumberFormat="1" applyFont="1" applyFill="1" applyBorder="1" applyAlignment="1" applyProtection="1">
      <alignment horizontal="center"/>
      <protection hidden="1"/>
    </xf>
    <xf numFmtId="0" fontId="3" fillId="3" borderId="17" xfId="0" applyFont="1" applyFill="1" applyBorder="1" applyAlignment="1" applyProtection="1">
      <alignment horizontal="center"/>
      <protection hidden="1"/>
    </xf>
    <xf numFmtId="0" fontId="2" fillId="0" borderId="0" xfId="0" applyFont="1" applyBorder="1" applyAlignment="1">
      <alignment horizontal="center"/>
    </xf>
    <xf numFmtId="0" fontId="0" fillId="0" borderId="0" xfId="0" applyBorder="1" applyAlignment="1">
      <alignment horizontal="center"/>
    </xf>
    <xf numFmtId="167" fontId="4" fillId="0" borderId="16" xfId="0" applyNumberFormat="1" applyFont="1" applyFill="1" applyBorder="1" applyAlignment="1" applyProtection="1">
      <protection locked="0"/>
    </xf>
    <xf numFmtId="0" fontId="4" fillId="0" borderId="16" xfId="0" applyFont="1" applyFill="1" applyBorder="1" applyAlignment="1" applyProtection="1">
      <protection locked="0"/>
    </xf>
    <xf numFmtId="168" fontId="4" fillId="11" borderId="16" xfId="0" applyNumberFormat="1" applyFont="1" applyFill="1" applyBorder="1" applyAlignment="1" applyProtection="1">
      <alignment horizontal="center"/>
      <protection locked="0"/>
    </xf>
    <xf numFmtId="0" fontId="4" fillId="0" borderId="7" xfId="0" applyFont="1" applyBorder="1" applyAlignment="1" applyProtection="1">
      <protection hidden="1"/>
    </xf>
    <xf numFmtId="0" fontId="4" fillId="0" borderId="0" xfId="0" applyFont="1" applyBorder="1" applyAlignment="1" applyProtection="1">
      <protection hidden="1"/>
    </xf>
    <xf numFmtId="44" fontId="4" fillId="0" borderId="9" xfId="0" applyNumberFormat="1" applyFont="1" applyBorder="1" applyAlignment="1" applyProtection="1">
      <alignment horizontal="center"/>
      <protection hidden="1"/>
    </xf>
    <xf numFmtId="44" fontId="4" fillId="0" borderId="11" xfId="0" applyNumberFormat="1" applyFont="1" applyBorder="1" applyAlignment="1" applyProtection="1">
      <alignment horizontal="center"/>
      <protection hidden="1"/>
    </xf>
    <xf numFmtId="10" fontId="4" fillId="0" borderId="9" xfId="0" applyNumberFormat="1" applyFont="1" applyBorder="1" applyAlignment="1" applyProtection="1">
      <alignment horizontal="center"/>
      <protection hidden="1"/>
    </xf>
    <xf numFmtId="0" fontId="0" fillId="0" borderId="11" xfId="0" applyBorder="1" applyProtection="1">
      <protection hidden="1"/>
    </xf>
    <xf numFmtId="44" fontId="4" fillId="0" borderId="17" xfId="0" applyNumberFormat="1" applyFont="1" applyBorder="1" applyAlignment="1" applyProtection="1">
      <alignment horizontal="center"/>
      <protection hidden="1"/>
    </xf>
    <xf numFmtId="44" fontId="4" fillId="0" borderId="9" xfId="2" applyFont="1" applyBorder="1" applyAlignment="1" applyProtection="1">
      <alignment horizontal="center"/>
      <protection hidden="1"/>
    </xf>
    <xf numFmtId="44" fontId="0" fillId="0" borderId="11" xfId="2" applyFont="1" applyBorder="1" applyProtection="1">
      <protection hidden="1"/>
    </xf>
    <xf numFmtId="44" fontId="4" fillId="0" borderId="16" xfId="0" applyNumberFormat="1" applyFont="1" applyBorder="1" applyAlignment="1" applyProtection="1">
      <alignment horizontal="center"/>
      <protection hidden="1"/>
    </xf>
    <xf numFmtId="0" fontId="4" fillId="0" borderId="18" xfId="0" applyFont="1" applyBorder="1" applyAlignment="1" applyProtection="1">
      <alignment horizontal="center"/>
      <protection hidden="1"/>
    </xf>
    <xf numFmtId="10" fontId="4" fillId="0" borderId="11" xfId="0" applyNumberFormat="1" applyFont="1" applyBorder="1" applyAlignment="1" applyProtection="1">
      <alignment horizontal="center"/>
      <protection hidden="1"/>
    </xf>
    <xf numFmtId="169" fontId="4" fillId="0" borderId="9" xfId="0" applyNumberFormat="1" applyFont="1" applyBorder="1" applyAlignment="1" applyProtection="1">
      <alignment horizontal="center"/>
      <protection hidden="1"/>
    </xf>
    <xf numFmtId="169" fontId="0" fillId="0" borderId="11" xfId="0" applyNumberFormat="1" applyBorder="1" applyProtection="1">
      <protection hidden="1"/>
    </xf>
    <xf numFmtId="44" fontId="1" fillId="0" borderId="9" xfId="1" applyFill="1" applyBorder="1" applyAlignment="1" applyProtection="1">
      <alignment horizontal="center"/>
      <protection hidden="1"/>
    </xf>
    <xf numFmtId="44" fontId="1" fillId="0" borderId="17" xfId="1" applyFill="1" applyBorder="1" applyAlignment="1" applyProtection="1">
      <alignment horizontal="center"/>
      <protection hidden="1"/>
    </xf>
    <xf numFmtId="170" fontId="4" fillId="0" borderId="16" xfId="0" applyNumberFormat="1" applyFont="1" applyFill="1" applyBorder="1" applyAlignment="1" applyProtection="1">
      <alignment horizontal="center"/>
    </xf>
    <xf numFmtId="0" fontId="4" fillId="0" borderId="16" xfId="0" applyFont="1" applyFill="1" applyBorder="1" applyAlignment="1" applyProtection="1">
      <alignment horizontal="center"/>
    </xf>
    <xf numFmtId="171" fontId="4" fillId="0" borderId="16" xfId="0" applyNumberFormat="1" applyFont="1" applyFill="1" applyBorder="1" applyAlignment="1" applyProtection="1">
      <alignment horizontal="center"/>
    </xf>
    <xf numFmtId="171" fontId="4" fillId="0" borderId="9"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protection locked="0"/>
    </xf>
    <xf numFmtId="44" fontId="4" fillId="3" borderId="9" xfId="0" applyNumberFormat="1" applyFont="1" applyFill="1" applyBorder="1" applyAlignment="1" applyProtection="1">
      <alignment horizontal="center"/>
      <protection hidden="1"/>
    </xf>
    <xf numFmtId="0" fontId="4" fillId="3" borderId="17" xfId="0" applyFont="1" applyFill="1" applyBorder="1" applyAlignment="1" applyProtection="1">
      <alignment horizontal="center"/>
      <protection hidden="1"/>
    </xf>
    <xf numFmtId="44" fontId="2" fillId="3" borderId="9" xfId="0" applyNumberFormat="1" applyFont="1" applyFill="1" applyBorder="1" applyAlignment="1" applyProtection="1">
      <alignment horizontal="center"/>
      <protection hidden="1"/>
    </xf>
    <xf numFmtId="0" fontId="2" fillId="3" borderId="17" xfId="0" applyFont="1" applyFill="1" applyBorder="1" applyAlignment="1" applyProtection="1">
      <alignment horizontal="center"/>
      <protection hidden="1"/>
    </xf>
    <xf numFmtId="0" fontId="3" fillId="0" borderId="0" xfId="0" applyFont="1" applyBorder="1" applyAlignment="1">
      <alignment horizontal="center"/>
    </xf>
    <xf numFmtId="0" fontId="3" fillId="4" borderId="16" xfId="0" applyFont="1" applyFill="1" applyBorder="1" applyAlignment="1" applyProtection="1">
      <alignment horizontal="center"/>
      <protection hidden="1"/>
    </xf>
    <xf numFmtId="0" fontId="3" fillId="4" borderId="9" xfId="0" applyFont="1" applyFill="1" applyBorder="1" applyAlignment="1" applyProtection="1">
      <alignment horizontal="center"/>
      <protection hidden="1"/>
    </xf>
    <xf numFmtId="0" fontId="3" fillId="0" borderId="9" xfId="0" applyFont="1" applyBorder="1" applyAlignment="1">
      <alignment horizontal="center"/>
    </xf>
    <xf numFmtId="0" fontId="0" fillId="0" borderId="17" xfId="0" applyBorder="1" applyAlignment="1">
      <alignment horizontal="center"/>
    </xf>
    <xf numFmtId="171" fontId="4" fillId="9" borderId="16" xfId="0" applyNumberFormat="1" applyFont="1" applyFill="1" applyBorder="1" applyAlignment="1" applyProtection="1">
      <alignment horizontal="center"/>
      <protection locked="0"/>
    </xf>
    <xf numFmtId="171" fontId="4" fillId="0" borderId="0" xfId="0" applyNumberFormat="1"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71" fontId="4" fillId="10" borderId="22" xfId="0" applyNumberFormat="1" applyFont="1" applyFill="1" applyBorder="1" applyAlignment="1" applyProtection="1">
      <alignment horizontal="center"/>
      <protection hidden="1"/>
    </xf>
    <xf numFmtId="171" fontId="4" fillId="0" borderId="0" xfId="0" applyNumberFormat="1" applyFont="1" applyFill="1" applyBorder="1" applyAlignment="1" applyProtection="1">
      <alignment horizontal="center"/>
      <protection hidden="1"/>
    </xf>
    <xf numFmtId="0" fontId="0" fillId="2" borderId="9" xfId="0" applyFill="1" applyBorder="1" applyAlignment="1">
      <alignment horizontal="left"/>
    </xf>
    <xf numFmtId="0" fontId="0" fillId="2" borderId="10" xfId="0" applyFill="1" applyBorder="1" applyAlignment="1">
      <alignment horizontal="left"/>
    </xf>
    <xf numFmtId="171" fontId="0" fillId="2" borderId="16" xfId="0" applyNumberFormat="1" applyFill="1" applyBorder="1" applyAlignment="1">
      <alignment horizontal="center"/>
    </xf>
    <xf numFmtId="0" fontId="4" fillId="11" borderId="9" xfId="0" applyFont="1" applyFill="1" applyBorder="1" applyAlignment="1" applyProtection="1">
      <alignment horizontal="center"/>
      <protection locked="0"/>
    </xf>
    <xf numFmtId="0" fontId="4" fillId="11" borderId="10" xfId="0" applyFont="1" applyFill="1" applyBorder="1" applyAlignment="1" applyProtection="1">
      <alignment horizontal="center"/>
      <protection locked="0"/>
    </xf>
    <xf numFmtId="0" fontId="4" fillId="11" borderId="11" xfId="0" applyFont="1" applyFill="1" applyBorder="1" applyAlignment="1" applyProtection="1">
      <alignment horizontal="center"/>
      <protection locked="0"/>
    </xf>
    <xf numFmtId="44" fontId="1" fillId="0" borderId="9" xfId="1" applyFill="1" applyBorder="1" applyAlignment="1" applyProtection="1">
      <alignment horizontal="center"/>
      <protection locked="0"/>
    </xf>
    <xf numFmtId="44" fontId="1" fillId="0" borderId="17" xfId="1" applyFill="1" applyBorder="1" applyAlignment="1" applyProtection="1">
      <alignment horizontal="center"/>
      <protection locked="0"/>
    </xf>
    <xf numFmtId="44" fontId="2" fillId="3" borderId="17" xfId="0" applyNumberFormat="1" applyFont="1" applyFill="1" applyBorder="1" applyAlignment="1" applyProtection="1">
      <alignment horizontal="center"/>
      <protection hidden="1"/>
    </xf>
    <xf numFmtId="0" fontId="4" fillId="3" borderId="7" xfId="0" applyFont="1" applyFill="1" applyBorder="1" applyAlignment="1" applyProtection="1">
      <alignment horizontal="left"/>
      <protection hidden="1"/>
    </xf>
    <xf numFmtId="0" fontId="4" fillId="3" borderId="0" xfId="0" applyFont="1" applyFill="1" applyBorder="1" applyAlignment="1" applyProtection="1">
      <alignment horizontal="left"/>
      <protection hidden="1"/>
    </xf>
    <xf numFmtId="44" fontId="4" fillId="11" borderId="16" xfId="1" applyFont="1" applyFill="1" applyBorder="1" applyAlignment="1" applyProtection="1">
      <protection locked="0"/>
    </xf>
    <xf numFmtId="173" fontId="4" fillId="11" borderId="16" xfId="0" applyNumberFormat="1" applyFont="1" applyFill="1" applyBorder="1" applyAlignment="1" applyProtection="1">
      <protection locked="0"/>
    </xf>
    <xf numFmtId="173" fontId="4" fillId="11" borderId="9" xfId="0" applyNumberFormat="1" applyFont="1" applyFill="1" applyBorder="1" applyAlignment="1" applyProtection="1">
      <protection locked="0"/>
    </xf>
    <xf numFmtId="44" fontId="7" fillId="5" borderId="9" xfId="1" applyFont="1" applyFill="1" applyBorder="1" applyAlignment="1" applyProtection="1">
      <alignment horizontal="center"/>
      <protection hidden="1"/>
    </xf>
    <xf numFmtId="44" fontId="7" fillId="5" borderId="17" xfId="1" applyFont="1" applyFill="1" applyBorder="1" applyAlignment="1" applyProtection="1">
      <alignment horizontal="center"/>
      <protection hidden="1"/>
    </xf>
    <xf numFmtId="171" fontId="4" fillId="7" borderId="16" xfId="0" applyNumberFormat="1" applyFont="1" applyFill="1" applyBorder="1" applyAlignment="1" applyProtection="1">
      <alignment horizontal="center"/>
      <protection hidden="1"/>
    </xf>
    <xf numFmtId="0" fontId="4" fillId="0" borderId="0" xfId="0" applyFont="1" applyBorder="1" applyAlignment="1" applyProtection="1">
      <alignment horizontal="center"/>
      <protection locked="0"/>
    </xf>
    <xf numFmtId="0" fontId="4" fillId="0" borderId="12" xfId="0" applyFont="1" applyBorder="1" applyAlignment="1" applyProtection="1">
      <alignment horizontal="center"/>
      <protection locked="0"/>
    </xf>
    <xf numFmtId="44" fontId="8" fillId="6" borderId="9" xfId="0" applyNumberFormat="1" applyFont="1" applyFill="1" applyBorder="1" applyAlignment="1" applyProtection="1">
      <alignment horizontal="center"/>
      <protection hidden="1"/>
    </xf>
    <xf numFmtId="0" fontId="8" fillId="6" borderId="17" xfId="0" applyFont="1" applyFill="1" applyBorder="1" applyAlignment="1" applyProtection="1">
      <alignment horizontal="center"/>
      <protection hidden="1"/>
    </xf>
    <xf numFmtId="0" fontId="6" fillId="4" borderId="7" xfId="0" applyFont="1" applyFill="1" applyBorder="1" applyAlignment="1" applyProtection="1">
      <alignment horizontal="center"/>
      <protection hidden="1"/>
    </xf>
    <xf numFmtId="0" fontId="6" fillId="4" borderId="0" xfId="0" applyFont="1" applyFill="1" applyBorder="1" applyAlignment="1" applyProtection="1">
      <alignment horizontal="center"/>
      <protection hidden="1"/>
    </xf>
    <xf numFmtId="44" fontId="0" fillId="0" borderId="9" xfId="0" applyNumberFormat="1" applyBorder="1" applyAlignment="1" applyProtection="1">
      <alignment horizontal="center"/>
      <protection hidden="1"/>
    </xf>
    <xf numFmtId="0" fontId="0" fillId="0" borderId="17" xfId="0" applyBorder="1" applyAlignment="1" applyProtection="1">
      <alignment horizontal="center"/>
      <protection hidden="1"/>
    </xf>
    <xf numFmtId="171" fontId="4" fillId="0" borderId="0" xfId="0" applyNumberFormat="1" applyFont="1" applyBorder="1" applyAlignment="1" applyProtection="1">
      <alignment horizontal="center"/>
      <protection hidden="1"/>
    </xf>
    <xf numFmtId="0" fontId="4" fillId="0" borderId="0" xfId="0" applyFont="1" applyBorder="1" applyAlignment="1" applyProtection="1">
      <alignment horizontal="center" wrapText="1"/>
      <protection hidden="1"/>
    </xf>
    <xf numFmtId="0" fontId="0" fillId="0" borderId="12" xfId="0" applyBorder="1" applyAlignment="1" applyProtection="1">
      <alignment horizontal="center"/>
      <protection locked="0"/>
    </xf>
    <xf numFmtId="0" fontId="3" fillId="12" borderId="22" xfId="0" applyFont="1" applyFill="1" applyBorder="1" applyAlignment="1" applyProtection="1">
      <alignment horizontal="center" vertical="center"/>
    </xf>
    <xf numFmtId="0" fontId="3" fillId="12" borderId="27" xfId="0" applyFont="1" applyFill="1" applyBorder="1" applyAlignment="1" applyProtection="1">
      <alignment horizontal="center" vertical="center"/>
    </xf>
    <xf numFmtId="167" fontId="4" fillId="4" borderId="0" xfId="0" applyNumberFormat="1" applyFont="1" applyFill="1" applyBorder="1" applyAlignment="1" applyProtection="1">
      <alignment horizontal="center"/>
      <protection hidden="1"/>
    </xf>
    <xf numFmtId="167" fontId="0" fillId="4" borderId="0" xfId="0" applyNumberFormat="1" applyFill="1" applyBorder="1" applyProtection="1">
      <protection hidden="1"/>
    </xf>
    <xf numFmtId="171" fontId="4" fillId="4" borderId="0" xfId="0" applyNumberFormat="1" applyFont="1" applyFill="1" applyBorder="1" applyAlignment="1" applyProtection="1">
      <alignment horizontal="center"/>
      <protection hidden="1"/>
    </xf>
    <xf numFmtId="15" fontId="0" fillId="0" borderId="0" xfId="0" applyNumberFormat="1" applyBorder="1" applyAlignment="1" applyProtection="1">
      <alignment horizontal="center"/>
      <protection locked="0"/>
    </xf>
    <xf numFmtId="2" fontId="4" fillId="0" borderId="16" xfId="0" applyNumberFormat="1" applyFont="1" applyFill="1" applyBorder="1" applyAlignment="1" applyProtection="1">
      <alignment horizontal="center"/>
      <protection locked="0"/>
    </xf>
    <xf numFmtId="2" fontId="4" fillId="0" borderId="9" xfId="0" applyNumberFormat="1" applyFont="1" applyFill="1" applyBorder="1" applyAlignment="1" applyProtection="1">
      <alignment horizontal="center"/>
      <protection locked="0"/>
    </xf>
    <xf numFmtId="44" fontId="1" fillId="0" borderId="9" xfId="1" applyBorder="1" applyAlignment="1" applyProtection="1">
      <alignment horizontal="center"/>
      <protection hidden="1"/>
    </xf>
    <xf numFmtId="44" fontId="1" fillId="0" borderId="17" xfId="1" applyBorder="1" applyAlignment="1" applyProtection="1">
      <alignment horizontal="center"/>
      <protection hidden="1"/>
    </xf>
    <xf numFmtId="0" fontId="4" fillId="0" borderId="7" xfId="0" applyFont="1" applyFill="1" applyBorder="1" applyAlignment="1" applyProtection="1">
      <alignment horizontal="left"/>
      <protection hidden="1"/>
    </xf>
    <xf numFmtId="0" fontId="4" fillId="0" borderId="0" xfId="0" applyFont="1" applyFill="1" applyBorder="1" applyAlignment="1" applyProtection="1">
      <alignment horizontal="left"/>
      <protection hidden="1"/>
    </xf>
    <xf numFmtId="170" fontId="4" fillId="0" borderId="9" xfId="0" applyNumberFormat="1" applyFont="1" applyFill="1" applyBorder="1" applyAlignment="1" applyProtection="1">
      <alignment horizontal="center"/>
    </xf>
    <xf numFmtId="170" fontId="4" fillId="0" borderId="11" xfId="0" applyNumberFormat="1" applyFont="1" applyFill="1" applyBorder="1" applyAlignment="1" applyProtection="1">
      <alignment horizontal="center"/>
    </xf>
    <xf numFmtId="171" fontId="4" fillId="0" borderId="11" xfId="0" applyNumberFormat="1" applyFont="1" applyFill="1" applyBorder="1" applyAlignment="1" applyProtection="1">
      <alignment horizontal="center"/>
    </xf>
    <xf numFmtId="168" fontId="4" fillId="0" borderId="9" xfId="0" applyNumberFormat="1" applyFont="1" applyFill="1" applyBorder="1" applyAlignment="1" applyProtection="1">
      <alignment horizontal="center"/>
    </xf>
    <xf numFmtId="168" fontId="4" fillId="0" borderId="11" xfId="0" applyNumberFormat="1" applyFont="1" applyFill="1" applyBorder="1" applyAlignment="1" applyProtection="1">
      <alignment horizontal="center"/>
    </xf>
    <xf numFmtId="168" fontId="4" fillId="0" borderId="9" xfId="0" applyNumberFormat="1" applyFont="1" applyBorder="1" applyAlignment="1" applyProtection="1">
      <alignment horizontal="center"/>
      <protection locked="0"/>
    </xf>
    <xf numFmtId="168" fontId="4" fillId="0" borderId="11" xfId="0" applyNumberFormat="1" applyFont="1" applyBorder="1" applyAlignment="1" applyProtection="1">
      <alignment horizontal="center"/>
      <protection locked="0"/>
    </xf>
    <xf numFmtId="0" fontId="3" fillId="12" borderId="16"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12" borderId="23" xfId="0" applyFont="1" applyFill="1" applyBorder="1" applyAlignment="1" applyProtection="1">
      <alignment horizontal="center" vertical="center"/>
    </xf>
    <xf numFmtId="0" fontId="3" fillId="12" borderId="24" xfId="0" applyFont="1" applyFill="1" applyBorder="1" applyAlignment="1" applyProtection="1">
      <alignment horizontal="center" vertical="center"/>
    </xf>
    <xf numFmtId="0" fontId="3" fillId="12" borderId="25" xfId="0" applyFont="1" applyFill="1" applyBorder="1" applyAlignment="1" applyProtection="1">
      <alignment horizontal="center" vertical="center"/>
    </xf>
    <xf numFmtId="0" fontId="3" fillId="12" borderId="26" xfId="0" applyFont="1" applyFill="1" applyBorder="1" applyAlignment="1" applyProtection="1">
      <alignment horizontal="center" vertical="center"/>
    </xf>
    <xf numFmtId="0" fontId="3" fillId="12" borderId="5" xfId="0" applyFont="1" applyFill="1" applyBorder="1" applyAlignment="1" applyProtection="1">
      <alignment horizontal="center" vertical="center"/>
    </xf>
    <xf numFmtId="0" fontId="3" fillId="12" borderId="28" xfId="0" applyFont="1" applyFill="1" applyBorder="1" applyAlignment="1" applyProtection="1">
      <alignment horizontal="center" vertical="center"/>
    </xf>
    <xf numFmtId="0" fontId="3" fillId="12" borderId="16" xfId="0" applyFont="1" applyFill="1" applyBorder="1" applyAlignment="1" applyProtection="1">
      <alignment vertical="center"/>
    </xf>
    <xf numFmtId="0" fontId="15" fillId="12" borderId="23" xfId="0" applyFont="1" applyFill="1" applyBorder="1" applyAlignment="1">
      <alignment horizontal="center" vertical="center"/>
    </xf>
    <xf numFmtId="0" fontId="15" fillId="12" borderId="24" xfId="0" applyFont="1" applyFill="1" applyBorder="1" applyAlignment="1">
      <alignment horizontal="center" vertical="center"/>
    </xf>
    <xf numFmtId="0" fontId="15" fillId="12" borderId="25" xfId="0" applyFont="1" applyFill="1" applyBorder="1" applyAlignment="1">
      <alignment horizontal="center" vertical="center"/>
    </xf>
    <xf numFmtId="0" fontId="15" fillId="12" borderId="26" xfId="0" applyFont="1" applyFill="1" applyBorder="1" applyAlignment="1">
      <alignment horizontal="center" vertical="center"/>
    </xf>
    <xf numFmtId="0" fontId="1" fillId="0" borderId="27" xfId="0" applyFont="1" applyBorder="1" applyAlignment="1">
      <alignment horizontal="center"/>
    </xf>
  </cellXfs>
  <cellStyles count="3">
    <cellStyle name="Euro" xfId="2"/>
    <cellStyle name="Monétaire" xfId="1" builtinId="4"/>
    <cellStyle name="Normal" xfId="0" builtinId="0"/>
  </cellStyles>
  <dxfs count="0"/>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dimension ref="A1:Z73"/>
  <sheetViews>
    <sheetView tabSelected="1" workbookViewId="0">
      <selection activeCell="V15" sqref="V15"/>
    </sheetView>
  </sheetViews>
  <sheetFormatPr baseColWidth="10" defaultColWidth="5.85546875" defaultRowHeight="11.1" customHeight="1"/>
  <cols>
    <col min="1" max="1" width="6.7109375" customWidth="1"/>
    <col min="4" max="4" width="6.140625" customWidth="1"/>
    <col min="5" max="5" width="5.85546875" customWidth="1"/>
    <col min="9" max="9" width="5.7109375" customWidth="1"/>
    <col min="10" max="10" width="5.5703125" customWidth="1"/>
    <col min="11" max="11" width="5.7109375" customWidth="1"/>
    <col min="17" max="17" width="6.85546875" bestFit="1"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9"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84</v>
      </c>
      <c r="C14" s="83" t="s">
        <v>85</v>
      </c>
      <c r="D14" s="263" t="s">
        <v>90</v>
      </c>
      <c r="E14" s="264"/>
      <c r="F14" s="83" t="s">
        <v>88</v>
      </c>
      <c r="G14" s="83" t="s">
        <v>89</v>
      </c>
      <c r="H14" s="83" t="s">
        <v>89</v>
      </c>
      <c r="I14" s="83" t="s">
        <v>84</v>
      </c>
      <c r="J14" s="83" t="s">
        <v>85</v>
      </c>
      <c r="K14" s="263" t="s">
        <v>90</v>
      </c>
      <c r="L14" s="264"/>
      <c r="M14" s="83" t="s">
        <v>88</v>
      </c>
      <c r="N14" s="83" t="s">
        <v>89</v>
      </c>
      <c r="O14" s="83" t="s">
        <v>89</v>
      </c>
      <c r="P14" s="83" t="s">
        <v>84</v>
      </c>
      <c r="Q14" s="4"/>
    </row>
    <row r="15" spans="1:17" ht="11.1" customHeight="1">
      <c r="A15" s="11" t="s">
        <v>12</v>
      </c>
      <c r="B15" s="12">
        <v>1</v>
      </c>
      <c r="C15" s="12">
        <v>2</v>
      </c>
      <c r="D15" s="265"/>
      <c r="E15" s="266"/>
      <c r="F15" s="95">
        <v>5</v>
      </c>
      <c r="G15" s="12">
        <v>6</v>
      </c>
      <c r="H15" s="12">
        <v>7</v>
      </c>
      <c r="I15" s="12">
        <v>8</v>
      </c>
      <c r="J15" s="12">
        <v>9</v>
      </c>
      <c r="K15" s="265"/>
      <c r="L15" s="266"/>
      <c r="M15" s="95">
        <v>12</v>
      </c>
      <c r="N15" s="12">
        <v>13</v>
      </c>
      <c r="O15" s="12">
        <v>14</v>
      </c>
      <c r="P15" s="12">
        <v>15</v>
      </c>
      <c r="Q15" s="13"/>
    </row>
    <row r="16" spans="1:17" ht="11.1" customHeight="1">
      <c r="A16" s="11" t="s">
        <v>13</v>
      </c>
      <c r="B16" s="84"/>
      <c r="C16" s="84"/>
      <c r="D16" s="262"/>
      <c r="E16" s="262"/>
      <c r="F16" s="96">
        <v>8</v>
      </c>
      <c r="G16" s="84">
        <v>8</v>
      </c>
      <c r="H16" s="84">
        <v>8</v>
      </c>
      <c r="I16" s="84">
        <v>8</v>
      </c>
      <c r="J16" s="84">
        <v>0</v>
      </c>
      <c r="K16" s="262">
        <f>SUM(F16:J16)</f>
        <v>32</v>
      </c>
      <c r="L16" s="262">
        <f>SUM(F16:J16)-K16</f>
        <v>0</v>
      </c>
      <c r="M16" s="96"/>
      <c r="N16" s="84"/>
      <c r="O16" s="84"/>
      <c r="P16" s="84">
        <v>0</v>
      </c>
      <c r="Q16" s="13"/>
    </row>
    <row r="17" spans="1:17" ht="11.1" customHeight="1">
      <c r="A17" s="11"/>
      <c r="B17" s="83" t="s">
        <v>85</v>
      </c>
      <c r="C17" s="263" t="s">
        <v>90</v>
      </c>
      <c r="D17" s="264"/>
      <c r="E17" s="267"/>
      <c r="F17" s="83" t="s">
        <v>89</v>
      </c>
      <c r="G17" s="83" t="s">
        <v>89</v>
      </c>
      <c r="H17" s="83" t="s">
        <v>84</v>
      </c>
      <c r="I17" s="83" t="s">
        <v>85</v>
      </c>
      <c r="J17" s="263" t="s">
        <v>90</v>
      </c>
      <c r="K17" s="264"/>
      <c r="L17" s="83" t="s">
        <v>88</v>
      </c>
      <c r="M17" s="83" t="s">
        <v>89</v>
      </c>
      <c r="N17" s="83" t="s">
        <v>89</v>
      </c>
      <c r="O17" s="83" t="s">
        <v>84</v>
      </c>
      <c r="P17" s="82" t="s">
        <v>85</v>
      </c>
      <c r="Q17" s="94" t="s">
        <v>92</v>
      </c>
    </row>
    <row r="18" spans="1:17" ht="11.1" customHeight="1">
      <c r="A18" s="11" t="s">
        <v>12</v>
      </c>
      <c r="B18" s="12">
        <v>16</v>
      </c>
      <c r="C18" s="265"/>
      <c r="D18" s="266"/>
      <c r="E18" s="95">
        <v>19</v>
      </c>
      <c r="F18" s="12">
        <v>20</v>
      </c>
      <c r="G18" s="12">
        <v>21</v>
      </c>
      <c r="H18" s="12">
        <v>22</v>
      </c>
      <c r="I18" s="12">
        <v>23</v>
      </c>
      <c r="J18" s="265"/>
      <c r="K18" s="266"/>
      <c r="L18" s="95">
        <v>26</v>
      </c>
      <c r="M18" s="12">
        <v>27</v>
      </c>
      <c r="N18" s="12">
        <v>28</v>
      </c>
      <c r="O18" s="12">
        <v>29</v>
      </c>
      <c r="P18" s="12">
        <v>30</v>
      </c>
      <c r="Q18" s="98">
        <f>SUM(L19:P19)</f>
        <v>0</v>
      </c>
    </row>
    <row r="19" spans="1:17" ht="11.1" customHeight="1">
      <c r="A19" s="11" t="s">
        <v>13</v>
      </c>
      <c r="B19" s="14"/>
      <c r="C19" s="262"/>
      <c r="D19" s="262"/>
      <c r="E19" s="97"/>
      <c r="F19" s="14"/>
      <c r="G19" s="14"/>
      <c r="H19" s="14"/>
      <c r="I19" s="14"/>
      <c r="J19" s="262"/>
      <c r="K19" s="262"/>
      <c r="L19" s="97"/>
      <c r="M19" s="14"/>
      <c r="N19" s="14"/>
      <c r="O19" s="14"/>
      <c r="P19" s="14"/>
      <c r="Q19" s="98">
        <v>0</v>
      </c>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64</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9</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155">
        <f>SUM(E15+L15+D18+K18+Q19)</f>
        <v>0</v>
      </c>
      <c r="O27" s="156"/>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37"/>
      <c r="G40" s="37"/>
      <c r="H40" s="2"/>
      <c r="I40" s="2"/>
      <c r="J40" s="2"/>
      <c r="K40" s="2"/>
      <c r="L40" s="174">
        <f>P34</f>
        <v>482.69630000000001</v>
      </c>
      <c r="M40" s="175"/>
      <c r="N40" s="176">
        <v>2.4E-2</v>
      </c>
      <c r="O40" s="177"/>
      <c r="P40" s="174">
        <f t="shared" si="0"/>
        <v>11.584711200000001</v>
      </c>
      <c r="Q40" s="178"/>
    </row>
    <row r="41" spans="1:26" ht="11.1" customHeight="1">
      <c r="A41" s="69" t="s">
        <v>67</v>
      </c>
      <c r="B41" s="70"/>
      <c r="C41" s="70"/>
      <c r="D41" s="70"/>
      <c r="E41" s="70"/>
      <c r="F41" s="70"/>
      <c r="G41" s="70"/>
      <c r="H41" s="2"/>
      <c r="I41" s="2"/>
      <c r="J41" s="2"/>
      <c r="K41" s="2"/>
      <c r="L41" s="174">
        <f>P34</f>
        <v>482.69630000000001</v>
      </c>
      <c r="M41" s="175"/>
      <c r="N41" s="176">
        <v>2.5000000000000001E-3</v>
      </c>
      <c r="O41" s="183"/>
      <c r="P41" s="174">
        <f>L41*N41</f>
        <v>1.20674075</v>
      </c>
      <c r="Q41" s="178"/>
    </row>
    <row r="42" spans="1:26" ht="11.1" customHeight="1">
      <c r="A42" s="38"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8</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1</v>
      </c>
      <c r="O54" s="249"/>
      <c r="P54" s="186">
        <f t="shared" si="1"/>
        <v>2.97</v>
      </c>
      <c r="Q54" s="187"/>
    </row>
    <row r="55" spans="1:17" ht="11.1" customHeight="1">
      <c r="A55" s="245" t="s">
        <v>82</v>
      </c>
      <c r="B55" s="246"/>
      <c r="C55" s="246"/>
      <c r="D55" s="246"/>
      <c r="E55" s="246"/>
      <c r="F55" s="246"/>
      <c r="G55" s="246"/>
      <c r="H55" s="246"/>
      <c r="I55" s="24"/>
      <c r="J55" s="24"/>
      <c r="K55" s="24"/>
      <c r="L55" s="247">
        <v>0.33</v>
      </c>
      <c r="M55" s="248"/>
      <c r="N55" s="250">
        <f>COUNTIF($B$16:$Q$16,"&lt;"&amp;9)+COUNTIF($B$19:$Q$19,"&lt;"&amp;9)</f>
        <v>8</v>
      </c>
      <c r="O55" s="251"/>
      <c r="P55" s="186">
        <f t="shared" si="1"/>
        <v>2.64</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5.61</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376.99653322</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46">
    <mergeCell ref="A54:H54"/>
    <mergeCell ref="L54:M54"/>
    <mergeCell ref="N54:O54"/>
    <mergeCell ref="P54:Q54"/>
    <mergeCell ref="A55:H55"/>
    <mergeCell ref="L55:M55"/>
    <mergeCell ref="N55:O55"/>
    <mergeCell ref="K14:L15"/>
    <mergeCell ref="D14:E15"/>
    <mergeCell ref="C17:D18"/>
    <mergeCell ref="J17:K18"/>
    <mergeCell ref="F65:G65"/>
    <mergeCell ref="H65:I65"/>
    <mergeCell ref="L65:Q65"/>
    <mergeCell ref="L56:M56"/>
    <mergeCell ref="N56:O56"/>
    <mergeCell ref="P56:Q56"/>
    <mergeCell ref="L57:M57"/>
    <mergeCell ref="N57:O57"/>
    <mergeCell ref="P57:Q57"/>
    <mergeCell ref="F67:G67"/>
    <mergeCell ref="H67:I67"/>
    <mergeCell ref="M67:O67"/>
    <mergeCell ref="F68:G68"/>
    <mergeCell ref="H68:I68"/>
    <mergeCell ref="B69:D69"/>
    <mergeCell ref="F69:G69"/>
    <mergeCell ref="D58:H58"/>
    <mergeCell ref="P58:Q58"/>
    <mergeCell ref="P59:Q59"/>
    <mergeCell ref="A60:E60"/>
    <mergeCell ref="L60:M60"/>
    <mergeCell ref="N60:O60"/>
    <mergeCell ref="P60:Q60"/>
    <mergeCell ref="F66:G66"/>
    <mergeCell ref="H66:I66"/>
    <mergeCell ref="N66:Q66"/>
    <mergeCell ref="P61:Q61"/>
    <mergeCell ref="A62:C62"/>
    <mergeCell ref="P62:Q62"/>
    <mergeCell ref="D64:E64"/>
    <mergeCell ref="F64:G64"/>
    <mergeCell ref="H64:I64"/>
    <mergeCell ref="L64:Q64"/>
    <mergeCell ref="P55:Q55"/>
    <mergeCell ref="L52:M52"/>
    <mergeCell ref="N52:O52"/>
    <mergeCell ref="P52:Q52"/>
    <mergeCell ref="L53:M53"/>
    <mergeCell ref="N53:O53"/>
    <mergeCell ref="P53:Q53"/>
    <mergeCell ref="P48:Q48"/>
    <mergeCell ref="P49:Q49"/>
    <mergeCell ref="M50:P50"/>
    <mergeCell ref="L51:M51"/>
    <mergeCell ref="N51:O51"/>
    <mergeCell ref="P51:Q51"/>
    <mergeCell ref="L46:M46"/>
    <mergeCell ref="N46:O46"/>
    <mergeCell ref="P46:Q46"/>
    <mergeCell ref="L47:M47"/>
    <mergeCell ref="N47:O47"/>
    <mergeCell ref="P47:Q47"/>
    <mergeCell ref="L44:M44"/>
    <mergeCell ref="N44:O44"/>
    <mergeCell ref="P44:Q44"/>
    <mergeCell ref="L45:M45"/>
    <mergeCell ref="N45:O45"/>
    <mergeCell ref="P45:Q45"/>
    <mergeCell ref="L42:M42"/>
    <mergeCell ref="N42:O42"/>
    <mergeCell ref="P42:Q42"/>
    <mergeCell ref="L43:M43"/>
    <mergeCell ref="N43:O43"/>
    <mergeCell ref="P43:Q43"/>
    <mergeCell ref="L39:M39"/>
    <mergeCell ref="N39:O39"/>
    <mergeCell ref="P39:Q39"/>
    <mergeCell ref="L41:M41"/>
    <mergeCell ref="N41:O41"/>
    <mergeCell ref="P41:Q41"/>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L25:M25"/>
    <mergeCell ref="N25:O25"/>
    <mergeCell ref="P25:Q25"/>
    <mergeCell ref="L26:M26"/>
    <mergeCell ref="N26:O26"/>
    <mergeCell ref="P26:Q26"/>
    <mergeCell ref="C11:G11"/>
    <mergeCell ref="L11:P11"/>
    <mergeCell ref="A13:Q13"/>
    <mergeCell ref="P21:Q21"/>
    <mergeCell ref="P22:Q22"/>
    <mergeCell ref="P23:Q23"/>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Z73"/>
  <sheetViews>
    <sheetView workbookViewId="0">
      <selection activeCell="I15" sqref="I15:I16"/>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23" ht="13.5" customHeight="1" thickTop="1">
      <c r="A1" s="99" t="s">
        <v>0</v>
      </c>
      <c r="B1" s="100"/>
      <c r="C1" s="100"/>
      <c r="D1" s="100"/>
      <c r="E1" s="100"/>
      <c r="F1" s="100"/>
      <c r="G1" s="100"/>
      <c r="H1" s="100"/>
      <c r="I1" s="100"/>
      <c r="J1" s="100"/>
      <c r="K1" s="100"/>
      <c r="L1" s="100"/>
      <c r="M1" s="100"/>
      <c r="N1" s="100"/>
      <c r="O1" s="100"/>
      <c r="P1" s="100"/>
      <c r="Q1" s="101"/>
    </row>
    <row r="2" spans="1:23" ht="11.1" customHeight="1">
      <c r="A2" s="102" t="s">
        <v>1</v>
      </c>
      <c r="B2" s="103"/>
      <c r="C2" s="103"/>
      <c r="D2" s="103"/>
      <c r="E2" s="103"/>
      <c r="F2" s="103"/>
      <c r="G2" s="103"/>
      <c r="H2" s="103"/>
      <c r="I2" s="103"/>
      <c r="J2" s="103"/>
      <c r="K2" s="103"/>
      <c r="L2" s="103"/>
      <c r="M2" s="103"/>
      <c r="N2" s="103"/>
      <c r="O2" s="103"/>
      <c r="P2" s="103"/>
      <c r="Q2" s="104"/>
    </row>
    <row r="3" spans="1:23" ht="11.1" customHeight="1">
      <c r="A3" s="105" t="s">
        <v>2</v>
      </c>
      <c r="B3" s="106"/>
      <c r="C3" s="107"/>
      <c r="D3" s="108"/>
      <c r="E3" s="108"/>
      <c r="F3" s="109"/>
      <c r="G3" s="1"/>
      <c r="H3" s="2"/>
      <c r="I3" s="2"/>
      <c r="J3" s="3" t="s">
        <v>3</v>
      </c>
      <c r="K3" s="2"/>
      <c r="L3" s="110"/>
      <c r="M3" s="110"/>
      <c r="N3" s="110"/>
      <c r="O3" s="110"/>
      <c r="P3" s="2"/>
      <c r="Q3" s="4"/>
    </row>
    <row r="4" spans="1:23" ht="11.1" customHeight="1">
      <c r="A4" s="111" t="s">
        <v>4</v>
      </c>
      <c r="B4" s="112"/>
      <c r="C4" s="112"/>
      <c r="D4" s="112"/>
      <c r="E4" s="112"/>
      <c r="F4" s="112"/>
      <c r="G4" s="112"/>
      <c r="H4" s="112"/>
      <c r="I4" s="112"/>
      <c r="J4" s="112"/>
      <c r="K4" s="112"/>
      <c r="L4" s="112"/>
      <c r="M4" s="112"/>
      <c r="N4" s="112"/>
      <c r="O4" s="112"/>
      <c r="P4" s="112"/>
      <c r="Q4" s="113"/>
    </row>
    <row r="5" spans="1:23" ht="11.1" customHeight="1">
      <c r="A5" s="121" t="s">
        <v>5</v>
      </c>
      <c r="B5" s="122"/>
      <c r="C5" s="123"/>
      <c r="D5" s="124"/>
      <c r="E5" s="124"/>
      <c r="F5" s="124"/>
      <c r="G5" s="125"/>
      <c r="H5" s="2"/>
      <c r="I5" s="5" t="s">
        <v>5</v>
      </c>
      <c r="J5" s="2"/>
      <c r="K5" s="2"/>
      <c r="L5" s="123"/>
      <c r="M5" s="124"/>
      <c r="N5" s="124"/>
      <c r="O5" s="124"/>
      <c r="P5" s="125"/>
      <c r="Q5" s="6"/>
    </row>
    <row r="6" spans="1:23" ht="11.1" customHeight="1">
      <c r="A6" s="7" t="s">
        <v>6</v>
      </c>
      <c r="B6" s="1"/>
      <c r="C6" s="126"/>
      <c r="D6" s="115"/>
      <c r="E6" s="115"/>
      <c r="F6" s="115"/>
      <c r="G6" s="116"/>
      <c r="H6" s="2"/>
      <c r="I6" s="5" t="s">
        <v>6</v>
      </c>
      <c r="J6" s="2"/>
      <c r="K6" s="2"/>
      <c r="L6" s="126"/>
      <c r="M6" s="115"/>
      <c r="N6" s="115"/>
      <c r="O6" s="115"/>
      <c r="P6" s="116"/>
      <c r="Q6" s="6"/>
    </row>
    <row r="7" spans="1:23" ht="11.1" customHeight="1">
      <c r="A7" s="8"/>
      <c r="B7" s="1"/>
      <c r="C7" s="126"/>
      <c r="D7" s="115"/>
      <c r="E7" s="115"/>
      <c r="F7" s="115"/>
      <c r="G7" s="116"/>
      <c r="H7" s="2"/>
      <c r="I7" s="1"/>
      <c r="J7" s="2"/>
      <c r="K7" s="2"/>
      <c r="L7" s="114"/>
      <c r="M7" s="115"/>
      <c r="N7" s="115"/>
      <c r="O7" s="115"/>
      <c r="P7" s="116"/>
      <c r="Q7" s="6"/>
    </row>
    <row r="8" spans="1:23" ht="11.1" customHeight="1">
      <c r="A8" s="8"/>
      <c r="B8" s="1"/>
      <c r="C8" s="114"/>
      <c r="D8" s="115"/>
      <c r="E8" s="115"/>
      <c r="F8" s="115"/>
      <c r="G8" s="116"/>
      <c r="H8" s="1"/>
      <c r="I8" s="1"/>
      <c r="J8" s="2"/>
      <c r="K8" s="2"/>
      <c r="L8" s="114"/>
      <c r="M8" s="115"/>
      <c r="N8" s="115"/>
      <c r="O8" s="115"/>
      <c r="P8" s="116"/>
      <c r="Q8" s="6"/>
    </row>
    <row r="9" spans="1:23" ht="11.1" customHeight="1">
      <c r="A9" s="76" t="s">
        <v>7</v>
      </c>
      <c r="B9" s="10"/>
      <c r="C9" s="117"/>
      <c r="D9" s="118"/>
      <c r="E9" s="118"/>
      <c r="F9" s="118"/>
      <c r="G9" s="119"/>
      <c r="H9" s="1"/>
      <c r="I9" s="1"/>
      <c r="J9" s="2"/>
      <c r="K9" s="2"/>
      <c r="L9" s="114"/>
      <c r="M9" s="115"/>
      <c r="N9" s="115"/>
      <c r="O9" s="115"/>
      <c r="P9" s="116"/>
      <c r="Q9" s="6"/>
    </row>
    <row r="10" spans="1:23" ht="11.1" customHeight="1">
      <c r="A10" s="7" t="s">
        <v>8</v>
      </c>
      <c r="B10" s="10"/>
      <c r="C10" s="120"/>
      <c r="D10" s="115"/>
      <c r="E10" s="115"/>
      <c r="F10" s="115"/>
      <c r="G10" s="116"/>
      <c r="H10" s="1"/>
      <c r="I10" s="5" t="s">
        <v>9</v>
      </c>
      <c r="J10" s="2"/>
      <c r="K10" s="2"/>
      <c r="L10" s="114"/>
      <c r="M10" s="115"/>
      <c r="N10" s="115"/>
      <c r="O10" s="115"/>
      <c r="P10" s="116"/>
      <c r="Q10" s="6"/>
    </row>
    <row r="11" spans="1:23" ht="11.1" customHeight="1">
      <c r="A11" s="7" t="s">
        <v>6</v>
      </c>
      <c r="B11" s="2"/>
      <c r="C11" s="114"/>
      <c r="D11" s="115"/>
      <c r="E11" s="115"/>
      <c r="F11" s="115"/>
      <c r="G11" s="116"/>
      <c r="H11" s="1"/>
      <c r="I11" s="5" t="s">
        <v>10</v>
      </c>
      <c r="J11" s="2"/>
      <c r="K11" s="2"/>
      <c r="L11" s="134"/>
      <c r="M11" s="135"/>
      <c r="N11" s="135"/>
      <c r="O11" s="135"/>
      <c r="P11" s="136"/>
      <c r="Q11" s="6"/>
    </row>
    <row r="12" spans="1:23" ht="11.1" customHeight="1" thickBot="1">
      <c r="A12" s="8"/>
      <c r="B12" s="2"/>
      <c r="C12" s="2"/>
      <c r="D12" s="2"/>
      <c r="E12" s="2"/>
      <c r="F12" s="2"/>
      <c r="G12" s="2"/>
      <c r="H12" s="2"/>
      <c r="I12" s="2"/>
      <c r="J12" s="2"/>
      <c r="K12" s="2"/>
      <c r="L12" s="2"/>
      <c r="M12" s="2"/>
      <c r="N12" s="2"/>
      <c r="O12" s="2"/>
      <c r="P12" s="2"/>
      <c r="Q12" s="4"/>
    </row>
    <row r="13" spans="1:23" ht="11.1" customHeight="1" thickTop="1">
      <c r="A13" s="137" t="s">
        <v>11</v>
      </c>
      <c r="B13" s="138"/>
      <c r="C13" s="138"/>
      <c r="D13" s="138"/>
      <c r="E13" s="138"/>
      <c r="F13" s="138"/>
      <c r="G13" s="138"/>
      <c r="H13" s="138"/>
      <c r="I13" s="138"/>
      <c r="J13" s="138"/>
      <c r="K13" s="138"/>
      <c r="L13" s="138"/>
      <c r="M13" s="138"/>
      <c r="N13" s="138"/>
      <c r="O13" s="138"/>
      <c r="P13" s="138"/>
      <c r="Q13" s="139"/>
    </row>
    <row r="14" spans="1:23" ht="11.1" customHeight="1">
      <c r="A14" s="8"/>
      <c r="B14" s="83" t="s">
        <v>87</v>
      </c>
      <c r="C14" s="83" t="s">
        <v>88</v>
      </c>
      <c r="D14" s="83" t="s">
        <v>89</v>
      </c>
      <c r="E14" s="83" t="s">
        <v>89</v>
      </c>
      <c r="F14" s="83" t="s">
        <v>84</v>
      </c>
      <c r="G14" s="83" t="s">
        <v>85</v>
      </c>
      <c r="H14" s="146" t="s">
        <v>90</v>
      </c>
      <c r="I14" s="147"/>
      <c r="J14" s="83" t="s">
        <v>88</v>
      </c>
      <c r="K14" s="83" t="s">
        <v>89</v>
      </c>
      <c r="L14" s="83" t="s">
        <v>89</v>
      </c>
      <c r="M14" s="83" t="s">
        <v>84</v>
      </c>
      <c r="N14" s="83" t="s">
        <v>85</v>
      </c>
      <c r="O14" s="146" t="s">
        <v>90</v>
      </c>
      <c r="P14" s="147"/>
      <c r="Q14" s="4"/>
    </row>
    <row r="15" spans="1:23" ht="11.1" customHeight="1">
      <c r="A15" s="11" t="s">
        <v>12</v>
      </c>
      <c r="B15" s="12">
        <v>1</v>
      </c>
      <c r="C15" s="12">
        <v>2</v>
      </c>
      <c r="D15" s="12">
        <v>3</v>
      </c>
      <c r="E15" s="12">
        <v>4</v>
      </c>
      <c r="F15" s="12">
        <v>5</v>
      </c>
      <c r="G15" s="12">
        <v>6</v>
      </c>
      <c r="H15" s="235"/>
      <c r="I15" s="235"/>
      <c r="J15" s="12">
        <v>9</v>
      </c>
      <c r="K15" s="12">
        <v>10</v>
      </c>
      <c r="L15" s="12">
        <v>11</v>
      </c>
      <c r="M15" s="12">
        <v>12</v>
      </c>
      <c r="N15" s="12">
        <v>13</v>
      </c>
      <c r="O15" s="235"/>
      <c r="P15" s="235"/>
      <c r="Q15" s="13"/>
    </row>
    <row r="16" spans="1:23" ht="11.1" customHeight="1">
      <c r="A16" s="11" t="s">
        <v>13</v>
      </c>
      <c r="B16" s="86"/>
      <c r="C16" s="86"/>
      <c r="D16" s="86"/>
      <c r="E16" s="14"/>
      <c r="F16" s="14"/>
      <c r="G16" s="14"/>
      <c r="H16" s="236"/>
      <c r="I16" s="236"/>
      <c r="J16" s="14"/>
      <c r="K16" s="14"/>
      <c r="L16" s="14"/>
      <c r="M16" s="14"/>
      <c r="N16" s="14"/>
      <c r="O16" s="236"/>
      <c r="P16" s="236"/>
      <c r="Q16" s="13"/>
      <c r="W16" s="87"/>
    </row>
    <row r="17" spans="1:17" ht="11.1" customHeight="1">
      <c r="A17" s="11"/>
      <c r="B17" s="83" t="s">
        <v>88</v>
      </c>
      <c r="C17" s="83" t="s">
        <v>89</v>
      </c>
      <c r="D17" s="83" t="s">
        <v>89</v>
      </c>
      <c r="E17" s="83" t="s">
        <v>84</v>
      </c>
      <c r="F17" s="83" t="s">
        <v>85</v>
      </c>
      <c r="G17" s="146" t="s">
        <v>90</v>
      </c>
      <c r="H17" s="147"/>
      <c r="I17" s="83" t="s">
        <v>88</v>
      </c>
      <c r="J17" s="83" t="s">
        <v>89</v>
      </c>
      <c r="K17" s="83" t="s">
        <v>89</v>
      </c>
      <c r="L17" s="83" t="s">
        <v>84</v>
      </c>
      <c r="M17" s="83" t="s">
        <v>85</v>
      </c>
      <c r="N17" s="146" t="s">
        <v>90</v>
      </c>
      <c r="O17" s="147"/>
      <c r="P17" s="82"/>
      <c r="Q17" s="85"/>
    </row>
    <row r="18" spans="1:17" ht="11.1" customHeight="1">
      <c r="A18" s="11" t="s">
        <v>12</v>
      </c>
      <c r="B18" s="12">
        <v>16</v>
      </c>
      <c r="C18" s="12">
        <v>17</v>
      </c>
      <c r="D18" s="12">
        <v>18</v>
      </c>
      <c r="E18" s="12">
        <v>19</v>
      </c>
      <c r="F18" s="12">
        <v>20</v>
      </c>
      <c r="G18" s="235"/>
      <c r="H18" s="235"/>
      <c r="I18" s="12">
        <v>23</v>
      </c>
      <c r="J18" s="12">
        <v>24</v>
      </c>
      <c r="K18" s="12">
        <v>25</v>
      </c>
      <c r="L18" s="12">
        <v>26</v>
      </c>
      <c r="M18" s="12">
        <v>27</v>
      </c>
      <c r="N18" s="235"/>
      <c r="O18" s="235"/>
      <c r="P18" s="12"/>
      <c r="Q18" s="15"/>
    </row>
    <row r="19" spans="1:17" ht="11.1" customHeight="1">
      <c r="A19" s="11" t="s">
        <v>13</v>
      </c>
      <c r="B19" s="14"/>
      <c r="C19" s="14"/>
      <c r="D19" s="14"/>
      <c r="E19" s="14"/>
      <c r="F19" s="14"/>
      <c r="G19" s="236"/>
      <c r="H19" s="236"/>
      <c r="I19" s="14"/>
      <c r="J19" s="14"/>
      <c r="K19" s="14"/>
      <c r="L19" s="14"/>
      <c r="M19" s="14"/>
      <c r="N19" s="236"/>
      <c r="O19" s="236"/>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P57:Q57"/>
    <mergeCell ref="D58:H58"/>
    <mergeCell ref="P58:Q58"/>
    <mergeCell ref="P59:Q59"/>
    <mergeCell ref="A55:H55"/>
    <mergeCell ref="L55:M55"/>
    <mergeCell ref="N55:O55"/>
    <mergeCell ref="P55:Q55"/>
    <mergeCell ref="L56:M56"/>
    <mergeCell ref="N56:O56"/>
    <mergeCell ref="P56:Q56"/>
    <mergeCell ref="G18:G19"/>
    <mergeCell ref="H18:H19"/>
    <mergeCell ref="N18:N19"/>
    <mergeCell ref="O18:O19"/>
    <mergeCell ref="O15:O16"/>
    <mergeCell ref="F68:G68"/>
    <mergeCell ref="H68:I68"/>
    <mergeCell ref="L57:M57"/>
    <mergeCell ref="N57:O57"/>
    <mergeCell ref="L53:M53"/>
    <mergeCell ref="B69:D69"/>
    <mergeCell ref="F69:G69"/>
    <mergeCell ref="H14:I14"/>
    <mergeCell ref="G17:H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C11:G11"/>
    <mergeCell ref="L11:P11"/>
    <mergeCell ref="A13:Q13"/>
    <mergeCell ref="O14:P14"/>
    <mergeCell ref="C8:G8"/>
    <mergeCell ref="L8:P8"/>
    <mergeCell ref="C9:G9"/>
    <mergeCell ref="L9:P9"/>
    <mergeCell ref="C10:G10"/>
    <mergeCell ref="L10:P10"/>
    <mergeCell ref="P15:P16"/>
    <mergeCell ref="H15:H16"/>
    <mergeCell ref="I15:I16"/>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dimension ref="A1:Z73"/>
  <sheetViews>
    <sheetView workbookViewId="0">
      <selection activeCell="P19" sqref="P19:Q20"/>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87</v>
      </c>
      <c r="C14" s="83" t="s">
        <v>88</v>
      </c>
      <c r="D14" s="83" t="s">
        <v>89</v>
      </c>
      <c r="E14" s="83" t="s">
        <v>89</v>
      </c>
      <c r="F14" s="83" t="s">
        <v>84</v>
      </c>
      <c r="G14" s="83" t="s">
        <v>85</v>
      </c>
      <c r="H14" s="146" t="s">
        <v>90</v>
      </c>
      <c r="I14" s="147"/>
      <c r="J14" s="83" t="s">
        <v>88</v>
      </c>
      <c r="K14" s="83" t="s">
        <v>89</v>
      </c>
      <c r="L14" s="83" t="s">
        <v>89</v>
      </c>
      <c r="M14" s="83" t="s">
        <v>84</v>
      </c>
      <c r="N14" s="83" t="s">
        <v>85</v>
      </c>
      <c r="O14" s="146" t="s">
        <v>90</v>
      </c>
      <c r="P14" s="147"/>
      <c r="Q14" s="4"/>
    </row>
    <row r="15" spans="1:17" ht="11.1" customHeight="1">
      <c r="A15" s="11" t="s">
        <v>12</v>
      </c>
      <c r="B15" s="12">
        <v>1</v>
      </c>
      <c r="C15" s="12">
        <v>2</v>
      </c>
      <c r="D15" s="12">
        <v>3</v>
      </c>
      <c r="E15" s="12">
        <v>4</v>
      </c>
      <c r="F15" s="12">
        <v>5</v>
      </c>
      <c r="G15" s="12">
        <v>6</v>
      </c>
      <c r="H15" s="254">
        <f>SUM(C16:G16)</f>
        <v>0</v>
      </c>
      <c r="I15" s="235"/>
      <c r="J15" s="12">
        <v>9</v>
      </c>
      <c r="K15" s="12">
        <v>10</v>
      </c>
      <c r="L15" s="12">
        <v>11</v>
      </c>
      <c r="M15" s="12">
        <v>12</v>
      </c>
      <c r="N15" s="12">
        <v>13</v>
      </c>
      <c r="O15" s="254">
        <f>SUM(J16:N16)</f>
        <v>0</v>
      </c>
      <c r="P15" s="235"/>
      <c r="Q15" s="13"/>
    </row>
    <row r="16" spans="1:17" ht="11.1" customHeight="1">
      <c r="A16" s="11" t="s">
        <v>13</v>
      </c>
      <c r="B16" s="86"/>
      <c r="C16" s="86"/>
      <c r="D16" s="86"/>
      <c r="E16" s="14"/>
      <c r="F16" s="14"/>
      <c r="G16" s="14"/>
      <c r="H16" s="254"/>
      <c r="I16" s="236"/>
      <c r="J16" s="14"/>
      <c r="K16" s="14"/>
      <c r="L16" s="14"/>
      <c r="M16" s="14"/>
      <c r="N16" s="14"/>
      <c r="O16" s="254"/>
      <c r="P16" s="236"/>
      <c r="Q16" s="13"/>
    </row>
    <row r="17" spans="1:21" ht="11.1" customHeight="1">
      <c r="A17" s="11"/>
      <c r="B17" s="83" t="s">
        <v>88</v>
      </c>
      <c r="C17" s="83" t="s">
        <v>89</v>
      </c>
      <c r="D17" s="83" t="s">
        <v>89</v>
      </c>
      <c r="E17" s="83" t="s">
        <v>84</v>
      </c>
      <c r="F17" s="83" t="s">
        <v>85</v>
      </c>
      <c r="G17" s="146" t="s">
        <v>90</v>
      </c>
      <c r="H17" s="147"/>
      <c r="I17" s="83" t="s">
        <v>88</v>
      </c>
      <c r="J17" s="83" t="s">
        <v>89</v>
      </c>
      <c r="K17" s="83" t="s">
        <v>89</v>
      </c>
      <c r="L17" s="83" t="s">
        <v>84</v>
      </c>
      <c r="M17" s="83" t="s">
        <v>85</v>
      </c>
      <c r="N17" s="146" t="s">
        <v>90</v>
      </c>
      <c r="O17" s="147"/>
      <c r="P17" s="82" t="s">
        <v>88</v>
      </c>
      <c r="Q17" s="85" t="s">
        <v>89</v>
      </c>
    </row>
    <row r="18" spans="1:21" ht="11.1" customHeight="1">
      <c r="A18" s="11" t="s">
        <v>12</v>
      </c>
      <c r="B18" s="12">
        <v>16</v>
      </c>
      <c r="C18" s="12">
        <v>17</v>
      </c>
      <c r="D18" s="12">
        <v>18</v>
      </c>
      <c r="E18" s="12">
        <v>19</v>
      </c>
      <c r="F18" s="12">
        <v>20</v>
      </c>
      <c r="G18" s="254">
        <f>SUM(B19:F19)</f>
        <v>0</v>
      </c>
      <c r="H18" s="235"/>
      <c r="I18" s="12">
        <v>23</v>
      </c>
      <c r="J18" s="12">
        <v>24</v>
      </c>
      <c r="K18" s="12">
        <v>25</v>
      </c>
      <c r="L18" s="12">
        <v>26</v>
      </c>
      <c r="M18" s="12">
        <v>27</v>
      </c>
      <c r="N18" s="254">
        <f>SUM(I19:M19)</f>
        <v>0</v>
      </c>
      <c r="O18" s="235"/>
      <c r="P18" s="12">
        <v>30</v>
      </c>
      <c r="Q18" s="15">
        <v>31</v>
      </c>
    </row>
    <row r="19" spans="1:21" ht="11.1" customHeight="1">
      <c r="A19" s="11" t="s">
        <v>13</v>
      </c>
      <c r="B19" s="14"/>
      <c r="C19" s="14"/>
      <c r="D19" s="14"/>
      <c r="E19" s="14"/>
      <c r="F19" s="14"/>
      <c r="G19" s="254"/>
      <c r="H19" s="236"/>
      <c r="I19" s="14"/>
      <c r="J19" s="14"/>
      <c r="K19" s="14"/>
      <c r="L19" s="14"/>
      <c r="M19" s="14"/>
      <c r="N19" s="254"/>
      <c r="O19" s="236"/>
      <c r="P19" s="14"/>
      <c r="Q19" s="14"/>
    </row>
    <row r="20" spans="1:21" ht="11.1" customHeight="1">
      <c r="A20" s="8"/>
      <c r="B20" s="2"/>
      <c r="C20" s="2"/>
      <c r="D20" s="2"/>
      <c r="E20" s="2"/>
      <c r="F20" s="2"/>
      <c r="G20" s="2"/>
      <c r="H20" s="2"/>
      <c r="I20" s="2"/>
      <c r="J20" s="2"/>
      <c r="K20" s="2"/>
      <c r="L20" s="2"/>
      <c r="M20" s="2"/>
      <c r="N20" s="2"/>
      <c r="O20" s="2"/>
      <c r="P20" s="2"/>
      <c r="Q20" s="4"/>
    </row>
    <row r="21" spans="1:21" ht="11.1" customHeight="1">
      <c r="A21" s="11" t="s">
        <v>14</v>
      </c>
      <c r="B21" s="2"/>
      <c r="C21" s="2"/>
      <c r="D21" s="2"/>
      <c r="E21" s="2"/>
      <c r="F21" s="2"/>
      <c r="G21" s="2"/>
      <c r="H21" s="2"/>
      <c r="I21" s="16">
        <f>0+SUM(B16:P16,B19:Q19)</f>
        <v>0</v>
      </c>
      <c r="J21" s="2"/>
      <c r="K21" s="17" t="s">
        <v>15</v>
      </c>
      <c r="L21" s="18"/>
      <c r="M21" s="18"/>
      <c r="N21" s="18"/>
      <c r="O21" s="18"/>
      <c r="P21" s="140">
        <v>97.91</v>
      </c>
      <c r="Q21" s="141"/>
    </row>
    <row r="22" spans="1:21" ht="11.1" customHeight="1">
      <c r="A22" s="11"/>
      <c r="B22" s="2"/>
      <c r="C22" s="2"/>
      <c r="D22" s="2"/>
      <c r="E22" s="2"/>
      <c r="F22" s="2"/>
      <c r="G22" s="2"/>
      <c r="H22" s="2"/>
      <c r="I22" s="19"/>
      <c r="J22" s="2"/>
      <c r="K22" s="5" t="s">
        <v>16</v>
      </c>
      <c r="L22" s="2"/>
      <c r="M22" s="2"/>
      <c r="N22" s="2"/>
      <c r="O22" s="2"/>
      <c r="P22" s="142"/>
      <c r="Q22" s="143"/>
    </row>
    <row r="23" spans="1:21" ht="11.1" customHeight="1">
      <c r="A23" s="11" t="s">
        <v>17</v>
      </c>
      <c r="B23" s="2"/>
      <c r="C23" s="2"/>
      <c r="D23" s="2"/>
      <c r="E23" s="2"/>
      <c r="F23" s="2"/>
      <c r="G23" s="2"/>
      <c r="H23" s="2"/>
      <c r="I23" s="20">
        <f>COUNT(B16:P16,B19:Q19)</f>
        <v>0</v>
      </c>
      <c r="J23" s="2"/>
      <c r="K23" s="5" t="s">
        <v>18</v>
      </c>
      <c r="L23" s="2"/>
      <c r="M23" s="2"/>
      <c r="N23" s="2"/>
      <c r="O23" s="2"/>
      <c r="P23" s="144">
        <v>4.49</v>
      </c>
      <c r="Q23" s="145"/>
    </row>
    <row r="24" spans="1:21" ht="11.1" customHeight="1">
      <c r="A24" s="8"/>
      <c r="B24" s="2"/>
      <c r="C24" s="2"/>
      <c r="D24" s="2"/>
      <c r="E24" s="2"/>
      <c r="F24" s="2"/>
      <c r="G24" s="2"/>
      <c r="H24" s="2"/>
      <c r="I24" s="2"/>
      <c r="J24" s="2"/>
      <c r="K24" s="2"/>
      <c r="L24" s="2"/>
      <c r="M24" s="2"/>
      <c r="N24" s="2"/>
      <c r="O24" s="2"/>
      <c r="P24" s="2"/>
      <c r="Q24" s="4"/>
      <c r="U24" s="80" t="s">
        <v>91</v>
      </c>
    </row>
    <row r="25" spans="1:21" ht="11.1" customHeight="1">
      <c r="A25" s="21" t="s">
        <v>19</v>
      </c>
      <c r="B25" s="2"/>
      <c r="C25" s="2"/>
      <c r="D25" s="2"/>
      <c r="E25" s="2"/>
      <c r="F25" s="2"/>
      <c r="G25" s="22"/>
      <c r="H25" s="22"/>
      <c r="I25" s="22"/>
      <c r="J25" s="22"/>
      <c r="K25" s="22"/>
      <c r="L25" s="127" t="s">
        <v>20</v>
      </c>
      <c r="M25" s="127"/>
      <c r="N25" s="127" t="s">
        <v>21</v>
      </c>
      <c r="O25" s="127"/>
      <c r="P25" s="127" t="s">
        <v>22</v>
      </c>
      <c r="Q25" s="128"/>
    </row>
    <row r="26" spans="1:21"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21" ht="11.1" customHeight="1">
      <c r="A27" s="8" t="s">
        <v>24</v>
      </c>
      <c r="B27" s="2"/>
      <c r="C27" s="2"/>
      <c r="D27" s="2"/>
      <c r="E27" s="2"/>
      <c r="F27" s="2"/>
      <c r="G27" s="22"/>
      <c r="H27" s="22"/>
      <c r="I27" s="28"/>
      <c r="J27" s="28"/>
      <c r="K27" s="29"/>
      <c r="L27" s="153">
        <f>P23</f>
        <v>4.49</v>
      </c>
      <c r="M27" s="154"/>
      <c r="N27" s="252">
        <v>0</v>
      </c>
      <c r="O27" s="253"/>
      <c r="P27" s="157">
        <f>L27*N27</f>
        <v>0</v>
      </c>
      <c r="Q27" s="158"/>
    </row>
    <row r="28" spans="1:21" ht="11.1" customHeight="1">
      <c r="A28" s="30" t="s">
        <v>25</v>
      </c>
      <c r="G28" s="31"/>
      <c r="H28" s="31"/>
      <c r="I28" s="31"/>
      <c r="J28" s="31"/>
      <c r="K28" s="31"/>
      <c r="L28" s="159"/>
      <c r="M28" s="160"/>
      <c r="N28" s="131"/>
      <c r="O28" s="131"/>
      <c r="P28" s="151">
        <f>L28*N28</f>
        <v>0</v>
      </c>
      <c r="Q28" s="152"/>
    </row>
    <row r="29" spans="1:21" s="27" customFormat="1" ht="11.1" customHeight="1">
      <c r="A29" s="23" t="s">
        <v>26</v>
      </c>
      <c r="B29" s="24"/>
      <c r="C29" s="24"/>
      <c r="D29" s="24"/>
      <c r="E29" s="24"/>
      <c r="F29" s="24"/>
      <c r="G29" s="25"/>
      <c r="H29" s="25"/>
      <c r="I29" s="28"/>
      <c r="J29" s="28"/>
      <c r="K29" s="26"/>
      <c r="L29" s="129"/>
      <c r="M29" s="130"/>
      <c r="N29" s="131"/>
      <c r="O29" s="131"/>
      <c r="P29" s="148">
        <f>SUM(L29*N29)</f>
        <v>0</v>
      </c>
      <c r="Q29" s="149"/>
    </row>
    <row r="30" spans="1:21" ht="11.1" customHeight="1">
      <c r="A30" s="8"/>
      <c r="B30" s="32"/>
      <c r="C30" s="2"/>
      <c r="D30" s="2"/>
      <c r="E30" s="2"/>
      <c r="F30" s="2"/>
      <c r="G30" s="22"/>
      <c r="H30" s="22"/>
      <c r="I30" s="29"/>
      <c r="J30" s="29"/>
      <c r="K30" s="29"/>
      <c r="L30" s="150"/>
      <c r="M30" s="150"/>
      <c r="N30" s="131"/>
      <c r="O30" s="131"/>
      <c r="P30" s="151"/>
      <c r="Q30" s="152"/>
    </row>
    <row r="31" spans="1:21" ht="11.1" customHeight="1">
      <c r="A31" s="8" t="s">
        <v>27</v>
      </c>
      <c r="B31" s="2"/>
      <c r="C31" s="2"/>
      <c r="D31" s="2"/>
      <c r="E31" s="2"/>
      <c r="F31" s="2"/>
      <c r="G31" s="22"/>
      <c r="H31" s="22"/>
      <c r="I31" s="28"/>
      <c r="J31" s="28"/>
      <c r="K31" s="29"/>
      <c r="L31" s="169">
        <v>0.44</v>
      </c>
      <c r="M31" s="170"/>
      <c r="N31" s="171">
        <v>0</v>
      </c>
      <c r="O31" s="171"/>
      <c r="P31" s="151">
        <f>(L31*N31)</f>
        <v>0</v>
      </c>
      <c r="Q31" s="152"/>
    </row>
    <row r="32" spans="1:21"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G18:G19"/>
    <mergeCell ref="H15:H16"/>
    <mergeCell ref="N18:N19"/>
    <mergeCell ref="O15:O16"/>
    <mergeCell ref="P15:P16"/>
    <mergeCell ref="O18:O19"/>
    <mergeCell ref="H18:H19"/>
    <mergeCell ref="I15:I16"/>
    <mergeCell ref="O14:P14"/>
    <mergeCell ref="G17:H17"/>
    <mergeCell ref="N17:O17"/>
    <mergeCell ref="F68:G68"/>
    <mergeCell ref="H68:I68"/>
    <mergeCell ref="B69:D69"/>
    <mergeCell ref="F69:G69"/>
    <mergeCell ref="H14:I14"/>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C11:G11"/>
    <mergeCell ref="L11:P11"/>
    <mergeCell ref="A13:Q13"/>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4.xml><?xml version="1.0" encoding="utf-8"?>
<worksheet xmlns="http://schemas.openxmlformats.org/spreadsheetml/2006/main" xmlns:r="http://schemas.openxmlformats.org/officeDocument/2006/relationships">
  <dimension ref="A1:Z73"/>
  <sheetViews>
    <sheetView topLeftCell="A4" workbookViewId="0">
      <selection activeCell="G36" sqref="G36"/>
    </sheetView>
  </sheetViews>
  <sheetFormatPr baseColWidth="10" defaultColWidth="5.85546875" defaultRowHeight="11.1" customHeight="1"/>
  <cols>
    <col min="1" max="1" width="6.7109375" customWidth="1"/>
    <col min="4" max="4" width="6.140625" customWidth="1"/>
    <col min="5" max="5" width="5.8554687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89</v>
      </c>
      <c r="C14" s="83" t="s">
        <v>84</v>
      </c>
      <c r="D14" s="83" t="s">
        <v>85</v>
      </c>
      <c r="E14" s="146" t="s">
        <v>90</v>
      </c>
      <c r="F14" s="147"/>
      <c r="G14" s="83" t="s">
        <v>88</v>
      </c>
      <c r="H14" s="83" t="s">
        <v>89</v>
      </c>
      <c r="I14" s="83" t="s">
        <v>89</v>
      </c>
      <c r="J14" s="83" t="s">
        <v>84</v>
      </c>
      <c r="K14" s="83" t="s">
        <v>85</v>
      </c>
      <c r="L14" s="146" t="s">
        <v>90</v>
      </c>
      <c r="M14" s="147"/>
      <c r="N14" s="82" t="s">
        <v>88</v>
      </c>
      <c r="O14" s="85" t="s">
        <v>89</v>
      </c>
      <c r="P14" s="83" t="s">
        <v>89</v>
      </c>
      <c r="Q14" s="4"/>
    </row>
    <row r="15" spans="1:17" ht="11.1" customHeight="1">
      <c r="A15" s="11" t="s">
        <v>12</v>
      </c>
      <c r="B15" s="12">
        <v>1</v>
      </c>
      <c r="C15" s="12">
        <v>2</v>
      </c>
      <c r="D15" s="12">
        <v>3</v>
      </c>
      <c r="E15" s="235">
        <f>Mars!P19+Mars!Q19+Avril!B16+Avril!C16+Avril!D16</f>
        <v>0</v>
      </c>
      <c r="F15" s="235"/>
      <c r="G15" s="12">
        <v>6</v>
      </c>
      <c r="H15" s="12">
        <v>7</v>
      </c>
      <c r="I15" s="12">
        <v>8</v>
      </c>
      <c r="J15" s="12">
        <v>9</v>
      </c>
      <c r="K15" s="12">
        <v>10</v>
      </c>
      <c r="L15" s="235"/>
      <c r="M15" s="235"/>
      <c r="N15" s="12">
        <v>13</v>
      </c>
      <c r="O15" s="12">
        <v>14</v>
      </c>
      <c r="P15" s="12">
        <v>15</v>
      </c>
      <c r="Q15" s="13"/>
    </row>
    <row r="16" spans="1:17" ht="11.1" customHeight="1">
      <c r="A16" s="11" t="s">
        <v>13</v>
      </c>
      <c r="B16" s="86"/>
      <c r="C16" s="86"/>
      <c r="D16" s="86"/>
      <c r="E16" s="236"/>
      <c r="F16" s="236"/>
      <c r="G16" s="14"/>
      <c r="H16" s="14"/>
      <c r="I16" s="14"/>
      <c r="J16" s="14"/>
      <c r="K16" s="14"/>
      <c r="L16" s="236"/>
      <c r="M16" s="236"/>
      <c r="N16" s="14"/>
      <c r="O16" s="14"/>
      <c r="P16" s="14"/>
      <c r="Q16" s="13"/>
    </row>
    <row r="17" spans="1:17" ht="11.1" customHeight="1">
      <c r="A17" s="11"/>
      <c r="B17" s="83" t="s">
        <v>84</v>
      </c>
      <c r="C17" s="83" t="s">
        <v>85</v>
      </c>
      <c r="D17" s="146" t="s">
        <v>90</v>
      </c>
      <c r="E17" s="147"/>
      <c r="F17" s="83" t="s">
        <v>88</v>
      </c>
      <c r="G17" s="83" t="s">
        <v>89</v>
      </c>
      <c r="H17" s="83" t="s">
        <v>89</v>
      </c>
      <c r="I17" s="83" t="s">
        <v>84</v>
      </c>
      <c r="J17" s="83" t="s">
        <v>85</v>
      </c>
      <c r="K17" s="146" t="s">
        <v>90</v>
      </c>
      <c r="L17" s="147"/>
      <c r="M17" s="82" t="s">
        <v>88</v>
      </c>
      <c r="N17" s="85" t="s">
        <v>89</v>
      </c>
      <c r="O17" s="83" t="s">
        <v>89</v>
      </c>
      <c r="P17" s="82" t="s">
        <v>84</v>
      </c>
      <c r="Q17" s="85"/>
    </row>
    <row r="18" spans="1:17" ht="11.1" customHeight="1">
      <c r="A18" s="11" t="s">
        <v>12</v>
      </c>
      <c r="B18" s="12">
        <v>16</v>
      </c>
      <c r="C18" s="12">
        <v>17</v>
      </c>
      <c r="D18" s="235"/>
      <c r="E18" s="235"/>
      <c r="F18" s="12">
        <v>20</v>
      </c>
      <c r="G18" s="12">
        <v>21</v>
      </c>
      <c r="H18" s="12">
        <v>22</v>
      </c>
      <c r="I18" s="12">
        <v>23</v>
      </c>
      <c r="J18" s="12">
        <v>24</v>
      </c>
      <c r="K18" s="235"/>
      <c r="L18" s="235"/>
      <c r="M18" s="12">
        <v>27</v>
      </c>
      <c r="N18" s="12">
        <v>28</v>
      </c>
      <c r="O18" s="12">
        <v>29</v>
      </c>
      <c r="P18" s="12">
        <v>30</v>
      </c>
      <c r="Q18" s="15"/>
    </row>
    <row r="19" spans="1:17" ht="11.1" customHeight="1">
      <c r="A19" s="11" t="s">
        <v>13</v>
      </c>
      <c r="B19" s="14"/>
      <c r="C19" s="14"/>
      <c r="D19" s="236"/>
      <c r="E19" s="236"/>
      <c r="F19" s="14"/>
      <c r="G19" s="14"/>
      <c r="H19" s="14"/>
      <c r="I19" s="14"/>
      <c r="J19" s="14"/>
      <c r="K19" s="236"/>
      <c r="L19" s="236"/>
      <c r="M19" s="14"/>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dataConsolidate leftLabels="1" topLabels="1">
    <dataRefs count="2">
      <dataRef ref="B16:D16" sheet="Avril"/>
      <dataRef ref="P19:Q19" sheet="Mars"/>
    </dataRefs>
  </dataConsolidate>
  <mergeCells count="154">
    <mergeCell ref="M15:M16"/>
    <mergeCell ref="E15:E16"/>
    <mergeCell ref="F15:F16"/>
    <mergeCell ref="D18:D19"/>
    <mergeCell ref="E18:E19"/>
    <mergeCell ref="K18:K19"/>
    <mergeCell ref="L18:L19"/>
    <mergeCell ref="L15:L16"/>
    <mergeCell ref="F68:G68"/>
    <mergeCell ref="H68:I68"/>
    <mergeCell ref="L57:M57"/>
    <mergeCell ref="L53:M53"/>
    <mergeCell ref="L47:M47"/>
    <mergeCell ref="L43:M43"/>
    <mergeCell ref="L39:M39"/>
    <mergeCell ref="L33:M33"/>
    <mergeCell ref="L29:M29"/>
    <mergeCell ref="K17:L17"/>
    <mergeCell ref="B69:D69"/>
    <mergeCell ref="F69:G69"/>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N57:O57"/>
    <mergeCell ref="P57:Q57"/>
    <mergeCell ref="D58:H58"/>
    <mergeCell ref="P58:Q58"/>
    <mergeCell ref="P59:Q59"/>
    <mergeCell ref="A55:H55"/>
    <mergeCell ref="L55:M55"/>
    <mergeCell ref="N55:O55"/>
    <mergeCell ref="P55:Q55"/>
    <mergeCell ref="L56:M56"/>
    <mergeCell ref="N56:O56"/>
    <mergeCell ref="P56:Q56"/>
    <mergeCell ref="N53:O53"/>
    <mergeCell ref="P53:Q53"/>
    <mergeCell ref="A54:H54"/>
    <mergeCell ref="L54:M54"/>
    <mergeCell ref="N54:O54"/>
    <mergeCell ref="P54:Q54"/>
    <mergeCell ref="L51:M51"/>
    <mergeCell ref="N51:O51"/>
    <mergeCell ref="P51:Q51"/>
    <mergeCell ref="L52:M52"/>
    <mergeCell ref="N52:O52"/>
    <mergeCell ref="P52:Q52"/>
    <mergeCell ref="N47:O47"/>
    <mergeCell ref="P47:Q47"/>
    <mergeCell ref="P48:Q48"/>
    <mergeCell ref="P49:Q49"/>
    <mergeCell ref="M50:P50"/>
    <mergeCell ref="L45:M45"/>
    <mergeCell ref="N45:O45"/>
    <mergeCell ref="P45:Q45"/>
    <mergeCell ref="L46:M46"/>
    <mergeCell ref="N46:O46"/>
    <mergeCell ref="P46:Q46"/>
    <mergeCell ref="N43:O43"/>
    <mergeCell ref="P43:Q43"/>
    <mergeCell ref="L44:M44"/>
    <mergeCell ref="N44:O44"/>
    <mergeCell ref="P44:Q44"/>
    <mergeCell ref="L41:M41"/>
    <mergeCell ref="N41:O41"/>
    <mergeCell ref="P41:Q41"/>
    <mergeCell ref="L42:M42"/>
    <mergeCell ref="N42:O42"/>
    <mergeCell ref="P42:Q42"/>
    <mergeCell ref="N39:O39"/>
    <mergeCell ref="P39:Q39"/>
    <mergeCell ref="A40:E40"/>
    <mergeCell ref="L40:M40"/>
    <mergeCell ref="N40:O40"/>
    <mergeCell ref="P40:Q40"/>
    <mergeCell ref="L37:M37"/>
    <mergeCell ref="N37:O37"/>
    <mergeCell ref="P37:Q37"/>
    <mergeCell ref="L38:M38"/>
    <mergeCell ref="N38:O38"/>
    <mergeCell ref="P38:Q38"/>
    <mergeCell ref="N33:O33"/>
    <mergeCell ref="P33:Q33"/>
    <mergeCell ref="L34:M34"/>
    <mergeCell ref="P34:Q34"/>
    <mergeCell ref="M36:P36"/>
    <mergeCell ref="L31:M31"/>
    <mergeCell ref="N31:O31"/>
    <mergeCell ref="P31:Q31"/>
    <mergeCell ref="L32:M32"/>
    <mergeCell ref="N32:O32"/>
    <mergeCell ref="P32:Q32"/>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C11:G11"/>
    <mergeCell ref="L11:P11"/>
    <mergeCell ref="A13:Q13"/>
    <mergeCell ref="L14:M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5.xml><?xml version="1.0" encoding="utf-8"?>
<worksheet xmlns="http://schemas.openxmlformats.org/spreadsheetml/2006/main" xmlns:r="http://schemas.openxmlformats.org/officeDocument/2006/relationships">
  <dimension ref="A1:Z73"/>
  <sheetViews>
    <sheetView workbookViewId="0">
      <selection activeCell="H27" sqref="H27"/>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85</v>
      </c>
      <c r="C14" s="146" t="s">
        <v>90</v>
      </c>
      <c r="D14" s="147"/>
      <c r="E14" s="83" t="s">
        <v>88</v>
      </c>
      <c r="F14" s="83" t="s">
        <v>89</v>
      </c>
      <c r="G14" s="83" t="s">
        <v>89</v>
      </c>
      <c r="H14" s="83" t="s">
        <v>84</v>
      </c>
      <c r="I14" s="83" t="s">
        <v>85</v>
      </c>
      <c r="J14" s="146" t="s">
        <v>90</v>
      </c>
      <c r="K14" s="147"/>
      <c r="L14" s="82" t="s">
        <v>88</v>
      </c>
      <c r="M14" s="85" t="s">
        <v>89</v>
      </c>
      <c r="N14" s="83" t="s">
        <v>89</v>
      </c>
      <c r="O14" s="82" t="s">
        <v>84</v>
      </c>
      <c r="P14" s="85" t="s">
        <v>85</v>
      </c>
      <c r="Q14" s="4"/>
    </row>
    <row r="15" spans="1:17" ht="11.1" customHeight="1">
      <c r="A15" s="11" t="s">
        <v>12</v>
      </c>
      <c r="B15" s="12">
        <v>1</v>
      </c>
      <c r="C15" s="235"/>
      <c r="D15" s="235"/>
      <c r="E15" s="12">
        <v>4</v>
      </c>
      <c r="F15" s="12">
        <v>5</v>
      </c>
      <c r="G15" s="12">
        <v>6</v>
      </c>
      <c r="H15" s="12">
        <v>7</v>
      </c>
      <c r="I15" s="12">
        <v>8</v>
      </c>
      <c r="J15" s="235"/>
      <c r="K15" s="235"/>
      <c r="L15" s="12">
        <v>11</v>
      </c>
      <c r="M15" s="12">
        <v>12</v>
      </c>
      <c r="N15" s="12">
        <v>13</v>
      </c>
      <c r="O15" s="12">
        <v>14</v>
      </c>
      <c r="P15" s="12">
        <v>15</v>
      </c>
      <c r="Q15" s="13"/>
    </row>
    <row r="16" spans="1:17" ht="11.1" customHeight="1">
      <c r="A16" s="11" t="s">
        <v>13</v>
      </c>
      <c r="B16" s="86"/>
      <c r="C16" s="236"/>
      <c r="D16" s="236"/>
      <c r="E16" s="14"/>
      <c r="F16" s="14"/>
      <c r="G16" s="14"/>
      <c r="H16" s="14"/>
      <c r="I16" s="14"/>
      <c r="J16" s="236"/>
      <c r="K16" s="236"/>
      <c r="L16" s="14"/>
      <c r="M16" s="14"/>
      <c r="N16" s="14"/>
      <c r="O16" s="14"/>
      <c r="P16" s="14"/>
      <c r="Q16" s="13"/>
    </row>
    <row r="17" spans="1:17" ht="11.1" customHeight="1">
      <c r="A17" s="11"/>
      <c r="B17" s="146" t="s">
        <v>90</v>
      </c>
      <c r="C17" s="147"/>
      <c r="D17" s="83" t="s">
        <v>88</v>
      </c>
      <c r="E17" s="83" t="s">
        <v>89</v>
      </c>
      <c r="F17" s="83" t="s">
        <v>89</v>
      </c>
      <c r="G17" s="83" t="s">
        <v>84</v>
      </c>
      <c r="H17" s="83" t="s">
        <v>85</v>
      </c>
      <c r="I17" s="146" t="s">
        <v>90</v>
      </c>
      <c r="J17" s="147"/>
      <c r="K17" s="82" t="s">
        <v>88</v>
      </c>
      <c r="L17" s="85" t="s">
        <v>89</v>
      </c>
      <c r="M17" s="83" t="s">
        <v>89</v>
      </c>
      <c r="N17" s="82" t="s">
        <v>84</v>
      </c>
      <c r="O17" s="85" t="s">
        <v>85</v>
      </c>
      <c r="P17" s="146" t="s">
        <v>90</v>
      </c>
      <c r="Q17" s="147"/>
    </row>
    <row r="18" spans="1:17" ht="11.1" customHeight="1">
      <c r="A18" s="11" t="s">
        <v>12</v>
      </c>
      <c r="B18" s="235"/>
      <c r="C18" s="235"/>
      <c r="D18" s="12">
        <v>18</v>
      </c>
      <c r="E18" s="12">
        <v>19</v>
      </c>
      <c r="F18" s="12">
        <v>20</v>
      </c>
      <c r="G18" s="12">
        <v>21</v>
      </c>
      <c r="H18" s="12">
        <v>22</v>
      </c>
      <c r="I18" s="254"/>
      <c r="J18" s="254"/>
      <c r="K18" s="12">
        <v>25</v>
      </c>
      <c r="L18" s="12">
        <v>26</v>
      </c>
      <c r="M18" s="12">
        <v>27</v>
      </c>
      <c r="N18" s="12">
        <v>28</v>
      </c>
      <c r="O18" s="12">
        <v>29</v>
      </c>
      <c r="P18" s="235"/>
      <c r="Q18" s="235"/>
    </row>
    <row r="19" spans="1:17" ht="11.1" customHeight="1">
      <c r="A19" s="11" t="s">
        <v>13</v>
      </c>
      <c r="B19" s="236"/>
      <c r="C19" s="236"/>
      <c r="D19" s="14"/>
      <c r="E19" s="14"/>
      <c r="F19" s="14"/>
      <c r="G19" s="14"/>
      <c r="H19" s="14"/>
      <c r="I19" s="254"/>
      <c r="J19" s="254"/>
      <c r="K19" s="14"/>
      <c r="L19" s="14"/>
      <c r="M19" s="14"/>
      <c r="N19" s="14"/>
      <c r="O19" s="14"/>
      <c r="P19" s="236"/>
      <c r="Q19" s="236"/>
    </row>
    <row r="20" spans="1:17" ht="11.1" customHeight="1">
      <c r="A20" s="8"/>
      <c r="B20" s="2"/>
      <c r="C20" s="2"/>
      <c r="D20" s="2"/>
      <c r="E20" s="2"/>
      <c r="F20" s="2"/>
      <c r="G20" s="2"/>
      <c r="H20" s="2"/>
      <c r="I20" s="255"/>
      <c r="J20" s="255"/>
      <c r="K20" s="2"/>
      <c r="L20" s="2"/>
      <c r="M20" s="2"/>
      <c r="N20" s="2"/>
      <c r="O20" s="2"/>
      <c r="P20" s="2"/>
      <c r="Q20" s="4"/>
    </row>
    <row r="21" spans="1:17" ht="11.1" customHeight="1">
      <c r="A21" s="11" t="s">
        <v>14</v>
      </c>
      <c r="B21" s="2"/>
      <c r="C21" s="2"/>
      <c r="D21" s="2"/>
      <c r="E21" s="2"/>
      <c r="F21" s="2"/>
      <c r="G21" s="2"/>
      <c r="H21" s="2"/>
      <c r="I21" s="255"/>
      <c r="J21" s="255"/>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9">
    <mergeCell ref="F68:G68"/>
    <mergeCell ref="H68:I68"/>
    <mergeCell ref="B69:D69"/>
    <mergeCell ref="F69:G69"/>
    <mergeCell ref="C14:D14"/>
    <mergeCell ref="B17:C17"/>
    <mergeCell ref="I17:J17"/>
    <mergeCell ref="F66:G66"/>
    <mergeCell ref="H66:I66"/>
    <mergeCell ref="A60:E60"/>
    <mergeCell ref="A55:H55"/>
    <mergeCell ref="A54:H54"/>
    <mergeCell ref="A40:E40"/>
    <mergeCell ref="I20:I21"/>
    <mergeCell ref="J20:J21"/>
    <mergeCell ref="I18:I19"/>
    <mergeCell ref="J18:J19"/>
    <mergeCell ref="J15:J16"/>
    <mergeCell ref="C15:C16"/>
    <mergeCell ref="D15:D16"/>
    <mergeCell ref="N66:Q66"/>
    <mergeCell ref="F67:G67"/>
    <mergeCell ref="H67:I67"/>
    <mergeCell ref="M67:O67"/>
    <mergeCell ref="D64:E64"/>
    <mergeCell ref="F64:G64"/>
    <mergeCell ref="H64:I64"/>
    <mergeCell ref="L64:Q64"/>
    <mergeCell ref="F65:G65"/>
    <mergeCell ref="H65:I65"/>
    <mergeCell ref="L65:Q65"/>
    <mergeCell ref="L60:M60"/>
    <mergeCell ref="N60:O60"/>
    <mergeCell ref="P60:Q60"/>
    <mergeCell ref="P61:Q61"/>
    <mergeCell ref="A62:C62"/>
    <mergeCell ref="P62:Q62"/>
    <mergeCell ref="L57:M57"/>
    <mergeCell ref="N57:O57"/>
    <mergeCell ref="P57:Q57"/>
    <mergeCell ref="D58:H58"/>
    <mergeCell ref="P58:Q58"/>
    <mergeCell ref="P59:Q59"/>
    <mergeCell ref="L55:M55"/>
    <mergeCell ref="N55:O55"/>
    <mergeCell ref="P55:Q55"/>
    <mergeCell ref="L56:M56"/>
    <mergeCell ref="N56:O56"/>
    <mergeCell ref="P56:Q56"/>
    <mergeCell ref="L53:M53"/>
    <mergeCell ref="N53:O53"/>
    <mergeCell ref="P53:Q53"/>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2:Q22"/>
    <mergeCell ref="P17:Q17"/>
    <mergeCell ref="C11:G11"/>
    <mergeCell ref="L11:P11"/>
    <mergeCell ref="A13:Q13"/>
    <mergeCell ref="J14:K14"/>
    <mergeCell ref="C8:G8"/>
    <mergeCell ref="L8:P8"/>
    <mergeCell ref="C9:G9"/>
    <mergeCell ref="L9:P9"/>
    <mergeCell ref="C10:G10"/>
    <mergeCell ref="L10:P10"/>
    <mergeCell ref="B18:B19"/>
    <mergeCell ref="C18:C19"/>
    <mergeCell ref="P18:P19"/>
    <mergeCell ref="Q18:Q19"/>
    <mergeCell ref="K15:K16"/>
    <mergeCell ref="P21:Q21"/>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6.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88</v>
      </c>
      <c r="C14" s="83" t="s">
        <v>89</v>
      </c>
      <c r="D14" s="83" t="s">
        <v>89</v>
      </c>
      <c r="E14" s="83" t="s">
        <v>84</v>
      </c>
      <c r="F14" s="83" t="s">
        <v>85</v>
      </c>
      <c r="G14" s="146" t="s">
        <v>90</v>
      </c>
      <c r="H14" s="147"/>
      <c r="I14" s="82" t="s">
        <v>88</v>
      </c>
      <c r="J14" s="85" t="s">
        <v>89</v>
      </c>
      <c r="K14" s="83" t="s">
        <v>89</v>
      </c>
      <c r="L14" s="82" t="s">
        <v>84</v>
      </c>
      <c r="M14" s="85" t="s">
        <v>85</v>
      </c>
      <c r="N14" s="146" t="s">
        <v>90</v>
      </c>
      <c r="O14" s="147"/>
      <c r="P14" s="85" t="s">
        <v>88</v>
      </c>
      <c r="Q14" s="4"/>
    </row>
    <row r="15" spans="1:17" ht="11.1" customHeight="1">
      <c r="A15" s="11" t="s">
        <v>12</v>
      </c>
      <c r="B15" s="12">
        <v>1</v>
      </c>
      <c r="C15" s="12">
        <v>2</v>
      </c>
      <c r="D15" s="12">
        <v>3</v>
      </c>
      <c r="E15" s="12">
        <v>4</v>
      </c>
      <c r="F15" s="12">
        <v>5</v>
      </c>
      <c r="G15" s="256"/>
      <c r="H15" s="257"/>
      <c r="I15" s="12">
        <v>8</v>
      </c>
      <c r="J15" s="12">
        <v>9</v>
      </c>
      <c r="K15" s="12">
        <v>10</v>
      </c>
      <c r="L15" s="12">
        <v>11</v>
      </c>
      <c r="M15" s="12">
        <v>12</v>
      </c>
      <c r="N15" s="256"/>
      <c r="O15" s="257"/>
      <c r="P15" s="12">
        <v>15</v>
      </c>
      <c r="Q15" s="13"/>
    </row>
    <row r="16" spans="1:17" ht="11.1" customHeight="1">
      <c r="A16" s="11" t="s">
        <v>13</v>
      </c>
      <c r="B16" s="86"/>
      <c r="C16" s="86"/>
      <c r="D16" s="86"/>
      <c r="E16" s="14"/>
      <c r="F16" s="14"/>
      <c r="G16" s="258"/>
      <c r="H16" s="259"/>
      <c r="I16" s="14"/>
      <c r="J16" s="14"/>
      <c r="K16" s="14"/>
      <c r="L16" s="14"/>
      <c r="M16" s="14"/>
      <c r="N16" s="258"/>
      <c r="O16" s="259"/>
      <c r="P16" s="14"/>
      <c r="Q16" s="13"/>
    </row>
    <row r="17" spans="1:17" ht="11.1" customHeight="1">
      <c r="A17" s="11"/>
      <c r="B17" s="83" t="s">
        <v>89</v>
      </c>
      <c r="C17" s="83" t="s">
        <v>89</v>
      </c>
      <c r="D17" s="83" t="s">
        <v>84</v>
      </c>
      <c r="E17" s="83" t="s">
        <v>85</v>
      </c>
      <c r="F17" s="146" t="s">
        <v>90</v>
      </c>
      <c r="G17" s="147"/>
      <c r="H17" s="82" t="s">
        <v>88</v>
      </c>
      <c r="I17" s="85" t="s">
        <v>89</v>
      </c>
      <c r="J17" s="83" t="s">
        <v>89</v>
      </c>
      <c r="K17" s="82" t="s">
        <v>84</v>
      </c>
      <c r="L17" s="85" t="s">
        <v>85</v>
      </c>
      <c r="M17" s="146" t="s">
        <v>90</v>
      </c>
      <c r="N17" s="147"/>
      <c r="O17" s="85" t="s">
        <v>88</v>
      </c>
      <c r="P17" s="82" t="s">
        <v>89</v>
      </c>
      <c r="Q17" s="85"/>
    </row>
    <row r="18" spans="1:17" ht="11.1" customHeight="1">
      <c r="A18" s="11" t="s">
        <v>12</v>
      </c>
      <c r="B18" s="12">
        <v>16</v>
      </c>
      <c r="C18" s="12">
        <v>17</v>
      </c>
      <c r="D18" s="12">
        <v>18</v>
      </c>
      <c r="E18" s="12">
        <v>19</v>
      </c>
      <c r="F18" s="256"/>
      <c r="G18" s="257"/>
      <c r="H18" s="12">
        <v>22</v>
      </c>
      <c r="I18" s="12">
        <v>23</v>
      </c>
      <c r="J18" s="12">
        <v>24</v>
      </c>
      <c r="K18" s="12">
        <v>25</v>
      </c>
      <c r="L18" s="12">
        <v>26</v>
      </c>
      <c r="M18" s="256"/>
      <c r="N18" s="257"/>
      <c r="O18" s="12">
        <v>29</v>
      </c>
      <c r="P18" s="12">
        <v>30</v>
      </c>
      <c r="Q18" s="15"/>
    </row>
    <row r="19" spans="1:17" ht="11.1" customHeight="1">
      <c r="A19" s="11" t="s">
        <v>13</v>
      </c>
      <c r="B19" s="14"/>
      <c r="C19" s="14"/>
      <c r="D19" s="14"/>
      <c r="E19" s="14"/>
      <c r="F19" s="258"/>
      <c r="G19" s="259"/>
      <c r="H19" s="14"/>
      <c r="I19" s="14"/>
      <c r="J19" s="14"/>
      <c r="K19" s="14"/>
      <c r="L19" s="14"/>
      <c r="M19" s="258"/>
      <c r="N19" s="259"/>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G14:H14"/>
    <mergeCell ref="F17:G17"/>
    <mergeCell ref="F18:G19"/>
    <mergeCell ref="G15:H16"/>
    <mergeCell ref="F66:G66"/>
    <mergeCell ref="H66:I66"/>
    <mergeCell ref="A60:E60"/>
    <mergeCell ref="A55:H55"/>
    <mergeCell ref="A54:H54"/>
    <mergeCell ref="A40:E40"/>
    <mergeCell ref="N66:Q66"/>
    <mergeCell ref="F67:G67"/>
    <mergeCell ref="H67:I67"/>
    <mergeCell ref="M67:O67"/>
    <mergeCell ref="D64:E64"/>
    <mergeCell ref="F64:G64"/>
    <mergeCell ref="H64:I64"/>
    <mergeCell ref="L64:Q64"/>
    <mergeCell ref="F65:G65"/>
    <mergeCell ref="H65:I65"/>
    <mergeCell ref="L65:Q65"/>
    <mergeCell ref="L60:M60"/>
    <mergeCell ref="N60:O60"/>
    <mergeCell ref="P60:Q60"/>
    <mergeCell ref="P61:Q61"/>
    <mergeCell ref="A62:C62"/>
    <mergeCell ref="P62:Q62"/>
    <mergeCell ref="L57:M57"/>
    <mergeCell ref="N57:O57"/>
    <mergeCell ref="P57:Q57"/>
    <mergeCell ref="D58:H58"/>
    <mergeCell ref="P58:Q58"/>
    <mergeCell ref="P59:Q59"/>
    <mergeCell ref="L55:M55"/>
    <mergeCell ref="N55:O55"/>
    <mergeCell ref="P55:Q55"/>
    <mergeCell ref="L56:M56"/>
    <mergeCell ref="N56:O56"/>
    <mergeCell ref="P56:Q56"/>
    <mergeCell ref="L53:M53"/>
    <mergeCell ref="N53:O53"/>
    <mergeCell ref="P53:Q53"/>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M17:N17"/>
    <mergeCell ref="M18:N19"/>
    <mergeCell ref="C11:G11"/>
    <mergeCell ref="L11:P11"/>
    <mergeCell ref="A13:Q13"/>
    <mergeCell ref="N14:O14"/>
    <mergeCell ref="N15:O16"/>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7.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89</v>
      </c>
      <c r="C14" s="83" t="s">
        <v>84</v>
      </c>
      <c r="D14" s="83" t="s">
        <v>85</v>
      </c>
      <c r="E14" s="146" t="s">
        <v>90</v>
      </c>
      <c r="F14" s="147"/>
      <c r="G14" s="83" t="s">
        <v>88</v>
      </c>
      <c r="H14" s="83" t="s">
        <v>89</v>
      </c>
      <c r="I14" s="83" t="s">
        <v>89</v>
      </c>
      <c r="J14" s="83" t="s">
        <v>84</v>
      </c>
      <c r="K14" s="83" t="s">
        <v>85</v>
      </c>
      <c r="L14" s="146" t="s">
        <v>90</v>
      </c>
      <c r="M14" s="147"/>
      <c r="N14" s="82" t="s">
        <v>88</v>
      </c>
      <c r="O14" s="85" t="s">
        <v>89</v>
      </c>
      <c r="P14" s="83" t="s">
        <v>89</v>
      </c>
      <c r="Q14" s="4"/>
    </row>
    <row r="15" spans="1:17" ht="11.1" customHeight="1">
      <c r="A15" s="11" t="s">
        <v>12</v>
      </c>
      <c r="B15" s="12">
        <v>1</v>
      </c>
      <c r="C15" s="12">
        <v>2</v>
      </c>
      <c r="D15" s="12">
        <v>3</v>
      </c>
      <c r="E15" s="256"/>
      <c r="F15" s="257"/>
      <c r="G15" s="12">
        <v>6</v>
      </c>
      <c r="H15" s="12">
        <v>7</v>
      </c>
      <c r="I15" s="12">
        <v>8</v>
      </c>
      <c r="J15" s="12">
        <v>9</v>
      </c>
      <c r="K15" s="12">
        <v>10</v>
      </c>
      <c r="L15" s="256"/>
      <c r="M15" s="257"/>
      <c r="N15" s="12">
        <v>13</v>
      </c>
      <c r="O15" s="12">
        <v>14</v>
      </c>
      <c r="P15" s="12">
        <v>15</v>
      </c>
      <c r="Q15" s="13"/>
    </row>
    <row r="16" spans="1:17" ht="11.1" customHeight="1">
      <c r="A16" s="11" t="s">
        <v>13</v>
      </c>
      <c r="B16" s="86"/>
      <c r="C16" s="86"/>
      <c r="D16" s="86"/>
      <c r="E16" s="258"/>
      <c r="F16" s="259"/>
      <c r="G16" s="14"/>
      <c r="H16" s="14"/>
      <c r="I16" s="14"/>
      <c r="J16" s="14"/>
      <c r="K16" s="14"/>
      <c r="L16" s="258"/>
      <c r="M16" s="259"/>
      <c r="N16" s="14"/>
      <c r="O16" s="14"/>
      <c r="P16" s="14"/>
      <c r="Q16" s="13"/>
    </row>
    <row r="17" spans="1:19" ht="11.1" customHeight="1">
      <c r="A17" s="11"/>
      <c r="B17" s="83" t="s">
        <v>84</v>
      </c>
      <c r="C17" s="83" t="s">
        <v>85</v>
      </c>
      <c r="D17" s="146" t="s">
        <v>90</v>
      </c>
      <c r="E17" s="147"/>
      <c r="F17" s="83" t="s">
        <v>88</v>
      </c>
      <c r="G17" s="83" t="s">
        <v>89</v>
      </c>
      <c r="H17" s="83" t="s">
        <v>89</v>
      </c>
      <c r="I17" s="83" t="s">
        <v>84</v>
      </c>
      <c r="J17" s="83" t="s">
        <v>85</v>
      </c>
      <c r="K17" s="88" t="s">
        <v>92</v>
      </c>
      <c r="L17" s="82" t="s">
        <v>88</v>
      </c>
      <c r="M17" s="85" t="s">
        <v>89</v>
      </c>
      <c r="N17" s="83" t="s">
        <v>89</v>
      </c>
      <c r="O17" s="82" t="s">
        <v>84</v>
      </c>
      <c r="P17" s="85" t="s">
        <v>85</v>
      </c>
      <c r="Q17" s="88" t="s">
        <v>92</v>
      </c>
      <c r="R17" s="91"/>
      <c r="S17" s="91"/>
    </row>
    <row r="18" spans="1:19" ht="11.1" customHeight="1">
      <c r="A18" s="11" t="s">
        <v>12</v>
      </c>
      <c r="B18" s="12">
        <v>16</v>
      </c>
      <c r="C18" s="12">
        <v>17</v>
      </c>
      <c r="D18" s="256"/>
      <c r="E18" s="257"/>
      <c r="F18" s="12">
        <v>20</v>
      </c>
      <c r="G18" s="12">
        <v>21</v>
      </c>
      <c r="H18" s="12">
        <v>22</v>
      </c>
      <c r="I18" s="12">
        <v>23</v>
      </c>
      <c r="J18" s="12">
        <v>24</v>
      </c>
      <c r="K18" s="235"/>
      <c r="L18" s="12">
        <v>27</v>
      </c>
      <c r="M18" s="12">
        <v>28</v>
      </c>
      <c r="N18" s="12">
        <v>29</v>
      </c>
      <c r="O18" s="12">
        <v>30</v>
      </c>
      <c r="P18" s="15">
        <v>31</v>
      </c>
      <c r="Q18" s="257"/>
      <c r="R18" s="92"/>
      <c r="S18" s="92"/>
    </row>
    <row r="19" spans="1:19" ht="11.1" customHeight="1">
      <c r="A19" s="11" t="s">
        <v>13</v>
      </c>
      <c r="B19" s="14"/>
      <c r="C19" s="14"/>
      <c r="D19" s="258"/>
      <c r="E19" s="259"/>
      <c r="F19" s="14"/>
      <c r="G19" s="14"/>
      <c r="H19" s="14"/>
      <c r="I19" s="14"/>
      <c r="J19" s="14"/>
      <c r="K19" s="236"/>
      <c r="L19" s="14"/>
      <c r="M19" s="14"/>
      <c r="N19" s="14"/>
      <c r="O19" s="14"/>
      <c r="P19" s="14"/>
      <c r="Q19" s="259"/>
    </row>
    <row r="20" spans="1:19" ht="11.1" customHeight="1">
      <c r="A20" s="8"/>
      <c r="B20" s="2"/>
      <c r="C20" s="2"/>
      <c r="D20" s="2"/>
      <c r="E20" s="2"/>
      <c r="F20" s="2"/>
      <c r="G20" s="2"/>
      <c r="H20" s="2"/>
      <c r="I20" s="2"/>
      <c r="J20" s="2"/>
      <c r="K20" s="2"/>
      <c r="L20" s="2"/>
      <c r="M20" s="2"/>
      <c r="N20" s="2"/>
      <c r="O20" s="2"/>
      <c r="P20" s="2"/>
      <c r="Q20" s="4"/>
    </row>
    <row r="21" spans="1:19" ht="11.1" customHeight="1">
      <c r="A21" s="11" t="s">
        <v>14</v>
      </c>
      <c r="B21" s="2"/>
      <c r="C21" s="2"/>
      <c r="D21" s="2"/>
      <c r="E21" s="2"/>
      <c r="F21" s="2"/>
      <c r="G21" s="2"/>
      <c r="H21" s="2"/>
      <c r="I21" s="16">
        <f>0+SUM(B16:P16,B19:Q19)</f>
        <v>0</v>
      </c>
      <c r="J21" s="2"/>
      <c r="K21" s="17" t="s">
        <v>15</v>
      </c>
      <c r="L21" s="18"/>
      <c r="M21" s="18"/>
      <c r="N21" s="18"/>
      <c r="O21" s="18"/>
      <c r="P21" s="140">
        <v>97.91</v>
      </c>
      <c r="Q21" s="141"/>
    </row>
    <row r="22" spans="1:19" ht="11.1" customHeight="1">
      <c r="A22" s="11"/>
      <c r="B22" s="2"/>
      <c r="C22" s="2"/>
      <c r="D22" s="2"/>
      <c r="E22" s="2"/>
      <c r="F22" s="2"/>
      <c r="G22" s="2"/>
      <c r="H22" s="2"/>
      <c r="I22" s="19"/>
      <c r="J22" s="2"/>
      <c r="K22" s="5" t="s">
        <v>16</v>
      </c>
      <c r="L22" s="2"/>
      <c r="M22" s="2"/>
      <c r="N22" s="2"/>
      <c r="O22" s="2"/>
      <c r="P22" s="142"/>
      <c r="Q22" s="143"/>
    </row>
    <row r="23" spans="1:19" ht="11.1" customHeight="1">
      <c r="A23" s="11" t="s">
        <v>17</v>
      </c>
      <c r="B23" s="2"/>
      <c r="C23" s="2"/>
      <c r="D23" s="2"/>
      <c r="E23" s="2"/>
      <c r="F23" s="2"/>
      <c r="G23" s="2"/>
      <c r="H23" s="2"/>
      <c r="I23" s="20">
        <f>COUNT(B16:P16,B19:Q19)</f>
        <v>0</v>
      </c>
      <c r="J23" s="2"/>
      <c r="K23" s="5" t="s">
        <v>18</v>
      </c>
      <c r="L23" s="2"/>
      <c r="M23" s="2"/>
      <c r="N23" s="2"/>
      <c r="O23" s="2"/>
      <c r="P23" s="144">
        <v>4.49</v>
      </c>
      <c r="Q23" s="145"/>
    </row>
    <row r="24" spans="1:19" ht="11.1" customHeight="1">
      <c r="A24" s="8"/>
      <c r="B24" s="2"/>
      <c r="C24" s="2"/>
      <c r="D24" s="2"/>
      <c r="E24" s="2"/>
      <c r="F24" s="2"/>
      <c r="G24" s="2"/>
      <c r="H24" s="2"/>
      <c r="I24" s="2"/>
      <c r="J24" s="2"/>
      <c r="K24" s="2"/>
      <c r="L24" s="2"/>
      <c r="M24" s="2"/>
      <c r="N24" s="2"/>
      <c r="O24" s="2"/>
      <c r="P24" s="2"/>
      <c r="Q24" s="4"/>
    </row>
    <row r="25" spans="1:19" ht="11.1" customHeight="1">
      <c r="A25" s="21" t="s">
        <v>19</v>
      </c>
      <c r="B25" s="2"/>
      <c r="C25" s="2"/>
      <c r="D25" s="2"/>
      <c r="E25" s="2"/>
      <c r="F25" s="2"/>
      <c r="G25" s="22"/>
      <c r="H25" s="22"/>
      <c r="I25" s="22"/>
      <c r="J25" s="22"/>
      <c r="K25" s="22"/>
      <c r="L25" s="127" t="s">
        <v>20</v>
      </c>
      <c r="M25" s="127"/>
      <c r="N25" s="127" t="s">
        <v>21</v>
      </c>
      <c r="O25" s="127"/>
      <c r="P25" s="127" t="s">
        <v>22</v>
      </c>
      <c r="Q25" s="128"/>
    </row>
    <row r="26" spans="1:19"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9" ht="11.1" customHeight="1">
      <c r="A27" s="8" t="s">
        <v>24</v>
      </c>
      <c r="B27" s="2"/>
      <c r="C27" s="2"/>
      <c r="D27" s="2"/>
      <c r="E27" s="2"/>
      <c r="F27" s="2"/>
      <c r="G27" s="22"/>
      <c r="H27" s="22"/>
      <c r="I27" s="28"/>
      <c r="J27" s="28"/>
      <c r="K27" s="29"/>
      <c r="L27" s="153">
        <f>P23</f>
        <v>4.49</v>
      </c>
      <c r="M27" s="154"/>
      <c r="N27" s="252">
        <v>0</v>
      </c>
      <c r="O27" s="253"/>
      <c r="P27" s="157">
        <f>L27*N27</f>
        <v>0</v>
      </c>
      <c r="Q27" s="158"/>
    </row>
    <row r="28" spans="1:19" ht="11.1" customHeight="1">
      <c r="A28" s="30" t="s">
        <v>25</v>
      </c>
      <c r="G28" s="31"/>
      <c r="H28" s="31"/>
      <c r="I28" s="31"/>
      <c r="J28" s="31"/>
      <c r="K28" s="31"/>
      <c r="L28" s="159"/>
      <c r="M28" s="160"/>
      <c r="N28" s="131"/>
      <c r="O28" s="131"/>
      <c r="P28" s="151">
        <f>L28*N28</f>
        <v>0</v>
      </c>
      <c r="Q28" s="152"/>
    </row>
    <row r="29" spans="1:19" s="27" customFormat="1" ht="11.1" customHeight="1">
      <c r="A29" s="23" t="s">
        <v>26</v>
      </c>
      <c r="B29" s="24"/>
      <c r="C29" s="24"/>
      <c r="D29" s="24"/>
      <c r="E29" s="24"/>
      <c r="F29" s="24"/>
      <c r="G29" s="25"/>
      <c r="H29" s="25"/>
      <c r="I29" s="28"/>
      <c r="J29" s="28"/>
      <c r="K29" s="26"/>
      <c r="L29" s="129"/>
      <c r="M29" s="130"/>
      <c r="N29" s="131"/>
      <c r="O29" s="131"/>
      <c r="P29" s="148">
        <f>SUM(L29*N29)</f>
        <v>0</v>
      </c>
      <c r="Q29" s="149"/>
    </row>
    <row r="30" spans="1:19" ht="11.1" customHeight="1">
      <c r="A30" s="8"/>
      <c r="B30" s="32"/>
      <c r="C30" s="2"/>
      <c r="D30" s="2"/>
      <c r="E30" s="2"/>
      <c r="F30" s="2"/>
      <c r="G30" s="22"/>
      <c r="H30" s="22"/>
      <c r="I30" s="29"/>
      <c r="J30" s="29"/>
      <c r="K30" s="29"/>
      <c r="L30" s="150"/>
      <c r="M30" s="150"/>
      <c r="N30" s="131"/>
      <c r="O30" s="131"/>
      <c r="P30" s="151"/>
      <c r="Q30" s="152"/>
    </row>
    <row r="31" spans="1:19" ht="11.1" customHeight="1">
      <c r="A31" s="8" t="s">
        <v>27</v>
      </c>
      <c r="B31" s="2"/>
      <c r="C31" s="2"/>
      <c r="D31" s="2"/>
      <c r="E31" s="2"/>
      <c r="F31" s="2"/>
      <c r="G31" s="22"/>
      <c r="H31" s="22"/>
      <c r="I31" s="28"/>
      <c r="J31" s="28"/>
      <c r="K31" s="29"/>
      <c r="L31" s="169">
        <v>0.44</v>
      </c>
      <c r="M31" s="170"/>
      <c r="N31" s="171">
        <v>0</v>
      </c>
      <c r="O31" s="171"/>
      <c r="P31" s="151">
        <f>(L31*N31)</f>
        <v>0</v>
      </c>
      <c r="Q31" s="152"/>
    </row>
    <row r="32" spans="1:19"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L15:M16"/>
    <mergeCell ref="K18:K19"/>
    <mergeCell ref="D18:E19"/>
    <mergeCell ref="E15:F16"/>
    <mergeCell ref="F68:G68"/>
    <mergeCell ref="H68:I68"/>
    <mergeCell ref="B69:D69"/>
    <mergeCell ref="F69:G69"/>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Q18:Q19"/>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C11:G11"/>
    <mergeCell ref="L11:P11"/>
    <mergeCell ref="A13:Q13"/>
    <mergeCell ref="L14:M14"/>
    <mergeCell ref="C8:G8"/>
    <mergeCell ref="L8:P8"/>
    <mergeCell ref="C9:G9"/>
    <mergeCell ref="L9:P9"/>
    <mergeCell ref="C10:G10"/>
    <mergeCell ref="L10:P10"/>
    <mergeCell ref="E14:F14"/>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8.xml><?xml version="1.0" encoding="utf-8"?>
<worksheet xmlns="http://schemas.openxmlformats.org/spreadsheetml/2006/main" xmlns:r="http://schemas.openxmlformats.org/officeDocument/2006/relationships">
  <dimension ref="A1:Z73"/>
  <sheetViews>
    <sheetView workbookViewId="0">
      <selection activeCell="L11" sqref="L11: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c r="C14" s="83"/>
      <c r="D14" s="83" t="s">
        <v>88</v>
      </c>
      <c r="E14" s="83" t="s">
        <v>89</v>
      </c>
      <c r="F14" s="83" t="s">
        <v>89</v>
      </c>
      <c r="G14" s="83" t="s">
        <v>84</v>
      </c>
      <c r="H14" s="83" t="s">
        <v>85</v>
      </c>
      <c r="I14" s="146" t="s">
        <v>90</v>
      </c>
      <c r="J14" s="147"/>
      <c r="K14" s="82" t="s">
        <v>88</v>
      </c>
      <c r="L14" s="85" t="s">
        <v>89</v>
      </c>
      <c r="M14" s="83" t="s">
        <v>89</v>
      </c>
      <c r="N14" s="82" t="s">
        <v>84</v>
      </c>
      <c r="O14" s="85" t="s">
        <v>85</v>
      </c>
      <c r="P14" s="146" t="s">
        <v>90</v>
      </c>
      <c r="Q14" s="147"/>
    </row>
    <row r="15" spans="1:17" ht="11.1" customHeight="1">
      <c r="A15" s="11" t="s">
        <v>12</v>
      </c>
      <c r="B15" s="12"/>
      <c r="C15" s="12"/>
      <c r="D15" s="12">
        <v>3</v>
      </c>
      <c r="E15" s="12">
        <v>4</v>
      </c>
      <c r="F15" s="12">
        <v>5</v>
      </c>
      <c r="G15" s="12">
        <v>6</v>
      </c>
      <c r="H15" s="12">
        <v>7</v>
      </c>
      <c r="I15" s="256"/>
      <c r="J15" s="257"/>
      <c r="K15" s="12">
        <v>10</v>
      </c>
      <c r="L15" s="12">
        <v>11</v>
      </c>
      <c r="M15" s="12">
        <v>12</v>
      </c>
      <c r="N15" s="12">
        <v>13</v>
      </c>
      <c r="O15" s="12">
        <v>14</v>
      </c>
      <c r="P15" s="256"/>
      <c r="Q15" s="260"/>
    </row>
    <row r="16" spans="1:17" ht="11.1" customHeight="1">
      <c r="A16" s="11" t="s">
        <v>13</v>
      </c>
      <c r="B16" s="86"/>
      <c r="C16" s="86"/>
      <c r="D16" s="86"/>
      <c r="E16" s="14"/>
      <c r="F16" s="14"/>
      <c r="G16" s="14"/>
      <c r="H16" s="14"/>
      <c r="I16" s="258"/>
      <c r="J16" s="259"/>
      <c r="K16" s="14"/>
      <c r="L16" s="14"/>
      <c r="M16" s="14"/>
      <c r="N16" s="14"/>
      <c r="O16" s="14"/>
      <c r="P16" s="258"/>
      <c r="Q16" s="261"/>
    </row>
    <row r="17" spans="1:17" ht="11.1" customHeight="1">
      <c r="A17" s="11"/>
      <c r="B17" s="83"/>
      <c r="C17" s="83" t="s">
        <v>88</v>
      </c>
      <c r="D17" s="83" t="s">
        <v>89</v>
      </c>
      <c r="E17" s="83" t="s">
        <v>89</v>
      </c>
      <c r="F17" s="83" t="s">
        <v>84</v>
      </c>
      <c r="G17" s="83" t="s">
        <v>85</v>
      </c>
      <c r="H17" s="146" t="s">
        <v>90</v>
      </c>
      <c r="I17" s="147"/>
      <c r="J17" s="82" t="s">
        <v>88</v>
      </c>
      <c r="K17" s="85" t="s">
        <v>89</v>
      </c>
      <c r="L17" s="83" t="s">
        <v>89</v>
      </c>
      <c r="M17" s="82" t="s">
        <v>84</v>
      </c>
      <c r="N17" s="85" t="s">
        <v>85</v>
      </c>
      <c r="O17" s="146" t="s">
        <v>90</v>
      </c>
      <c r="P17" s="147"/>
      <c r="Q17" s="85" t="s">
        <v>88</v>
      </c>
    </row>
    <row r="18" spans="1:17" ht="11.1" customHeight="1">
      <c r="A18" s="11" t="s">
        <v>12</v>
      </c>
      <c r="B18" s="12"/>
      <c r="C18" s="12">
        <v>17</v>
      </c>
      <c r="D18" s="12">
        <v>18</v>
      </c>
      <c r="E18" s="12">
        <v>19</v>
      </c>
      <c r="F18" s="12">
        <v>20</v>
      </c>
      <c r="G18" s="12">
        <v>21</v>
      </c>
      <c r="H18" s="256"/>
      <c r="I18" s="257"/>
      <c r="J18" s="12">
        <v>24</v>
      </c>
      <c r="K18" s="12">
        <v>25</v>
      </c>
      <c r="L18" s="12">
        <v>26</v>
      </c>
      <c r="M18" s="12">
        <v>27</v>
      </c>
      <c r="N18" s="12">
        <v>28</v>
      </c>
      <c r="O18" s="256"/>
      <c r="P18" s="257"/>
      <c r="Q18" s="15">
        <v>31</v>
      </c>
    </row>
    <row r="19" spans="1:17" ht="11.1" customHeight="1">
      <c r="A19" s="11" t="s">
        <v>13</v>
      </c>
      <c r="B19" s="14"/>
      <c r="C19" s="14"/>
      <c r="D19" s="14"/>
      <c r="E19" s="14"/>
      <c r="F19" s="14"/>
      <c r="G19" s="14"/>
      <c r="H19" s="258"/>
      <c r="I19" s="259"/>
      <c r="J19" s="14"/>
      <c r="K19" s="14"/>
      <c r="L19" s="14"/>
      <c r="M19" s="14"/>
      <c r="N19" s="14"/>
      <c r="O19" s="258"/>
      <c r="P19" s="259"/>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I14:J14"/>
    <mergeCell ref="H17:I17"/>
    <mergeCell ref="H18:I19"/>
    <mergeCell ref="I15:J16"/>
    <mergeCell ref="F66:G66"/>
    <mergeCell ref="H66:I66"/>
    <mergeCell ref="A60:E60"/>
    <mergeCell ref="A55:H55"/>
    <mergeCell ref="A54:H54"/>
    <mergeCell ref="A40:E40"/>
    <mergeCell ref="N66:Q66"/>
    <mergeCell ref="F67:G67"/>
    <mergeCell ref="H67:I67"/>
    <mergeCell ref="M67:O67"/>
    <mergeCell ref="D64:E64"/>
    <mergeCell ref="F64:G64"/>
    <mergeCell ref="H64:I64"/>
    <mergeCell ref="L64:Q64"/>
    <mergeCell ref="F65:G65"/>
    <mergeCell ref="H65:I65"/>
    <mergeCell ref="L65:Q65"/>
    <mergeCell ref="L60:M60"/>
    <mergeCell ref="N60:O60"/>
    <mergeCell ref="P60:Q60"/>
    <mergeCell ref="P61:Q61"/>
    <mergeCell ref="A62:C62"/>
    <mergeCell ref="P62:Q62"/>
    <mergeCell ref="L57:M57"/>
    <mergeCell ref="N57:O57"/>
    <mergeCell ref="P57:Q57"/>
    <mergeCell ref="D58:H58"/>
    <mergeCell ref="P58:Q58"/>
    <mergeCell ref="P59:Q59"/>
    <mergeCell ref="L55:M55"/>
    <mergeCell ref="N55:O55"/>
    <mergeCell ref="P55:Q55"/>
    <mergeCell ref="L56:M56"/>
    <mergeCell ref="N56:O56"/>
    <mergeCell ref="P56:Q56"/>
    <mergeCell ref="L53:M53"/>
    <mergeCell ref="N53:O53"/>
    <mergeCell ref="P53:Q53"/>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O17:P17"/>
    <mergeCell ref="O18:P19"/>
    <mergeCell ref="C11:G11"/>
    <mergeCell ref="L11:P11"/>
    <mergeCell ref="A13:Q13"/>
    <mergeCell ref="P14:Q14"/>
    <mergeCell ref="P15:Q16"/>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9.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89</v>
      </c>
      <c r="C14" s="83" t="s">
        <v>89</v>
      </c>
      <c r="D14" s="83" t="s">
        <v>84</v>
      </c>
      <c r="E14" s="83" t="s">
        <v>85</v>
      </c>
      <c r="F14" s="146" t="s">
        <v>90</v>
      </c>
      <c r="G14" s="147"/>
      <c r="H14" s="82" t="s">
        <v>88</v>
      </c>
      <c r="I14" s="85" t="s">
        <v>89</v>
      </c>
      <c r="J14" s="83" t="s">
        <v>89</v>
      </c>
      <c r="K14" s="82" t="s">
        <v>84</v>
      </c>
      <c r="L14" s="85" t="s">
        <v>85</v>
      </c>
      <c r="M14" s="146" t="s">
        <v>90</v>
      </c>
      <c r="N14" s="147"/>
      <c r="O14" s="85" t="s">
        <v>88</v>
      </c>
      <c r="P14" s="83" t="s">
        <v>89</v>
      </c>
      <c r="Q14" s="4"/>
    </row>
    <row r="15" spans="1:17" ht="11.1" customHeight="1">
      <c r="A15" s="11" t="s">
        <v>12</v>
      </c>
      <c r="B15" s="12">
        <v>1</v>
      </c>
      <c r="C15" s="12">
        <v>2</v>
      </c>
      <c r="D15" s="12">
        <v>3</v>
      </c>
      <c r="E15" s="12">
        <v>4</v>
      </c>
      <c r="F15" s="256"/>
      <c r="G15" s="257"/>
      <c r="H15" s="12">
        <v>7</v>
      </c>
      <c r="I15" s="12">
        <v>8</v>
      </c>
      <c r="J15" s="12">
        <v>9</v>
      </c>
      <c r="K15" s="12">
        <v>10</v>
      </c>
      <c r="L15" s="12">
        <v>11</v>
      </c>
      <c r="M15" s="256"/>
      <c r="N15" s="257"/>
      <c r="O15" s="12">
        <v>14</v>
      </c>
      <c r="P15" s="12">
        <v>15</v>
      </c>
      <c r="Q15" s="13"/>
    </row>
    <row r="16" spans="1:17" ht="11.1" customHeight="1">
      <c r="A16" s="11" t="s">
        <v>13</v>
      </c>
      <c r="B16" s="86"/>
      <c r="C16" s="86"/>
      <c r="D16" s="86"/>
      <c r="E16" s="14"/>
      <c r="F16" s="258"/>
      <c r="G16" s="259"/>
      <c r="H16" s="14"/>
      <c r="I16" s="14"/>
      <c r="J16" s="14"/>
      <c r="K16" s="14"/>
      <c r="L16" s="14"/>
      <c r="M16" s="258"/>
      <c r="N16" s="259"/>
      <c r="O16" s="14"/>
      <c r="P16" s="14"/>
      <c r="Q16" s="13"/>
    </row>
    <row r="17" spans="1:17" ht="11.1" customHeight="1">
      <c r="A17" s="11"/>
      <c r="B17" s="83" t="s">
        <v>89</v>
      </c>
      <c r="C17" s="83" t="s">
        <v>84</v>
      </c>
      <c r="D17" s="83" t="s">
        <v>85</v>
      </c>
      <c r="E17" s="146" t="s">
        <v>90</v>
      </c>
      <c r="F17" s="147"/>
      <c r="G17" s="82" t="s">
        <v>88</v>
      </c>
      <c r="H17" s="85" t="s">
        <v>89</v>
      </c>
      <c r="I17" s="83" t="s">
        <v>89</v>
      </c>
      <c r="J17" s="82" t="s">
        <v>84</v>
      </c>
      <c r="K17" s="85" t="s">
        <v>85</v>
      </c>
      <c r="L17" s="146" t="s">
        <v>90</v>
      </c>
      <c r="M17" s="147"/>
      <c r="N17" s="85" t="s">
        <v>88</v>
      </c>
      <c r="O17" s="83" t="s">
        <v>89</v>
      </c>
      <c r="P17" s="82" t="s">
        <v>89</v>
      </c>
      <c r="Q17" s="85"/>
    </row>
    <row r="18" spans="1:17" ht="11.1" customHeight="1">
      <c r="A18" s="11" t="s">
        <v>12</v>
      </c>
      <c r="B18" s="12">
        <v>16</v>
      </c>
      <c r="C18" s="12">
        <v>17</v>
      </c>
      <c r="D18" s="12">
        <v>18</v>
      </c>
      <c r="E18" s="256"/>
      <c r="F18" s="257"/>
      <c r="G18" s="12">
        <v>21</v>
      </c>
      <c r="H18" s="12">
        <v>22</v>
      </c>
      <c r="I18" s="12">
        <v>23</v>
      </c>
      <c r="J18" s="12">
        <v>24</v>
      </c>
      <c r="K18" s="12">
        <v>25</v>
      </c>
      <c r="L18" s="256"/>
      <c r="M18" s="257"/>
      <c r="N18" s="12">
        <v>28</v>
      </c>
      <c r="O18" s="12">
        <v>29</v>
      </c>
      <c r="P18" s="12">
        <v>30</v>
      </c>
      <c r="Q18" s="15"/>
    </row>
    <row r="19" spans="1:17" ht="11.1" customHeight="1">
      <c r="A19" s="11" t="s">
        <v>13</v>
      </c>
      <c r="B19" s="14"/>
      <c r="C19" s="14"/>
      <c r="D19" s="14"/>
      <c r="E19" s="258"/>
      <c r="F19" s="259"/>
      <c r="G19" s="14"/>
      <c r="H19" s="14"/>
      <c r="I19" s="14"/>
      <c r="J19" s="14"/>
      <c r="K19" s="14"/>
      <c r="L19" s="258"/>
      <c r="M19" s="259"/>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F14:G14"/>
    <mergeCell ref="E17:F17"/>
    <mergeCell ref="E18:F19"/>
    <mergeCell ref="F15:G16"/>
    <mergeCell ref="F66:G66"/>
    <mergeCell ref="H66:I66"/>
    <mergeCell ref="A60:E60"/>
    <mergeCell ref="A55:H55"/>
    <mergeCell ref="A54:H54"/>
    <mergeCell ref="A40:E40"/>
    <mergeCell ref="N66:Q66"/>
    <mergeCell ref="F67:G67"/>
    <mergeCell ref="H67:I67"/>
    <mergeCell ref="M67:O67"/>
    <mergeCell ref="D64:E64"/>
    <mergeCell ref="F64:G64"/>
    <mergeCell ref="H64:I64"/>
    <mergeCell ref="L64:Q64"/>
    <mergeCell ref="F65:G65"/>
    <mergeCell ref="H65:I65"/>
    <mergeCell ref="L65:Q65"/>
    <mergeCell ref="L60:M60"/>
    <mergeCell ref="N60:O60"/>
    <mergeCell ref="P60:Q60"/>
    <mergeCell ref="P61:Q61"/>
    <mergeCell ref="A62:C62"/>
    <mergeCell ref="P62:Q62"/>
    <mergeCell ref="L57:M57"/>
    <mergeCell ref="N57:O57"/>
    <mergeCell ref="P57:Q57"/>
    <mergeCell ref="D58:H58"/>
    <mergeCell ref="P58:Q58"/>
    <mergeCell ref="P59:Q59"/>
    <mergeCell ref="L55:M55"/>
    <mergeCell ref="N55:O55"/>
    <mergeCell ref="P55:Q55"/>
    <mergeCell ref="L56:M56"/>
    <mergeCell ref="N56:O56"/>
    <mergeCell ref="P56:Q56"/>
    <mergeCell ref="L53:M53"/>
    <mergeCell ref="N53:O53"/>
    <mergeCell ref="P53:Q53"/>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L17:M17"/>
    <mergeCell ref="L18:M19"/>
    <mergeCell ref="C11:G11"/>
    <mergeCell ref="L11:P11"/>
    <mergeCell ref="A13:Q13"/>
    <mergeCell ref="M14:N14"/>
    <mergeCell ref="M15:N16"/>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10.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84</v>
      </c>
      <c r="C14" s="83" t="s">
        <v>85</v>
      </c>
      <c r="D14" s="146" t="s">
        <v>90</v>
      </c>
      <c r="E14" s="147"/>
      <c r="F14" s="83" t="s">
        <v>88</v>
      </c>
      <c r="G14" s="83" t="s">
        <v>89</v>
      </c>
      <c r="H14" s="83" t="s">
        <v>89</v>
      </c>
      <c r="I14" s="83" t="s">
        <v>84</v>
      </c>
      <c r="J14" s="83" t="s">
        <v>85</v>
      </c>
      <c r="K14" s="146" t="s">
        <v>90</v>
      </c>
      <c r="L14" s="147"/>
      <c r="M14" s="83" t="s">
        <v>88</v>
      </c>
      <c r="N14" s="83" t="s">
        <v>89</v>
      </c>
      <c r="O14" s="83" t="s">
        <v>89</v>
      </c>
      <c r="P14" s="83" t="s">
        <v>84</v>
      </c>
      <c r="Q14" s="4"/>
    </row>
    <row r="15" spans="1:17" ht="11.1" customHeight="1">
      <c r="A15" s="11" t="s">
        <v>12</v>
      </c>
      <c r="B15" s="12">
        <v>1</v>
      </c>
      <c r="C15" s="12">
        <v>2</v>
      </c>
      <c r="D15" s="256"/>
      <c r="E15" s="257"/>
      <c r="F15" s="12">
        <v>5</v>
      </c>
      <c r="G15" s="12">
        <v>6</v>
      </c>
      <c r="H15" s="12">
        <v>7</v>
      </c>
      <c r="I15" s="12">
        <v>8</v>
      </c>
      <c r="J15" s="12">
        <v>9</v>
      </c>
      <c r="K15" s="256"/>
      <c r="L15" s="257"/>
      <c r="M15" s="12">
        <v>12</v>
      </c>
      <c r="N15" s="12">
        <v>13</v>
      </c>
      <c r="O15" s="12">
        <v>14</v>
      </c>
      <c r="P15" s="12">
        <v>15</v>
      </c>
      <c r="Q15" s="13"/>
    </row>
    <row r="16" spans="1:17" ht="11.1" customHeight="1">
      <c r="A16" s="11" t="s">
        <v>13</v>
      </c>
      <c r="B16" s="84"/>
      <c r="C16" s="84"/>
      <c r="D16" s="258"/>
      <c r="E16" s="259"/>
      <c r="F16" s="84"/>
      <c r="G16" s="84"/>
      <c r="H16" s="84"/>
      <c r="I16" s="84"/>
      <c r="J16" s="84"/>
      <c r="K16" s="258"/>
      <c r="L16" s="259"/>
      <c r="M16" s="84"/>
      <c r="N16" s="84"/>
      <c r="O16" s="84"/>
      <c r="P16" s="84"/>
      <c r="Q16" s="13"/>
    </row>
    <row r="17" spans="1:18" ht="11.1" customHeight="1">
      <c r="A17" s="11"/>
      <c r="B17" s="83" t="s">
        <v>85</v>
      </c>
      <c r="C17" s="146" t="s">
        <v>90</v>
      </c>
      <c r="D17" s="147"/>
      <c r="E17" s="83" t="s">
        <v>88</v>
      </c>
      <c r="F17" s="83" t="s">
        <v>89</v>
      </c>
      <c r="G17" s="83" t="s">
        <v>89</v>
      </c>
      <c r="H17" s="83" t="s">
        <v>84</v>
      </c>
      <c r="I17" s="83" t="s">
        <v>85</v>
      </c>
      <c r="J17" s="146" t="s">
        <v>90</v>
      </c>
      <c r="K17" s="147"/>
      <c r="L17" s="83" t="s">
        <v>88</v>
      </c>
      <c r="M17" s="83" t="s">
        <v>89</v>
      </c>
      <c r="N17" s="83" t="s">
        <v>89</v>
      </c>
      <c r="O17" s="83" t="s">
        <v>84</v>
      </c>
      <c r="P17" s="82" t="s">
        <v>85</v>
      </c>
      <c r="Q17" s="88" t="s">
        <v>92</v>
      </c>
      <c r="R17" s="89"/>
    </row>
    <row r="18" spans="1:18" ht="11.1" customHeight="1">
      <c r="A18" s="11" t="s">
        <v>12</v>
      </c>
      <c r="B18" s="12">
        <v>16</v>
      </c>
      <c r="C18" s="256"/>
      <c r="D18" s="257"/>
      <c r="E18" s="12">
        <v>19</v>
      </c>
      <c r="F18" s="12">
        <v>20</v>
      </c>
      <c r="G18" s="12">
        <v>21</v>
      </c>
      <c r="H18" s="12">
        <v>22</v>
      </c>
      <c r="I18" s="12">
        <v>23</v>
      </c>
      <c r="J18" s="256"/>
      <c r="K18" s="257"/>
      <c r="L18" s="12">
        <v>26</v>
      </c>
      <c r="M18" s="12">
        <v>27</v>
      </c>
      <c r="N18" s="12">
        <v>28</v>
      </c>
      <c r="O18" s="12">
        <v>29</v>
      </c>
      <c r="P18" s="12">
        <v>30</v>
      </c>
      <c r="Q18" s="235"/>
      <c r="R18" s="90"/>
    </row>
    <row r="19" spans="1:18" ht="11.1" customHeight="1">
      <c r="A19" s="11" t="s">
        <v>13</v>
      </c>
      <c r="B19" s="14"/>
      <c r="C19" s="258"/>
      <c r="D19" s="259"/>
      <c r="E19" s="14"/>
      <c r="F19" s="14"/>
      <c r="G19" s="14"/>
      <c r="H19" s="14"/>
      <c r="I19" s="14"/>
      <c r="J19" s="258"/>
      <c r="K19" s="259"/>
      <c r="L19" s="14"/>
      <c r="M19" s="14"/>
      <c r="N19" s="14"/>
      <c r="O19" s="14"/>
      <c r="P19" s="14"/>
      <c r="Q19" s="236"/>
    </row>
    <row r="20" spans="1:18" ht="11.1" customHeight="1">
      <c r="A20" s="8"/>
      <c r="B20" s="2"/>
      <c r="C20" s="2"/>
      <c r="D20" s="2"/>
      <c r="E20" s="2"/>
      <c r="F20" s="2"/>
      <c r="G20" s="2"/>
      <c r="H20" s="2"/>
      <c r="I20" s="2"/>
      <c r="J20" s="2"/>
      <c r="K20" s="2"/>
      <c r="L20" s="2"/>
      <c r="M20" s="2"/>
      <c r="N20" s="2"/>
      <c r="O20" s="2"/>
      <c r="P20" s="2"/>
      <c r="Q20" s="4"/>
    </row>
    <row r="21" spans="1:18" ht="11.1" customHeight="1">
      <c r="A21" s="11" t="s">
        <v>14</v>
      </c>
      <c r="B21" s="2"/>
      <c r="C21" s="2"/>
      <c r="D21" s="2"/>
      <c r="E21" s="2"/>
      <c r="F21" s="2"/>
      <c r="G21" s="2"/>
      <c r="H21" s="2"/>
      <c r="I21" s="16">
        <f>0+SUM(B16:P16,B19:Q19)</f>
        <v>0</v>
      </c>
      <c r="J21" s="2"/>
      <c r="K21" s="17" t="s">
        <v>15</v>
      </c>
      <c r="L21" s="18"/>
      <c r="M21" s="18"/>
      <c r="N21" s="18"/>
      <c r="O21" s="18"/>
      <c r="P21" s="140">
        <v>97.91</v>
      </c>
      <c r="Q21" s="141"/>
    </row>
    <row r="22" spans="1:18" ht="11.1" customHeight="1">
      <c r="A22" s="11"/>
      <c r="B22" s="2"/>
      <c r="C22" s="2"/>
      <c r="D22" s="2"/>
      <c r="E22" s="2"/>
      <c r="F22" s="2"/>
      <c r="G22" s="2"/>
      <c r="H22" s="2"/>
      <c r="I22" s="19"/>
      <c r="J22" s="2"/>
      <c r="K22" s="5" t="s">
        <v>16</v>
      </c>
      <c r="L22" s="2"/>
      <c r="M22" s="2"/>
      <c r="N22" s="2"/>
      <c r="O22" s="2"/>
      <c r="P22" s="142"/>
      <c r="Q22" s="143"/>
    </row>
    <row r="23" spans="1:18" ht="11.1" customHeight="1">
      <c r="A23" s="11" t="s">
        <v>17</v>
      </c>
      <c r="B23" s="2"/>
      <c r="C23" s="2"/>
      <c r="D23" s="2"/>
      <c r="E23" s="2"/>
      <c r="F23" s="2"/>
      <c r="G23" s="2"/>
      <c r="H23" s="2"/>
      <c r="I23" s="20">
        <f>COUNT(B16:P16,B19:Q19)</f>
        <v>0</v>
      </c>
      <c r="J23" s="2"/>
      <c r="K23" s="5" t="s">
        <v>18</v>
      </c>
      <c r="L23" s="2"/>
      <c r="M23" s="2"/>
      <c r="N23" s="2"/>
      <c r="O23" s="2"/>
      <c r="P23" s="144">
        <v>4.49</v>
      </c>
      <c r="Q23" s="145"/>
    </row>
    <row r="24" spans="1:18" ht="11.1" customHeight="1">
      <c r="A24" s="8"/>
      <c r="B24" s="2"/>
      <c r="C24" s="2"/>
      <c r="D24" s="2"/>
      <c r="E24" s="2"/>
      <c r="F24" s="2"/>
      <c r="G24" s="2"/>
      <c r="H24" s="2"/>
      <c r="I24" s="2"/>
      <c r="J24" s="2"/>
      <c r="K24" s="2"/>
      <c r="L24" s="2"/>
      <c r="M24" s="2"/>
      <c r="N24" s="2"/>
      <c r="O24" s="2"/>
      <c r="P24" s="2"/>
      <c r="Q24" s="4"/>
    </row>
    <row r="25" spans="1:18" ht="11.1" customHeight="1">
      <c r="A25" s="21" t="s">
        <v>19</v>
      </c>
      <c r="B25" s="2"/>
      <c r="C25" s="2"/>
      <c r="D25" s="2"/>
      <c r="E25" s="2"/>
      <c r="F25" s="2"/>
      <c r="G25" s="22"/>
      <c r="H25" s="22"/>
      <c r="I25" s="22"/>
      <c r="J25" s="22"/>
      <c r="K25" s="22"/>
      <c r="L25" s="127" t="s">
        <v>20</v>
      </c>
      <c r="M25" s="127"/>
      <c r="N25" s="127" t="s">
        <v>21</v>
      </c>
      <c r="O25" s="127"/>
      <c r="P25" s="127" t="s">
        <v>22</v>
      </c>
      <c r="Q25" s="128"/>
    </row>
    <row r="26" spans="1:18"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8" ht="11.1" customHeight="1">
      <c r="A27" s="8" t="s">
        <v>24</v>
      </c>
      <c r="B27" s="2"/>
      <c r="C27" s="2"/>
      <c r="D27" s="2"/>
      <c r="E27" s="2"/>
      <c r="F27" s="2"/>
      <c r="G27" s="22"/>
      <c r="H27" s="22"/>
      <c r="I27" s="28"/>
      <c r="J27" s="28"/>
      <c r="K27" s="29"/>
      <c r="L27" s="153">
        <f>P23</f>
        <v>4.49</v>
      </c>
      <c r="M27" s="154"/>
      <c r="N27" s="252">
        <v>0</v>
      </c>
      <c r="O27" s="253"/>
      <c r="P27" s="157">
        <f>L27*N27</f>
        <v>0</v>
      </c>
      <c r="Q27" s="158"/>
    </row>
    <row r="28" spans="1:18" ht="11.1" customHeight="1">
      <c r="A28" s="30" t="s">
        <v>25</v>
      </c>
      <c r="G28" s="31"/>
      <c r="H28" s="31"/>
      <c r="I28" s="31"/>
      <c r="J28" s="31"/>
      <c r="K28" s="31"/>
      <c r="L28" s="159"/>
      <c r="M28" s="160"/>
      <c r="N28" s="131"/>
      <c r="O28" s="131"/>
      <c r="P28" s="151">
        <f>L28*N28</f>
        <v>0</v>
      </c>
      <c r="Q28" s="152"/>
    </row>
    <row r="29" spans="1:18" s="27" customFormat="1" ht="11.1" customHeight="1">
      <c r="A29" s="23" t="s">
        <v>26</v>
      </c>
      <c r="B29" s="24"/>
      <c r="C29" s="24"/>
      <c r="D29" s="24"/>
      <c r="E29" s="24"/>
      <c r="F29" s="24"/>
      <c r="G29" s="25"/>
      <c r="H29" s="25"/>
      <c r="I29" s="28"/>
      <c r="J29" s="28"/>
      <c r="K29" s="26"/>
      <c r="L29" s="129"/>
      <c r="M29" s="130"/>
      <c r="N29" s="131"/>
      <c r="O29" s="131"/>
      <c r="P29" s="148">
        <f>SUM(L29*N29)</f>
        <v>0</v>
      </c>
      <c r="Q29" s="149"/>
    </row>
    <row r="30" spans="1:18" ht="11.1" customHeight="1">
      <c r="A30" s="8"/>
      <c r="B30" s="32"/>
      <c r="C30" s="2"/>
      <c r="D30" s="2"/>
      <c r="E30" s="2"/>
      <c r="F30" s="2"/>
      <c r="G30" s="22"/>
      <c r="H30" s="22"/>
      <c r="I30" s="29"/>
      <c r="J30" s="29"/>
      <c r="K30" s="29"/>
      <c r="L30" s="150"/>
      <c r="M30" s="150"/>
      <c r="N30" s="131"/>
      <c r="O30" s="131"/>
      <c r="P30" s="151"/>
      <c r="Q30" s="152"/>
    </row>
    <row r="31" spans="1:18" ht="11.1" customHeight="1">
      <c r="A31" s="8" t="s">
        <v>27</v>
      </c>
      <c r="B31" s="2"/>
      <c r="C31" s="2"/>
      <c r="D31" s="2"/>
      <c r="E31" s="2"/>
      <c r="F31" s="2"/>
      <c r="G31" s="22"/>
      <c r="H31" s="22"/>
      <c r="I31" s="28"/>
      <c r="J31" s="28"/>
      <c r="K31" s="29"/>
      <c r="L31" s="169">
        <v>0.44</v>
      </c>
      <c r="M31" s="170"/>
      <c r="N31" s="171">
        <v>0</v>
      </c>
      <c r="O31" s="171"/>
      <c r="P31" s="151">
        <f>(L31*N31)</f>
        <v>0</v>
      </c>
      <c r="Q31" s="152"/>
    </row>
    <row r="32" spans="1:18"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1">
    <mergeCell ref="F68:G68"/>
    <mergeCell ref="H68:I68"/>
    <mergeCell ref="B69:D69"/>
    <mergeCell ref="F69:G69"/>
    <mergeCell ref="Q18:Q19"/>
    <mergeCell ref="J18:K19"/>
    <mergeCell ref="C18:D19"/>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C17:D17"/>
    <mergeCell ref="J17:K17"/>
    <mergeCell ref="P21:Q21"/>
    <mergeCell ref="P22:Q22"/>
    <mergeCell ref="C11:G11"/>
    <mergeCell ref="L11:P11"/>
    <mergeCell ref="A13:Q13"/>
    <mergeCell ref="D14:E14"/>
    <mergeCell ref="K14:L14"/>
    <mergeCell ref="K15:L16"/>
    <mergeCell ref="D15:E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1.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87</v>
      </c>
      <c r="C14" s="83" t="s">
        <v>88</v>
      </c>
      <c r="D14" s="83" t="s">
        <v>89</v>
      </c>
      <c r="E14" s="83" t="s">
        <v>89</v>
      </c>
      <c r="F14" s="83" t="s">
        <v>84</v>
      </c>
      <c r="G14" s="83" t="s">
        <v>85</v>
      </c>
      <c r="H14" s="146" t="s">
        <v>90</v>
      </c>
      <c r="I14" s="147"/>
      <c r="J14" s="83" t="s">
        <v>88</v>
      </c>
      <c r="K14" s="83" t="s">
        <v>89</v>
      </c>
      <c r="L14" s="83" t="s">
        <v>89</v>
      </c>
      <c r="M14" s="83" t="s">
        <v>84</v>
      </c>
      <c r="N14" s="83" t="s">
        <v>85</v>
      </c>
      <c r="O14" s="146" t="s">
        <v>90</v>
      </c>
      <c r="P14" s="147"/>
      <c r="Q14" s="4"/>
    </row>
    <row r="15" spans="1:17" ht="11.1" customHeight="1">
      <c r="A15" s="11" t="s">
        <v>12</v>
      </c>
      <c r="B15" s="12">
        <v>1</v>
      </c>
      <c r="C15" s="12">
        <v>2</v>
      </c>
      <c r="D15" s="12">
        <v>3</v>
      </c>
      <c r="E15" s="12">
        <v>4</v>
      </c>
      <c r="F15" s="12">
        <v>5</v>
      </c>
      <c r="G15" s="12">
        <v>6</v>
      </c>
      <c r="H15" s="256"/>
      <c r="I15" s="257"/>
      <c r="J15" s="12">
        <v>9</v>
      </c>
      <c r="K15" s="12">
        <v>10</v>
      </c>
      <c r="L15" s="12">
        <v>11</v>
      </c>
      <c r="M15" s="12">
        <v>12</v>
      </c>
      <c r="N15" s="12">
        <v>13</v>
      </c>
      <c r="O15" s="256"/>
      <c r="P15" s="257"/>
      <c r="Q15" s="13"/>
    </row>
    <row r="16" spans="1:17" ht="11.1" customHeight="1">
      <c r="A16" s="11" t="s">
        <v>13</v>
      </c>
      <c r="B16" s="86"/>
      <c r="C16" s="86"/>
      <c r="D16" s="86"/>
      <c r="E16" s="14"/>
      <c r="F16" s="14"/>
      <c r="G16" s="14"/>
      <c r="H16" s="258"/>
      <c r="I16" s="259"/>
      <c r="J16" s="14"/>
      <c r="K16" s="14"/>
      <c r="L16" s="14"/>
      <c r="M16" s="14"/>
      <c r="N16" s="14"/>
      <c r="O16" s="258"/>
      <c r="P16" s="259"/>
      <c r="Q16" s="13"/>
    </row>
    <row r="17" spans="1:17" ht="11.1" customHeight="1">
      <c r="A17" s="11"/>
      <c r="B17" s="83" t="s">
        <v>88</v>
      </c>
      <c r="C17" s="83" t="s">
        <v>89</v>
      </c>
      <c r="D17" s="83" t="s">
        <v>89</v>
      </c>
      <c r="E17" s="83" t="s">
        <v>84</v>
      </c>
      <c r="F17" s="83" t="s">
        <v>85</v>
      </c>
      <c r="G17" s="146" t="s">
        <v>90</v>
      </c>
      <c r="H17" s="147"/>
      <c r="I17" s="83" t="s">
        <v>88</v>
      </c>
      <c r="J17" s="83" t="s">
        <v>89</v>
      </c>
      <c r="K17" s="83" t="s">
        <v>89</v>
      </c>
      <c r="L17" s="83" t="s">
        <v>84</v>
      </c>
      <c r="M17" s="83" t="s">
        <v>85</v>
      </c>
      <c r="N17" s="146" t="s">
        <v>90</v>
      </c>
      <c r="O17" s="147"/>
      <c r="P17" s="82" t="s">
        <v>88</v>
      </c>
      <c r="Q17" s="85"/>
    </row>
    <row r="18" spans="1:17" ht="11.1" customHeight="1">
      <c r="A18" s="11" t="s">
        <v>12</v>
      </c>
      <c r="B18" s="12">
        <v>16</v>
      </c>
      <c r="C18" s="12">
        <v>17</v>
      </c>
      <c r="D18" s="12">
        <v>18</v>
      </c>
      <c r="E18" s="12">
        <v>19</v>
      </c>
      <c r="F18" s="12">
        <v>20</v>
      </c>
      <c r="G18" s="256"/>
      <c r="H18" s="257"/>
      <c r="I18" s="12">
        <v>23</v>
      </c>
      <c r="J18" s="12">
        <v>24</v>
      </c>
      <c r="K18" s="12">
        <v>25</v>
      </c>
      <c r="L18" s="12">
        <v>26</v>
      </c>
      <c r="M18" s="12">
        <v>27</v>
      </c>
      <c r="N18" s="256"/>
      <c r="O18" s="257"/>
      <c r="P18" s="12">
        <v>30</v>
      </c>
      <c r="Q18" s="15"/>
    </row>
    <row r="19" spans="1:17" ht="11.1" customHeight="1">
      <c r="A19" s="11" t="s">
        <v>13</v>
      </c>
      <c r="B19" s="14"/>
      <c r="C19" s="14"/>
      <c r="D19" s="14"/>
      <c r="E19" s="14"/>
      <c r="F19" s="14"/>
      <c r="G19" s="258"/>
      <c r="H19" s="259"/>
      <c r="I19" s="14"/>
      <c r="J19" s="14"/>
      <c r="K19" s="14"/>
      <c r="L19" s="14"/>
      <c r="M19" s="14"/>
      <c r="N19" s="258"/>
      <c r="O19" s="259"/>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40">
        <v>97.91</v>
      </c>
      <c r="Q21" s="141"/>
    </row>
    <row r="22" spans="1:17" ht="11.1" customHeight="1">
      <c r="A22" s="11"/>
      <c r="B22" s="2"/>
      <c r="C22" s="2"/>
      <c r="D22" s="2"/>
      <c r="E22" s="2"/>
      <c r="F22" s="2"/>
      <c r="G22" s="2"/>
      <c r="H22" s="2"/>
      <c r="I22" s="19"/>
      <c r="J22" s="2"/>
      <c r="K22" s="5" t="s">
        <v>16</v>
      </c>
      <c r="L22" s="2"/>
      <c r="M22" s="2"/>
      <c r="N22" s="2"/>
      <c r="O22" s="2"/>
      <c r="P22" s="142"/>
      <c r="Q22" s="143"/>
    </row>
    <row r="23" spans="1:17" ht="11.1" customHeight="1">
      <c r="A23" s="11" t="s">
        <v>17</v>
      </c>
      <c r="B23" s="2"/>
      <c r="C23" s="2"/>
      <c r="D23" s="2"/>
      <c r="E23" s="2"/>
      <c r="F23" s="2"/>
      <c r="G23" s="2"/>
      <c r="H23" s="2"/>
      <c r="I23" s="20">
        <f>COUNT(B16:P16,B19:Q19)</f>
        <v>0</v>
      </c>
      <c r="J23" s="2"/>
      <c r="K23" s="5" t="s">
        <v>18</v>
      </c>
      <c r="L23" s="2"/>
      <c r="M23" s="2"/>
      <c r="N23" s="2"/>
      <c r="O23" s="2"/>
      <c r="P23" s="144">
        <v>4.49</v>
      </c>
      <c r="Q23" s="145"/>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7" t="s">
        <v>20</v>
      </c>
      <c r="M25" s="127"/>
      <c r="N25" s="127" t="s">
        <v>21</v>
      </c>
      <c r="O25" s="127"/>
      <c r="P25" s="127" t="s">
        <v>22</v>
      </c>
      <c r="Q25" s="128"/>
    </row>
    <row r="26" spans="1:17"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17" ht="11.1" customHeight="1">
      <c r="A27" s="8" t="s">
        <v>24</v>
      </c>
      <c r="B27" s="2"/>
      <c r="C27" s="2"/>
      <c r="D27" s="2"/>
      <c r="E27" s="2"/>
      <c r="F27" s="2"/>
      <c r="G27" s="22"/>
      <c r="H27" s="22"/>
      <c r="I27" s="28"/>
      <c r="J27" s="28"/>
      <c r="K27" s="29"/>
      <c r="L27" s="153">
        <f>P23</f>
        <v>4.49</v>
      </c>
      <c r="M27" s="154"/>
      <c r="N27" s="252">
        <v>0</v>
      </c>
      <c r="O27" s="253"/>
      <c r="P27" s="157">
        <f>L27*N27</f>
        <v>0</v>
      </c>
      <c r="Q27" s="158"/>
    </row>
    <row r="28" spans="1:17" ht="11.1" customHeight="1">
      <c r="A28" s="30" t="s">
        <v>25</v>
      </c>
      <c r="G28" s="31"/>
      <c r="H28" s="31"/>
      <c r="I28" s="31"/>
      <c r="J28" s="31"/>
      <c r="K28" s="31"/>
      <c r="L28" s="159"/>
      <c r="M28" s="160"/>
      <c r="N28" s="131"/>
      <c r="O28" s="131"/>
      <c r="P28" s="151">
        <f>L28*N28</f>
        <v>0</v>
      </c>
      <c r="Q28" s="152"/>
    </row>
    <row r="29" spans="1:17" s="27" customFormat="1" ht="11.1" customHeight="1">
      <c r="A29" s="23" t="s">
        <v>26</v>
      </c>
      <c r="B29" s="24"/>
      <c r="C29" s="24"/>
      <c r="D29" s="24"/>
      <c r="E29" s="24"/>
      <c r="F29" s="24"/>
      <c r="G29" s="25"/>
      <c r="H29" s="25"/>
      <c r="I29" s="28"/>
      <c r="J29" s="28"/>
      <c r="K29" s="26"/>
      <c r="L29" s="129"/>
      <c r="M29" s="130"/>
      <c r="N29" s="131"/>
      <c r="O29" s="131"/>
      <c r="P29" s="148">
        <f>SUM(L29*N29)</f>
        <v>0</v>
      </c>
      <c r="Q29" s="149"/>
    </row>
    <row r="30" spans="1:17" ht="11.1" customHeight="1">
      <c r="A30" s="8"/>
      <c r="B30" s="32"/>
      <c r="C30" s="2"/>
      <c r="D30" s="2"/>
      <c r="E30" s="2"/>
      <c r="F30" s="2"/>
      <c r="G30" s="22"/>
      <c r="H30" s="22"/>
      <c r="I30" s="29"/>
      <c r="J30" s="29"/>
      <c r="K30" s="29"/>
      <c r="L30" s="150"/>
      <c r="M30" s="150"/>
      <c r="N30" s="131"/>
      <c r="O30" s="131"/>
      <c r="P30" s="151"/>
      <c r="Q30" s="152"/>
    </row>
    <row r="31" spans="1:17" ht="11.1" customHeight="1">
      <c r="A31" s="8" t="s">
        <v>27</v>
      </c>
      <c r="B31" s="2"/>
      <c r="C31" s="2"/>
      <c r="D31" s="2"/>
      <c r="E31" s="2"/>
      <c r="F31" s="2"/>
      <c r="G31" s="22"/>
      <c r="H31" s="22"/>
      <c r="I31" s="28"/>
      <c r="J31" s="28"/>
      <c r="K31" s="29"/>
      <c r="L31" s="169">
        <v>0.44</v>
      </c>
      <c r="M31" s="170"/>
      <c r="N31" s="171">
        <v>0</v>
      </c>
      <c r="O31" s="171"/>
      <c r="P31" s="151">
        <f>(L31*N31)</f>
        <v>0</v>
      </c>
      <c r="Q31" s="152"/>
    </row>
    <row r="32" spans="1:17"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H14:I14"/>
    <mergeCell ref="G17:H17"/>
    <mergeCell ref="G18:H19"/>
    <mergeCell ref="H15:I16"/>
    <mergeCell ref="F66:G66"/>
    <mergeCell ref="H66:I66"/>
    <mergeCell ref="A60:E60"/>
    <mergeCell ref="A55:H55"/>
    <mergeCell ref="A54:H54"/>
    <mergeCell ref="A40:E40"/>
    <mergeCell ref="N66:Q66"/>
    <mergeCell ref="F67:G67"/>
    <mergeCell ref="H67:I67"/>
    <mergeCell ref="M67:O67"/>
    <mergeCell ref="D64:E64"/>
    <mergeCell ref="F64:G64"/>
    <mergeCell ref="H64:I64"/>
    <mergeCell ref="L64:Q64"/>
    <mergeCell ref="F65:G65"/>
    <mergeCell ref="H65:I65"/>
    <mergeCell ref="L65:Q65"/>
    <mergeCell ref="L60:M60"/>
    <mergeCell ref="N60:O60"/>
    <mergeCell ref="P60:Q60"/>
    <mergeCell ref="P61:Q61"/>
    <mergeCell ref="A62:C62"/>
    <mergeCell ref="P62:Q62"/>
    <mergeCell ref="L57:M57"/>
    <mergeCell ref="N57:O57"/>
    <mergeCell ref="P57:Q57"/>
    <mergeCell ref="D58:H58"/>
    <mergeCell ref="P58:Q58"/>
    <mergeCell ref="P59:Q59"/>
    <mergeCell ref="L55:M55"/>
    <mergeCell ref="N55:O55"/>
    <mergeCell ref="P55:Q55"/>
    <mergeCell ref="L56:M56"/>
    <mergeCell ref="N56:O56"/>
    <mergeCell ref="P56:Q56"/>
    <mergeCell ref="L53:M53"/>
    <mergeCell ref="N53:O53"/>
    <mergeCell ref="P53:Q53"/>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N18:O19"/>
    <mergeCell ref="C11:G11"/>
    <mergeCell ref="L11:P11"/>
    <mergeCell ref="A13:Q13"/>
    <mergeCell ref="O14:P14"/>
    <mergeCell ref="O15:P16"/>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12.xml><?xml version="1.0" encoding="utf-8"?>
<worksheet xmlns="http://schemas.openxmlformats.org/spreadsheetml/2006/main" xmlns:r="http://schemas.openxmlformats.org/officeDocument/2006/relationships">
  <dimension ref="A1:Z73"/>
  <sheetViews>
    <sheetView workbookViewId="0">
      <selection activeCell="T9" sqref="T9"/>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99" t="s">
        <v>0</v>
      </c>
      <c r="B1" s="100"/>
      <c r="C1" s="100"/>
      <c r="D1" s="100"/>
      <c r="E1" s="100"/>
      <c r="F1" s="100"/>
      <c r="G1" s="100"/>
      <c r="H1" s="100"/>
      <c r="I1" s="100"/>
      <c r="J1" s="100"/>
      <c r="K1" s="100"/>
      <c r="L1" s="100"/>
      <c r="M1" s="100"/>
      <c r="N1" s="100"/>
      <c r="O1" s="100"/>
      <c r="P1" s="100"/>
      <c r="Q1" s="101"/>
    </row>
    <row r="2" spans="1:17" ht="11.1" customHeight="1">
      <c r="A2" s="102" t="s">
        <v>1</v>
      </c>
      <c r="B2" s="103"/>
      <c r="C2" s="103"/>
      <c r="D2" s="103"/>
      <c r="E2" s="103"/>
      <c r="F2" s="103"/>
      <c r="G2" s="103"/>
      <c r="H2" s="103"/>
      <c r="I2" s="103"/>
      <c r="J2" s="103"/>
      <c r="K2" s="103"/>
      <c r="L2" s="103"/>
      <c r="M2" s="103"/>
      <c r="N2" s="103"/>
      <c r="O2" s="103"/>
      <c r="P2" s="103"/>
      <c r="Q2" s="104"/>
    </row>
    <row r="3" spans="1:17" ht="11.1" customHeight="1">
      <c r="A3" s="105" t="s">
        <v>2</v>
      </c>
      <c r="B3" s="106"/>
      <c r="C3" s="107"/>
      <c r="D3" s="108"/>
      <c r="E3" s="108"/>
      <c r="F3" s="109"/>
      <c r="G3" s="1"/>
      <c r="H3" s="2"/>
      <c r="I3" s="2"/>
      <c r="J3" s="3" t="s">
        <v>3</v>
      </c>
      <c r="K3" s="2"/>
      <c r="L3" s="110"/>
      <c r="M3" s="110"/>
      <c r="N3" s="110"/>
      <c r="O3" s="110"/>
      <c r="P3" s="2"/>
      <c r="Q3" s="4"/>
    </row>
    <row r="4" spans="1:17" ht="11.1" customHeight="1">
      <c r="A4" s="111" t="s">
        <v>4</v>
      </c>
      <c r="B4" s="112"/>
      <c r="C4" s="112"/>
      <c r="D4" s="112"/>
      <c r="E4" s="112"/>
      <c r="F4" s="112"/>
      <c r="G4" s="112"/>
      <c r="H4" s="112"/>
      <c r="I4" s="112"/>
      <c r="J4" s="112"/>
      <c r="K4" s="112"/>
      <c r="L4" s="112"/>
      <c r="M4" s="112"/>
      <c r="N4" s="112"/>
      <c r="O4" s="112"/>
      <c r="P4" s="112"/>
      <c r="Q4" s="113"/>
    </row>
    <row r="5" spans="1:17" ht="11.1" customHeight="1">
      <c r="A5" s="121" t="s">
        <v>5</v>
      </c>
      <c r="B5" s="122"/>
      <c r="C5" s="123"/>
      <c r="D5" s="124"/>
      <c r="E5" s="124"/>
      <c r="F5" s="124"/>
      <c r="G5" s="125"/>
      <c r="H5" s="2"/>
      <c r="I5" s="5" t="s">
        <v>5</v>
      </c>
      <c r="J5" s="2"/>
      <c r="K5" s="2"/>
      <c r="L5" s="123"/>
      <c r="M5" s="124"/>
      <c r="N5" s="124"/>
      <c r="O5" s="124"/>
      <c r="P5" s="125"/>
      <c r="Q5" s="6"/>
    </row>
    <row r="6" spans="1:17" ht="11.1" customHeight="1">
      <c r="A6" s="7" t="s">
        <v>6</v>
      </c>
      <c r="B6" s="1"/>
      <c r="C6" s="126"/>
      <c r="D6" s="115"/>
      <c r="E6" s="115"/>
      <c r="F6" s="115"/>
      <c r="G6" s="116"/>
      <c r="H6" s="2"/>
      <c r="I6" s="5" t="s">
        <v>6</v>
      </c>
      <c r="J6" s="2"/>
      <c r="K6" s="2"/>
      <c r="L6" s="126"/>
      <c r="M6" s="115"/>
      <c r="N6" s="115"/>
      <c r="O6" s="115"/>
      <c r="P6" s="116"/>
      <c r="Q6" s="6"/>
    </row>
    <row r="7" spans="1:17" ht="11.1" customHeight="1">
      <c r="A7" s="8"/>
      <c r="B7" s="1"/>
      <c r="C7" s="126"/>
      <c r="D7" s="115"/>
      <c r="E7" s="115"/>
      <c r="F7" s="115"/>
      <c r="G7" s="116"/>
      <c r="H7" s="2"/>
      <c r="I7" s="1"/>
      <c r="J7" s="2"/>
      <c r="K7" s="2"/>
      <c r="L7" s="114"/>
      <c r="M7" s="115"/>
      <c r="N7" s="115"/>
      <c r="O7" s="115"/>
      <c r="P7" s="116"/>
      <c r="Q7" s="6"/>
    </row>
    <row r="8" spans="1:17" ht="11.1" customHeight="1">
      <c r="A8" s="8"/>
      <c r="B8" s="1"/>
      <c r="C8" s="114"/>
      <c r="D8" s="115"/>
      <c r="E8" s="115"/>
      <c r="F8" s="115"/>
      <c r="G8" s="116"/>
      <c r="H8" s="1"/>
      <c r="I8" s="1"/>
      <c r="J8" s="2"/>
      <c r="K8" s="2"/>
      <c r="L8" s="114"/>
      <c r="M8" s="115"/>
      <c r="N8" s="115"/>
      <c r="O8" s="115"/>
      <c r="P8" s="116"/>
      <c r="Q8" s="6"/>
    </row>
    <row r="9" spans="1:17" ht="11.1" customHeight="1">
      <c r="A9" s="76" t="s">
        <v>7</v>
      </c>
      <c r="B9" s="10"/>
      <c r="C9" s="117"/>
      <c r="D9" s="118"/>
      <c r="E9" s="118"/>
      <c r="F9" s="118"/>
      <c r="G9" s="119"/>
      <c r="H9" s="1"/>
      <c r="I9" s="1"/>
      <c r="J9" s="2"/>
      <c r="K9" s="2"/>
      <c r="L9" s="114"/>
      <c r="M9" s="115"/>
      <c r="N9" s="115"/>
      <c r="O9" s="115"/>
      <c r="P9" s="116"/>
      <c r="Q9" s="6"/>
    </row>
    <row r="10" spans="1:17" ht="11.1" customHeight="1">
      <c r="A10" s="7" t="s">
        <v>8</v>
      </c>
      <c r="B10" s="10"/>
      <c r="C10" s="120"/>
      <c r="D10" s="115"/>
      <c r="E10" s="115"/>
      <c r="F10" s="115"/>
      <c r="G10" s="116"/>
      <c r="H10" s="1"/>
      <c r="I10" s="5" t="s">
        <v>9</v>
      </c>
      <c r="J10" s="2"/>
      <c r="K10" s="2"/>
      <c r="L10" s="114"/>
      <c r="M10" s="115"/>
      <c r="N10" s="115"/>
      <c r="O10" s="115"/>
      <c r="P10" s="116"/>
      <c r="Q10" s="6"/>
    </row>
    <row r="11" spans="1:17" ht="11.1" customHeight="1">
      <c r="A11" s="7" t="s">
        <v>6</v>
      </c>
      <c r="B11" s="2"/>
      <c r="C11" s="114"/>
      <c r="D11" s="115"/>
      <c r="E11" s="115"/>
      <c r="F11" s="115"/>
      <c r="G11" s="116"/>
      <c r="H11" s="1"/>
      <c r="I11" s="5" t="s">
        <v>10</v>
      </c>
      <c r="J11" s="2"/>
      <c r="K11" s="2"/>
      <c r="L11" s="134"/>
      <c r="M11" s="135"/>
      <c r="N11" s="135"/>
      <c r="O11" s="135"/>
      <c r="P11" s="136"/>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37" t="s">
        <v>11</v>
      </c>
      <c r="B13" s="138"/>
      <c r="C13" s="138"/>
      <c r="D13" s="138"/>
      <c r="E13" s="138"/>
      <c r="F13" s="138"/>
      <c r="G13" s="138"/>
      <c r="H13" s="138"/>
      <c r="I13" s="138"/>
      <c r="J13" s="138"/>
      <c r="K13" s="138"/>
      <c r="L13" s="138"/>
      <c r="M13" s="138"/>
      <c r="N13" s="138"/>
      <c r="O13" s="138"/>
      <c r="P13" s="138"/>
      <c r="Q13" s="139"/>
    </row>
    <row r="14" spans="1:17" ht="11.1" customHeight="1">
      <c r="A14" s="8"/>
      <c r="B14" s="83" t="s">
        <v>89</v>
      </c>
      <c r="C14" s="83" t="s">
        <v>89</v>
      </c>
      <c r="D14" s="83" t="s">
        <v>84</v>
      </c>
      <c r="E14" s="83" t="s">
        <v>85</v>
      </c>
      <c r="F14" s="146" t="s">
        <v>90</v>
      </c>
      <c r="G14" s="147"/>
      <c r="H14" s="82" t="s">
        <v>88</v>
      </c>
      <c r="I14" s="85" t="s">
        <v>89</v>
      </c>
      <c r="J14" s="83" t="s">
        <v>89</v>
      </c>
      <c r="K14" s="82" t="s">
        <v>84</v>
      </c>
      <c r="L14" s="85" t="s">
        <v>85</v>
      </c>
      <c r="M14" s="146" t="s">
        <v>90</v>
      </c>
      <c r="N14" s="147"/>
      <c r="O14" s="85" t="s">
        <v>88</v>
      </c>
      <c r="P14" s="83" t="s">
        <v>89</v>
      </c>
      <c r="Q14" s="4"/>
    </row>
    <row r="15" spans="1:17" ht="11.1" customHeight="1">
      <c r="A15" s="11" t="s">
        <v>12</v>
      </c>
      <c r="B15" s="12">
        <v>1</v>
      </c>
      <c r="C15" s="12">
        <v>2</v>
      </c>
      <c r="D15" s="12">
        <v>3</v>
      </c>
      <c r="E15" s="12">
        <v>4</v>
      </c>
      <c r="F15" s="256"/>
      <c r="G15" s="257"/>
      <c r="H15" s="12">
        <v>7</v>
      </c>
      <c r="I15" s="12">
        <v>8</v>
      </c>
      <c r="J15" s="12">
        <v>9</v>
      </c>
      <c r="K15" s="12">
        <v>10</v>
      </c>
      <c r="L15" s="12">
        <v>11</v>
      </c>
      <c r="M15" s="256"/>
      <c r="N15" s="257"/>
      <c r="O15" s="12">
        <v>14</v>
      </c>
      <c r="P15" s="12">
        <v>15</v>
      </c>
      <c r="Q15" s="13"/>
    </row>
    <row r="16" spans="1:17" ht="11.1" customHeight="1">
      <c r="A16" s="11" t="s">
        <v>13</v>
      </c>
      <c r="B16" s="86"/>
      <c r="C16" s="86"/>
      <c r="D16" s="86"/>
      <c r="E16" s="14"/>
      <c r="F16" s="258"/>
      <c r="G16" s="259"/>
      <c r="H16" s="14"/>
      <c r="I16" s="14"/>
      <c r="J16" s="14"/>
      <c r="K16" s="14"/>
      <c r="L16" s="14"/>
      <c r="M16" s="258"/>
      <c r="N16" s="259"/>
      <c r="O16" s="14"/>
      <c r="P16" s="14"/>
      <c r="Q16" s="13"/>
    </row>
    <row r="17" spans="1:21" ht="11.1" customHeight="1">
      <c r="A17" s="11"/>
      <c r="B17" s="83" t="s">
        <v>89</v>
      </c>
      <c r="C17" s="83" t="s">
        <v>84</v>
      </c>
      <c r="D17" s="83" t="s">
        <v>85</v>
      </c>
      <c r="E17" s="146" t="s">
        <v>90</v>
      </c>
      <c r="F17" s="147"/>
      <c r="G17" s="82" t="s">
        <v>88</v>
      </c>
      <c r="H17" s="85" t="s">
        <v>89</v>
      </c>
      <c r="I17" s="83" t="s">
        <v>89</v>
      </c>
      <c r="J17" s="82" t="s">
        <v>84</v>
      </c>
      <c r="K17" s="85" t="s">
        <v>85</v>
      </c>
      <c r="L17" s="146" t="s">
        <v>90</v>
      </c>
      <c r="M17" s="147"/>
      <c r="N17" s="85" t="s">
        <v>88</v>
      </c>
      <c r="O17" s="83" t="s">
        <v>89</v>
      </c>
      <c r="P17" s="82" t="s">
        <v>89</v>
      </c>
      <c r="Q17" s="85" t="s">
        <v>84</v>
      </c>
    </row>
    <row r="18" spans="1:21" ht="11.1" customHeight="1">
      <c r="A18" s="11" t="s">
        <v>12</v>
      </c>
      <c r="B18" s="12">
        <v>16</v>
      </c>
      <c r="C18" s="12">
        <v>17</v>
      </c>
      <c r="D18" s="12">
        <v>18</v>
      </c>
      <c r="E18" s="256"/>
      <c r="F18" s="257"/>
      <c r="G18" s="12">
        <v>21</v>
      </c>
      <c r="H18" s="12">
        <v>22</v>
      </c>
      <c r="I18" s="12">
        <v>23</v>
      </c>
      <c r="J18" s="12">
        <v>24</v>
      </c>
      <c r="K18" s="12">
        <v>25</v>
      </c>
      <c r="L18" s="256"/>
      <c r="M18" s="257"/>
      <c r="N18" s="12">
        <v>28</v>
      </c>
      <c r="O18" s="12">
        <v>29</v>
      </c>
      <c r="P18" s="12">
        <v>30</v>
      </c>
      <c r="Q18" s="15">
        <v>31</v>
      </c>
    </row>
    <row r="19" spans="1:21" ht="11.1" customHeight="1">
      <c r="A19" s="11" t="s">
        <v>13</v>
      </c>
      <c r="B19" s="14"/>
      <c r="C19" s="14"/>
      <c r="D19" s="14"/>
      <c r="E19" s="258"/>
      <c r="F19" s="259"/>
      <c r="G19" s="14"/>
      <c r="H19" s="14"/>
      <c r="I19" s="14"/>
      <c r="J19" s="14"/>
      <c r="K19" s="14"/>
      <c r="L19" s="258"/>
      <c r="M19" s="259"/>
      <c r="N19" s="14"/>
      <c r="O19" s="14"/>
      <c r="P19" s="14"/>
      <c r="Q19" s="14"/>
    </row>
    <row r="20" spans="1:21" ht="11.1" customHeight="1">
      <c r="A20" s="8"/>
      <c r="B20" s="2"/>
      <c r="C20" s="2"/>
      <c r="D20" s="2"/>
      <c r="E20" s="2"/>
      <c r="F20" s="2"/>
      <c r="G20" s="2"/>
      <c r="H20" s="2"/>
      <c r="I20" s="2"/>
      <c r="J20" s="2"/>
      <c r="K20" s="2"/>
      <c r="L20" s="2"/>
      <c r="M20" s="2"/>
      <c r="N20" s="2"/>
      <c r="O20" s="2"/>
      <c r="P20" s="2"/>
      <c r="Q20" s="4"/>
      <c r="U20" s="93"/>
    </row>
    <row r="21" spans="1:21" ht="11.1" customHeight="1">
      <c r="A21" s="11" t="s">
        <v>14</v>
      </c>
      <c r="B21" s="2"/>
      <c r="C21" s="2"/>
      <c r="D21" s="2"/>
      <c r="E21" s="2"/>
      <c r="F21" s="2"/>
      <c r="G21" s="2"/>
      <c r="H21" s="2"/>
      <c r="I21" s="16">
        <f>0+SUM(B16:P16,B19:Q19)</f>
        <v>0</v>
      </c>
      <c r="J21" s="2"/>
      <c r="K21" s="17" t="s">
        <v>15</v>
      </c>
      <c r="L21" s="18"/>
      <c r="M21" s="18"/>
      <c r="N21" s="18"/>
      <c r="O21" s="18"/>
      <c r="P21" s="140">
        <v>97.91</v>
      </c>
      <c r="Q21" s="141"/>
    </row>
    <row r="22" spans="1:21" ht="11.1" customHeight="1">
      <c r="A22" s="11"/>
      <c r="B22" s="2"/>
      <c r="C22" s="2"/>
      <c r="D22" s="2"/>
      <c r="E22" s="2"/>
      <c r="F22" s="2"/>
      <c r="G22" s="2"/>
      <c r="H22" s="2"/>
      <c r="I22" s="19"/>
      <c r="J22" s="2"/>
      <c r="K22" s="5" t="s">
        <v>16</v>
      </c>
      <c r="L22" s="2"/>
      <c r="M22" s="2"/>
      <c r="N22" s="2"/>
      <c r="O22" s="2"/>
      <c r="P22" s="142"/>
      <c r="Q22" s="143"/>
    </row>
    <row r="23" spans="1:21" ht="11.1" customHeight="1">
      <c r="A23" s="11" t="s">
        <v>17</v>
      </c>
      <c r="B23" s="2"/>
      <c r="C23" s="2"/>
      <c r="D23" s="2"/>
      <c r="E23" s="2"/>
      <c r="F23" s="2"/>
      <c r="G23" s="2"/>
      <c r="H23" s="2"/>
      <c r="I23" s="20">
        <f>COUNT(B16:P16,B19:Q19)</f>
        <v>0</v>
      </c>
      <c r="J23" s="2"/>
      <c r="K23" s="5" t="s">
        <v>18</v>
      </c>
      <c r="L23" s="2"/>
      <c r="M23" s="2"/>
      <c r="N23" s="2"/>
      <c r="O23" s="2"/>
      <c r="P23" s="144">
        <v>4.49</v>
      </c>
      <c r="Q23" s="145"/>
    </row>
    <row r="24" spans="1:21" ht="11.1" customHeight="1">
      <c r="A24" s="8"/>
      <c r="B24" s="2"/>
      <c r="C24" s="2"/>
      <c r="D24" s="2"/>
      <c r="E24" s="2"/>
      <c r="F24" s="2"/>
      <c r="G24" s="2"/>
      <c r="H24" s="2"/>
      <c r="I24" s="2"/>
      <c r="J24" s="2"/>
      <c r="K24" s="2"/>
      <c r="L24" s="2"/>
      <c r="M24" s="2"/>
      <c r="N24" s="2"/>
      <c r="O24" s="2"/>
      <c r="P24" s="2"/>
      <c r="Q24" s="4"/>
    </row>
    <row r="25" spans="1:21" ht="11.1" customHeight="1">
      <c r="A25" s="21" t="s">
        <v>19</v>
      </c>
      <c r="B25" s="2"/>
      <c r="C25" s="2"/>
      <c r="D25" s="2"/>
      <c r="E25" s="2"/>
      <c r="F25" s="2"/>
      <c r="G25" s="22"/>
      <c r="H25" s="22"/>
      <c r="I25" s="22"/>
      <c r="J25" s="22"/>
      <c r="K25" s="22"/>
      <c r="L25" s="127" t="s">
        <v>20</v>
      </c>
      <c r="M25" s="127"/>
      <c r="N25" s="127" t="s">
        <v>21</v>
      </c>
      <c r="O25" s="127"/>
      <c r="P25" s="127" t="s">
        <v>22</v>
      </c>
      <c r="Q25" s="128"/>
    </row>
    <row r="26" spans="1:21" s="27" customFormat="1" ht="11.1" customHeight="1">
      <c r="A26" s="23" t="s">
        <v>23</v>
      </c>
      <c r="B26" s="24"/>
      <c r="C26" s="24"/>
      <c r="D26" s="24"/>
      <c r="E26" s="24"/>
      <c r="F26" s="24"/>
      <c r="G26" s="25"/>
      <c r="H26" s="25"/>
      <c r="I26" s="26"/>
      <c r="J26" s="26"/>
      <c r="K26" s="26"/>
      <c r="L26" s="129">
        <f>P23</f>
        <v>4.49</v>
      </c>
      <c r="M26" s="130"/>
      <c r="N26" s="131">
        <f>P21</f>
        <v>97.91</v>
      </c>
      <c r="O26" s="131"/>
      <c r="P26" s="132">
        <f>L26*N26</f>
        <v>439.61590000000001</v>
      </c>
      <c r="Q26" s="133"/>
    </row>
    <row r="27" spans="1:21" ht="11.1" customHeight="1">
      <c r="A27" s="8" t="s">
        <v>24</v>
      </c>
      <c r="B27" s="2"/>
      <c r="C27" s="2"/>
      <c r="D27" s="2"/>
      <c r="E27" s="2"/>
      <c r="F27" s="2"/>
      <c r="G27" s="22"/>
      <c r="H27" s="22"/>
      <c r="I27" s="28"/>
      <c r="J27" s="28"/>
      <c r="K27" s="29"/>
      <c r="L27" s="153">
        <f>P23</f>
        <v>4.49</v>
      </c>
      <c r="M27" s="154"/>
      <c r="N27" s="252">
        <v>0</v>
      </c>
      <c r="O27" s="253"/>
      <c r="P27" s="157">
        <f>L27*N27</f>
        <v>0</v>
      </c>
      <c r="Q27" s="158"/>
    </row>
    <row r="28" spans="1:21" ht="11.1" customHeight="1">
      <c r="A28" s="30" t="s">
        <v>25</v>
      </c>
      <c r="G28" s="31"/>
      <c r="H28" s="31"/>
      <c r="I28" s="31"/>
      <c r="J28" s="31"/>
      <c r="K28" s="31"/>
      <c r="L28" s="159"/>
      <c r="M28" s="160"/>
      <c r="N28" s="131"/>
      <c r="O28" s="131"/>
      <c r="P28" s="151">
        <f>L28*N28</f>
        <v>0</v>
      </c>
      <c r="Q28" s="152"/>
    </row>
    <row r="29" spans="1:21" s="27" customFormat="1" ht="11.1" customHeight="1">
      <c r="A29" s="23" t="s">
        <v>26</v>
      </c>
      <c r="B29" s="24"/>
      <c r="C29" s="24"/>
      <c r="D29" s="24"/>
      <c r="E29" s="24"/>
      <c r="F29" s="24"/>
      <c r="G29" s="25"/>
      <c r="H29" s="25"/>
      <c r="I29" s="28"/>
      <c r="J29" s="28"/>
      <c r="K29" s="26"/>
      <c r="L29" s="129"/>
      <c r="M29" s="130"/>
      <c r="N29" s="131"/>
      <c r="O29" s="131"/>
      <c r="P29" s="148">
        <f>SUM(L29*N29)</f>
        <v>0</v>
      </c>
      <c r="Q29" s="149"/>
    </row>
    <row r="30" spans="1:21" ht="11.1" customHeight="1">
      <c r="A30" s="8"/>
      <c r="B30" s="32"/>
      <c r="C30" s="2"/>
      <c r="D30" s="2"/>
      <c r="E30" s="2"/>
      <c r="F30" s="2"/>
      <c r="G30" s="22"/>
      <c r="H30" s="22"/>
      <c r="I30" s="29"/>
      <c r="J30" s="29"/>
      <c r="K30" s="29"/>
      <c r="L30" s="150"/>
      <c r="M30" s="150"/>
      <c r="N30" s="131"/>
      <c r="O30" s="131"/>
      <c r="P30" s="151"/>
      <c r="Q30" s="152"/>
    </row>
    <row r="31" spans="1:21" ht="11.1" customHeight="1">
      <c r="A31" s="8" t="s">
        <v>27</v>
      </c>
      <c r="B31" s="2"/>
      <c r="C31" s="2"/>
      <c r="D31" s="2"/>
      <c r="E31" s="2"/>
      <c r="F31" s="2"/>
      <c r="G31" s="22"/>
      <c r="H31" s="22"/>
      <c r="I31" s="28"/>
      <c r="J31" s="28"/>
      <c r="K31" s="29"/>
      <c r="L31" s="169">
        <v>0.44</v>
      </c>
      <c r="M31" s="170"/>
      <c r="N31" s="171">
        <v>0</v>
      </c>
      <c r="O31" s="171"/>
      <c r="P31" s="151">
        <f>(L31*N31)</f>
        <v>0</v>
      </c>
      <c r="Q31" s="152"/>
    </row>
    <row r="32" spans="1:21" ht="11.1" customHeight="1">
      <c r="A32" s="8" t="s">
        <v>28</v>
      </c>
      <c r="B32" s="2"/>
      <c r="C32" s="2"/>
      <c r="D32" s="2"/>
      <c r="E32" s="2"/>
      <c r="F32" s="2"/>
      <c r="G32" s="22"/>
      <c r="H32" s="22"/>
      <c r="I32" s="28"/>
      <c r="J32" s="28"/>
      <c r="K32" s="29"/>
      <c r="L32" s="150"/>
      <c r="M32" s="150"/>
      <c r="N32" s="131"/>
      <c r="O32" s="131"/>
      <c r="P32" s="151"/>
      <c r="Q32" s="152"/>
    </row>
    <row r="33" spans="1:26" s="27" customFormat="1" ht="11.1" customHeight="1">
      <c r="A33" s="23" t="s">
        <v>29</v>
      </c>
      <c r="B33" s="24"/>
      <c r="C33" s="24"/>
      <c r="D33" s="24"/>
      <c r="E33" s="24"/>
      <c r="F33" s="24"/>
      <c r="G33" s="25"/>
      <c r="H33" s="25"/>
      <c r="I33" s="26"/>
      <c r="J33" s="26"/>
      <c r="K33" s="26"/>
      <c r="L33" s="150">
        <v>0.44</v>
      </c>
      <c r="M33" s="150"/>
      <c r="N33" s="161">
        <f>P21</f>
        <v>97.91</v>
      </c>
      <c r="O33" s="162"/>
      <c r="P33" s="148">
        <f>SUM(L33*N33)</f>
        <v>43.080399999999997</v>
      </c>
      <c r="Q33" s="149"/>
    </row>
    <row r="34" spans="1:26" ht="11.1" customHeight="1">
      <c r="A34" s="8"/>
      <c r="B34" s="2"/>
      <c r="C34" s="2"/>
      <c r="D34" s="2"/>
      <c r="E34" s="2"/>
      <c r="F34" s="2"/>
      <c r="G34" s="33"/>
      <c r="H34" s="2"/>
      <c r="I34" s="2"/>
      <c r="J34" s="33"/>
      <c r="K34" s="33"/>
      <c r="L34" s="163" t="s">
        <v>30</v>
      </c>
      <c r="M34" s="164"/>
      <c r="N34" s="34"/>
      <c r="O34" s="34"/>
      <c r="P34" s="165">
        <f>SUM(P26:P33)</f>
        <v>482.69630000000001</v>
      </c>
      <c r="Q34" s="166"/>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67" t="s">
        <v>32</v>
      </c>
      <c r="N36" s="168"/>
      <c r="O36" s="168"/>
      <c r="P36" s="168"/>
      <c r="Q36" s="35"/>
    </row>
    <row r="37" spans="1:26" ht="11.1" customHeight="1">
      <c r="A37" s="8"/>
      <c r="B37" s="2"/>
      <c r="C37" s="2"/>
      <c r="D37" s="2"/>
      <c r="E37" s="2"/>
      <c r="F37" s="2"/>
      <c r="G37" s="2"/>
      <c r="H37" s="2"/>
      <c r="I37" s="2"/>
      <c r="J37" s="2"/>
      <c r="K37" s="2"/>
      <c r="L37" s="127" t="s">
        <v>20</v>
      </c>
      <c r="M37" s="127"/>
      <c r="N37" s="127" t="s">
        <v>21</v>
      </c>
      <c r="O37" s="127"/>
      <c r="P37" s="127" t="s">
        <v>22</v>
      </c>
      <c r="Q37" s="128"/>
    </row>
    <row r="38" spans="1:26" ht="11.1" customHeight="1">
      <c r="A38" s="36" t="s">
        <v>33</v>
      </c>
      <c r="B38" s="29"/>
      <c r="C38" s="29"/>
      <c r="D38" s="10"/>
      <c r="E38" s="10"/>
      <c r="F38" s="10"/>
      <c r="G38" s="10"/>
      <c r="H38" s="2"/>
      <c r="I38" s="2"/>
      <c r="J38" s="2"/>
      <c r="K38" s="2"/>
      <c r="L38" s="179">
        <f>P34</f>
        <v>482.69630000000001</v>
      </c>
      <c r="M38" s="180"/>
      <c r="N38" s="176">
        <v>7.4999999999999997E-3</v>
      </c>
      <c r="O38" s="177"/>
      <c r="P38" s="181">
        <f>L38*N38</f>
        <v>3.6202222499999999</v>
      </c>
      <c r="Q38" s="182"/>
    </row>
    <row r="39" spans="1:26" ht="11.1" customHeight="1">
      <c r="A39" s="36" t="s">
        <v>34</v>
      </c>
      <c r="B39" s="10"/>
      <c r="C39" s="10"/>
      <c r="D39" s="10"/>
      <c r="E39" s="10"/>
      <c r="F39" s="10"/>
      <c r="G39" s="10"/>
      <c r="H39" s="2"/>
      <c r="I39" s="2"/>
      <c r="J39" s="2"/>
      <c r="K39" s="2"/>
      <c r="L39" s="174">
        <f>P34</f>
        <v>482.69630000000001</v>
      </c>
      <c r="M39" s="175"/>
      <c r="N39" s="176">
        <v>6.8000000000000005E-2</v>
      </c>
      <c r="O39" s="177"/>
      <c r="P39" s="174">
        <f t="shared" ref="P39:P47" si="0">L39*N39</f>
        <v>32.8233484</v>
      </c>
      <c r="Q39" s="178"/>
    </row>
    <row r="40" spans="1:26" ht="11.1" customHeight="1">
      <c r="A40" s="172" t="s">
        <v>35</v>
      </c>
      <c r="B40" s="173"/>
      <c r="C40" s="173"/>
      <c r="D40" s="173"/>
      <c r="E40" s="173"/>
      <c r="F40" s="75"/>
      <c r="G40" s="75"/>
      <c r="H40" s="2"/>
      <c r="I40" s="2"/>
      <c r="J40" s="2"/>
      <c r="K40" s="2"/>
      <c r="L40" s="174">
        <f>P34</f>
        <v>482.69630000000001</v>
      </c>
      <c r="M40" s="175"/>
      <c r="N40" s="176">
        <v>2.4E-2</v>
      </c>
      <c r="O40" s="177"/>
      <c r="P40" s="174">
        <f t="shared" si="0"/>
        <v>11.584711200000001</v>
      </c>
      <c r="Q40" s="178"/>
    </row>
    <row r="41" spans="1:26" ht="11.1" customHeight="1">
      <c r="A41" s="74" t="s">
        <v>67</v>
      </c>
      <c r="B41" s="75"/>
      <c r="C41" s="75"/>
      <c r="D41" s="75"/>
      <c r="E41" s="75"/>
      <c r="F41" s="75"/>
      <c r="G41" s="75"/>
      <c r="H41" s="2"/>
      <c r="I41" s="2"/>
      <c r="J41" s="2"/>
      <c r="K41" s="2"/>
      <c r="L41" s="174">
        <f>P34</f>
        <v>482.69630000000001</v>
      </c>
      <c r="M41" s="175"/>
      <c r="N41" s="176">
        <v>2.5000000000000001E-3</v>
      </c>
      <c r="O41" s="183"/>
      <c r="P41" s="174">
        <f>L41*N41</f>
        <v>1.20674075</v>
      </c>
      <c r="Q41" s="178"/>
    </row>
    <row r="42" spans="1:26" ht="11.1" customHeight="1">
      <c r="A42" s="74" t="s">
        <v>36</v>
      </c>
      <c r="B42" s="10"/>
      <c r="C42" s="10"/>
      <c r="D42" s="10"/>
      <c r="E42" s="10"/>
      <c r="F42" s="10"/>
      <c r="G42" s="10"/>
      <c r="H42" s="2"/>
      <c r="I42" s="2"/>
      <c r="J42" s="2"/>
      <c r="K42" s="2"/>
      <c r="L42" s="174">
        <f>P34</f>
        <v>482.69630000000001</v>
      </c>
      <c r="M42" s="175"/>
      <c r="N42" s="176">
        <v>8.0000000000000002E-3</v>
      </c>
      <c r="O42" s="177"/>
      <c r="P42" s="174">
        <f t="shared" si="0"/>
        <v>3.8615704000000002</v>
      </c>
      <c r="Q42" s="178"/>
      <c r="X42" s="72"/>
      <c r="Z42" s="72"/>
    </row>
    <row r="43" spans="1:26" ht="11.1" customHeight="1">
      <c r="A43" s="36" t="s">
        <v>37</v>
      </c>
      <c r="B43" s="10"/>
      <c r="C43" s="10"/>
      <c r="D43" s="10"/>
      <c r="E43" s="10"/>
      <c r="F43" s="10"/>
      <c r="G43" s="10"/>
      <c r="H43" s="2"/>
      <c r="I43" s="2"/>
      <c r="J43" s="2"/>
      <c r="K43" s="2"/>
      <c r="L43" s="174">
        <f>P34</f>
        <v>482.69630000000001</v>
      </c>
      <c r="M43" s="175"/>
      <c r="N43" s="176">
        <v>3.0499999999999999E-2</v>
      </c>
      <c r="O43" s="177"/>
      <c r="P43" s="174">
        <f t="shared" si="0"/>
        <v>14.72223715</v>
      </c>
      <c r="Q43" s="178"/>
      <c r="X43" s="72"/>
      <c r="Z43" s="73"/>
    </row>
    <row r="44" spans="1:26" ht="11.1" customHeight="1">
      <c r="A44" s="36" t="s">
        <v>38</v>
      </c>
      <c r="B44" s="10"/>
      <c r="C44" s="10"/>
      <c r="D44" s="10"/>
      <c r="E44" s="10"/>
      <c r="F44" s="10"/>
      <c r="G44" s="10"/>
      <c r="H44" s="2"/>
      <c r="I44" s="2"/>
      <c r="J44" s="2"/>
      <c r="K44" s="2"/>
      <c r="L44" s="174">
        <f>P34</f>
        <v>482.69630000000001</v>
      </c>
      <c r="M44" s="175"/>
      <c r="N44" s="176">
        <v>1.15E-2</v>
      </c>
      <c r="O44" s="177"/>
      <c r="P44" s="174">
        <f t="shared" si="0"/>
        <v>5.5510074500000002</v>
      </c>
      <c r="Q44" s="178"/>
    </row>
    <row r="45" spans="1:26" ht="11.1" customHeight="1">
      <c r="A45" s="36" t="s">
        <v>39</v>
      </c>
      <c r="B45" s="10"/>
      <c r="C45" s="10"/>
      <c r="D45" s="10"/>
      <c r="E45" s="10"/>
      <c r="F45" s="10"/>
      <c r="G45" s="10"/>
      <c r="H45" s="2"/>
      <c r="I45" s="2"/>
      <c r="J45" s="2"/>
      <c r="K45" s="2"/>
      <c r="L45" s="174">
        <f>P34*98.25%</f>
        <v>474.24911475000005</v>
      </c>
      <c r="M45" s="177"/>
      <c r="N45" s="176">
        <v>5.0999999999999997E-2</v>
      </c>
      <c r="O45" s="177"/>
      <c r="P45" s="174">
        <f t="shared" si="0"/>
        <v>24.186704852249999</v>
      </c>
      <c r="Q45" s="178"/>
    </row>
    <row r="46" spans="1:26" ht="11.1" customHeight="1">
      <c r="A46" s="36" t="s">
        <v>40</v>
      </c>
      <c r="B46" s="10"/>
      <c r="C46" s="10"/>
      <c r="D46" s="10"/>
      <c r="E46" s="10"/>
      <c r="F46" s="10"/>
      <c r="G46" s="10"/>
      <c r="H46" s="2"/>
      <c r="I46" s="2"/>
      <c r="J46" s="2"/>
      <c r="K46" s="2"/>
      <c r="L46" s="184">
        <f>P34*0.9825</f>
        <v>474.24911475000005</v>
      </c>
      <c r="M46" s="185"/>
      <c r="N46" s="176">
        <v>2.4E-2</v>
      </c>
      <c r="O46" s="177"/>
      <c r="P46" s="174">
        <f t="shared" si="0"/>
        <v>11.381978754000002</v>
      </c>
      <c r="Q46" s="178"/>
    </row>
    <row r="47" spans="1:26" ht="13.5" customHeight="1">
      <c r="A47" s="36" t="s">
        <v>41</v>
      </c>
      <c r="B47" s="10"/>
      <c r="C47" s="10"/>
      <c r="D47" s="10"/>
      <c r="E47" s="10"/>
      <c r="F47" s="10"/>
      <c r="G47" s="10"/>
      <c r="H47" s="2"/>
      <c r="I47" s="2"/>
      <c r="J47" s="2"/>
      <c r="K47" s="2"/>
      <c r="L47" s="174">
        <f>P34*98.25%</f>
        <v>474.24911475000005</v>
      </c>
      <c r="M47" s="177"/>
      <c r="N47" s="176">
        <v>5.0000000000000001E-3</v>
      </c>
      <c r="O47" s="177"/>
      <c r="P47" s="174">
        <f t="shared" si="0"/>
        <v>2.3712455737500004</v>
      </c>
      <c r="Q47" s="178"/>
    </row>
    <row r="48" spans="1:26" ht="11.1" customHeight="1">
      <c r="A48" s="8"/>
      <c r="B48" s="2"/>
      <c r="C48" s="2"/>
      <c r="D48" s="2"/>
      <c r="E48" s="2"/>
      <c r="F48" s="2"/>
      <c r="G48" s="2"/>
      <c r="H48" s="2"/>
      <c r="I48" s="2"/>
      <c r="J48" s="2"/>
      <c r="K48" s="2"/>
      <c r="L48" s="39" t="s">
        <v>42</v>
      </c>
      <c r="M48" s="39"/>
      <c r="N48" s="40"/>
      <c r="O48" s="39"/>
      <c r="P48" s="193">
        <f>SUM(P38:Q47)</f>
        <v>111.30976678</v>
      </c>
      <c r="Q48" s="194"/>
    </row>
    <row r="49" spans="1:17" ht="11.1" customHeight="1">
      <c r="A49" s="8"/>
      <c r="B49" s="2"/>
      <c r="C49" s="2"/>
      <c r="D49" s="2"/>
      <c r="E49" s="2"/>
      <c r="F49" s="2"/>
      <c r="G49" s="2"/>
      <c r="H49" s="2"/>
      <c r="I49" s="2"/>
      <c r="J49" s="2"/>
      <c r="K49" s="2"/>
      <c r="L49" s="39" t="s">
        <v>43</v>
      </c>
      <c r="M49" s="40"/>
      <c r="N49" s="40"/>
      <c r="O49" s="39"/>
      <c r="P49" s="195">
        <f>P34-P48</f>
        <v>371.38653321999999</v>
      </c>
      <c r="Q49" s="196"/>
    </row>
    <row r="50" spans="1:17" ht="11.1" customHeight="1">
      <c r="A50" s="8"/>
      <c r="B50" s="2"/>
      <c r="C50" s="2"/>
      <c r="D50" s="2"/>
      <c r="E50" s="2"/>
      <c r="F50" s="2"/>
      <c r="G50" s="2"/>
      <c r="H50" s="2"/>
      <c r="I50" s="2"/>
      <c r="J50" s="2"/>
      <c r="K50" s="2"/>
      <c r="L50" s="2"/>
      <c r="M50" s="197"/>
      <c r="N50" s="197"/>
      <c r="O50" s="197"/>
      <c r="P50" s="197"/>
      <c r="Q50" s="41"/>
    </row>
    <row r="51" spans="1:17" ht="11.1" customHeight="1">
      <c r="A51" s="42" t="s">
        <v>44</v>
      </c>
      <c r="B51" s="29"/>
      <c r="C51" s="29"/>
      <c r="D51" s="29"/>
      <c r="E51" s="29"/>
      <c r="F51" s="29"/>
      <c r="G51" s="29"/>
      <c r="H51" s="29"/>
      <c r="I51" s="2"/>
      <c r="J51" s="2"/>
      <c r="K51" s="2"/>
      <c r="L51" s="198" t="s">
        <v>20</v>
      </c>
      <c r="M51" s="198"/>
      <c r="N51" s="198" t="s">
        <v>45</v>
      </c>
      <c r="O51" s="199"/>
      <c r="P51" s="200" t="s">
        <v>22</v>
      </c>
      <c r="Q51" s="201"/>
    </row>
    <row r="52" spans="1:17" ht="11.1" customHeight="1">
      <c r="A52" s="43" t="s">
        <v>83</v>
      </c>
      <c r="B52" s="26"/>
      <c r="C52" s="26"/>
      <c r="D52" s="26"/>
      <c r="E52" s="26"/>
      <c r="F52" s="26"/>
      <c r="G52" s="26"/>
      <c r="H52" s="26"/>
      <c r="I52" s="24"/>
      <c r="J52" s="24"/>
      <c r="K52" s="24"/>
      <c r="L52" s="188">
        <v>2.65</v>
      </c>
      <c r="M52" s="189"/>
      <c r="N52" s="190">
        <f>COUNTIF($B$16:$Q$16,"&lt;"&amp;9)+COUNTIF($B$19:$Q$19,"&lt;"&amp;9)</f>
        <v>0</v>
      </c>
      <c r="O52" s="191"/>
      <c r="P52" s="186"/>
      <c r="Q52" s="187"/>
    </row>
    <row r="53" spans="1:17" ht="11.1" customHeight="1">
      <c r="A53" s="43" t="s">
        <v>46</v>
      </c>
      <c r="B53" s="26"/>
      <c r="C53" s="26"/>
      <c r="D53" s="26"/>
      <c r="E53" s="26"/>
      <c r="F53" s="26"/>
      <c r="G53" s="26"/>
      <c r="H53" s="26"/>
      <c r="I53" s="24"/>
      <c r="J53" s="24"/>
      <c r="K53" s="24"/>
      <c r="L53" s="192"/>
      <c r="M53" s="162"/>
      <c r="N53" s="190"/>
      <c r="O53" s="191"/>
      <c r="P53" s="186">
        <f t="shared" ref="P53:P57" si="1">L53*N53</f>
        <v>0</v>
      </c>
      <c r="Q53" s="187"/>
    </row>
    <row r="54" spans="1:17" ht="11.1" customHeight="1">
      <c r="A54" s="245" t="s">
        <v>47</v>
      </c>
      <c r="B54" s="246"/>
      <c r="C54" s="246"/>
      <c r="D54" s="246"/>
      <c r="E54" s="246"/>
      <c r="F54" s="246"/>
      <c r="G54" s="246"/>
      <c r="H54" s="246"/>
      <c r="I54" s="24"/>
      <c r="J54" s="24"/>
      <c r="K54" s="24"/>
      <c r="L54" s="247">
        <v>2.97</v>
      </c>
      <c r="M54" s="248"/>
      <c r="N54" s="191">
        <f>COUNTIF($B$16:$Q$16,"&gt;="&amp;9)+COUNTIF($B$19:$Q$19,"&gt;="&amp;9)</f>
        <v>0</v>
      </c>
      <c r="O54" s="249"/>
      <c r="P54" s="186">
        <f t="shared" si="1"/>
        <v>0</v>
      </c>
      <c r="Q54" s="187"/>
    </row>
    <row r="55" spans="1:17" ht="11.1" customHeight="1">
      <c r="A55" s="245" t="s">
        <v>82</v>
      </c>
      <c r="B55" s="246"/>
      <c r="C55" s="246"/>
      <c r="D55" s="246"/>
      <c r="E55" s="246"/>
      <c r="F55" s="246"/>
      <c r="G55" s="246"/>
      <c r="H55" s="246"/>
      <c r="I55" s="24"/>
      <c r="J55" s="24"/>
      <c r="K55" s="24"/>
      <c r="L55" s="247">
        <v>0.33</v>
      </c>
      <c r="M55" s="248"/>
      <c r="N55" s="250">
        <f>COUNTIF($B$16:$Q$16,"&gt;"&amp;9)+COUNTIF($B$19:$Q$19,"&gt;"&amp;9)</f>
        <v>0</v>
      </c>
      <c r="O55" s="251"/>
      <c r="P55" s="186">
        <f t="shared" si="1"/>
        <v>0</v>
      </c>
      <c r="Q55" s="187"/>
    </row>
    <row r="56" spans="1:17" ht="11.1" customHeight="1">
      <c r="A56" s="36" t="s">
        <v>48</v>
      </c>
      <c r="B56" s="29"/>
      <c r="C56" s="29"/>
      <c r="D56" s="29"/>
      <c r="E56" s="29"/>
      <c r="F56" s="29"/>
      <c r="G56" s="29"/>
      <c r="H56" s="29"/>
      <c r="I56" s="2"/>
      <c r="J56" s="2"/>
      <c r="K56" s="2"/>
      <c r="L56" s="150"/>
      <c r="M56" s="150"/>
      <c r="N56" s="241"/>
      <c r="O56" s="242"/>
      <c r="P56" s="243">
        <f t="shared" si="1"/>
        <v>0</v>
      </c>
      <c r="Q56" s="244"/>
    </row>
    <row r="57" spans="1:17" ht="11.1" customHeight="1">
      <c r="A57" s="36" t="s">
        <v>49</v>
      </c>
      <c r="B57" s="29"/>
      <c r="C57" s="29"/>
      <c r="D57" s="29"/>
      <c r="E57" s="29"/>
      <c r="F57" s="29"/>
      <c r="G57" s="29"/>
      <c r="H57" s="29"/>
      <c r="I57" s="2"/>
      <c r="J57" s="2"/>
      <c r="K57" s="2"/>
      <c r="L57" s="150"/>
      <c r="M57" s="150"/>
      <c r="N57" s="241"/>
      <c r="O57" s="242"/>
      <c r="P57" s="243">
        <f t="shared" si="1"/>
        <v>0</v>
      </c>
      <c r="Q57" s="244"/>
    </row>
    <row r="58" spans="1:17" ht="11.1" customHeight="1">
      <c r="A58" s="36" t="s">
        <v>50</v>
      </c>
      <c r="B58" s="44"/>
      <c r="C58" s="44"/>
      <c r="D58" s="210"/>
      <c r="E58" s="211"/>
      <c r="F58" s="211"/>
      <c r="G58" s="211"/>
      <c r="H58" s="212"/>
      <c r="I58" s="2"/>
      <c r="J58" s="2"/>
      <c r="K58" s="2"/>
      <c r="L58" s="44"/>
      <c r="M58" s="44"/>
      <c r="N58" s="44"/>
      <c r="O58" s="2"/>
      <c r="P58" s="213">
        <v>0</v>
      </c>
      <c r="Q58" s="214"/>
    </row>
    <row r="59" spans="1:17" ht="11.1" customHeight="1">
      <c r="A59" s="45" t="s">
        <v>51</v>
      </c>
      <c r="B59" s="46"/>
      <c r="C59" s="46"/>
      <c r="D59" s="46"/>
      <c r="E59" s="46"/>
      <c r="F59" s="26"/>
      <c r="G59" s="26"/>
      <c r="H59" s="26"/>
      <c r="I59" s="24"/>
      <c r="J59" s="24"/>
      <c r="K59" s="24"/>
      <c r="L59" s="26"/>
      <c r="M59" s="26"/>
      <c r="N59" s="26"/>
      <c r="O59" s="47"/>
      <c r="P59" s="195">
        <f>P52+P53+P54+P55+P56+P57+P58</f>
        <v>0</v>
      </c>
      <c r="Q59" s="215"/>
    </row>
    <row r="60" spans="1:17" ht="11.1" customHeight="1">
      <c r="A60" s="216" t="s">
        <v>52</v>
      </c>
      <c r="B60" s="217"/>
      <c r="C60" s="217"/>
      <c r="D60" s="217"/>
      <c r="E60" s="217"/>
      <c r="F60" s="26"/>
      <c r="G60" s="26"/>
      <c r="H60" s="26"/>
      <c r="I60" s="24"/>
      <c r="J60" s="24"/>
      <c r="K60" s="24"/>
      <c r="L60" s="218"/>
      <c r="M60" s="218"/>
      <c r="N60" s="219"/>
      <c r="O60" s="220"/>
      <c r="P60" s="221">
        <f>L60*N60</f>
        <v>0</v>
      </c>
      <c r="Q60" s="222"/>
    </row>
    <row r="61" spans="1:17" ht="11.1" customHeight="1">
      <c r="A61" s="23"/>
      <c r="B61" s="24"/>
      <c r="C61" s="24"/>
      <c r="D61" s="24"/>
      <c r="E61" s="24"/>
      <c r="F61" s="24"/>
      <c r="G61" s="2"/>
      <c r="H61" s="2"/>
      <c r="I61" s="2"/>
      <c r="J61" s="2"/>
      <c r="K61" s="2"/>
      <c r="L61" s="48" t="s">
        <v>53</v>
      </c>
      <c r="M61" s="48"/>
      <c r="N61" s="48"/>
      <c r="O61" s="48"/>
      <c r="P61" s="226">
        <f>P49+P59+P60</f>
        <v>371.38653321999999</v>
      </c>
      <c r="Q61" s="227"/>
    </row>
    <row r="62" spans="1:17" ht="11.1" customHeight="1">
      <c r="A62" s="228" t="s">
        <v>54</v>
      </c>
      <c r="B62" s="229"/>
      <c r="C62" s="229"/>
      <c r="D62" s="2"/>
      <c r="E62" s="2"/>
      <c r="F62" s="2"/>
      <c r="G62" s="2"/>
      <c r="H62" s="2"/>
      <c r="I62" s="2"/>
      <c r="J62" s="2"/>
      <c r="K62" s="2"/>
      <c r="L62" s="49" t="s">
        <v>55</v>
      </c>
      <c r="M62" s="2"/>
      <c r="N62" s="2"/>
      <c r="O62" s="2"/>
      <c r="P62" s="230">
        <f>P49+P47+P46</f>
        <v>385.13975754774998</v>
      </c>
      <c r="Q62" s="231"/>
    </row>
    <row r="63" spans="1:17" ht="11.1" customHeight="1">
      <c r="A63" s="8"/>
      <c r="B63" s="29"/>
      <c r="C63" s="29"/>
      <c r="D63" s="2"/>
      <c r="E63" s="2"/>
      <c r="F63" s="2"/>
      <c r="G63" s="2"/>
      <c r="H63" s="2"/>
      <c r="I63" s="2"/>
      <c r="J63" s="50"/>
      <c r="K63" s="50"/>
      <c r="L63" s="51"/>
      <c r="M63" s="50"/>
      <c r="N63" s="50"/>
      <c r="O63" s="50"/>
      <c r="P63" s="50"/>
      <c r="Q63" s="52"/>
    </row>
    <row r="64" spans="1:17" ht="11.1" customHeight="1">
      <c r="D64" s="168" t="s">
        <v>56</v>
      </c>
      <c r="E64" s="168"/>
      <c r="F64" s="232"/>
      <c r="G64" s="232"/>
      <c r="H64" s="233"/>
      <c r="I64" s="233"/>
      <c r="J64" s="53"/>
      <c r="K64" s="29" t="s">
        <v>57</v>
      </c>
      <c r="L64" s="110"/>
      <c r="M64" s="110"/>
      <c r="N64" s="110"/>
      <c r="O64" s="110"/>
      <c r="P64" s="110"/>
      <c r="Q64" s="234"/>
    </row>
    <row r="65" spans="1:17" ht="11.1" customHeight="1">
      <c r="A65" s="36"/>
      <c r="B65" s="29"/>
      <c r="C65" s="29"/>
      <c r="D65" s="2"/>
      <c r="E65" s="2"/>
      <c r="F65" s="237"/>
      <c r="G65" s="238"/>
      <c r="H65" s="239"/>
      <c r="I65" s="239"/>
      <c r="J65" s="50"/>
      <c r="K65" s="29" t="s">
        <v>58</v>
      </c>
      <c r="L65" s="240"/>
      <c r="M65" s="110"/>
      <c r="N65" s="110"/>
      <c r="O65" s="110"/>
      <c r="P65" s="110"/>
      <c r="Q65" s="234"/>
    </row>
    <row r="66" spans="1:17" ht="11.25" customHeight="1">
      <c r="A66" s="27"/>
      <c r="B66" s="54" t="s">
        <v>59</v>
      </c>
      <c r="C66" s="54"/>
      <c r="D66" s="55"/>
      <c r="E66" s="55"/>
      <c r="F66" s="223">
        <f>SUMPRODUCT(--(B$16:Q$19="cp"))</f>
        <v>0</v>
      </c>
      <c r="G66" s="223"/>
      <c r="H66" s="206"/>
      <c r="I66" s="206"/>
      <c r="J66" s="50"/>
      <c r="K66" s="56" t="s">
        <v>60</v>
      </c>
      <c r="L66" s="2"/>
      <c r="M66" s="44"/>
      <c r="N66" s="224"/>
      <c r="O66" s="224"/>
      <c r="P66" s="224"/>
      <c r="Q66" s="225"/>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05">
        <f>F67-F66</f>
        <v>30</v>
      </c>
      <c r="G68" s="205"/>
      <c r="H68" s="206"/>
      <c r="I68" s="206"/>
      <c r="J68" s="2"/>
      <c r="K68" s="56" t="s">
        <v>64</v>
      </c>
      <c r="L68" s="2"/>
      <c r="M68" s="62"/>
      <c r="N68" s="62"/>
      <c r="O68" s="62"/>
      <c r="P68" s="62"/>
      <c r="Q68" s="63"/>
    </row>
    <row r="69" spans="1:17" ht="11.1" customHeight="1">
      <c r="A69" s="8"/>
      <c r="B69" s="207" t="s">
        <v>65</v>
      </c>
      <c r="C69" s="208"/>
      <c r="D69" s="208"/>
      <c r="E69" s="79"/>
      <c r="F69" s="209">
        <f>SUMPRODUCT(--(B$16:Q$19="hc"))</f>
        <v>0</v>
      </c>
      <c r="G69" s="209"/>
      <c r="H69" s="2"/>
      <c r="I69" s="2"/>
      <c r="J69" s="2"/>
      <c r="K69" s="2"/>
      <c r="L69" s="2"/>
      <c r="M69" s="2"/>
      <c r="N69" s="2"/>
      <c r="O69" s="2"/>
      <c r="P69" s="2"/>
      <c r="Q69" s="4"/>
    </row>
    <row r="70" spans="1:17" ht="11.1" customHeight="1">
      <c r="A70" s="8"/>
      <c r="B70" s="77"/>
      <c r="C70" s="77"/>
      <c r="D70" s="77"/>
      <c r="E70" s="24"/>
      <c r="F70" s="78"/>
      <c r="G70" s="78"/>
      <c r="H70" s="2"/>
      <c r="I70" s="2"/>
      <c r="J70" s="2"/>
      <c r="K70" s="2"/>
      <c r="L70" s="2"/>
      <c r="M70" s="2"/>
      <c r="N70" s="2"/>
      <c r="O70" s="2"/>
      <c r="P70" s="2"/>
      <c r="Q70" s="4"/>
    </row>
    <row r="71" spans="1:17" ht="11.1" customHeight="1">
      <c r="A71" s="64"/>
      <c r="B71" s="77"/>
      <c r="C71" s="77"/>
      <c r="D71" s="77"/>
      <c r="E71" s="24"/>
      <c r="F71" s="78"/>
      <c r="G71" s="78"/>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F14:G14"/>
    <mergeCell ref="E17:F17"/>
    <mergeCell ref="E18:F19"/>
    <mergeCell ref="F15:G16"/>
    <mergeCell ref="F66:G66"/>
    <mergeCell ref="H66:I66"/>
    <mergeCell ref="A60:E60"/>
    <mergeCell ref="A55:H55"/>
    <mergeCell ref="A54:H54"/>
    <mergeCell ref="A40:E40"/>
    <mergeCell ref="N66:Q66"/>
    <mergeCell ref="F67:G67"/>
    <mergeCell ref="H67:I67"/>
    <mergeCell ref="M67:O67"/>
    <mergeCell ref="D64:E64"/>
    <mergeCell ref="F64:G64"/>
    <mergeCell ref="H64:I64"/>
    <mergeCell ref="L64:Q64"/>
    <mergeCell ref="F65:G65"/>
    <mergeCell ref="H65:I65"/>
    <mergeCell ref="L65:Q65"/>
    <mergeCell ref="L60:M60"/>
    <mergeCell ref="N60:O60"/>
    <mergeCell ref="P60:Q60"/>
    <mergeCell ref="P61:Q61"/>
    <mergeCell ref="A62:C62"/>
    <mergeCell ref="P62:Q62"/>
    <mergeCell ref="L57:M57"/>
    <mergeCell ref="N57:O57"/>
    <mergeCell ref="P57:Q57"/>
    <mergeCell ref="D58:H58"/>
    <mergeCell ref="P58:Q58"/>
    <mergeCell ref="P59:Q59"/>
    <mergeCell ref="L55:M55"/>
    <mergeCell ref="N55:O55"/>
    <mergeCell ref="P55:Q55"/>
    <mergeCell ref="L56:M56"/>
    <mergeCell ref="N56:O56"/>
    <mergeCell ref="P56:Q56"/>
    <mergeCell ref="L53:M53"/>
    <mergeCell ref="N53:O53"/>
    <mergeCell ref="P53:Q53"/>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L17:M17"/>
    <mergeCell ref="L18:M19"/>
    <mergeCell ref="C11:G11"/>
    <mergeCell ref="L11:P11"/>
    <mergeCell ref="A13:Q13"/>
    <mergeCell ref="M14:N14"/>
    <mergeCell ref="M15:N16"/>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13.xml><?xml version="1.0" encoding="utf-8"?>
<worksheet xmlns="http://schemas.openxmlformats.org/spreadsheetml/2006/main" xmlns:r="http://schemas.openxmlformats.org/officeDocument/2006/relationships">
  <dimension ref="A1:L32"/>
  <sheetViews>
    <sheetView workbookViewId="0">
      <selection activeCell="H4" sqref="H4"/>
    </sheetView>
  </sheetViews>
  <sheetFormatPr baseColWidth="10" defaultRowHeight="12.75"/>
  <sheetData>
    <row r="1" spans="1:12">
      <c r="A1" s="71" t="s">
        <v>68</v>
      </c>
      <c r="B1" s="71" t="s">
        <v>81</v>
      </c>
      <c r="C1">
        <v>1</v>
      </c>
      <c r="D1">
        <v>0</v>
      </c>
      <c r="F1" s="81" t="s">
        <v>84</v>
      </c>
      <c r="G1" s="80" t="s">
        <v>85</v>
      </c>
      <c r="H1" s="80" t="s">
        <v>86</v>
      </c>
      <c r="I1" s="80" t="s">
        <v>87</v>
      </c>
      <c r="J1" s="80" t="s">
        <v>88</v>
      </c>
      <c r="K1" s="80" t="s">
        <v>89</v>
      </c>
      <c r="L1" s="80" t="s">
        <v>89</v>
      </c>
    </row>
    <row r="2" spans="1:12">
      <c r="A2" s="71" t="s">
        <v>69</v>
      </c>
      <c r="B2">
        <v>2013</v>
      </c>
      <c r="C2">
        <v>2</v>
      </c>
      <c r="D2">
        <v>1</v>
      </c>
      <c r="F2" s="81" t="s">
        <v>85</v>
      </c>
    </row>
    <row r="3" spans="1:12">
      <c r="A3" s="71" t="s">
        <v>70</v>
      </c>
      <c r="B3">
        <v>2014</v>
      </c>
      <c r="C3">
        <v>3</v>
      </c>
      <c r="D3">
        <v>2</v>
      </c>
      <c r="F3" s="81" t="s">
        <v>86</v>
      </c>
    </row>
    <row r="4" spans="1:12">
      <c r="A4" s="71" t="s">
        <v>71</v>
      </c>
      <c r="B4">
        <v>2015</v>
      </c>
      <c r="C4">
        <v>4</v>
      </c>
      <c r="D4">
        <v>3</v>
      </c>
      <c r="F4" s="81" t="s">
        <v>87</v>
      </c>
      <c r="H4">
        <v>25</v>
      </c>
    </row>
    <row r="5" spans="1:12">
      <c r="A5" s="71" t="s">
        <v>72</v>
      </c>
      <c r="B5">
        <v>2016</v>
      </c>
      <c r="C5">
        <v>5</v>
      </c>
      <c r="D5">
        <v>4</v>
      </c>
      <c r="F5" s="81" t="s">
        <v>88</v>
      </c>
    </row>
    <row r="6" spans="1:12">
      <c r="A6" s="71" t="s">
        <v>73</v>
      </c>
      <c r="B6">
        <v>2017</v>
      </c>
      <c r="C6">
        <v>6</v>
      </c>
      <c r="D6">
        <v>5</v>
      </c>
      <c r="F6" s="81" t="s">
        <v>89</v>
      </c>
    </row>
    <row r="7" spans="1:12">
      <c r="A7" s="71" t="s">
        <v>74</v>
      </c>
      <c r="B7">
        <v>2018</v>
      </c>
      <c r="C7">
        <v>7</v>
      </c>
      <c r="D7">
        <v>6</v>
      </c>
      <c r="F7" s="81" t="s">
        <v>89</v>
      </c>
    </row>
    <row r="8" spans="1:12">
      <c r="A8" s="71" t="s">
        <v>75</v>
      </c>
      <c r="B8">
        <v>2019</v>
      </c>
      <c r="C8">
        <v>8</v>
      </c>
      <c r="D8">
        <v>7</v>
      </c>
    </row>
    <row r="9" spans="1:12">
      <c r="A9" s="71" t="s">
        <v>76</v>
      </c>
      <c r="B9">
        <v>2020</v>
      </c>
      <c r="C9">
        <v>9</v>
      </c>
      <c r="D9">
        <v>8</v>
      </c>
    </row>
    <row r="10" spans="1:12">
      <c r="A10" s="71" t="s">
        <v>77</v>
      </c>
      <c r="C10">
        <v>10</v>
      </c>
      <c r="D10">
        <v>9</v>
      </c>
    </row>
    <row r="11" spans="1:12">
      <c r="A11" s="71" t="s">
        <v>78</v>
      </c>
      <c r="C11">
        <v>11</v>
      </c>
      <c r="D11">
        <v>10</v>
      </c>
    </row>
    <row r="12" spans="1:12">
      <c r="A12" s="71" t="s">
        <v>79</v>
      </c>
      <c r="C12">
        <v>12</v>
      </c>
      <c r="D12">
        <v>11</v>
      </c>
    </row>
    <row r="13" spans="1:12">
      <c r="A13" s="71" t="s">
        <v>80</v>
      </c>
      <c r="C13">
        <v>13</v>
      </c>
      <c r="D13">
        <v>12</v>
      </c>
    </row>
    <row r="14" spans="1:12">
      <c r="C14">
        <v>14</v>
      </c>
      <c r="D14">
        <v>13</v>
      </c>
    </row>
    <row r="15" spans="1:12">
      <c r="C15">
        <v>15</v>
      </c>
      <c r="D15">
        <v>14</v>
      </c>
    </row>
    <row r="16" spans="1:12">
      <c r="C16">
        <v>16</v>
      </c>
      <c r="D16">
        <v>15</v>
      </c>
    </row>
    <row r="17" spans="3:4">
      <c r="C17">
        <v>17</v>
      </c>
      <c r="D17">
        <v>16</v>
      </c>
    </row>
    <row r="18" spans="3:4">
      <c r="C18">
        <v>18</v>
      </c>
      <c r="D18">
        <v>17</v>
      </c>
    </row>
    <row r="19" spans="3:4">
      <c r="C19">
        <v>19</v>
      </c>
      <c r="D19">
        <v>18</v>
      </c>
    </row>
    <row r="20" spans="3:4">
      <c r="C20">
        <v>20</v>
      </c>
      <c r="D20">
        <v>19</v>
      </c>
    </row>
    <row r="21" spans="3:4">
      <c r="C21">
        <v>21</v>
      </c>
      <c r="D21">
        <v>20</v>
      </c>
    </row>
    <row r="22" spans="3:4">
      <c r="C22">
        <v>22</v>
      </c>
      <c r="D22">
        <v>21</v>
      </c>
    </row>
    <row r="23" spans="3:4">
      <c r="C23">
        <v>23</v>
      </c>
      <c r="D23">
        <v>22</v>
      </c>
    </row>
    <row r="24" spans="3:4">
      <c r="C24">
        <v>24</v>
      </c>
      <c r="D24">
        <v>23</v>
      </c>
    </row>
    <row r="25" spans="3:4">
      <c r="C25">
        <v>25</v>
      </c>
      <c r="D25">
        <v>24</v>
      </c>
    </row>
    <row r="26" spans="3:4">
      <c r="C26">
        <v>26</v>
      </c>
      <c r="D26">
        <v>25</v>
      </c>
    </row>
    <row r="27" spans="3:4">
      <c r="C27">
        <v>27</v>
      </c>
      <c r="D27">
        <v>26</v>
      </c>
    </row>
    <row r="28" spans="3:4">
      <c r="C28">
        <v>28</v>
      </c>
      <c r="D28">
        <v>27</v>
      </c>
    </row>
    <row r="29" spans="3:4">
      <c r="C29">
        <v>29</v>
      </c>
      <c r="D29">
        <v>28</v>
      </c>
    </row>
    <row r="30" spans="3:4">
      <c r="C30">
        <v>30</v>
      </c>
      <c r="D30">
        <v>29</v>
      </c>
    </row>
    <row r="31" spans="3:4">
      <c r="C31">
        <v>31</v>
      </c>
      <c r="D31">
        <v>30</v>
      </c>
    </row>
    <row r="32" spans="3:4">
      <c r="D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Janvier</vt:lpstr>
      <vt:lpstr>Février</vt:lpstr>
      <vt:lpstr>Mars</vt:lpstr>
      <vt:lpstr>Avril</vt:lpstr>
      <vt:lpstr>Mai</vt:lpstr>
      <vt:lpstr>Juin</vt:lpstr>
      <vt:lpstr>Juillet</vt:lpstr>
      <vt:lpstr>Aout</vt:lpstr>
      <vt:lpstr>Septembre</vt:lpstr>
      <vt:lpstr>Octobre</vt:lpstr>
      <vt:lpstr>Novembre</vt:lpstr>
      <vt:lpstr>Décembre</vt:lpstr>
      <vt:lpstr>Feuil1</vt:lpstr>
      <vt:lpstr>jours</vt:lpstr>
      <vt:lpstr>Janvier!Zone_d_impression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POMPIER</cp:lastModifiedBy>
  <cp:lastPrinted>2015-01-23T22:16:11Z</cp:lastPrinted>
  <dcterms:created xsi:type="dcterms:W3CDTF">2013-01-31T17:31:35Z</dcterms:created>
  <dcterms:modified xsi:type="dcterms:W3CDTF">2015-01-24T08:00:35Z</dcterms:modified>
</cp:coreProperties>
</file>