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/>
  <bookViews>
    <workbookView xWindow="-15" yWindow="90" windowWidth="14655" windowHeight="8010"/>
  </bookViews>
  <sheets>
    <sheet name="Calendrier" sheetId="1" r:id="rId1"/>
    <sheet name="DATA" sheetId="2" r:id="rId2"/>
  </sheets>
  <definedNames>
    <definedName name="An_ref">Calendrier!$U$1</definedName>
    <definedName name="_xlnm.Print_Area" localSheetId="0">Calendrier!$A$1:$AR$33</definedName>
  </definedNames>
  <calcPr calcId="125725"/>
</workbook>
</file>

<file path=xl/calcChain.xml><?xml version="1.0" encoding="utf-8"?>
<calcChain xmlns="http://schemas.openxmlformats.org/spreadsheetml/2006/main">
  <c r="A1" i="1"/>
  <c r="AW16" s="1"/>
  <c r="AW9" l="1"/>
  <c r="AW4" l="1"/>
  <c r="AW5"/>
  <c r="AW11"/>
  <c r="AW13"/>
  <c r="AW14"/>
  <c r="AW15"/>
  <c r="AW3"/>
  <c r="AW2"/>
  <c r="AW1"/>
  <c r="B9" i="2"/>
  <c r="B10" s="1"/>
  <c r="B14"/>
  <c r="B13"/>
  <c r="B15"/>
  <c r="B5"/>
  <c r="B4"/>
  <c r="B3"/>
  <c r="B2"/>
  <c r="B1"/>
  <c r="Z22" i="1"/>
  <c r="Z24" s="1"/>
  <c r="AA24" s="1"/>
  <c r="AB24" s="1"/>
  <c r="AC24" s="1"/>
  <c r="AD24" s="1"/>
  <c r="AE24" s="1"/>
  <c r="AF24" s="1"/>
  <c r="Z25" s="1"/>
  <c r="R22"/>
  <c r="R24" s="1"/>
  <c r="S24" s="1"/>
  <c r="T24" s="1"/>
  <c r="U24" s="1"/>
  <c r="V24" s="1"/>
  <c r="W24" s="1"/>
  <c r="X24" s="1"/>
  <c r="R25" s="1"/>
  <c r="J22"/>
  <c r="J24" s="1"/>
  <c r="K24" s="1"/>
  <c r="L24" s="1"/>
  <c r="M24" s="1"/>
  <c r="N24" s="1"/>
  <c r="O24" s="1"/>
  <c r="P24" s="1"/>
  <c r="J25" s="1"/>
  <c r="B22"/>
  <c r="B24" s="1"/>
  <c r="C24" s="1"/>
  <c r="D24" s="1"/>
  <c r="E24" s="1"/>
  <c r="F24" s="1"/>
  <c r="G24" s="1"/>
  <c r="H24" s="1"/>
  <c r="B25" s="1"/>
  <c r="Z13"/>
  <c r="Z15" s="1"/>
  <c r="AA15" s="1"/>
  <c r="AB15" s="1"/>
  <c r="AC15" s="1"/>
  <c r="AD15" s="1"/>
  <c r="AE15" s="1"/>
  <c r="AF15" s="1"/>
  <c r="Z16" s="1"/>
  <c r="R13"/>
  <c r="R15" s="1"/>
  <c r="S15" s="1"/>
  <c r="T15" s="1"/>
  <c r="U15" s="1"/>
  <c r="V15" s="1"/>
  <c r="W15" s="1"/>
  <c r="X15" s="1"/>
  <c r="R16" s="1"/>
  <c r="J13"/>
  <c r="J15" s="1"/>
  <c r="K15" s="1"/>
  <c r="L15" s="1"/>
  <c r="M15" s="1"/>
  <c r="N15" s="1"/>
  <c r="O15" s="1"/>
  <c r="P15" s="1"/>
  <c r="J16" s="1"/>
  <c r="B13"/>
  <c r="B15" s="1"/>
  <c r="C15" s="1"/>
  <c r="D15" s="1"/>
  <c r="E15" s="1"/>
  <c r="F15" s="1"/>
  <c r="G15" s="1"/>
  <c r="H15" s="1"/>
  <c r="B16" s="1"/>
  <c r="Z4"/>
  <c r="Z6" s="1"/>
  <c r="AA6" s="1"/>
  <c r="AB6" s="1"/>
  <c r="AC6" s="1"/>
  <c r="AD6" s="1"/>
  <c r="AE6" s="1"/>
  <c r="AF6" s="1"/>
  <c r="Z7" s="1"/>
  <c r="R4"/>
  <c r="R6" s="1"/>
  <c r="S6" s="1"/>
  <c r="T6" s="1"/>
  <c r="U6" s="1"/>
  <c r="V6" s="1"/>
  <c r="W6" s="1"/>
  <c r="X6" s="1"/>
  <c r="R7" s="1"/>
  <c r="J4"/>
  <c r="J6" s="1"/>
  <c r="K6" s="1"/>
  <c r="L6" s="1"/>
  <c r="M6" s="1"/>
  <c r="N6" s="1"/>
  <c r="O6" s="1"/>
  <c r="B4"/>
  <c r="B6" s="1"/>
  <c r="C6" s="1"/>
  <c r="D6" s="1"/>
  <c r="E6" s="1"/>
  <c r="F6" s="1"/>
  <c r="G6" s="1"/>
  <c r="H6" s="1"/>
  <c r="B7" s="1"/>
  <c r="AW12" l="1"/>
  <c r="AW10"/>
  <c r="B12" i="2"/>
  <c r="B11"/>
  <c r="K25" i="1"/>
  <c r="J23"/>
  <c r="B23"/>
  <c r="C25"/>
  <c r="Z23"/>
  <c r="AA25"/>
  <c r="R23"/>
  <c r="S25"/>
  <c r="B14"/>
  <c r="C16"/>
  <c r="R14"/>
  <c r="S16"/>
  <c r="K16"/>
  <c r="J14"/>
  <c r="AA16"/>
  <c r="Z14"/>
  <c r="R5"/>
  <c r="S7"/>
  <c r="Z5"/>
  <c r="AA7"/>
  <c r="P6"/>
  <c r="J7" s="1"/>
  <c r="B5"/>
  <c r="C7"/>
  <c r="BB2" l="1"/>
  <c r="G2" i="2"/>
  <c r="AA23" i="1"/>
  <c r="AB25"/>
  <c r="K23"/>
  <c r="L25"/>
  <c r="T25"/>
  <c r="S23"/>
  <c r="C23"/>
  <c r="D25"/>
  <c r="C14"/>
  <c r="D16"/>
  <c r="AA14"/>
  <c r="AB16"/>
  <c r="T16"/>
  <c r="S14"/>
  <c r="K14"/>
  <c r="L16"/>
  <c r="T7"/>
  <c r="S5"/>
  <c r="AB7"/>
  <c r="AA5"/>
  <c r="J5"/>
  <c r="K7"/>
  <c r="L7" s="1"/>
  <c r="D7"/>
  <c r="C5"/>
  <c r="AC25" l="1"/>
  <c r="AB23"/>
  <c r="D23"/>
  <c r="E25"/>
  <c r="L23"/>
  <c r="M25"/>
  <c r="T23"/>
  <c r="U25"/>
  <c r="AC16"/>
  <c r="AB14"/>
  <c r="D14"/>
  <c r="E16"/>
  <c r="L14"/>
  <c r="M16"/>
  <c r="T14"/>
  <c r="U16"/>
  <c r="U7"/>
  <c r="T5"/>
  <c r="AC7"/>
  <c r="AB5"/>
  <c r="K5"/>
  <c r="D5"/>
  <c r="E7"/>
  <c r="M7"/>
  <c r="L5"/>
  <c r="M23" l="1"/>
  <c r="N25"/>
  <c r="U23"/>
  <c r="V25"/>
  <c r="F25"/>
  <c r="E23"/>
  <c r="AC23"/>
  <c r="AD25"/>
  <c r="M14"/>
  <c r="N16"/>
  <c r="U14"/>
  <c r="V16"/>
  <c r="F16"/>
  <c r="E14"/>
  <c r="AC14"/>
  <c r="AD16"/>
  <c r="V7"/>
  <c r="U5"/>
  <c r="AD7"/>
  <c r="AC5"/>
  <c r="E5"/>
  <c r="F7"/>
  <c r="M5"/>
  <c r="N7"/>
  <c r="O25" l="1"/>
  <c r="N23"/>
  <c r="AD23"/>
  <c r="AE25"/>
  <c r="V23"/>
  <c r="W25"/>
  <c r="F23"/>
  <c r="G25"/>
  <c r="O16"/>
  <c r="N14"/>
  <c r="AD14"/>
  <c r="AE16"/>
  <c r="V14"/>
  <c r="W16"/>
  <c r="F14"/>
  <c r="G16"/>
  <c r="V5"/>
  <c r="W7"/>
  <c r="AD5"/>
  <c r="AE7"/>
  <c r="G7"/>
  <c r="F5"/>
  <c r="O7"/>
  <c r="N5"/>
  <c r="X25" l="1"/>
  <c r="W23"/>
  <c r="G23"/>
  <c r="H25"/>
  <c r="AE23"/>
  <c r="AF25"/>
  <c r="O23"/>
  <c r="P25"/>
  <c r="X16"/>
  <c r="W14"/>
  <c r="H16"/>
  <c r="G14"/>
  <c r="AE14"/>
  <c r="AF16"/>
  <c r="O14"/>
  <c r="P16"/>
  <c r="X7"/>
  <c r="W5"/>
  <c r="AF7"/>
  <c r="AE5"/>
  <c r="H7"/>
  <c r="G5"/>
  <c r="P7"/>
  <c r="O5"/>
  <c r="AF23" l="1"/>
  <c r="Z26"/>
  <c r="AA26" s="1"/>
  <c r="AB26" s="1"/>
  <c r="AC26" s="1"/>
  <c r="AD26" s="1"/>
  <c r="AE26" s="1"/>
  <c r="AF26" s="1"/>
  <c r="Z27" s="1"/>
  <c r="AA27" s="1"/>
  <c r="AB27" s="1"/>
  <c r="AC27" s="1"/>
  <c r="AD27" s="1"/>
  <c r="AE27" s="1"/>
  <c r="AF27" s="1"/>
  <c r="Z28" s="1"/>
  <c r="AA28" s="1"/>
  <c r="AB28" s="1"/>
  <c r="AC28" s="1"/>
  <c r="AD28" s="1"/>
  <c r="AE28" s="1"/>
  <c r="AF28" s="1"/>
  <c r="Z29" s="1"/>
  <c r="AA29" s="1"/>
  <c r="AB29" s="1"/>
  <c r="AC29" s="1"/>
  <c r="AD29" s="1"/>
  <c r="AE29" s="1"/>
  <c r="AF29" s="1"/>
  <c r="P23"/>
  <c r="J26"/>
  <c r="K26" s="1"/>
  <c r="L26" s="1"/>
  <c r="M26" s="1"/>
  <c r="N26" s="1"/>
  <c r="O26" s="1"/>
  <c r="P26" s="1"/>
  <c r="J27" s="1"/>
  <c r="K27" s="1"/>
  <c r="L27" s="1"/>
  <c r="M27" s="1"/>
  <c r="N27" s="1"/>
  <c r="O27" s="1"/>
  <c r="P27" s="1"/>
  <c r="J28" s="1"/>
  <c r="K28" s="1"/>
  <c r="L28" s="1"/>
  <c r="M28" s="1"/>
  <c r="N28" s="1"/>
  <c r="O28" s="1"/>
  <c r="P28" s="1"/>
  <c r="J29" s="1"/>
  <c r="K29" s="1"/>
  <c r="L29" s="1"/>
  <c r="M29" s="1"/>
  <c r="N29" s="1"/>
  <c r="O29" s="1"/>
  <c r="P29" s="1"/>
  <c r="B26"/>
  <c r="C26" s="1"/>
  <c r="D26" s="1"/>
  <c r="E26" s="1"/>
  <c r="F26" s="1"/>
  <c r="G26" s="1"/>
  <c r="H26" s="1"/>
  <c r="B27" s="1"/>
  <c r="C27" s="1"/>
  <c r="D27" s="1"/>
  <c r="E27" s="1"/>
  <c r="F27" s="1"/>
  <c r="G27" s="1"/>
  <c r="H27" s="1"/>
  <c r="B28" s="1"/>
  <c r="C28" s="1"/>
  <c r="D28" s="1"/>
  <c r="E28" s="1"/>
  <c r="F28" s="1"/>
  <c r="G28" s="1"/>
  <c r="H28" s="1"/>
  <c r="B29" s="1"/>
  <c r="C29" s="1"/>
  <c r="D29" s="1"/>
  <c r="E29" s="1"/>
  <c r="F29" s="1"/>
  <c r="G29" s="1"/>
  <c r="H29" s="1"/>
  <c r="H23"/>
  <c r="X23"/>
  <c r="R26"/>
  <c r="S26" s="1"/>
  <c r="T26" s="1"/>
  <c r="U26" s="1"/>
  <c r="V26" s="1"/>
  <c r="W26" s="1"/>
  <c r="X26" s="1"/>
  <c r="R27" s="1"/>
  <c r="S27" s="1"/>
  <c r="T27" s="1"/>
  <c r="U27" s="1"/>
  <c r="V27" s="1"/>
  <c r="W27" s="1"/>
  <c r="X27" s="1"/>
  <c r="R28" s="1"/>
  <c r="S28" s="1"/>
  <c r="T28" s="1"/>
  <c r="U28" s="1"/>
  <c r="V28" s="1"/>
  <c r="W28" s="1"/>
  <c r="X28" s="1"/>
  <c r="R29" s="1"/>
  <c r="S29" s="1"/>
  <c r="T29" s="1"/>
  <c r="U29" s="1"/>
  <c r="V29" s="1"/>
  <c r="W29" s="1"/>
  <c r="X29" s="1"/>
  <c r="Z17"/>
  <c r="AA17" s="1"/>
  <c r="AB17" s="1"/>
  <c r="AC17" s="1"/>
  <c r="AD17" s="1"/>
  <c r="AE17" s="1"/>
  <c r="AF17" s="1"/>
  <c r="Z18" s="1"/>
  <c r="AA18" s="1"/>
  <c r="AB18" s="1"/>
  <c r="AC18" s="1"/>
  <c r="AD18" s="1"/>
  <c r="AE18" s="1"/>
  <c r="AF18" s="1"/>
  <c r="Z19" s="1"/>
  <c r="AA19" s="1"/>
  <c r="AB19" s="1"/>
  <c r="AC19" s="1"/>
  <c r="AD19" s="1"/>
  <c r="AE19" s="1"/>
  <c r="AF19" s="1"/>
  <c r="Z20" s="1"/>
  <c r="AA20" s="1"/>
  <c r="AB20" s="1"/>
  <c r="AC20" s="1"/>
  <c r="AD20" s="1"/>
  <c r="AE20" s="1"/>
  <c r="AF20" s="1"/>
  <c r="AF14"/>
  <c r="B17"/>
  <c r="C17" s="1"/>
  <c r="D17" s="1"/>
  <c r="E17" s="1"/>
  <c r="F17" s="1"/>
  <c r="G17" s="1"/>
  <c r="H17" s="1"/>
  <c r="B18" s="1"/>
  <c r="C18" s="1"/>
  <c r="D18" s="1"/>
  <c r="E18" s="1"/>
  <c r="F18" s="1"/>
  <c r="G18" s="1"/>
  <c r="H18" s="1"/>
  <c r="B19" s="1"/>
  <c r="C19" s="1"/>
  <c r="D19" s="1"/>
  <c r="E19" s="1"/>
  <c r="F19" s="1"/>
  <c r="G19" s="1"/>
  <c r="H19" s="1"/>
  <c r="B20" s="1"/>
  <c r="C20" s="1"/>
  <c r="D20" s="1"/>
  <c r="E20" s="1"/>
  <c r="F20" s="1"/>
  <c r="G20" s="1"/>
  <c r="H20" s="1"/>
  <c r="H14"/>
  <c r="J17"/>
  <c r="K17" s="1"/>
  <c r="L17" s="1"/>
  <c r="M17" s="1"/>
  <c r="N17" s="1"/>
  <c r="O17" s="1"/>
  <c r="P17" s="1"/>
  <c r="J18" s="1"/>
  <c r="K18" s="1"/>
  <c r="L18" s="1"/>
  <c r="M18" s="1"/>
  <c r="N18" s="1"/>
  <c r="O18" s="1"/>
  <c r="P18" s="1"/>
  <c r="J19" s="1"/>
  <c r="K19" s="1"/>
  <c r="L19" s="1"/>
  <c r="M19" s="1"/>
  <c r="N19" s="1"/>
  <c r="O19" s="1"/>
  <c r="P19" s="1"/>
  <c r="J20" s="1"/>
  <c r="K20" s="1"/>
  <c r="L20" s="1"/>
  <c r="M20" s="1"/>
  <c r="N20" s="1"/>
  <c r="O20" s="1"/>
  <c r="P20" s="1"/>
  <c r="P14"/>
  <c r="X14"/>
  <c r="R17"/>
  <c r="S17" s="1"/>
  <c r="T17" s="1"/>
  <c r="U17" s="1"/>
  <c r="V17" s="1"/>
  <c r="W17" s="1"/>
  <c r="X17" s="1"/>
  <c r="R18" s="1"/>
  <c r="S18" s="1"/>
  <c r="T18" s="1"/>
  <c r="U18" s="1"/>
  <c r="V18" s="1"/>
  <c r="W18" s="1"/>
  <c r="X18" s="1"/>
  <c r="R19" s="1"/>
  <c r="S19" s="1"/>
  <c r="T19" s="1"/>
  <c r="U19" s="1"/>
  <c r="V19" s="1"/>
  <c r="W19" s="1"/>
  <c r="X19" s="1"/>
  <c r="R20" s="1"/>
  <c r="S20" s="1"/>
  <c r="T20" s="1"/>
  <c r="U20" s="1"/>
  <c r="V20" s="1"/>
  <c r="W20" s="1"/>
  <c r="X20" s="1"/>
  <c r="R8"/>
  <c r="S8" s="1"/>
  <c r="T8" s="1"/>
  <c r="U8" s="1"/>
  <c r="V8" s="1"/>
  <c r="W8" s="1"/>
  <c r="X8" s="1"/>
  <c r="R9" s="1"/>
  <c r="S9" s="1"/>
  <c r="T9" s="1"/>
  <c r="U9" s="1"/>
  <c r="V9" s="1"/>
  <c r="W9" s="1"/>
  <c r="X9" s="1"/>
  <c r="R10" s="1"/>
  <c r="S10" s="1"/>
  <c r="T10" s="1"/>
  <c r="U10" s="1"/>
  <c r="V10" s="1"/>
  <c r="W10" s="1"/>
  <c r="X10" s="1"/>
  <c r="R11" s="1"/>
  <c r="S11" s="1"/>
  <c r="T11" s="1"/>
  <c r="U11" s="1"/>
  <c r="V11" s="1"/>
  <c r="W11" s="1"/>
  <c r="X11" s="1"/>
  <c r="X5"/>
  <c r="Z8"/>
  <c r="AA8" s="1"/>
  <c r="AB8" s="1"/>
  <c r="AC8" s="1"/>
  <c r="AD8" s="1"/>
  <c r="AE8" s="1"/>
  <c r="AF8" s="1"/>
  <c r="Z9" s="1"/>
  <c r="AA9" s="1"/>
  <c r="AB9" s="1"/>
  <c r="AC9" s="1"/>
  <c r="AD9" s="1"/>
  <c r="AE9" s="1"/>
  <c r="AF9" s="1"/>
  <c r="Z10" s="1"/>
  <c r="AA10" s="1"/>
  <c r="AB10" s="1"/>
  <c r="AC10" s="1"/>
  <c r="AD10" s="1"/>
  <c r="AE10" s="1"/>
  <c r="AF10" s="1"/>
  <c r="Z11" s="1"/>
  <c r="AA11" s="1"/>
  <c r="AB11" s="1"/>
  <c r="AC11" s="1"/>
  <c r="AD11" s="1"/>
  <c r="AE11" s="1"/>
  <c r="AF11" s="1"/>
  <c r="AF5"/>
  <c r="H5"/>
  <c r="B8"/>
  <c r="C8" s="1"/>
  <c r="D8" s="1"/>
  <c r="E8" s="1"/>
  <c r="F8" s="1"/>
  <c r="G8" s="1"/>
  <c r="H8" s="1"/>
  <c r="B9" s="1"/>
  <c r="C9" s="1"/>
  <c r="D9" s="1"/>
  <c r="E9" s="1"/>
  <c r="F9" s="1"/>
  <c r="G9" s="1"/>
  <c r="H9" s="1"/>
  <c r="B10" s="1"/>
  <c r="C10" s="1"/>
  <c r="D10" s="1"/>
  <c r="E10" s="1"/>
  <c r="F10" s="1"/>
  <c r="G10" s="1"/>
  <c r="H10" s="1"/>
  <c r="B11" s="1"/>
  <c r="C11" s="1"/>
  <c r="D11" s="1"/>
  <c r="E11" s="1"/>
  <c r="F11" s="1"/>
  <c r="G11" s="1"/>
  <c r="H11" s="1"/>
  <c r="J8"/>
  <c r="K8" s="1"/>
  <c r="L8" s="1"/>
  <c r="M8" s="1"/>
  <c r="N8" s="1"/>
  <c r="O8" s="1"/>
  <c r="P8" s="1"/>
  <c r="J9" s="1"/>
  <c r="K9" s="1"/>
  <c r="L9" s="1"/>
  <c r="M9" s="1"/>
  <c r="N9" s="1"/>
  <c r="O9" s="1"/>
  <c r="P9" s="1"/>
  <c r="J10" s="1"/>
  <c r="K10" s="1"/>
  <c r="L10" s="1"/>
  <c r="M10" s="1"/>
  <c r="N10" s="1"/>
  <c r="O10" s="1"/>
  <c r="P10" s="1"/>
  <c r="J11" s="1"/>
  <c r="K11" s="1"/>
  <c r="L11" s="1"/>
  <c r="M11" s="1"/>
  <c r="N11" s="1"/>
  <c r="O11" s="1"/>
  <c r="P11" s="1"/>
  <c r="P5"/>
</calcChain>
</file>

<file path=xl/sharedStrings.xml><?xml version="1.0" encoding="utf-8"?>
<sst xmlns="http://schemas.openxmlformats.org/spreadsheetml/2006/main" count="24" uniqueCount="13">
  <si>
    <t>Jour de l'an</t>
  </si>
  <si>
    <t>Lundi de Pâques</t>
  </si>
  <si>
    <t>Fête du Travail</t>
  </si>
  <si>
    <t>Jeudi de l'Ascension</t>
  </si>
  <si>
    <t>Lundi de Pentecôte</t>
  </si>
  <si>
    <t>Fête Nationale</t>
  </si>
  <si>
    <t>Assomption</t>
  </si>
  <si>
    <t>La Toussaint</t>
  </si>
  <si>
    <t>Armistice</t>
  </si>
  <si>
    <t>Noël</t>
  </si>
  <si>
    <t>Dimanche de paques</t>
  </si>
  <si>
    <t>PLANNING   D'ASTREINTE</t>
  </si>
  <si>
    <t>fête</t>
  </si>
</sst>
</file>

<file path=xl/styles.xml><?xml version="1.0" encoding="utf-8"?>
<styleSheet xmlns="http://schemas.openxmlformats.org/spreadsheetml/2006/main">
  <numFmts count="2">
    <numFmt numFmtId="164" formatCode="mmmm"/>
    <numFmt numFmtId="165" formatCode="d"/>
  </numFmts>
  <fonts count="17">
    <font>
      <sz val="10"/>
      <name val="Arial"/>
    </font>
    <font>
      <sz val="8"/>
      <name val="Arial"/>
      <family val="2"/>
    </font>
    <font>
      <sz val="8"/>
      <name val="Century Gothic"/>
      <family val="2"/>
    </font>
    <font>
      <sz val="9"/>
      <name val="Century Gothic"/>
      <family val="2"/>
    </font>
    <font>
      <sz val="10"/>
      <name val="Century Gothic"/>
      <family val="2"/>
    </font>
    <font>
      <sz val="36"/>
      <name val="Century Gothic"/>
      <family val="2"/>
    </font>
    <font>
      <sz val="22"/>
      <name val="Century Gothic"/>
      <family val="2"/>
    </font>
    <font>
      <b/>
      <sz val="10"/>
      <color indexed="63"/>
      <name val="Century Gothic"/>
      <family val="2"/>
    </font>
    <font>
      <sz val="9"/>
      <color indexed="63"/>
      <name val="Century Gothic"/>
      <family val="2"/>
    </font>
    <font>
      <sz val="9"/>
      <name val="Palatino Linotype"/>
      <family val="2"/>
    </font>
    <font>
      <sz val="10"/>
      <name val="Arial"/>
      <family val="2"/>
    </font>
    <font>
      <sz val="9"/>
      <color rgb="FF2E3C1F"/>
      <name val="Lucida Sans Unicode"/>
      <family val="2"/>
    </font>
    <font>
      <sz val="28"/>
      <name val="Century Gothic"/>
      <family val="2"/>
    </font>
    <font>
      <b/>
      <u/>
      <sz val="10"/>
      <name val="Comic Sans MS"/>
      <family val="4"/>
    </font>
    <font>
      <sz val="10"/>
      <name val="Comic Sans MS"/>
      <family val="4"/>
    </font>
    <font>
      <sz val="10"/>
      <color rgb="FFFF0000"/>
      <name val="Comic Sans MS"/>
      <family val="4"/>
    </font>
    <font>
      <sz val="9"/>
      <color rgb="FF111111"/>
      <name val="Courier New"/>
      <family val="3"/>
    </font>
  </fonts>
  <fills count="9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lightHorizontal">
        <fgColor indexed="57"/>
        <bgColor indexed="50"/>
      </patternFill>
    </fill>
    <fill>
      <patternFill patternType="solid">
        <fgColor indexed="57"/>
        <bgColor indexed="57"/>
      </patternFill>
    </fill>
    <fill>
      <patternFill patternType="solid">
        <fgColor rgb="FFFFFFFF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14">
    <border>
      <left/>
      <right/>
      <top/>
      <bottom/>
      <diagonal/>
    </border>
    <border>
      <left style="thin">
        <color indexed="23"/>
      </left>
      <right/>
      <top style="thin">
        <color indexed="23"/>
      </top>
      <bottom style="thin">
        <color indexed="23"/>
      </bottom>
      <diagonal/>
    </border>
    <border>
      <left/>
      <right/>
      <top style="thin">
        <color indexed="23"/>
      </top>
      <bottom style="thin">
        <color indexed="23"/>
      </bottom>
      <diagonal/>
    </border>
    <border>
      <left/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3"/>
      </left>
      <right/>
      <top style="thin">
        <color indexed="23"/>
      </top>
      <bottom style="thin">
        <color indexed="22"/>
      </bottom>
      <diagonal/>
    </border>
    <border>
      <left style="thin">
        <color indexed="23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medium">
        <color rgb="FFD0D0D0"/>
      </top>
      <bottom/>
      <diagonal/>
    </border>
    <border>
      <left style="medium">
        <color rgb="FFD0D0D0"/>
      </left>
      <right/>
      <top/>
      <bottom/>
      <diagonal/>
    </border>
    <border>
      <left/>
      <right style="medium">
        <color rgb="FFD0D0D0"/>
      </right>
      <top/>
      <bottom/>
      <diagonal/>
    </border>
    <border>
      <left style="medium">
        <color rgb="FFD0D0D0"/>
      </left>
      <right/>
      <top/>
      <bottom style="medium">
        <color rgb="FFD0D0D0"/>
      </bottom>
      <diagonal/>
    </border>
    <border>
      <left/>
      <right/>
      <top/>
      <bottom style="medium">
        <color rgb="FFD0D0D0"/>
      </bottom>
      <diagonal/>
    </border>
    <border>
      <left/>
      <right style="medium">
        <color rgb="FFD0D0D0"/>
      </right>
      <top/>
      <bottom style="medium">
        <color rgb="FFD0D0D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0" fillId="0" borderId="0"/>
  </cellStyleXfs>
  <cellXfs count="52">
    <xf numFmtId="0" fontId="0" fillId="0" borderId="0" xfId="0"/>
    <xf numFmtId="0" fontId="4" fillId="2" borderId="0" xfId="0" applyFont="1" applyFill="1" applyAlignment="1">
      <alignment vertical="center"/>
    </xf>
    <xf numFmtId="0" fontId="2" fillId="2" borderId="0" xfId="0" applyFont="1" applyFill="1" applyAlignment="1">
      <alignment vertical="center"/>
    </xf>
    <xf numFmtId="0" fontId="3" fillId="2" borderId="0" xfId="0" applyFont="1" applyFill="1" applyAlignment="1">
      <alignment vertical="center"/>
    </xf>
    <xf numFmtId="0" fontId="6" fillId="2" borderId="0" xfId="0" applyFont="1" applyFill="1" applyAlignment="1">
      <alignment horizontal="center" vertical="center"/>
    </xf>
    <xf numFmtId="0" fontId="5" fillId="2" borderId="0" xfId="0" applyFont="1" applyFill="1" applyBorder="1" applyAlignment="1">
      <alignment horizontal="centerContinuous" vertical="center"/>
    </xf>
    <xf numFmtId="0" fontId="5" fillId="2" borderId="0" xfId="0" applyFont="1" applyFill="1" applyBorder="1" applyAlignment="1">
      <alignment horizontal="center" vertical="center"/>
    </xf>
    <xf numFmtId="0" fontId="8" fillId="4" borderId="4" xfId="0" applyFont="1" applyFill="1" applyBorder="1" applyAlignment="1">
      <alignment horizontal="center" vertical="center"/>
    </xf>
    <xf numFmtId="165" fontId="9" fillId="2" borderId="5" xfId="0" applyNumberFormat="1" applyFont="1" applyFill="1" applyBorder="1" applyAlignment="1">
      <alignment horizontal="left" vertical="center" wrapText="1"/>
    </xf>
    <xf numFmtId="165" fontId="9" fillId="2" borderId="6" xfId="0" applyNumberFormat="1" applyFont="1" applyFill="1" applyBorder="1" applyAlignment="1">
      <alignment horizontal="left" vertical="center" wrapText="1"/>
    </xf>
    <xf numFmtId="16" fontId="11" fillId="5" borderId="0" xfId="0" applyNumberFormat="1" applyFont="1" applyFill="1" applyAlignment="1">
      <alignment horizontal="center" wrapText="1"/>
    </xf>
    <xf numFmtId="16" fontId="11" fillId="5" borderId="9" xfId="0" applyNumberFormat="1" applyFont="1" applyFill="1" applyBorder="1" applyAlignment="1">
      <alignment horizontal="center" wrapText="1"/>
    </xf>
    <xf numFmtId="0" fontId="0" fillId="5" borderId="11" xfId="0" applyFill="1" applyBorder="1"/>
    <xf numFmtId="0" fontId="0" fillId="5" borderId="12" xfId="0" applyFill="1" applyBorder="1"/>
    <xf numFmtId="0" fontId="11" fillId="5" borderId="8" xfId="0" applyFont="1" applyFill="1" applyBorder="1" applyAlignment="1">
      <alignment horizontal="left" wrapText="1"/>
    </xf>
    <xf numFmtId="0" fontId="11" fillId="5" borderId="10" xfId="0" applyFont="1" applyFill="1" applyBorder="1" applyAlignment="1">
      <alignment horizontal="left" wrapText="1"/>
    </xf>
    <xf numFmtId="0" fontId="11" fillId="5" borderId="0" xfId="0" applyFont="1" applyFill="1" applyBorder="1" applyAlignment="1">
      <alignment horizontal="left" wrapText="1"/>
    </xf>
    <xf numFmtId="14" fontId="11" fillId="5" borderId="7" xfId="0" applyNumberFormat="1" applyFont="1" applyFill="1" applyBorder="1" applyAlignment="1">
      <alignment horizontal="left" wrapText="1"/>
    </xf>
    <xf numFmtId="14" fontId="11" fillId="5" borderId="0" xfId="0" applyNumberFormat="1" applyFont="1" applyFill="1" applyBorder="1" applyAlignment="1">
      <alignment horizontal="left" wrapText="1"/>
    </xf>
    <xf numFmtId="0" fontId="0" fillId="5" borderId="0" xfId="0" applyFill="1" applyBorder="1"/>
    <xf numFmtId="0" fontId="11" fillId="5" borderId="13" xfId="0" applyFont="1" applyFill="1" applyBorder="1" applyAlignment="1">
      <alignment horizontal="left" wrapText="1"/>
    </xf>
    <xf numFmtId="14" fontId="11" fillId="5" borderId="13" xfId="0" applyNumberFormat="1" applyFont="1" applyFill="1" applyBorder="1" applyAlignment="1">
      <alignment horizontal="left" wrapText="1"/>
    </xf>
    <xf numFmtId="16" fontId="11" fillId="5" borderId="13" xfId="0" applyNumberFormat="1" applyFont="1" applyFill="1" applyBorder="1" applyAlignment="1">
      <alignment horizontal="center" wrapText="1"/>
    </xf>
    <xf numFmtId="15" fontId="11" fillId="5" borderId="13" xfId="0" applyNumberFormat="1" applyFont="1" applyFill="1" applyBorder="1" applyAlignment="1">
      <alignment horizontal="left" wrapText="1"/>
    </xf>
    <xf numFmtId="0" fontId="0" fillId="0" borderId="0" xfId="0" applyBorder="1"/>
    <xf numFmtId="0" fontId="14" fillId="7" borderId="0" xfId="1" applyFont="1" applyFill="1" applyBorder="1" applyAlignment="1">
      <alignment horizontal="center"/>
    </xf>
    <xf numFmtId="0" fontId="10" fillId="7" borderId="0" xfId="1" applyFill="1" applyBorder="1"/>
    <xf numFmtId="0" fontId="4" fillId="7" borderId="0" xfId="0" applyFont="1" applyFill="1" applyBorder="1" applyAlignment="1">
      <alignment vertical="center"/>
    </xf>
    <xf numFmtId="0" fontId="3" fillId="7" borderId="0" xfId="0" applyFont="1" applyFill="1" applyBorder="1" applyAlignment="1">
      <alignment vertical="center"/>
    </xf>
    <xf numFmtId="0" fontId="0" fillId="7" borderId="0" xfId="0" applyFill="1" applyBorder="1"/>
    <xf numFmtId="0" fontId="2" fillId="7" borderId="0" xfId="0" applyFont="1" applyFill="1" applyBorder="1" applyAlignment="1">
      <alignment vertical="center"/>
    </xf>
    <xf numFmtId="0" fontId="14" fillId="7" borderId="0" xfId="1" applyFont="1" applyFill="1" applyBorder="1"/>
    <xf numFmtId="0" fontId="2" fillId="2" borderId="0" xfId="0" applyFont="1" applyFill="1" applyBorder="1" applyAlignment="1">
      <alignment vertical="center"/>
    </xf>
    <xf numFmtId="165" fontId="9" fillId="0" borderId="5" xfId="0" applyNumberFormat="1" applyFont="1" applyFill="1" applyBorder="1" applyAlignment="1">
      <alignment horizontal="left" vertical="center" wrapText="1"/>
    </xf>
    <xf numFmtId="14" fontId="4" fillId="2" borderId="0" xfId="0" applyNumberFormat="1" applyFont="1" applyFill="1" applyAlignment="1">
      <alignment vertical="center"/>
    </xf>
    <xf numFmtId="14" fontId="16" fillId="0" borderId="0" xfId="0" applyNumberFormat="1" applyFont="1"/>
    <xf numFmtId="0" fontId="12" fillId="6" borderId="0" xfId="0" applyFont="1" applyFill="1" applyAlignment="1">
      <alignment horizontal="center" vertical="center"/>
    </xf>
    <xf numFmtId="164" fontId="7" fillId="3" borderId="1" xfId="0" applyNumberFormat="1" applyFont="1" applyFill="1" applyBorder="1" applyAlignment="1">
      <alignment horizontal="center" vertical="center"/>
    </xf>
    <xf numFmtId="164" fontId="7" fillId="3" borderId="2" xfId="0" applyNumberFormat="1" applyFont="1" applyFill="1" applyBorder="1" applyAlignment="1">
      <alignment horizontal="center" vertical="center"/>
    </xf>
    <xf numFmtId="164" fontId="7" fillId="3" borderId="3" xfId="0" applyNumberFormat="1" applyFont="1" applyFill="1" applyBorder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10" fillId="7" borderId="0" xfId="1" applyFill="1" applyBorder="1" applyAlignment="1">
      <alignment horizontal="centerContinuous"/>
    </xf>
    <xf numFmtId="0" fontId="13" fillId="7" borderId="0" xfId="1" applyFont="1" applyFill="1" applyBorder="1" applyAlignment="1">
      <alignment horizontal="center"/>
    </xf>
    <xf numFmtId="0" fontId="15" fillId="7" borderId="0" xfId="1" applyFont="1" applyFill="1" applyBorder="1" applyAlignment="1">
      <alignment horizontal="center"/>
    </xf>
    <xf numFmtId="0" fontId="13" fillId="7" borderId="0" xfId="1" applyFont="1" applyFill="1" applyBorder="1" applyAlignment="1">
      <alignment horizontal="centerContinuous"/>
    </xf>
    <xf numFmtId="16" fontId="10" fillId="7" borderId="0" xfId="1" applyNumberFormat="1" applyFill="1" applyBorder="1" applyAlignment="1">
      <alignment horizontal="center" vertical="center"/>
    </xf>
    <xf numFmtId="0" fontId="10" fillId="7" borderId="0" xfId="1" applyFill="1" applyBorder="1" applyAlignment="1">
      <alignment horizontal="center" vertical="center" wrapText="1"/>
    </xf>
    <xf numFmtId="0" fontId="10" fillId="7" borderId="0" xfId="1" applyFill="1" applyBorder="1" applyAlignment="1">
      <alignment horizontal="center" vertical="center"/>
    </xf>
    <xf numFmtId="0" fontId="10" fillId="7" borderId="0" xfId="1" applyFill="1" applyBorder="1" applyAlignment="1">
      <alignment horizontal="center"/>
    </xf>
    <xf numFmtId="165" fontId="9" fillId="7" borderId="5" xfId="0" applyNumberFormat="1" applyFont="1" applyFill="1" applyBorder="1" applyAlignment="1">
      <alignment horizontal="left" vertical="center" wrapText="1"/>
    </xf>
    <xf numFmtId="165" fontId="9" fillId="7" borderId="6" xfId="0" applyNumberFormat="1" applyFont="1" applyFill="1" applyBorder="1" applyAlignment="1">
      <alignment horizontal="left" vertical="center" wrapText="1"/>
    </xf>
    <xf numFmtId="14" fontId="16" fillId="8" borderId="0" xfId="0" applyNumberFormat="1" applyFont="1" applyFill="1"/>
  </cellXfs>
  <cellStyles count="2">
    <cellStyle name="Normal" xfId="0" builtinId="0"/>
    <cellStyle name="Normal 3" xfId="1"/>
  </cellStyles>
  <dxfs count="4">
    <dxf>
      <font>
        <b/>
        <i val="0"/>
        <color rgb="FF02C5EC"/>
      </font>
    </dxf>
    <dxf>
      <font>
        <b/>
        <i val="0"/>
        <color rgb="FFFF0000"/>
      </font>
    </dxf>
    <dxf>
      <fill>
        <patternFill>
          <bgColor theme="0" tint="-0.24994659260841701"/>
        </patternFill>
      </fill>
    </dxf>
    <dxf>
      <font>
        <color theme="0"/>
      </font>
      <fill>
        <gradientFill degree="90">
          <stop position="0">
            <color rgb="FF0070C0"/>
          </stop>
          <stop position="0.5">
            <color rgb="FF00B0F0"/>
          </stop>
          <stop position="1">
            <color rgb="FF0070C0"/>
          </stop>
        </gradient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777777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F1F2F5"/>
      <rgbColor rgb="00008080"/>
      <rgbColor rgb="00DDDDDD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D5E9FF"/>
      <rgbColor rgb="00CCFFCC"/>
      <rgbColor rgb="00FFEECD"/>
      <rgbColor rgb="00F7FBFF"/>
      <rgbColor rgb="00FF99CC"/>
      <rgbColor rgb="00CC99FF"/>
      <rgbColor rgb="00FFCC99"/>
      <rgbColor rgb="003366FF"/>
      <rgbColor rgb="0033CCCC"/>
      <rgbColor rgb="00D7E3C3"/>
      <rgbColor rgb="00FFCC00"/>
      <rgbColor rgb="00FF9900"/>
      <rgbColor rgb="00FF6600"/>
      <rgbColor rgb="00717789"/>
      <rgbColor rgb="00969696"/>
      <rgbColor rgb="00003366"/>
      <rgbColor rgb="00F3F8E8"/>
      <rgbColor rgb="00003300"/>
      <rgbColor rgb="00333300"/>
      <rgbColor rgb="00993300"/>
      <rgbColor rgb="00993366"/>
      <rgbColor rgb="00333399"/>
      <rgbColor rgb="004B4B4B"/>
    </indexedColors>
    <mruColors>
      <color rgb="FF02C5EC"/>
      <color rgb="FFEB03A9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xecutive">
      <a:majorFont>
        <a:latin typeface="Century Gothic"/>
        <a:ea typeface=""/>
        <a:cs typeface=""/>
        <a:font script="Jpan" typeface="HGｺﾞｼｯｸM"/>
        <a:font script="Hang" typeface="HY중고딕"/>
        <a:font script="Hans" typeface="幼圆"/>
        <a:font script="Hant" typeface="微軟正黑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Palatino Linotype"/>
        <a:ea typeface=""/>
        <a:cs typeface=""/>
        <a:font script="Jpan" typeface="HGS明朝E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Browalli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enableFormatConditionsCalculation="0">
    <tabColor indexed="50"/>
  </sheetPr>
  <dimension ref="A1:BL29"/>
  <sheetViews>
    <sheetView tabSelected="1" zoomScale="90" zoomScaleNormal="90" workbookViewId="0">
      <selection activeCell="AY23" sqref="AY23"/>
    </sheetView>
  </sheetViews>
  <sheetFormatPr baseColWidth="10" defaultColWidth="9.140625" defaultRowHeight="13.5"/>
  <cols>
    <col min="1" max="1" width="3.7109375" style="2" customWidth="1"/>
    <col min="2" max="32" width="5.42578125" style="2" customWidth="1"/>
    <col min="33" max="33" width="4.7109375" style="2" customWidth="1"/>
    <col min="34" max="43" width="3.7109375" style="2" customWidth="1"/>
    <col min="44" max="47" width="9.140625" style="2"/>
    <col min="48" max="49" width="19.5703125" customWidth="1"/>
    <col min="50" max="50" width="11.5703125" bestFit="1" customWidth="1"/>
    <col min="51" max="54" width="11.42578125"/>
    <col min="55" max="267" width="9.140625" style="2"/>
    <col min="268" max="268" width="3.7109375" style="2" customWidth="1"/>
    <col min="269" max="275" width="5.42578125" style="2" customWidth="1"/>
    <col min="276" max="276" width="3.7109375" style="2" customWidth="1"/>
    <col min="277" max="283" width="5.42578125" style="2" customWidth="1"/>
    <col min="284" max="284" width="3.7109375" style="2" customWidth="1"/>
    <col min="285" max="291" width="5.42578125" style="2" customWidth="1"/>
    <col min="292" max="292" width="3.7109375" style="2" customWidth="1"/>
    <col min="293" max="523" width="9.140625" style="2"/>
    <col min="524" max="524" width="3.7109375" style="2" customWidth="1"/>
    <col min="525" max="531" width="5.42578125" style="2" customWidth="1"/>
    <col min="532" max="532" width="3.7109375" style="2" customWidth="1"/>
    <col min="533" max="539" width="5.42578125" style="2" customWidth="1"/>
    <col min="540" max="540" width="3.7109375" style="2" customWidth="1"/>
    <col min="541" max="547" width="5.42578125" style="2" customWidth="1"/>
    <col min="548" max="548" width="3.7109375" style="2" customWidth="1"/>
    <col min="549" max="779" width="9.140625" style="2"/>
    <col min="780" max="780" width="3.7109375" style="2" customWidth="1"/>
    <col min="781" max="787" width="5.42578125" style="2" customWidth="1"/>
    <col min="788" max="788" width="3.7109375" style="2" customWidth="1"/>
    <col min="789" max="795" width="5.42578125" style="2" customWidth="1"/>
    <col min="796" max="796" width="3.7109375" style="2" customWidth="1"/>
    <col min="797" max="803" width="5.42578125" style="2" customWidth="1"/>
    <col min="804" max="804" width="3.7109375" style="2" customWidth="1"/>
    <col min="805" max="1035" width="9.140625" style="2"/>
    <col min="1036" max="1036" width="3.7109375" style="2" customWidth="1"/>
    <col min="1037" max="1043" width="5.42578125" style="2" customWidth="1"/>
    <col min="1044" max="1044" width="3.7109375" style="2" customWidth="1"/>
    <col min="1045" max="1051" width="5.42578125" style="2" customWidth="1"/>
    <col min="1052" max="1052" width="3.7109375" style="2" customWidth="1"/>
    <col min="1053" max="1059" width="5.42578125" style="2" customWidth="1"/>
    <col min="1060" max="1060" width="3.7109375" style="2" customWidth="1"/>
    <col min="1061" max="1291" width="9.140625" style="2"/>
    <col min="1292" max="1292" width="3.7109375" style="2" customWidth="1"/>
    <col min="1293" max="1299" width="5.42578125" style="2" customWidth="1"/>
    <col min="1300" max="1300" width="3.7109375" style="2" customWidth="1"/>
    <col min="1301" max="1307" width="5.42578125" style="2" customWidth="1"/>
    <col min="1308" max="1308" width="3.7109375" style="2" customWidth="1"/>
    <col min="1309" max="1315" width="5.42578125" style="2" customWidth="1"/>
    <col min="1316" max="1316" width="3.7109375" style="2" customWidth="1"/>
    <col min="1317" max="1547" width="9.140625" style="2"/>
    <col min="1548" max="1548" width="3.7109375" style="2" customWidth="1"/>
    <col min="1549" max="1555" width="5.42578125" style="2" customWidth="1"/>
    <col min="1556" max="1556" width="3.7109375" style="2" customWidth="1"/>
    <col min="1557" max="1563" width="5.42578125" style="2" customWidth="1"/>
    <col min="1564" max="1564" width="3.7109375" style="2" customWidth="1"/>
    <col min="1565" max="1571" width="5.42578125" style="2" customWidth="1"/>
    <col min="1572" max="1572" width="3.7109375" style="2" customWidth="1"/>
    <col min="1573" max="1803" width="9.140625" style="2"/>
    <col min="1804" max="1804" width="3.7109375" style="2" customWidth="1"/>
    <col min="1805" max="1811" width="5.42578125" style="2" customWidth="1"/>
    <col min="1812" max="1812" width="3.7109375" style="2" customWidth="1"/>
    <col min="1813" max="1819" width="5.42578125" style="2" customWidth="1"/>
    <col min="1820" max="1820" width="3.7109375" style="2" customWidth="1"/>
    <col min="1821" max="1827" width="5.42578125" style="2" customWidth="1"/>
    <col min="1828" max="1828" width="3.7109375" style="2" customWidth="1"/>
    <col min="1829" max="2059" width="9.140625" style="2"/>
    <col min="2060" max="2060" width="3.7109375" style="2" customWidth="1"/>
    <col min="2061" max="2067" width="5.42578125" style="2" customWidth="1"/>
    <col min="2068" max="2068" width="3.7109375" style="2" customWidth="1"/>
    <col min="2069" max="2075" width="5.42578125" style="2" customWidth="1"/>
    <col min="2076" max="2076" width="3.7109375" style="2" customWidth="1"/>
    <col min="2077" max="2083" width="5.42578125" style="2" customWidth="1"/>
    <col min="2084" max="2084" width="3.7109375" style="2" customWidth="1"/>
    <col min="2085" max="2315" width="9.140625" style="2"/>
    <col min="2316" max="2316" width="3.7109375" style="2" customWidth="1"/>
    <col min="2317" max="2323" width="5.42578125" style="2" customWidth="1"/>
    <col min="2324" max="2324" width="3.7109375" style="2" customWidth="1"/>
    <col min="2325" max="2331" width="5.42578125" style="2" customWidth="1"/>
    <col min="2332" max="2332" width="3.7109375" style="2" customWidth="1"/>
    <col min="2333" max="2339" width="5.42578125" style="2" customWidth="1"/>
    <col min="2340" max="2340" width="3.7109375" style="2" customWidth="1"/>
    <col min="2341" max="2571" width="9.140625" style="2"/>
    <col min="2572" max="2572" width="3.7109375" style="2" customWidth="1"/>
    <col min="2573" max="2579" width="5.42578125" style="2" customWidth="1"/>
    <col min="2580" max="2580" width="3.7109375" style="2" customWidth="1"/>
    <col min="2581" max="2587" width="5.42578125" style="2" customWidth="1"/>
    <col min="2588" max="2588" width="3.7109375" style="2" customWidth="1"/>
    <col min="2589" max="2595" width="5.42578125" style="2" customWidth="1"/>
    <col min="2596" max="2596" width="3.7109375" style="2" customWidth="1"/>
    <col min="2597" max="2827" width="9.140625" style="2"/>
    <col min="2828" max="2828" width="3.7109375" style="2" customWidth="1"/>
    <col min="2829" max="2835" width="5.42578125" style="2" customWidth="1"/>
    <col min="2836" max="2836" width="3.7109375" style="2" customWidth="1"/>
    <col min="2837" max="2843" width="5.42578125" style="2" customWidth="1"/>
    <col min="2844" max="2844" width="3.7109375" style="2" customWidth="1"/>
    <col min="2845" max="2851" width="5.42578125" style="2" customWidth="1"/>
    <col min="2852" max="2852" width="3.7109375" style="2" customWidth="1"/>
    <col min="2853" max="3083" width="9.140625" style="2"/>
    <col min="3084" max="3084" width="3.7109375" style="2" customWidth="1"/>
    <col min="3085" max="3091" width="5.42578125" style="2" customWidth="1"/>
    <col min="3092" max="3092" width="3.7109375" style="2" customWidth="1"/>
    <col min="3093" max="3099" width="5.42578125" style="2" customWidth="1"/>
    <col min="3100" max="3100" width="3.7109375" style="2" customWidth="1"/>
    <col min="3101" max="3107" width="5.42578125" style="2" customWidth="1"/>
    <col min="3108" max="3108" width="3.7109375" style="2" customWidth="1"/>
    <col min="3109" max="3339" width="9.140625" style="2"/>
    <col min="3340" max="3340" width="3.7109375" style="2" customWidth="1"/>
    <col min="3341" max="3347" width="5.42578125" style="2" customWidth="1"/>
    <col min="3348" max="3348" width="3.7109375" style="2" customWidth="1"/>
    <col min="3349" max="3355" width="5.42578125" style="2" customWidth="1"/>
    <col min="3356" max="3356" width="3.7109375" style="2" customWidth="1"/>
    <col min="3357" max="3363" width="5.42578125" style="2" customWidth="1"/>
    <col min="3364" max="3364" width="3.7109375" style="2" customWidth="1"/>
    <col min="3365" max="3595" width="9.140625" style="2"/>
    <col min="3596" max="3596" width="3.7109375" style="2" customWidth="1"/>
    <col min="3597" max="3603" width="5.42578125" style="2" customWidth="1"/>
    <col min="3604" max="3604" width="3.7109375" style="2" customWidth="1"/>
    <col min="3605" max="3611" width="5.42578125" style="2" customWidth="1"/>
    <col min="3612" max="3612" width="3.7109375" style="2" customWidth="1"/>
    <col min="3613" max="3619" width="5.42578125" style="2" customWidth="1"/>
    <col min="3620" max="3620" width="3.7109375" style="2" customWidth="1"/>
    <col min="3621" max="3851" width="9.140625" style="2"/>
    <col min="3852" max="3852" width="3.7109375" style="2" customWidth="1"/>
    <col min="3853" max="3859" width="5.42578125" style="2" customWidth="1"/>
    <col min="3860" max="3860" width="3.7109375" style="2" customWidth="1"/>
    <col min="3861" max="3867" width="5.42578125" style="2" customWidth="1"/>
    <col min="3868" max="3868" width="3.7109375" style="2" customWidth="1"/>
    <col min="3869" max="3875" width="5.42578125" style="2" customWidth="1"/>
    <col min="3876" max="3876" width="3.7109375" style="2" customWidth="1"/>
    <col min="3877" max="4107" width="9.140625" style="2"/>
    <col min="4108" max="4108" width="3.7109375" style="2" customWidth="1"/>
    <col min="4109" max="4115" width="5.42578125" style="2" customWidth="1"/>
    <col min="4116" max="4116" width="3.7109375" style="2" customWidth="1"/>
    <col min="4117" max="4123" width="5.42578125" style="2" customWidth="1"/>
    <col min="4124" max="4124" width="3.7109375" style="2" customWidth="1"/>
    <col min="4125" max="4131" width="5.42578125" style="2" customWidth="1"/>
    <col min="4132" max="4132" width="3.7109375" style="2" customWidth="1"/>
    <col min="4133" max="4363" width="9.140625" style="2"/>
    <col min="4364" max="4364" width="3.7109375" style="2" customWidth="1"/>
    <col min="4365" max="4371" width="5.42578125" style="2" customWidth="1"/>
    <col min="4372" max="4372" width="3.7109375" style="2" customWidth="1"/>
    <col min="4373" max="4379" width="5.42578125" style="2" customWidth="1"/>
    <col min="4380" max="4380" width="3.7109375" style="2" customWidth="1"/>
    <col min="4381" max="4387" width="5.42578125" style="2" customWidth="1"/>
    <col min="4388" max="4388" width="3.7109375" style="2" customWidth="1"/>
    <col min="4389" max="4619" width="9.140625" style="2"/>
    <col min="4620" max="4620" width="3.7109375" style="2" customWidth="1"/>
    <col min="4621" max="4627" width="5.42578125" style="2" customWidth="1"/>
    <col min="4628" max="4628" width="3.7109375" style="2" customWidth="1"/>
    <col min="4629" max="4635" width="5.42578125" style="2" customWidth="1"/>
    <col min="4636" max="4636" width="3.7109375" style="2" customWidth="1"/>
    <col min="4637" max="4643" width="5.42578125" style="2" customWidth="1"/>
    <col min="4644" max="4644" width="3.7109375" style="2" customWidth="1"/>
    <col min="4645" max="4875" width="9.140625" style="2"/>
    <col min="4876" max="4876" width="3.7109375" style="2" customWidth="1"/>
    <col min="4877" max="4883" width="5.42578125" style="2" customWidth="1"/>
    <col min="4884" max="4884" width="3.7109375" style="2" customWidth="1"/>
    <col min="4885" max="4891" width="5.42578125" style="2" customWidth="1"/>
    <col min="4892" max="4892" width="3.7109375" style="2" customWidth="1"/>
    <col min="4893" max="4899" width="5.42578125" style="2" customWidth="1"/>
    <col min="4900" max="4900" width="3.7109375" style="2" customWidth="1"/>
    <col min="4901" max="5131" width="9.140625" style="2"/>
    <col min="5132" max="5132" width="3.7109375" style="2" customWidth="1"/>
    <col min="5133" max="5139" width="5.42578125" style="2" customWidth="1"/>
    <col min="5140" max="5140" width="3.7109375" style="2" customWidth="1"/>
    <col min="5141" max="5147" width="5.42578125" style="2" customWidth="1"/>
    <col min="5148" max="5148" width="3.7109375" style="2" customWidth="1"/>
    <col min="5149" max="5155" width="5.42578125" style="2" customWidth="1"/>
    <col min="5156" max="5156" width="3.7109375" style="2" customWidth="1"/>
    <col min="5157" max="5387" width="9.140625" style="2"/>
    <col min="5388" max="5388" width="3.7109375" style="2" customWidth="1"/>
    <col min="5389" max="5395" width="5.42578125" style="2" customWidth="1"/>
    <col min="5396" max="5396" width="3.7109375" style="2" customWidth="1"/>
    <col min="5397" max="5403" width="5.42578125" style="2" customWidth="1"/>
    <col min="5404" max="5404" width="3.7109375" style="2" customWidth="1"/>
    <col min="5405" max="5411" width="5.42578125" style="2" customWidth="1"/>
    <col min="5412" max="5412" width="3.7109375" style="2" customWidth="1"/>
    <col min="5413" max="5643" width="9.140625" style="2"/>
    <col min="5644" max="5644" width="3.7109375" style="2" customWidth="1"/>
    <col min="5645" max="5651" width="5.42578125" style="2" customWidth="1"/>
    <col min="5652" max="5652" width="3.7109375" style="2" customWidth="1"/>
    <col min="5653" max="5659" width="5.42578125" style="2" customWidth="1"/>
    <col min="5660" max="5660" width="3.7109375" style="2" customWidth="1"/>
    <col min="5661" max="5667" width="5.42578125" style="2" customWidth="1"/>
    <col min="5668" max="5668" width="3.7109375" style="2" customWidth="1"/>
    <col min="5669" max="5899" width="9.140625" style="2"/>
    <col min="5900" max="5900" width="3.7109375" style="2" customWidth="1"/>
    <col min="5901" max="5907" width="5.42578125" style="2" customWidth="1"/>
    <col min="5908" max="5908" width="3.7109375" style="2" customWidth="1"/>
    <col min="5909" max="5915" width="5.42578125" style="2" customWidth="1"/>
    <col min="5916" max="5916" width="3.7109375" style="2" customWidth="1"/>
    <col min="5917" max="5923" width="5.42578125" style="2" customWidth="1"/>
    <col min="5924" max="5924" width="3.7109375" style="2" customWidth="1"/>
    <col min="5925" max="6155" width="9.140625" style="2"/>
    <col min="6156" max="6156" width="3.7109375" style="2" customWidth="1"/>
    <col min="6157" max="6163" width="5.42578125" style="2" customWidth="1"/>
    <col min="6164" max="6164" width="3.7109375" style="2" customWidth="1"/>
    <col min="6165" max="6171" width="5.42578125" style="2" customWidth="1"/>
    <col min="6172" max="6172" width="3.7109375" style="2" customWidth="1"/>
    <col min="6173" max="6179" width="5.42578125" style="2" customWidth="1"/>
    <col min="6180" max="6180" width="3.7109375" style="2" customWidth="1"/>
    <col min="6181" max="6411" width="9.140625" style="2"/>
    <col min="6412" max="6412" width="3.7109375" style="2" customWidth="1"/>
    <col min="6413" max="6419" width="5.42578125" style="2" customWidth="1"/>
    <col min="6420" max="6420" width="3.7109375" style="2" customWidth="1"/>
    <col min="6421" max="6427" width="5.42578125" style="2" customWidth="1"/>
    <col min="6428" max="6428" width="3.7109375" style="2" customWidth="1"/>
    <col min="6429" max="6435" width="5.42578125" style="2" customWidth="1"/>
    <col min="6436" max="6436" width="3.7109375" style="2" customWidth="1"/>
    <col min="6437" max="6667" width="9.140625" style="2"/>
    <col min="6668" max="6668" width="3.7109375" style="2" customWidth="1"/>
    <col min="6669" max="6675" width="5.42578125" style="2" customWidth="1"/>
    <col min="6676" max="6676" width="3.7109375" style="2" customWidth="1"/>
    <col min="6677" max="6683" width="5.42578125" style="2" customWidth="1"/>
    <col min="6684" max="6684" width="3.7109375" style="2" customWidth="1"/>
    <col min="6685" max="6691" width="5.42578125" style="2" customWidth="1"/>
    <col min="6692" max="6692" width="3.7109375" style="2" customWidth="1"/>
    <col min="6693" max="6923" width="9.140625" style="2"/>
    <col min="6924" max="6924" width="3.7109375" style="2" customWidth="1"/>
    <col min="6925" max="6931" width="5.42578125" style="2" customWidth="1"/>
    <col min="6932" max="6932" width="3.7109375" style="2" customWidth="1"/>
    <col min="6933" max="6939" width="5.42578125" style="2" customWidth="1"/>
    <col min="6940" max="6940" width="3.7109375" style="2" customWidth="1"/>
    <col min="6941" max="6947" width="5.42578125" style="2" customWidth="1"/>
    <col min="6948" max="6948" width="3.7109375" style="2" customWidth="1"/>
    <col min="6949" max="7179" width="9.140625" style="2"/>
    <col min="7180" max="7180" width="3.7109375" style="2" customWidth="1"/>
    <col min="7181" max="7187" width="5.42578125" style="2" customWidth="1"/>
    <col min="7188" max="7188" width="3.7109375" style="2" customWidth="1"/>
    <col min="7189" max="7195" width="5.42578125" style="2" customWidth="1"/>
    <col min="7196" max="7196" width="3.7109375" style="2" customWidth="1"/>
    <col min="7197" max="7203" width="5.42578125" style="2" customWidth="1"/>
    <col min="7204" max="7204" width="3.7109375" style="2" customWidth="1"/>
    <col min="7205" max="7435" width="9.140625" style="2"/>
    <col min="7436" max="7436" width="3.7109375" style="2" customWidth="1"/>
    <col min="7437" max="7443" width="5.42578125" style="2" customWidth="1"/>
    <col min="7444" max="7444" width="3.7109375" style="2" customWidth="1"/>
    <col min="7445" max="7451" width="5.42578125" style="2" customWidth="1"/>
    <col min="7452" max="7452" width="3.7109375" style="2" customWidth="1"/>
    <col min="7453" max="7459" width="5.42578125" style="2" customWidth="1"/>
    <col min="7460" max="7460" width="3.7109375" style="2" customWidth="1"/>
    <col min="7461" max="7691" width="9.140625" style="2"/>
    <col min="7692" max="7692" width="3.7109375" style="2" customWidth="1"/>
    <col min="7693" max="7699" width="5.42578125" style="2" customWidth="1"/>
    <col min="7700" max="7700" width="3.7109375" style="2" customWidth="1"/>
    <col min="7701" max="7707" width="5.42578125" style="2" customWidth="1"/>
    <col min="7708" max="7708" width="3.7109375" style="2" customWidth="1"/>
    <col min="7709" max="7715" width="5.42578125" style="2" customWidth="1"/>
    <col min="7716" max="7716" width="3.7109375" style="2" customWidth="1"/>
    <col min="7717" max="7947" width="9.140625" style="2"/>
    <col min="7948" max="7948" width="3.7109375" style="2" customWidth="1"/>
    <col min="7949" max="7955" width="5.42578125" style="2" customWidth="1"/>
    <col min="7956" max="7956" width="3.7109375" style="2" customWidth="1"/>
    <col min="7957" max="7963" width="5.42578125" style="2" customWidth="1"/>
    <col min="7964" max="7964" width="3.7109375" style="2" customWidth="1"/>
    <col min="7965" max="7971" width="5.42578125" style="2" customWidth="1"/>
    <col min="7972" max="7972" width="3.7109375" style="2" customWidth="1"/>
    <col min="7973" max="8203" width="9.140625" style="2"/>
    <col min="8204" max="8204" width="3.7109375" style="2" customWidth="1"/>
    <col min="8205" max="8211" width="5.42578125" style="2" customWidth="1"/>
    <col min="8212" max="8212" width="3.7109375" style="2" customWidth="1"/>
    <col min="8213" max="8219" width="5.42578125" style="2" customWidth="1"/>
    <col min="8220" max="8220" width="3.7109375" style="2" customWidth="1"/>
    <col min="8221" max="8227" width="5.42578125" style="2" customWidth="1"/>
    <col min="8228" max="8228" width="3.7109375" style="2" customWidth="1"/>
    <col min="8229" max="8459" width="9.140625" style="2"/>
    <col min="8460" max="8460" width="3.7109375" style="2" customWidth="1"/>
    <col min="8461" max="8467" width="5.42578125" style="2" customWidth="1"/>
    <col min="8468" max="8468" width="3.7109375" style="2" customWidth="1"/>
    <col min="8469" max="8475" width="5.42578125" style="2" customWidth="1"/>
    <col min="8476" max="8476" width="3.7109375" style="2" customWidth="1"/>
    <col min="8477" max="8483" width="5.42578125" style="2" customWidth="1"/>
    <col min="8484" max="8484" width="3.7109375" style="2" customWidth="1"/>
    <col min="8485" max="8715" width="9.140625" style="2"/>
    <col min="8716" max="8716" width="3.7109375" style="2" customWidth="1"/>
    <col min="8717" max="8723" width="5.42578125" style="2" customWidth="1"/>
    <col min="8724" max="8724" width="3.7109375" style="2" customWidth="1"/>
    <col min="8725" max="8731" width="5.42578125" style="2" customWidth="1"/>
    <col min="8732" max="8732" width="3.7109375" style="2" customWidth="1"/>
    <col min="8733" max="8739" width="5.42578125" style="2" customWidth="1"/>
    <col min="8740" max="8740" width="3.7109375" style="2" customWidth="1"/>
    <col min="8741" max="8971" width="9.140625" style="2"/>
    <col min="8972" max="8972" width="3.7109375" style="2" customWidth="1"/>
    <col min="8973" max="8979" width="5.42578125" style="2" customWidth="1"/>
    <col min="8980" max="8980" width="3.7109375" style="2" customWidth="1"/>
    <col min="8981" max="8987" width="5.42578125" style="2" customWidth="1"/>
    <col min="8988" max="8988" width="3.7109375" style="2" customWidth="1"/>
    <col min="8989" max="8995" width="5.42578125" style="2" customWidth="1"/>
    <col min="8996" max="8996" width="3.7109375" style="2" customWidth="1"/>
    <col min="8997" max="9227" width="9.140625" style="2"/>
    <col min="9228" max="9228" width="3.7109375" style="2" customWidth="1"/>
    <col min="9229" max="9235" width="5.42578125" style="2" customWidth="1"/>
    <col min="9236" max="9236" width="3.7109375" style="2" customWidth="1"/>
    <col min="9237" max="9243" width="5.42578125" style="2" customWidth="1"/>
    <col min="9244" max="9244" width="3.7109375" style="2" customWidth="1"/>
    <col min="9245" max="9251" width="5.42578125" style="2" customWidth="1"/>
    <col min="9252" max="9252" width="3.7109375" style="2" customWidth="1"/>
    <col min="9253" max="9483" width="9.140625" style="2"/>
    <col min="9484" max="9484" width="3.7109375" style="2" customWidth="1"/>
    <col min="9485" max="9491" width="5.42578125" style="2" customWidth="1"/>
    <col min="9492" max="9492" width="3.7109375" style="2" customWidth="1"/>
    <col min="9493" max="9499" width="5.42578125" style="2" customWidth="1"/>
    <col min="9500" max="9500" width="3.7109375" style="2" customWidth="1"/>
    <col min="9501" max="9507" width="5.42578125" style="2" customWidth="1"/>
    <col min="9508" max="9508" width="3.7109375" style="2" customWidth="1"/>
    <col min="9509" max="9739" width="9.140625" style="2"/>
    <col min="9740" max="9740" width="3.7109375" style="2" customWidth="1"/>
    <col min="9741" max="9747" width="5.42578125" style="2" customWidth="1"/>
    <col min="9748" max="9748" width="3.7109375" style="2" customWidth="1"/>
    <col min="9749" max="9755" width="5.42578125" style="2" customWidth="1"/>
    <col min="9756" max="9756" width="3.7109375" style="2" customWidth="1"/>
    <col min="9757" max="9763" width="5.42578125" style="2" customWidth="1"/>
    <col min="9764" max="9764" width="3.7109375" style="2" customWidth="1"/>
    <col min="9765" max="9995" width="9.140625" style="2"/>
    <col min="9996" max="9996" width="3.7109375" style="2" customWidth="1"/>
    <col min="9997" max="10003" width="5.42578125" style="2" customWidth="1"/>
    <col min="10004" max="10004" width="3.7109375" style="2" customWidth="1"/>
    <col min="10005" max="10011" width="5.42578125" style="2" customWidth="1"/>
    <col min="10012" max="10012" width="3.7109375" style="2" customWidth="1"/>
    <col min="10013" max="10019" width="5.42578125" style="2" customWidth="1"/>
    <col min="10020" max="10020" width="3.7109375" style="2" customWidth="1"/>
    <col min="10021" max="10251" width="9.140625" style="2"/>
    <col min="10252" max="10252" width="3.7109375" style="2" customWidth="1"/>
    <col min="10253" max="10259" width="5.42578125" style="2" customWidth="1"/>
    <col min="10260" max="10260" width="3.7109375" style="2" customWidth="1"/>
    <col min="10261" max="10267" width="5.42578125" style="2" customWidth="1"/>
    <col min="10268" max="10268" width="3.7109375" style="2" customWidth="1"/>
    <col min="10269" max="10275" width="5.42578125" style="2" customWidth="1"/>
    <col min="10276" max="10276" width="3.7109375" style="2" customWidth="1"/>
    <col min="10277" max="10507" width="9.140625" style="2"/>
    <col min="10508" max="10508" width="3.7109375" style="2" customWidth="1"/>
    <col min="10509" max="10515" width="5.42578125" style="2" customWidth="1"/>
    <col min="10516" max="10516" width="3.7109375" style="2" customWidth="1"/>
    <col min="10517" max="10523" width="5.42578125" style="2" customWidth="1"/>
    <col min="10524" max="10524" width="3.7109375" style="2" customWidth="1"/>
    <col min="10525" max="10531" width="5.42578125" style="2" customWidth="1"/>
    <col min="10532" max="10532" width="3.7109375" style="2" customWidth="1"/>
    <col min="10533" max="10763" width="9.140625" style="2"/>
    <col min="10764" max="10764" width="3.7109375" style="2" customWidth="1"/>
    <col min="10765" max="10771" width="5.42578125" style="2" customWidth="1"/>
    <col min="10772" max="10772" width="3.7109375" style="2" customWidth="1"/>
    <col min="10773" max="10779" width="5.42578125" style="2" customWidth="1"/>
    <col min="10780" max="10780" width="3.7109375" style="2" customWidth="1"/>
    <col min="10781" max="10787" width="5.42578125" style="2" customWidth="1"/>
    <col min="10788" max="10788" width="3.7109375" style="2" customWidth="1"/>
    <col min="10789" max="11019" width="9.140625" style="2"/>
    <col min="11020" max="11020" width="3.7109375" style="2" customWidth="1"/>
    <col min="11021" max="11027" width="5.42578125" style="2" customWidth="1"/>
    <col min="11028" max="11028" width="3.7109375" style="2" customWidth="1"/>
    <col min="11029" max="11035" width="5.42578125" style="2" customWidth="1"/>
    <col min="11036" max="11036" width="3.7109375" style="2" customWidth="1"/>
    <col min="11037" max="11043" width="5.42578125" style="2" customWidth="1"/>
    <col min="11044" max="11044" width="3.7109375" style="2" customWidth="1"/>
    <col min="11045" max="11275" width="9.140625" style="2"/>
    <col min="11276" max="11276" width="3.7109375" style="2" customWidth="1"/>
    <col min="11277" max="11283" width="5.42578125" style="2" customWidth="1"/>
    <col min="11284" max="11284" width="3.7109375" style="2" customWidth="1"/>
    <col min="11285" max="11291" width="5.42578125" style="2" customWidth="1"/>
    <col min="11292" max="11292" width="3.7109375" style="2" customWidth="1"/>
    <col min="11293" max="11299" width="5.42578125" style="2" customWidth="1"/>
    <col min="11300" max="11300" width="3.7109375" style="2" customWidth="1"/>
    <col min="11301" max="11531" width="9.140625" style="2"/>
    <col min="11532" max="11532" width="3.7109375" style="2" customWidth="1"/>
    <col min="11533" max="11539" width="5.42578125" style="2" customWidth="1"/>
    <col min="11540" max="11540" width="3.7109375" style="2" customWidth="1"/>
    <col min="11541" max="11547" width="5.42578125" style="2" customWidth="1"/>
    <col min="11548" max="11548" width="3.7109375" style="2" customWidth="1"/>
    <col min="11549" max="11555" width="5.42578125" style="2" customWidth="1"/>
    <col min="11556" max="11556" width="3.7109375" style="2" customWidth="1"/>
    <col min="11557" max="11787" width="9.140625" style="2"/>
    <col min="11788" max="11788" width="3.7109375" style="2" customWidth="1"/>
    <col min="11789" max="11795" width="5.42578125" style="2" customWidth="1"/>
    <col min="11796" max="11796" width="3.7109375" style="2" customWidth="1"/>
    <col min="11797" max="11803" width="5.42578125" style="2" customWidth="1"/>
    <col min="11804" max="11804" width="3.7109375" style="2" customWidth="1"/>
    <col min="11805" max="11811" width="5.42578125" style="2" customWidth="1"/>
    <col min="11812" max="11812" width="3.7109375" style="2" customWidth="1"/>
    <col min="11813" max="12043" width="9.140625" style="2"/>
    <col min="12044" max="12044" width="3.7109375" style="2" customWidth="1"/>
    <col min="12045" max="12051" width="5.42578125" style="2" customWidth="1"/>
    <col min="12052" max="12052" width="3.7109375" style="2" customWidth="1"/>
    <col min="12053" max="12059" width="5.42578125" style="2" customWidth="1"/>
    <col min="12060" max="12060" width="3.7109375" style="2" customWidth="1"/>
    <col min="12061" max="12067" width="5.42578125" style="2" customWidth="1"/>
    <col min="12068" max="12068" width="3.7109375" style="2" customWidth="1"/>
    <col min="12069" max="12299" width="9.140625" style="2"/>
    <col min="12300" max="12300" width="3.7109375" style="2" customWidth="1"/>
    <col min="12301" max="12307" width="5.42578125" style="2" customWidth="1"/>
    <col min="12308" max="12308" width="3.7109375" style="2" customWidth="1"/>
    <col min="12309" max="12315" width="5.42578125" style="2" customWidth="1"/>
    <col min="12316" max="12316" width="3.7109375" style="2" customWidth="1"/>
    <col min="12317" max="12323" width="5.42578125" style="2" customWidth="1"/>
    <col min="12324" max="12324" width="3.7109375" style="2" customWidth="1"/>
    <col min="12325" max="12555" width="9.140625" style="2"/>
    <col min="12556" max="12556" width="3.7109375" style="2" customWidth="1"/>
    <col min="12557" max="12563" width="5.42578125" style="2" customWidth="1"/>
    <col min="12564" max="12564" width="3.7109375" style="2" customWidth="1"/>
    <col min="12565" max="12571" width="5.42578125" style="2" customWidth="1"/>
    <col min="12572" max="12572" width="3.7109375" style="2" customWidth="1"/>
    <col min="12573" max="12579" width="5.42578125" style="2" customWidth="1"/>
    <col min="12580" max="12580" width="3.7109375" style="2" customWidth="1"/>
    <col min="12581" max="12811" width="9.140625" style="2"/>
    <col min="12812" max="12812" width="3.7109375" style="2" customWidth="1"/>
    <col min="12813" max="12819" width="5.42578125" style="2" customWidth="1"/>
    <col min="12820" max="12820" width="3.7109375" style="2" customWidth="1"/>
    <col min="12821" max="12827" width="5.42578125" style="2" customWidth="1"/>
    <col min="12828" max="12828" width="3.7109375" style="2" customWidth="1"/>
    <col min="12829" max="12835" width="5.42578125" style="2" customWidth="1"/>
    <col min="12836" max="12836" width="3.7109375" style="2" customWidth="1"/>
    <col min="12837" max="13067" width="9.140625" style="2"/>
    <col min="13068" max="13068" width="3.7109375" style="2" customWidth="1"/>
    <col min="13069" max="13075" width="5.42578125" style="2" customWidth="1"/>
    <col min="13076" max="13076" width="3.7109375" style="2" customWidth="1"/>
    <col min="13077" max="13083" width="5.42578125" style="2" customWidth="1"/>
    <col min="13084" max="13084" width="3.7109375" style="2" customWidth="1"/>
    <col min="13085" max="13091" width="5.42578125" style="2" customWidth="1"/>
    <col min="13092" max="13092" width="3.7109375" style="2" customWidth="1"/>
    <col min="13093" max="13323" width="9.140625" style="2"/>
    <col min="13324" max="13324" width="3.7109375" style="2" customWidth="1"/>
    <col min="13325" max="13331" width="5.42578125" style="2" customWidth="1"/>
    <col min="13332" max="13332" width="3.7109375" style="2" customWidth="1"/>
    <col min="13333" max="13339" width="5.42578125" style="2" customWidth="1"/>
    <col min="13340" max="13340" width="3.7109375" style="2" customWidth="1"/>
    <col min="13341" max="13347" width="5.42578125" style="2" customWidth="1"/>
    <col min="13348" max="13348" width="3.7109375" style="2" customWidth="1"/>
    <col min="13349" max="13579" width="9.140625" style="2"/>
    <col min="13580" max="13580" width="3.7109375" style="2" customWidth="1"/>
    <col min="13581" max="13587" width="5.42578125" style="2" customWidth="1"/>
    <col min="13588" max="13588" width="3.7109375" style="2" customWidth="1"/>
    <col min="13589" max="13595" width="5.42578125" style="2" customWidth="1"/>
    <col min="13596" max="13596" width="3.7109375" style="2" customWidth="1"/>
    <col min="13597" max="13603" width="5.42578125" style="2" customWidth="1"/>
    <col min="13604" max="13604" width="3.7109375" style="2" customWidth="1"/>
    <col min="13605" max="13835" width="9.140625" style="2"/>
    <col min="13836" max="13836" width="3.7109375" style="2" customWidth="1"/>
    <col min="13837" max="13843" width="5.42578125" style="2" customWidth="1"/>
    <col min="13844" max="13844" width="3.7109375" style="2" customWidth="1"/>
    <col min="13845" max="13851" width="5.42578125" style="2" customWidth="1"/>
    <col min="13852" max="13852" width="3.7109375" style="2" customWidth="1"/>
    <col min="13853" max="13859" width="5.42578125" style="2" customWidth="1"/>
    <col min="13860" max="13860" width="3.7109375" style="2" customWidth="1"/>
    <col min="13861" max="14091" width="9.140625" style="2"/>
    <col min="14092" max="14092" width="3.7109375" style="2" customWidth="1"/>
    <col min="14093" max="14099" width="5.42578125" style="2" customWidth="1"/>
    <col min="14100" max="14100" width="3.7109375" style="2" customWidth="1"/>
    <col min="14101" max="14107" width="5.42578125" style="2" customWidth="1"/>
    <col min="14108" max="14108" width="3.7109375" style="2" customWidth="1"/>
    <col min="14109" max="14115" width="5.42578125" style="2" customWidth="1"/>
    <col min="14116" max="14116" width="3.7109375" style="2" customWidth="1"/>
    <col min="14117" max="14347" width="9.140625" style="2"/>
    <col min="14348" max="14348" width="3.7109375" style="2" customWidth="1"/>
    <col min="14349" max="14355" width="5.42578125" style="2" customWidth="1"/>
    <col min="14356" max="14356" width="3.7109375" style="2" customWidth="1"/>
    <col min="14357" max="14363" width="5.42578125" style="2" customWidth="1"/>
    <col min="14364" max="14364" width="3.7109375" style="2" customWidth="1"/>
    <col min="14365" max="14371" width="5.42578125" style="2" customWidth="1"/>
    <col min="14372" max="14372" width="3.7109375" style="2" customWidth="1"/>
    <col min="14373" max="14603" width="9.140625" style="2"/>
    <col min="14604" max="14604" width="3.7109375" style="2" customWidth="1"/>
    <col min="14605" max="14611" width="5.42578125" style="2" customWidth="1"/>
    <col min="14612" max="14612" width="3.7109375" style="2" customWidth="1"/>
    <col min="14613" max="14619" width="5.42578125" style="2" customWidth="1"/>
    <col min="14620" max="14620" width="3.7109375" style="2" customWidth="1"/>
    <col min="14621" max="14627" width="5.42578125" style="2" customWidth="1"/>
    <col min="14628" max="14628" width="3.7109375" style="2" customWidth="1"/>
    <col min="14629" max="14859" width="9.140625" style="2"/>
    <col min="14860" max="14860" width="3.7109375" style="2" customWidth="1"/>
    <col min="14861" max="14867" width="5.42578125" style="2" customWidth="1"/>
    <col min="14868" max="14868" width="3.7109375" style="2" customWidth="1"/>
    <col min="14869" max="14875" width="5.42578125" style="2" customWidth="1"/>
    <col min="14876" max="14876" width="3.7109375" style="2" customWidth="1"/>
    <col min="14877" max="14883" width="5.42578125" style="2" customWidth="1"/>
    <col min="14884" max="14884" width="3.7109375" style="2" customWidth="1"/>
    <col min="14885" max="15115" width="9.140625" style="2"/>
    <col min="15116" max="15116" width="3.7109375" style="2" customWidth="1"/>
    <col min="15117" max="15123" width="5.42578125" style="2" customWidth="1"/>
    <col min="15124" max="15124" width="3.7109375" style="2" customWidth="1"/>
    <col min="15125" max="15131" width="5.42578125" style="2" customWidth="1"/>
    <col min="15132" max="15132" width="3.7109375" style="2" customWidth="1"/>
    <col min="15133" max="15139" width="5.42578125" style="2" customWidth="1"/>
    <col min="15140" max="15140" width="3.7109375" style="2" customWidth="1"/>
    <col min="15141" max="15371" width="9.140625" style="2"/>
    <col min="15372" max="15372" width="3.7109375" style="2" customWidth="1"/>
    <col min="15373" max="15379" width="5.42578125" style="2" customWidth="1"/>
    <col min="15380" max="15380" width="3.7109375" style="2" customWidth="1"/>
    <col min="15381" max="15387" width="5.42578125" style="2" customWidth="1"/>
    <col min="15388" max="15388" width="3.7109375" style="2" customWidth="1"/>
    <col min="15389" max="15395" width="5.42578125" style="2" customWidth="1"/>
    <col min="15396" max="15396" width="3.7109375" style="2" customWidth="1"/>
    <col min="15397" max="15627" width="9.140625" style="2"/>
    <col min="15628" max="15628" width="3.7109375" style="2" customWidth="1"/>
    <col min="15629" max="15635" width="5.42578125" style="2" customWidth="1"/>
    <col min="15636" max="15636" width="3.7109375" style="2" customWidth="1"/>
    <col min="15637" max="15643" width="5.42578125" style="2" customWidth="1"/>
    <col min="15644" max="15644" width="3.7109375" style="2" customWidth="1"/>
    <col min="15645" max="15651" width="5.42578125" style="2" customWidth="1"/>
    <col min="15652" max="15652" width="3.7109375" style="2" customWidth="1"/>
    <col min="15653" max="15883" width="9.140625" style="2"/>
    <col min="15884" max="15884" width="3.7109375" style="2" customWidth="1"/>
    <col min="15885" max="15891" width="5.42578125" style="2" customWidth="1"/>
    <col min="15892" max="15892" width="3.7109375" style="2" customWidth="1"/>
    <col min="15893" max="15899" width="5.42578125" style="2" customWidth="1"/>
    <col min="15900" max="15900" width="3.7109375" style="2" customWidth="1"/>
    <col min="15901" max="15907" width="5.42578125" style="2" customWidth="1"/>
    <col min="15908" max="15908" width="3.7109375" style="2" customWidth="1"/>
    <col min="15909" max="16139" width="9.140625" style="2"/>
    <col min="16140" max="16140" width="3.7109375" style="2" customWidth="1"/>
    <col min="16141" max="16147" width="5.42578125" style="2" customWidth="1"/>
    <col min="16148" max="16148" width="3.7109375" style="2" customWidth="1"/>
    <col min="16149" max="16155" width="5.42578125" style="2" customWidth="1"/>
    <col min="16156" max="16156" width="3.7109375" style="2" customWidth="1"/>
    <col min="16157" max="16163" width="5.42578125" style="2" customWidth="1"/>
    <col min="16164" max="16164" width="3.7109375" style="2" customWidth="1"/>
    <col min="16165" max="16384" width="9.140625" style="2"/>
  </cols>
  <sheetData>
    <row r="1" spans="1:64">
      <c r="A1" s="40">
        <f>An_ref</f>
        <v>2017</v>
      </c>
      <c r="B1" s="40"/>
      <c r="H1" s="36" t="s">
        <v>11</v>
      </c>
      <c r="I1" s="36"/>
      <c r="J1" s="36"/>
      <c r="K1" s="36"/>
      <c r="L1" s="36"/>
      <c r="M1" s="36"/>
      <c r="N1" s="36"/>
      <c r="O1" s="36"/>
      <c r="P1" s="36"/>
      <c r="Q1" s="36"/>
      <c r="R1" s="36"/>
      <c r="S1" s="36"/>
      <c r="T1" s="36"/>
      <c r="U1" s="36">
        <v>2017</v>
      </c>
      <c r="V1" s="36"/>
      <c r="W1" s="36"/>
      <c r="X1" s="36"/>
      <c r="AT1" s="32"/>
      <c r="AV1" s="20" t="s">
        <v>0</v>
      </c>
      <c r="AW1" s="21">
        <f>DATE(An_ref,1,1)</f>
        <v>42736</v>
      </c>
      <c r="AX1" s="22">
        <v>42370</v>
      </c>
      <c r="AY1" s="22">
        <v>42370</v>
      </c>
      <c r="AZ1" s="22">
        <v>42370</v>
      </c>
    </row>
    <row r="2" spans="1:64" ht="42" customHeight="1">
      <c r="A2" s="40"/>
      <c r="B2" s="40"/>
      <c r="C2" s="5"/>
      <c r="D2" s="5"/>
      <c r="E2" s="5"/>
      <c r="F2" s="5"/>
      <c r="G2" s="6">
        <v>1900</v>
      </c>
      <c r="H2" s="36"/>
      <c r="I2" s="36"/>
      <c r="J2" s="36"/>
      <c r="K2" s="36"/>
      <c r="L2" s="36"/>
      <c r="M2" s="36"/>
      <c r="N2" s="36"/>
      <c r="O2" s="36"/>
      <c r="P2" s="36"/>
      <c r="Q2" s="36"/>
      <c r="R2" s="36"/>
      <c r="S2" s="36"/>
      <c r="T2" s="36"/>
      <c r="U2" s="36"/>
      <c r="V2" s="36"/>
      <c r="W2" s="36"/>
      <c r="X2" s="36"/>
      <c r="AT2" s="32"/>
      <c r="AV2" s="20" t="s">
        <v>2</v>
      </c>
      <c r="AW2" s="21">
        <f>DATE(An_ref,5,1)</f>
        <v>42856</v>
      </c>
      <c r="AX2" s="22">
        <v>42491</v>
      </c>
      <c r="AY2" s="22">
        <v>42491</v>
      </c>
      <c r="AZ2" s="22">
        <v>42491</v>
      </c>
      <c r="BB2" t="b">
        <f>OR(B6=$AW$1,B6=$AW$2,B6=$AW$3,B6=$AW$4,B6=$AW$5,B6=$AW$10,B6=$AW$11,B6=$AW$12,B6=$AW$13,B6=$AW$14,B6=$AW$15)</f>
        <v>0</v>
      </c>
    </row>
    <row r="3" spans="1:64" ht="51" customHeight="1">
      <c r="A3" s="4"/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AH3" s="30"/>
      <c r="AI3" s="30"/>
      <c r="AJ3" s="30"/>
      <c r="AK3" s="30"/>
      <c r="AL3" s="30"/>
      <c r="AM3" s="30"/>
      <c r="AN3" s="30"/>
      <c r="AO3" s="30"/>
      <c r="AP3" s="30"/>
      <c r="AQ3" s="30"/>
      <c r="AV3" s="23">
        <v>16565</v>
      </c>
      <c r="AW3" s="21">
        <f>DATE(An_ref,5,8)</f>
        <v>42863</v>
      </c>
      <c r="AX3" s="22">
        <v>42498</v>
      </c>
      <c r="AY3" s="22">
        <v>42498</v>
      </c>
      <c r="AZ3" s="22">
        <v>42498</v>
      </c>
    </row>
    <row r="4" spans="1:64" s="1" customFormat="1" ht="15" customHeight="1">
      <c r="B4" s="37">
        <f>EDATE(DATE(An_ref,1,1),0)</f>
        <v>42736</v>
      </c>
      <c r="C4" s="38"/>
      <c r="D4" s="38"/>
      <c r="E4" s="38"/>
      <c r="F4" s="38"/>
      <c r="G4" s="38"/>
      <c r="H4" s="39"/>
      <c r="J4" s="37">
        <f>EDATE(DATE(An_ref,1,1),1)</f>
        <v>42767</v>
      </c>
      <c r="K4" s="38"/>
      <c r="L4" s="38"/>
      <c r="M4" s="38"/>
      <c r="N4" s="38"/>
      <c r="O4" s="38"/>
      <c r="P4" s="39"/>
      <c r="R4" s="37">
        <f>EDATE(DATE(An_ref,1,1),2)</f>
        <v>42795</v>
      </c>
      <c r="S4" s="38"/>
      <c r="T4" s="38"/>
      <c r="U4" s="38"/>
      <c r="V4" s="38"/>
      <c r="W4" s="38"/>
      <c r="X4" s="39"/>
      <c r="Z4" s="37">
        <f>EDATE(DATE(An_ref,1,1),3)</f>
        <v>42826</v>
      </c>
      <c r="AA4" s="38"/>
      <c r="AB4" s="38"/>
      <c r="AC4" s="38"/>
      <c r="AD4" s="38"/>
      <c r="AE4" s="38"/>
      <c r="AF4" s="39"/>
      <c r="AH4" s="42"/>
      <c r="AI4" s="42"/>
      <c r="AJ4" s="42"/>
      <c r="AK4" s="42"/>
      <c r="AL4" s="42"/>
      <c r="AM4" s="42"/>
      <c r="AN4" s="42"/>
      <c r="AO4" s="42"/>
      <c r="AP4" s="42"/>
      <c r="AQ4" s="26"/>
      <c r="AR4" s="27"/>
      <c r="AV4" s="20" t="s">
        <v>5</v>
      </c>
      <c r="AW4" s="21">
        <f>DATE(An_ref,7,14)</f>
        <v>42930</v>
      </c>
      <c r="AX4" s="22">
        <v>42565</v>
      </c>
      <c r="AY4" s="22">
        <v>42565</v>
      </c>
      <c r="AZ4" s="22">
        <v>42565</v>
      </c>
      <c r="BK4"/>
      <c r="BL4"/>
    </row>
    <row r="5" spans="1:64" s="3" customFormat="1" ht="15" customHeight="1">
      <c r="B5" s="7" t="str">
        <f>UPPER(TEXT(B7,"jjj"))</f>
        <v>LUN</v>
      </c>
      <c r="C5" s="7" t="str">
        <f t="shared" ref="C5:H5" si="0">UPPER(TEXT(C7,"jjj"))</f>
        <v>MAR</v>
      </c>
      <c r="D5" s="7" t="str">
        <f t="shared" si="0"/>
        <v>MER</v>
      </c>
      <c r="E5" s="7" t="str">
        <f t="shared" si="0"/>
        <v>JEU</v>
      </c>
      <c r="F5" s="7" t="str">
        <f t="shared" si="0"/>
        <v>VEN</v>
      </c>
      <c r="G5" s="7" t="str">
        <f t="shared" si="0"/>
        <v>SAM</v>
      </c>
      <c r="H5" s="7" t="str">
        <f t="shared" si="0"/>
        <v>DIM</v>
      </c>
      <c r="J5" s="7" t="str">
        <f>UPPER(TEXT(J7,"jjj"))</f>
        <v>LUN</v>
      </c>
      <c r="K5" s="7" t="str">
        <f t="shared" ref="K5:P5" si="1">UPPER(TEXT(K7,"jjj"))</f>
        <v>MAR</v>
      </c>
      <c r="L5" s="7" t="str">
        <f t="shared" si="1"/>
        <v>MER</v>
      </c>
      <c r="M5" s="7" t="str">
        <f t="shared" si="1"/>
        <v>JEU</v>
      </c>
      <c r="N5" s="7" t="str">
        <f t="shared" si="1"/>
        <v>VEN</v>
      </c>
      <c r="O5" s="7" t="str">
        <f t="shared" si="1"/>
        <v>SAM</v>
      </c>
      <c r="P5" s="7" t="str">
        <f t="shared" si="1"/>
        <v>DIM</v>
      </c>
      <c r="R5" s="7" t="str">
        <f>UPPER(TEXT(R7,"jjj"))</f>
        <v>LUN</v>
      </c>
      <c r="S5" s="7" t="str">
        <f t="shared" ref="S5:X5" si="2">UPPER(TEXT(S7,"jjj"))</f>
        <v>MAR</v>
      </c>
      <c r="T5" s="7" t="str">
        <f t="shared" si="2"/>
        <v>MER</v>
      </c>
      <c r="U5" s="7" t="str">
        <f t="shared" si="2"/>
        <v>JEU</v>
      </c>
      <c r="V5" s="7" t="str">
        <f t="shared" si="2"/>
        <v>VEN</v>
      </c>
      <c r="W5" s="7" t="str">
        <f t="shared" si="2"/>
        <v>SAM</v>
      </c>
      <c r="X5" s="7" t="str">
        <f t="shared" si="2"/>
        <v>DIM</v>
      </c>
      <c r="Z5" s="7" t="str">
        <f>UPPER(TEXT(Z7,"jjj"))</f>
        <v>LUN</v>
      </c>
      <c r="AA5" s="7" t="str">
        <f t="shared" ref="AA5:AF5" si="3">UPPER(TEXT(AA7,"jjj"))</f>
        <v>MAR</v>
      </c>
      <c r="AB5" s="7" t="str">
        <f t="shared" si="3"/>
        <v>MER</v>
      </c>
      <c r="AC5" s="7" t="str">
        <f t="shared" si="3"/>
        <v>JEU</v>
      </c>
      <c r="AD5" s="7" t="str">
        <f t="shared" si="3"/>
        <v>VEN</v>
      </c>
      <c r="AE5" s="7" t="str">
        <f t="shared" si="3"/>
        <v>SAM</v>
      </c>
      <c r="AF5" s="7" t="str">
        <f t="shared" si="3"/>
        <v>DIM</v>
      </c>
      <c r="AH5" s="26"/>
      <c r="AI5" s="26"/>
      <c r="AJ5" s="26"/>
      <c r="AK5" s="26"/>
      <c r="AL5" s="26"/>
      <c r="AM5" s="26"/>
      <c r="AN5" s="26"/>
      <c r="AO5" s="26"/>
      <c r="AP5" s="26"/>
      <c r="AQ5" s="26"/>
      <c r="AR5" s="28"/>
      <c r="AV5" s="20" t="s">
        <v>8</v>
      </c>
      <c r="AW5" s="21">
        <f>DATE(An_ref,11,11)</f>
        <v>43050</v>
      </c>
      <c r="AX5" s="22">
        <v>42685</v>
      </c>
      <c r="AY5" s="22">
        <v>42685</v>
      </c>
      <c r="AZ5" s="22">
        <v>42685</v>
      </c>
      <c r="BK5"/>
      <c r="BL5"/>
    </row>
    <row r="6" spans="1:64" s="1" customFormat="1" ht="15" customHeight="1">
      <c r="B6" s="49" t="str">
        <f>IF(WEEKDAY(B4)=2,B4,"")</f>
        <v/>
      </c>
      <c r="C6" s="50" t="str">
        <f>IF(B6&lt;&gt;"",B6+1,IF(WEEKDAY(B4)=3,B4,""))</f>
        <v/>
      </c>
      <c r="D6" s="50" t="str">
        <f>IF(C6&lt;&gt;"",C6+1,IF(WEEKDAY(B4)=4,B4,""))</f>
        <v/>
      </c>
      <c r="E6" s="50" t="str">
        <f>IF(D6&lt;&gt;"",D6+1,IF(WEEKDAY(B4)=5,B4,""))</f>
        <v/>
      </c>
      <c r="F6" s="50" t="str">
        <f>IF(E6&lt;&gt;"",E6+1,IF(WEEKDAY(B4)=6,B4,""))</f>
        <v/>
      </c>
      <c r="G6" s="50" t="str">
        <f>IF(F6&lt;&gt;"",F6+1,IF(WEEKDAY(B4)=7,B4,""))</f>
        <v/>
      </c>
      <c r="H6" s="50">
        <f>IF(G6&lt;&gt;"",G6+1,IF(WEEKDAY(B4)=1,B4,""))</f>
        <v>42736</v>
      </c>
      <c r="J6" s="49" t="str">
        <f>IF(WEEKDAY(J4)=2,J4,"")</f>
        <v/>
      </c>
      <c r="K6" s="50" t="str">
        <f>IF(J6&lt;&gt;"",J6+1,IF(WEEKDAY(J4)=3,J4,""))</f>
        <v/>
      </c>
      <c r="L6" s="50">
        <f>IF(K6&lt;&gt;"",K6+1,IF(WEEKDAY(J4)=4,J4,""))</f>
        <v>42767</v>
      </c>
      <c r="M6" s="50">
        <f>IF(L6&lt;&gt;"",L6+1,IF(WEEKDAY(J4)=5,J4,""))</f>
        <v>42768</v>
      </c>
      <c r="N6" s="50">
        <f>IF(M6&lt;&gt;"",M6+1,IF(WEEKDAY(J4)=6,J4,""))</f>
        <v>42769</v>
      </c>
      <c r="O6" s="50">
        <f>IF(N6&lt;&gt;"",N6+1,IF(WEEKDAY(J4)=7,J4,""))</f>
        <v>42770</v>
      </c>
      <c r="P6" s="50">
        <f>IF(O6&lt;&gt;"",O6+1,IF(WEEKDAY(J4)=1,J4,""))</f>
        <v>42771</v>
      </c>
      <c r="R6" s="8" t="str">
        <f>IF(WEEKDAY(R4)=2,R4,"")</f>
        <v/>
      </c>
      <c r="S6" s="9" t="str">
        <f>IF(R6&lt;&gt;"",R6+1,IF(WEEKDAY(R4)=3,R4,""))</f>
        <v/>
      </c>
      <c r="T6" s="9">
        <f>IF(S6&lt;&gt;"",S6+1,IF(WEEKDAY(R4)=4,R4,""))</f>
        <v>42795</v>
      </c>
      <c r="U6" s="9">
        <f>IF(T6&lt;&gt;"",T6+1,IF(WEEKDAY(R4)=5,R4,""))</f>
        <v>42796</v>
      </c>
      <c r="V6" s="9">
        <f>IF(U6&lt;&gt;"",U6+1,IF(WEEKDAY(R4)=6,R4,""))</f>
        <v>42797</v>
      </c>
      <c r="W6" s="9">
        <f>IF(V6&lt;&gt;"",V6+1,IF(WEEKDAY(R4)=7,R4,""))</f>
        <v>42798</v>
      </c>
      <c r="X6" s="9">
        <f>IF(W6&lt;&gt;"",W6+1,IF(WEEKDAY(R4)=1,R4,""))</f>
        <v>42799</v>
      </c>
      <c r="Y6" s="2"/>
      <c r="Z6" s="8" t="str">
        <f>IF(WEEKDAY(Z4)=2,Z4,"")</f>
        <v/>
      </c>
      <c r="AA6" s="9" t="str">
        <f>IF(Z6&lt;&gt;"",Z6+1,IF(WEEKDAY(Z4)=3,Z4,""))</f>
        <v/>
      </c>
      <c r="AB6" s="9" t="str">
        <f>IF(AA6&lt;&gt;"",AA6+1,IF(WEEKDAY(Z4)=4,Z4,""))</f>
        <v/>
      </c>
      <c r="AC6" s="9" t="str">
        <f>IF(AB6&lt;&gt;"",AB6+1,IF(WEEKDAY(Z4)=5,Z4,""))</f>
        <v/>
      </c>
      <c r="AD6" s="9" t="str">
        <f>IF(AC6&lt;&gt;"",AC6+1,IF(WEEKDAY(Z4)=6,Z4,""))</f>
        <v/>
      </c>
      <c r="AE6" s="9">
        <f>IF(AD6&lt;&gt;"",AD6+1,IF(WEEKDAY(Z4)=7,Z4,""))</f>
        <v>42826</v>
      </c>
      <c r="AF6" s="9">
        <f>IF(AE6&lt;&gt;"",AE6+1,IF(WEEKDAY(Z4)=1,Z4,""))</f>
        <v>42827</v>
      </c>
      <c r="AH6" s="43"/>
      <c r="AI6" s="43"/>
      <c r="AJ6" s="43"/>
      <c r="AK6" s="43"/>
      <c r="AL6" s="43"/>
      <c r="AM6" s="43"/>
      <c r="AN6" s="43"/>
      <c r="AO6" s="43"/>
      <c r="AP6" s="43"/>
      <c r="AQ6" s="26"/>
      <c r="AR6" s="27"/>
      <c r="AV6" s="24"/>
      <c r="AW6" s="24"/>
      <c r="AX6" s="24"/>
      <c r="AY6" s="24"/>
      <c r="AZ6" s="24"/>
      <c r="BK6"/>
      <c r="BL6"/>
    </row>
    <row r="7" spans="1:64" s="1" customFormat="1" ht="15" customHeight="1">
      <c r="B7" s="49">
        <f>H6+1</f>
        <v>42737</v>
      </c>
      <c r="C7" s="49">
        <f t="shared" ref="C7:H7" si="4">B7+1</f>
        <v>42738</v>
      </c>
      <c r="D7" s="49">
        <f t="shared" si="4"/>
        <v>42739</v>
      </c>
      <c r="E7" s="49">
        <f t="shared" si="4"/>
        <v>42740</v>
      </c>
      <c r="F7" s="49">
        <f t="shared" si="4"/>
        <v>42741</v>
      </c>
      <c r="G7" s="49">
        <f t="shared" si="4"/>
        <v>42742</v>
      </c>
      <c r="H7" s="49">
        <f t="shared" si="4"/>
        <v>42743</v>
      </c>
      <c r="J7" s="49">
        <f>P6+1</f>
        <v>42772</v>
      </c>
      <c r="K7" s="49">
        <f t="shared" ref="K7:P7" si="5">J7+1</f>
        <v>42773</v>
      </c>
      <c r="L7" s="49">
        <f t="shared" si="5"/>
        <v>42774</v>
      </c>
      <c r="M7" s="49">
        <f t="shared" si="5"/>
        <v>42775</v>
      </c>
      <c r="N7" s="49">
        <f t="shared" si="5"/>
        <v>42776</v>
      </c>
      <c r="O7" s="49">
        <f t="shared" si="5"/>
        <v>42777</v>
      </c>
      <c r="P7" s="49">
        <f t="shared" si="5"/>
        <v>42778</v>
      </c>
      <c r="R7" s="8">
        <f>X6+1</f>
        <v>42800</v>
      </c>
      <c r="S7" s="8">
        <f t="shared" ref="S7:X7" si="6">R7+1</f>
        <v>42801</v>
      </c>
      <c r="T7" s="8">
        <f t="shared" si="6"/>
        <v>42802</v>
      </c>
      <c r="U7" s="8">
        <f t="shared" si="6"/>
        <v>42803</v>
      </c>
      <c r="V7" s="8">
        <f t="shared" si="6"/>
        <v>42804</v>
      </c>
      <c r="W7" s="8">
        <f t="shared" si="6"/>
        <v>42805</v>
      </c>
      <c r="X7" s="8">
        <f t="shared" si="6"/>
        <v>42806</v>
      </c>
      <c r="Y7" s="2"/>
      <c r="Z7" s="8">
        <f>AF6+1</f>
        <v>42828</v>
      </c>
      <c r="AA7" s="8">
        <f t="shared" ref="AA7:AF7" si="7">Z7+1</f>
        <v>42829</v>
      </c>
      <c r="AB7" s="8">
        <f t="shared" si="7"/>
        <v>42830</v>
      </c>
      <c r="AC7" s="8">
        <f t="shared" si="7"/>
        <v>42831</v>
      </c>
      <c r="AD7" s="8">
        <f t="shared" si="7"/>
        <v>42832</v>
      </c>
      <c r="AE7" s="8">
        <f t="shared" si="7"/>
        <v>42833</v>
      </c>
      <c r="AF7" s="8">
        <f t="shared" si="7"/>
        <v>42834</v>
      </c>
      <c r="AH7" s="31"/>
      <c r="AI7" s="31"/>
      <c r="AJ7" s="31"/>
      <c r="AK7" s="31"/>
      <c r="AL7" s="26"/>
      <c r="AM7" s="26"/>
      <c r="AN7" s="26"/>
      <c r="AO7" s="26"/>
      <c r="AP7" s="26"/>
      <c r="AQ7" s="26"/>
      <c r="AR7" s="27"/>
      <c r="AV7" s="16"/>
      <c r="AW7" s="18"/>
      <c r="AX7" s="19"/>
      <c r="AY7" s="19"/>
      <c r="AZ7" s="19"/>
      <c r="BK7"/>
      <c r="BL7"/>
    </row>
    <row r="8" spans="1:64" s="1" customFormat="1" ht="15" customHeight="1">
      <c r="B8" s="49">
        <f>H7+1</f>
        <v>42744</v>
      </c>
      <c r="C8" s="49">
        <f t="shared" ref="C8:H8" si="8">B8+1</f>
        <v>42745</v>
      </c>
      <c r="D8" s="49">
        <f t="shared" si="8"/>
        <v>42746</v>
      </c>
      <c r="E8" s="49">
        <f t="shared" si="8"/>
        <v>42747</v>
      </c>
      <c r="F8" s="49">
        <f t="shared" si="8"/>
        <v>42748</v>
      </c>
      <c r="G8" s="49">
        <f t="shared" si="8"/>
        <v>42749</v>
      </c>
      <c r="H8" s="49">
        <f t="shared" si="8"/>
        <v>42750</v>
      </c>
      <c r="J8" s="49">
        <f>P7+1</f>
        <v>42779</v>
      </c>
      <c r="K8" s="49">
        <f t="shared" ref="K8:P8" si="9">J8+1</f>
        <v>42780</v>
      </c>
      <c r="L8" s="49">
        <f t="shared" si="9"/>
        <v>42781</v>
      </c>
      <c r="M8" s="49">
        <f t="shared" si="9"/>
        <v>42782</v>
      </c>
      <c r="N8" s="49">
        <f t="shared" si="9"/>
        <v>42783</v>
      </c>
      <c r="O8" s="49">
        <f t="shared" si="9"/>
        <v>42784</v>
      </c>
      <c r="P8" s="49">
        <f t="shared" si="9"/>
        <v>42785</v>
      </c>
      <c r="R8" s="8">
        <f>X7+1</f>
        <v>42807</v>
      </c>
      <c r="S8" s="8">
        <f t="shared" ref="S8:X8" si="10">R8+1</f>
        <v>42808</v>
      </c>
      <c r="T8" s="8">
        <f t="shared" si="10"/>
        <v>42809</v>
      </c>
      <c r="U8" s="8">
        <f t="shared" si="10"/>
        <v>42810</v>
      </c>
      <c r="V8" s="8">
        <f t="shared" si="10"/>
        <v>42811</v>
      </c>
      <c r="W8" s="8">
        <f t="shared" si="10"/>
        <v>42812</v>
      </c>
      <c r="X8" s="8">
        <f t="shared" si="10"/>
        <v>42813</v>
      </c>
      <c r="Y8" s="2"/>
      <c r="Z8" s="8">
        <f>AF7+1</f>
        <v>42835</v>
      </c>
      <c r="AA8" s="8">
        <f t="shared" ref="AA8:AF8" si="11">Z8+1</f>
        <v>42836</v>
      </c>
      <c r="AB8" s="8">
        <f t="shared" si="11"/>
        <v>42837</v>
      </c>
      <c r="AC8" s="8">
        <f t="shared" si="11"/>
        <v>42838</v>
      </c>
      <c r="AD8" s="8">
        <f t="shared" si="11"/>
        <v>42839</v>
      </c>
      <c r="AE8" s="8">
        <f t="shared" si="11"/>
        <v>42840</v>
      </c>
      <c r="AF8" s="8">
        <f t="shared" si="11"/>
        <v>42841</v>
      </c>
      <c r="AH8" s="43"/>
      <c r="AI8" s="43"/>
      <c r="AJ8" s="43"/>
      <c r="AK8" s="43"/>
      <c r="AL8" s="43"/>
      <c r="AM8" s="43"/>
      <c r="AN8" s="43"/>
      <c r="AO8" s="43"/>
      <c r="AP8" s="43"/>
      <c r="AQ8" s="26"/>
      <c r="AR8" s="27"/>
      <c r="AV8" s="16"/>
      <c r="AW8" s="18"/>
      <c r="AX8" s="19"/>
      <c r="AY8" s="19"/>
      <c r="AZ8" s="19"/>
      <c r="BK8"/>
      <c r="BL8"/>
    </row>
    <row r="9" spans="1:64" s="1" customFormat="1" ht="15" customHeight="1">
      <c r="B9" s="49">
        <f>H8+1</f>
        <v>42751</v>
      </c>
      <c r="C9" s="49">
        <f t="shared" ref="C9:H9" si="12">B9+1</f>
        <v>42752</v>
      </c>
      <c r="D9" s="49">
        <f t="shared" si="12"/>
        <v>42753</v>
      </c>
      <c r="E9" s="49">
        <f t="shared" si="12"/>
        <v>42754</v>
      </c>
      <c r="F9" s="49">
        <f t="shared" si="12"/>
        <v>42755</v>
      </c>
      <c r="G9" s="49">
        <f t="shared" si="12"/>
        <v>42756</v>
      </c>
      <c r="H9" s="49">
        <f t="shared" si="12"/>
        <v>42757</v>
      </c>
      <c r="J9" s="49">
        <f>P8+1</f>
        <v>42786</v>
      </c>
      <c r="K9" s="49">
        <f t="shared" ref="K9:P9" si="13">J9+1</f>
        <v>42787</v>
      </c>
      <c r="L9" s="49">
        <f t="shared" si="13"/>
        <v>42788</v>
      </c>
      <c r="M9" s="49">
        <f t="shared" si="13"/>
        <v>42789</v>
      </c>
      <c r="N9" s="49">
        <f t="shared" si="13"/>
        <v>42790</v>
      </c>
      <c r="O9" s="49">
        <f t="shared" si="13"/>
        <v>42791</v>
      </c>
      <c r="P9" s="49">
        <f t="shared" si="13"/>
        <v>42792</v>
      </c>
      <c r="R9" s="8">
        <f>X8+1</f>
        <v>42814</v>
      </c>
      <c r="S9" s="8">
        <f t="shared" ref="S9:X9" si="14">R9+1</f>
        <v>42815</v>
      </c>
      <c r="T9" s="8">
        <f t="shared" si="14"/>
        <v>42816</v>
      </c>
      <c r="U9" s="8">
        <f t="shared" si="14"/>
        <v>42817</v>
      </c>
      <c r="V9" s="8">
        <f t="shared" si="14"/>
        <v>42818</v>
      </c>
      <c r="W9" s="8">
        <f t="shared" si="14"/>
        <v>42819</v>
      </c>
      <c r="X9" s="8">
        <f t="shared" si="14"/>
        <v>42820</v>
      </c>
      <c r="Y9" s="2"/>
      <c r="Z9" s="8">
        <f>AF8+1</f>
        <v>42842</v>
      </c>
      <c r="AA9" s="8">
        <f t="shared" ref="AA9:AF9" si="15">Z9+1</f>
        <v>42843</v>
      </c>
      <c r="AB9" s="8">
        <f t="shared" si="15"/>
        <v>42844</v>
      </c>
      <c r="AC9" s="8">
        <f t="shared" si="15"/>
        <v>42845</v>
      </c>
      <c r="AD9" s="8">
        <f t="shared" si="15"/>
        <v>42846</v>
      </c>
      <c r="AE9" s="8">
        <f t="shared" si="15"/>
        <v>42847</v>
      </c>
      <c r="AF9" s="8">
        <f t="shared" si="15"/>
        <v>42848</v>
      </c>
      <c r="AH9" s="31"/>
      <c r="AI9" s="31"/>
      <c r="AJ9" s="31"/>
      <c r="AK9" s="31"/>
      <c r="AL9" s="26"/>
      <c r="AM9" s="26"/>
      <c r="AN9" s="26"/>
      <c r="AO9" s="26"/>
      <c r="AP9" s="26"/>
      <c r="AQ9" s="26"/>
      <c r="AR9" s="27"/>
      <c r="AV9" s="16" t="s">
        <v>10</v>
      </c>
      <c r="AW9" s="18">
        <f>ROUND(DATE(An_ref,4,1)/7+MOD(19*MOD(An_ref,19)-7,30)*14%,0)*7-6</f>
        <v>42841</v>
      </c>
      <c r="AX9" s="19"/>
      <c r="AY9" s="19"/>
      <c r="AZ9" s="19"/>
      <c r="BK9"/>
      <c r="BL9"/>
    </row>
    <row r="10" spans="1:64" s="1" customFormat="1" ht="15" customHeight="1">
      <c r="B10" s="49">
        <f>IF(H9&lt;EOMONTH(B4,0),H9+1,"")</f>
        <v>42758</v>
      </c>
      <c r="C10" s="49">
        <f>IF(B10&lt;EOMONTH(B4,0),B10+1,"")</f>
        <v>42759</v>
      </c>
      <c r="D10" s="49">
        <f>IF(C10&lt;EOMONTH(B4,0),C10+1,"")</f>
        <v>42760</v>
      </c>
      <c r="E10" s="49">
        <f>IF(D10&lt;EOMONTH(B4,0),D10+1,"")</f>
        <v>42761</v>
      </c>
      <c r="F10" s="49">
        <f>IF(E10&lt;EOMONTH(B4,0),E10+1,"")</f>
        <v>42762</v>
      </c>
      <c r="G10" s="49">
        <f>IF(F10&lt;EOMONTH(B4,0),F10+1,"")</f>
        <v>42763</v>
      </c>
      <c r="H10" s="49">
        <f>IF(G10&lt;EOMONTH(B4,0),G10+1,"")</f>
        <v>42764</v>
      </c>
      <c r="J10" s="49">
        <f>IF(P9&lt;EOMONTH(J4,0),P9+1,"")</f>
        <v>42793</v>
      </c>
      <c r="K10" s="49">
        <f>IF(J10&lt;EOMONTH(J4,0),J10+1,"")</f>
        <v>42794</v>
      </c>
      <c r="L10" s="49" t="str">
        <f>IF(K10&lt;EOMONTH(J4,0),K10+1,"")</f>
        <v/>
      </c>
      <c r="M10" s="49" t="str">
        <f>IF(L10&lt;EOMONTH(J4,0),L10+1,"")</f>
        <v/>
      </c>
      <c r="N10" s="49" t="str">
        <f>IF(M10&lt;EOMONTH(J4,0),M10+1,"")</f>
        <v/>
      </c>
      <c r="O10" s="49" t="str">
        <f>IF(N10&lt;EOMONTH(J4,0),N10+1,"")</f>
        <v/>
      </c>
      <c r="P10" s="49" t="str">
        <f>IF(O10&lt;EOMONTH(J4,0),O10+1,"")</f>
        <v/>
      </c>
      <c r="R10" s="8">
        <f>IF(X9&lt;EOMONTH(R4,0),X9+1,"")</f>
        <v>42821</v>
      </c>
      <c r="S10" s="8">
        <f>IF(R10&lt;EOMONTH(R4,0),R10+1,"")</f>
        <v>42822</v>
      </c>
      <c r="T10" s="8">
        <f>IF(S10&lt;EOMONTH(R4,0),S10+1,"")</f>
        <v>42823</v>
      </c>
      <c r="U10" s="8">
        <f>IF(T10&lt;EOMONTH(R4,0),T10+1,"")</f>
        <v>42824</v>
      </c>
      <c r="V10" s="8">
        <f>IF(U10&lt;EOMONTH(R4,0),U10+1,"")</f>
        <v>42825</v>
      </c>
      <c r="W10" s="8" t="str">
        <f>IF(V10&lt;EOMONTH(R4,0),V10+1,"")</f>
        <v/>
      </c>
      <c r="X10" s="8" t="str">
        <f>IF(W10&lt;EOMONTH(R4,0),W10+1,"")</f>
        <v/>
      </c>
      <c r="Y10" s="2"/>
      <c r="Z10" s="8">
        <f>IF(AF9&lt;EOMONTH(Z4,0),AF9+1,"")</f>
        <v>42849</v>
      </c>
      <c r="AA10" s="8">
        <f>IF(Z10&lt;EOMONTH(Z4,0),Z10+1,"")</f>
        <v>42850</v>
      </c>
      <c r="AB10" s="8">
        <f>IF(AA10&lt;EOMONTH(Z4,0),AA10+1,"")</f>
        <v>42851</v>
      </c>
      <c r="AC10" s="8">
        <f>IF(AB10&lt;EOMONTH(Z4,0),AB10+1,"")</f>
        <v>42852</v>
      </c>
      <c r="AD10" s="8">
        <f>IF(AC10&lt;EOMONTH(Z4,0),AC10+1,"")</f>
        <v>42853</v>
      </c>
      <c r="AE10" s="8">
        <f>IF(AD10&lt;EOMONTH(Z4,0),AD10+1,"")</f>
        <v>42854</v>
      </c>
      <c r="AF10" s="8">
        <f>IF(AE10&lt;EOMONTH(Z4,0),AE10+1,"")</f>
        <v>42855</v>
      </c>
      <c r="AH10" s="43"/>
      <c r="AI10" s="43"/>
      <c r="AJ10" s="43"/>
      <c r="AK10" s="43"/>
      <c r="AL10" s="43"/>
      <c r="AM10" s="43"/>
      <c r="AN10" s="43"/>
      <c r="AO10" s="43"/>
      <c r="AP10" s="43"/>
      <c r="AQ10" s="26"/>
      <c r="AR10" s="27"/>
      <c r="AV10" s="14" t="s">
        <v>1</v>
      </c>
      <c r="AW10" s="18">
        <f>AW9+1</f>
        <v>42842</v>
      </c>
      <c r="AX10" s="10">
        <v>42457</v>
      </c>
      <c r="AY10" s="10">
        <v>42477</v>
      </c>
      <c r="AZ10" s="11">
        <v>42462</v>
      </c>
      <c r="BK10"/>
      <c r="BL10"/>
    </row>
    <row r="11" spans="1:64" s="1" customFormat="1" ht="15" customHeight="1">
      <c r="B11" s="49">
        <f>IF(H10&lt;EOMONTH(B4,0),H10+1,"")</f>
        <v>42765</v>
      </c>
      <c r="C11" s="49">
        <f>IF(B11&lt;EOMONTH(B4,0),B11+1,"")</f>
        <v>42766</v>
      </c>
      <c r="D11" s="49" t="str">
        <f>IF(C11&lt;EOMONTH(B4,0),C11+1,"")</f>
        <v/>
      </c>
      <c r="E11" s="49" t="str">
        <f>IF(D11&lt;EOMONTH(B4,0),D11+1,"")</f>
        <v/>
      </c>
      <c r="F11" s="49" t="str">
        <f>IF(E11&lt;EOMONTH(B4,0),E11+1,"")</f>
        <v/>
      </c>
      <c r="G11" s="49" t="str">
        <f>IF(F11&lt;EOMONTH(B4,0),F11+1,"")</f>
        <v/>
      </c>
      <c r="H11" s="49" t="str">
        <f>IF(G11&lt;EOMONTH(B4,0),G11+1,"")</f>
        <v/>
      </c>
      <c r="J11" s="49" t="str">
        <f>IF(P10&lt;EOMONTH(J4,0),P10+1,"")</f>
        <v/>
      </c>
      <c r="K11" s="49" t="str">
        <f>IF(J11&lt;EOMONTH(J4,0),J11+1,"")</f>
        <v/>
      </c>
      <c r="L11" s="49" t="str">
        <f>IF(K11&lt;EOMONTH(J4,0),K11+1,"")</f>
        <v/>
      </c>
      <c r="M11" s="49" t="str">
        <f>IF(L11&lt;EOMONTH(J4,0),L11+1,"")</f>
        <v/>
      </c>
      <c r="N11" s="49" t="str">
        <f>IF(M11&lt;EOMONTH(J4,0),M11+1,"")</f>
        <v/>
      </c>
      <c r="O11" s="49" t="str">
        <f>IF(N11&lt;EOMONTH(J4,0),N11+1,"")</f>
        <v/>
      </c>
      <c r="P11" s="49" t="str">
        <f>IF(O11&lt;EOMONTH(J4,0),O11+1,"")</f>
        <v/>
      </c>
      <c r="R11" s="8" t="str">
        <f>IF(X10&lt;EOMONTH(R4,0),X10+1,"")</f>
        <v/>
      </c>
      <c r="S11" s="8" t="str">
        <f>IF(R11&lt;EOMONTH(R4,0),R11+1,"")</f>
        <v/>
      </c>
      <c r="T11" s="8" t="str">
        <f>IF(S11&lt;EOMONTH(R4,0),S11+1,"")</f>
        <v/>
      </c>
      <c r="U11" s="8" t="str">
        <f>IF(T11&lt;EOMONTH(R4,0),T11+1,"")</f>
        <v/>
      </c>
      <c r="V11" s="8" t="str">
        <f>IF(U11&lt;EOMONTH(R4,0),U11+1,"")</f>
        <v/>
      </c>
      <c r="W11" s="8" t="str">
        <f>IF(V11&lt;EOMONTH(R4,0),V11+1,"")</f>
        <v/>
      </c>
      <c r="X11" s="8" t="str">
        <f>IF(W11&lt;EOMONTH(R4,0),W11+1,"")</f>
        <v/>
      </c>
      <c r="Z11" s="8" t="str">
        <f>IF(AF10&lt;EOMONTH(Z4,0),AF10+1,"")</f>
        <v/>
      </c>
      <c r="AA11" s="8" t="str">
        <f>IF(Z11&lt;EOMONTH(Z4,0),Z11+1,"")</f>
        <v/>
      </c>
      <c r="AB11" s="8" t="str">
        <f>IF(AA11&lt;EOMONTH(Z4,0),AA11+1,"")</f>
        <v/>
      </c>
      <c r="AC11" s="8" t="str">
        <f>IF(AB11&lt;EOMONTH(Z4,0),AB11+1,"")</f>
        <v/>
      </c>
      <c r="AD11" s="8" t="str">
        <f>IF(AC11&lt;EOMONTH(Z4,0),AC11+1,"")</f>
        <v/>
      </c>
      <c r="AE11" s="8" t="str">
        <f>IF(AD11&lt;EOMONTH(Z4,0),AD11+1,"")</f>
        <v/>
      </c>
      <c r="AF11" s="8" t="str">
        <f>IF(AE11&lt;EOMONTH(Z4,0),AE11+1,"")</f>
        <v/>
      </c>
      <c r="AH11" s="25"/>
      <c r="AI11" s="25"/>
      <c r="AJ11" s="25"/>
      <c r="AK11" s="25"/>
      <c r="AL11" s="26"/>
      <c r="AM11" s="26"/>
      <c r="AN11" s="26"/>
      <c r="AO11" s="26"/>
      <c r="AP11" s="26"/>
      <c r="AQ11" s="26"/>
      <c r="AR11" s="27"/>
      <c r="AV11" s="14" t="s">
        <v>3</v>
      </c>
      <c r="AW11" s="18">
        <f>AW9+39</f>
        <v>42880</v>
      </c>
      <c r="AX11" s="10">
        <v>42495</v>
      </c>
      <c r="AY11" s="10">
        <v>42515</v>
      </c>
      <c r="AZ11" s="11">
        <v>42500</v>
      </c>
      <c r="BK11"/>
      <c r="BL11"/>
    </row>
    <row r="12" spans="1:64" ht="15" customHeight="1">
      <c r="AH12" s="43"/>
      <c r="AI12" s="43"/>
      <c r="AJ12" s="43"/>
      <c r="AK12" s="43"/>
      <c r="AL12" s="43"/>
      <c r="AM12" s="43"/>
      <c r="AN12" s="43"/>
      <c r="AO12" s="43"/>
      <c r="AP12" s="43"/>
      <c r="AQ12" s="29"/>
      <c r="AR12" s="30"/>
      <c r="AV12" s="14" t="s">
        <v>4</v>
      </c>
      <c r="AW12" s="18">
        <f>AW9+50</f>
        <v>42891</v>
      </c>
      <c r="AX12" s="10">
        <v>42506</v>
      </c>
      <c r="AY12" s="10">
        <v>42526</v>
      </c>
      <c r="AZ12" s="11">
        <v>42511</v>
      </c>
      <c r="BA12" s="2"/>
      <c r="BB12" s="2"/>
      <c r="BK12"/>
      <c r="BL12"/>
    </row>
    <row r="13" spans="1:64" s="1" customFormat="1" ht="15" customHeight="1" thickBot="1">
      <c r="B13" s="37">
        <f>EDATE(DATE(An_ref,1,1),4)</f>
        <v>42856</v>
      </c>
      <c r="C13" s="38"/>
      <c r="D13" s="38"/>
      <c r="E13" s="38"/>
      <c r="F13" s="38"/>
      <c r="G13" s="38"/>
      <c r="H13" s="39"/>
      <c r="J13" s="37">
        <f>EDATE(DATE(An_ref,1,1),5)</f>
        <v>42887</v>
      </c>
      <c r="K13" s="38"/>
      <c r="L13" s="38"/>
      <c r="M13" s="38"/>
      <c r="N13" s="38"/>
      <c r="O13" s="38"/>
      <c r="P13" s="39"/>
      <c r="R13" s="37">
        <f>EDATE(DATE(An_ref,1,1),6)</f>
        <v>42917</v>
      </c>
      <c r="S13" s="38"/>
      <c r="T13" s="38"/>
      <c r="U13" s="38"/>
      <c r="V13" s="38"/>
      <c r="W13" s="38"/>
      <c r="X13" s="39"/>
      <c r="Z13" s="37">
        <f>EDATE(DATE(An_ref,1,1),7)</f>
        <v>42948</v>
      </c>
      <c r="AA13" s="38"/>
      <c r="AB13" s="38"/>
      <c r="AC13" s="38"/>
      <c r="AD13" s="38"/>
      <c r="AE13" s="38"/>
      <c r="AF13" s="39"/>
      <c r="AH13" s="26"/>
      <c r="AI13" s="29"/>
      <c r="AJ13" s="29"/>
      <c r="AK13" s="29"/>
      <c r="AL13" s="29"/>
      <c r="AM13" s="29"/>
      <c r="AN13" s="29"/>
      <c r="AO13" s="29"/>
      <c r="AP13" s="29"/>
      <c r="AQ13" s="29"/>
      <c r="AV13" s="14" t="s">
        <v>6</v>
      </c>
      <c r="AW13" s="21">
        <f>DATE(An_ref,8,15)</f>
        <v>42962</v>
      </c>
      <c r="AX13" s="10">
        <v>42597</v>
      </c>
      <c r="AY13" s="10">
        <v>42597</v>
      </c>
      <c r="AZ13" s="11">
        <v>42597</v>
      </c>
      <c r="BK13"/>
      <c r="BL13"/>
    </row>
    <row r="14" spans="1:64" s="3" customFormat="1" ht="15" customHeight="1" thickBot="1">
      <c r="B14" s="7" t="str">
        <f>UPPER(TEXT(B16,"jjj"))</f>
        <v>LUN</v>
      </c>
      <c r="C14" s="7" t="str">
        <f t="shared" ref="C14:H14" si="16">UPPER(TEXT(C16,"jjj"))</f>
        <v>MAR</v>
      </c>
      <c r="D14" s="7" t="str">
        <f t="shared" si="16"/>
        <v>MER</v>
      </c>
      <c r="E14" s="7" t="str">
        <f t="shared" si="16"/>
        <v>JEU</v>
      </c>
      <c r="F14" s="7" t="str">
        <f t="shared" si="16"/>
        <v>VEN</v>
      </c>
      <c r="G14" s="7" t="str">
        <f t="shared" si="16"/>
        <v>SAM</v>
      </c>
      <c r="H14" s="7" t="str">
        <f t="shared" si="16"/>
        <v>DIM</v>
      </c>
      <c r="J14" s="7" t="str">
        <f>UPPER(TEXT(J16,"jjj"))</f>
        <v>LUN</v>
      </c>
      <c r="K14" s="7" t="str">
        <f t="shared" ref="K14:P14" si="17">UPPER(TEXT(K16,"jjj"))</f>
        <v>MAR</v>
      </c>
      <c r="L14" s="7" t="str">
        <f t="shared" si="17"/>
        <v>MER</v>
      </c>
      <c r="M14" s="7" t="str">
        <f t="shared" si="17"/>
        <v>JEU</v>
      </c>
      <c r="N14" s="7" t="str">
        <f t="shared" si="17"/>
        <v>VEN</v>
      </c>
      <c r="O14" s="7" t="str">
        <f t="shared" si="17"/>
        <v>SAM</v>
      </c>
      <c r="P14" s="7" t="str">
        <f t="shared" si="17"/>
        <v>DIM</v>
      </c>
      <c r="R14" s="7" t="str">
        <f>UPPER(TEXT(R16,"jjj"))</f>
        <v>LUN</v>
      </c>
      <c r="S14" s="7" t="str">
        <f t="shared" ref="S14:X14" si="18">UPPER(TEXT(S16,"jjj"))</f>
        <v>MAR</v>
      </c>
      <c r="T14" s="7" t="str">
        <f t="shared" si="18"/>
        <v>MER</v>
      </c>
      <c r="U14" s="7" t="str">
        <f t="shared" si="18"/>
        <v>JEU</v>
      </c>
      <c r="V14" s="7" t="str">
        <f t="shared" si="18"/>
        <v>VEN</v>
      </c>
      <c r="W14" s="7" t="str">
        <f t="shared" si="18"/>
        <v>SAM</v>
      </c>
      <c r="X14" s="7" t="str">
        <f t="shared" si="18"/>
        <v>DIM</v>
      </c>
      <c r="Z14" s="7" t="str">
        <f>UPPER(TEXT(Z16,"jjj"))</f>
        <v>LUN</v>
      </c>
      <c r="AA14" s="7" t="str">
        <f t="shared" ref="AA14:AF14" si="19">UPPER(TEXT(AA16,"jjj"))</f>
        <v>MAR</v>
      </c>
      <c r="AB14" s="7" t="str">
        <f t="shared" si="19"/>
        <v>MER</v>
      </c>
      <c r="AC14" s="7" t="str">
        <f t="shared" si="19"/>
        <v>JEU</v>
      </c>
      <c r="AD14" s="7" t="str">
        <f t="shared" si="19"/>
        <v>VEN</v>
      </c>
      <c r="AE14" s="7" t="str">
        <f t="shared" si="19"/>
        <v>SAM</v>
      </c>
      <c r="AF14" s="7" t="str">
        <f t="shared" si="19"/>
        <v>DIM</v>
      </c>
      <c r="AH14" s="44"/>
      <c r="AI14" s="44"/>
      <c r="AJ14" s="44"/>
      <c r="AK14" s="44"/>
      <c r="AL14" s="44"/>
      <c r="AM14" s="44"/>
      <c r="AN14" s="44"/>
      <c r="AO14" s="44"/>
      <c r="AP14" s="44"/>
      <c r="AQ14" s="44"/>
      <c r="AV14" s="14" t="s">
        <v>7</v>
      </c>
      <c r="AW14" s="17">
        <f>DATE(An_ref,11,1)</f>
        <v>43040</v>
      </c>
      <c r="AX14" s="10">
        <v>42675</v>
      </c>
      <c r="AY14" s="10">
        <v>42675</v>
      </c>
      <c r="AZ14" s="11">
        <v>42675</v>
      </c>
      <c r="BK14"/>
      <c r="BL14"/>
    </row>
    <row r="15" spans="1:64" s="1" customFormat="1" ht="15" customHeight="1" thickBot="1">
      <c r="B15" s="33">
        <f>IF(WEEKDAY(B13)=2,B13,"")</f>
        <v>42856</v>
      </c>
      <c r="C15" s="9">
        <f>IF(B15&lt;&gt;"",B15+1,IF(WEEKDAY(B13)=3,B13,""))</f>
        <v>42857</v>
      </c>
      <c r="D15" s="9">
        <f>IF(C15&lt;&gt;"",C15+1,IF(WEEKDAY(B13)=4,B13,""))</f>
        <v>42858</v>
      </c>
      <c r="E15" s="9">
        <f>IF(D15&lt;&gt;"",D15+1,IF(WEEKDAY(B13)=5,B13,""))</f>
        <v>42859</v>
      </c>
      <c r="F15" s="9">
        <f>IF(E15&lt;&gt;"",E15+1,IF(WEEKDAY(B13)=6,B13,""))</f>
        <v>42860</v>
      </c>
      <c r="G15" s="9">
        <f>IF(F15&lt;&gt;"",F15+1,IF(WEEKDAY(B13)=7,B13,""))</f>
        <v>42861</v>
      </c>
      <c r="H15" s="9">
        <f>IF(G15&lt;&gt;"",G15+1,IF(WEEKDAY(B13)=1,B13,""))</f>
        <v>42862</v>
      </c>
      <c r="J15" s="8" t="str">
        <f>IF(WEEKDAY(J13)=2,J13,"")</f>
        <v/>
      </c>
      <c r="K15" s="9" t="str">
        <f>IF(J15&lt;&gt;"",J15+1,IF(WEEKDAY(J13)=3,J13,""))</f>
        <v/>
      </c>
      <c r="L15" s="9" t="str">
        <f>IF(K15&lt;&gt;"",K15+1,IF(WEEKDAY(J13)=4,J13,""))</f>
        <v/>
      </c>
      <c r="M15" s="9">
        <f>IF(L15&lt;&gt;"",L15+1,IF(WEEKDAY(J13)=5,J13,""))</f>
        <v>42887</v>
      </c>
      <c r="N15" s="9">
        <f>IF(M15&lt;&gt;"",M15+1,IF(WEEKDAY(J13)=6,J13,""))</f>
        <v>42888</v>
      </c>
      <c r="O15" s="9">
        <f>IF(N15&lt;&gt;"",N15+1,IF(WEEKDAY(J13)=7,J13,""))</f>
        <v>42889</v>
      </c>
      <c r="P15" s="9">
        <f>IF(O15&lt;&gt;"",O15+1,IF(WEEKDAY(J13)=1,J13,""))</f>
        <v>42890</v>
      </c>
      <c r="R15" s="8" t="str">
        <f>IF(WEEKDAY(R13)=2,R13,"")</f>
        <v/>
      </c>
      <c r="S15" s="9" t="str">
        <f>IF(R15&lt;&gt;"",R15+1,IF(WEEKDAY(R13)=3,R13,""))</f>
        <v/>
      </c>
      <c r="T15" s="9" t="str">
        <f>IF(S15&lt;&gt;"",S15+1,IF(WEEKDAY(R13)=4,R13,""))</f>
        <v/>
      </c>
      <c r="U15" s="9" t="str">
        <f>IF(T15&lt;&gt;"",T15+1,IF(WEEKDAY(R13)=5,R13,""))</f>
        <v/>
      </c>
      <c r="V15" s="9" t="str">
        <f>IF(U15&lt;&gt;"",U15+1,IF(WEEKDAY(R13)=6,R13,""))</f>
        <v/>
      </c>
      <c r="W15" s="9">
        <f>IF(V15&lt;&gt;"",V15+1,IF(WEEKDAY(R13)=7,R13,""))</f>
        <v>42917</v>
      </c>
      <c r="X15" s="9">
        <f>IF(W15&lt;&gt;"",W15+1,IF(WEEKDAY(R13)=1,R13,""))</f>
        <v>42918</v>
      </c>
      <c r="Y15" s="2"/>
      <c r="Z15" s="8" t="str">
        <f>IF(WEEKDAY(Z13)=2,Z13,"")</f>
        <v/>
      </c>
      <c r="AA15" s="9">
        <f>IF(Z15&lt;&gt;"",Z15+1,IF(WEEKDAY(Z13)=3,Z13,""))</f>
        <v>42948</v>
      </c>
      <c r="AB15" s="9">
        <f>IF(AA15&lt;&gt;"",AA15+1,IF(WEEKDAY(Z13)=4,Z13,""))</f>
        <v>42949</v>
      </c>
      <c r="AC15" s="9">
        <f>IF(AB15&lt;&gt;"",AB15+1,IF(WEEKDAY(Z13)=5,Z13,""))</f>
        <v>42950</v>
      </c>
      <c r="AD15" s="9">
        <f>IF(AC15&lt;&gt;"",AC15+1,IF(WEEKDAY(Z13)=6,Z13,""))</f>
        <v>42951</v>
      </c>
      <c r="AE15" s="9">
        <f>IF(AD15&lt;&gt;"",AD15+1,IF(WEEKDAY(Z13)=7,Z13,""))</f>
        <v>42952</v>
      </c>
      <c r="AF15" s="9">
        <f>IF(AE15&lt;&gt;"",AE15+1,IF(WEEKDAY(Z13)=1,Z13,""))</f>
        <v>42953</v>
      </c>
      <c r="AH15" s="26"/>
      <c r="AI15" s="26"/>
      <c r="AJ15" s="45"/>
      <c r="AK15" s="45"/>
      <c r="AL15" s="46"/>
      <c r="AM15" s="46"/>
      <c r="AN15" s="47"/>
      <c r="AO15" s="47"/>
      <c r="AP15" s="46"/>
      <c r="AQ15" s="46"/>
      <c r="AV15" s="15" t="s">
        <v>9</v>
      </c>
      <c r="AW15" s="17">
        <f>DATE(An_ref,12,25)</f>
        <v>43094</v>
      </c>
      <c r="AX15" s="12"/>
      <c r="AY15" s="12"/>
      <c r="AZ15" s="13"/>
      <c r="BK15"/>
      <c r="BL15"/>
    </row>
    <row r="16" spans="1:64" s="1" customFormat="1" ht="15" customHeight="1">
      <c r="B16" s="8">
        <f>H15+1</f>
        <v>42863</v>
      </c>
      <c r="C16" s="8">
        <f t="shared" ref="C16:H16" si="20">B16+1</f>
        <v>42864</v>
      </c>
      <c r="D16" s="8">
        <f t="shared" si="20"/>
        <v>42865</v>
      </c>
      <c r="E16" s="8">
        <f t="shared" si="20"/>
        <v>42866</v>
      </c>
      <c r="F16" s="8">
        <f t="shared" si="20"/>
        <v>42867</v>
      </c>
      <c r="G16" s="8">
        <f t="shared" si="20"/>
        <v>42868</v>
      </c>
      <c r="H16" s="8">
        <f t="shared" si="20"/>
        <v>42869</v>
      </c>
      <c r="J16" s="8">
        <f>P15+1</f>
        <v>42891</v>
      </c>
      <c r="K16" s="8">
        <f t="shared" ref="K16:P16" si="21">J16+1</f>
        <v>42892</v>
      </c>
      <c r="L16" s="8">
        <f t="shared" si="21"/>
        <v>42893</v>
      </c>
      <c r="M16" s="8">
        <f t="shared" si="21"/>
        <v>42894</v>
      </c>
      <c r="N16" s="8">
        <f t="shared" si="21"/>
        <v>42895</v>
      </c>
      <c r="O16" s="8">
        <f t="shared" si="21"/>
        <v>42896</v>
      </c>
      <c r="P16" s="8">
        <f t="shared" si="21"/>
        <v>42897</v>
      </c>
      <c r="R16" s="8">
        <f>X15+1</f>
        <v>42919</v>
      </c>
      <c r="S16" s="8">
        <f t="shared" ref="S16:X16" si="22">R16+1</f>
        <v>42920</v>
      </c>
      <c r="T16" s="8">
        <f t="shared" si="22"/>
        <v>42921</v>
      </c>
      <c r="U16" s="8">
        <f t="shared" si="22"/>
        <v>42922</v>
      </c>
      <c r="V16" s="8">
        <f t="shared" si="22"/>
        <v>42923</v>
      </c>
      <c r="W16" s="8">
        <f t="shared" si="22"/>
        <v>42924</v>
      </c>
      <c r="X16" s="8">
        <f t="shared" si="22"/>
        <v>42925</v>
      </c>
      <c r="Y16" s="2"/>
      <c r="Z16" s="8">
        <f>AF15+1</f>
        <v>42954</v>
      </c>
      <c r="AA16" s="8">
        <f t="shared" ref="AA16:AF16" si="23">Z16+1</f>
        <v>42955</v>
      </c>
      <c r="AB16" s="8">
        <f t="shared" si="23"/>
        <v>42956</v>
      </c>
      <c r="AC16" s="8">
        <f t="shared" si="23"/>
        <v>42957</v>
      </c>
      <c r="AD16" s="8">
        <f t="shared" si="23"/>
        <v>42958</v>
      </c>
      <c r="AE16" s="8">
        <f t="shared" si="23"/>
        <v>42959</v>
      </c>
      <c r="AF16" s="8">
        <f t="shared" si="23"/>
        <v>42960</v>
      </c>
      <c r="AH16" s="26"/>
      <c r="AI16" s="26"/>
      <c r="AJ16" s="45"/>
      <c r="AK16" s="45"/>
      <c r="AL16" s="46"/>
      <c r="AM16" s="46"/>
      <c r="AN16" s="47"/>
      <c r="AO16" s="47"/>
      <c r="AP16" s="46"/>
      <c r="AQ16" s="46"/>
      <c r="AV16" s="1" t="s">
        <v>12</v>
      </c>
      <c r="AW16" s="51">
        <f>DATE(A1,11,30)-WEEKDAY(DATE(A1,11,30),2)+IF(WEEKDAY(DATE(A1,11,30),2)&lt;6,-1,-6)</f>
        <v>43064</v>
      </c>
      <c r="AX16" s="34"/>
      <c r="BF16"/>
      <c r="BG16"/>
      <c r="BH16"/>
      <c r="BI16"/>
      <c r="BJ16"/>
      <c r="BK16"/>
      <c r="BL16"/>
    </row>
    <row r="17" spans="2:64" s="1" customFormat="1" ht="15" customHeight="1">
      <c r="B17" s="8">
        <f>H16+1</f>
        <v>42870</v>
      </c>
      <c r="C17" s="8">
        <f t="shared" ref="C17:H17" si="24">B17+1</f>
        <v>42871</v>
      </c>
      <c r="D17" s="8">
        <f t="shared" si="24"/>
        <v>42872</v>
      </c>
      <c r="E17" s="8">
        <f t="shared" si="24"/>
        <v>42873</v>
      </c>
      <c r="F17" s="8">
        <f t="shared" si="24"/>
        <v>42874</v>
      </c>
      <c r="G17" s="8">
        <f t="shared" si="24"/>
        <v>42875</v>
      </c>
      <c r="H17" s="8">
        <f t="shared" si="24"/>
        <v>42876</v>
      </c>
      <c r="J17" s="8">
        <f>P16+1</f>
        <v>42898</v>
      </c>
      <c r="K17" s="8">
        <f t="shared" ref="K17:P17" si="25">J17+1</f>
        <v>42899</v>
      </c>
      <c r="L17" s="8">
        <f t="shared" si="25"/>
        <v>42900</v>
      </c>
      <c r="M17" s="8">
        <f t="shared" si="25"/>
        <v>42901</v>
      </c>
      <c r="N17" s="8">
        <f t="shared" si="25"/>
        <v>42902</v>
      </c>
      <c r="O17" s="8">
        <f t="shared" si="25"/>
        <v>42903</v>
      </c>
      <c r="P17" s="8">
        <f t="shared" si="25"/>
        <v>42904</v>
      </c>
      <c r="R17" s="8">
        <f>X16+1</f>
        <v>42926</v>
      </c>
      <c r="S17" s="8">
        <f t="shared" ref="S17:X17" si="26">R17+1</f>
        <v>42927</v>
      </c>
      <c r="T17" s="8">
        <f t="shared" si="26"/>
        <v>42928</v>
      </c>
      <c r="U17" s="8">
        <f t="shared" si="26"/>
        <v>42929</v>
      </c>
      <c r="V17" s="8">
        <f t="shared" si="26"/>
        <v>42930</v>
      </c>
      <c r="W17" s="8">
        <f t="shared" si="26"/>
        <v>42931</v>
      </c>
      <c r="X17" s="8">
        <f t="shared" si="26"/>
        <v>42932</v>
      </c>
      <c r="Y17" s="2"/>
      <c r="Z17" s="8">
        <f>AF16+1</f>
        <v>42961</v>
      </c>
      <c r="AA17" s="8">
        <f t="shared" ref="AA17:AF17" si="27">Z17+1</f>
        <v>42962</v>
      </c>
      <c r="AB17" s="8">
        <f t="shared" si="27"/>
        <v>42963</v>
      </c>
      <c r="AC17" s="8">
        <f t="shared" si="27"/>
        <v>42964</v>
      </c>
      <c r="AD17" s="8">
        <f t="shared" si="27"/>
        <v>42965</v>
      </c>
      <c r="AE17" s="8">
        <f t="shared" si="27"/>
        <v>42966</v>
      </c>
      <c r="AF17" s="8">
        <f t="shared" si="27"/>
        <v>42967</v>
      </c>
      <c r="AH17" s="48"/>
      <c r="AI17" s="48"/>
      <c r="AJ17" s="41"/>
      <c r="AK17" s="41"/>
      <c r="AL17" s="41"/>
      <c r="AM17" s="41"/>
      <c r="AN17" s="41"/>
      <c r="AO17" s="41"/>
      <c r="AP17" s="41"/>
      <c r="AQ17" s="41"/>
      <c r="AW17" s="35"/>
      <c r="BF17"/>
      <c r="BG17"/>
      <c r="BH17"/>
      <c r="BI17"/>
      <c r="BJ17"/>
      <c r="BK17"/>
      <c r="BL17"/>
    </row>
    <row r="18" spans="2:64" s="1" customFormat="1" ht="15" customHeight="1">
      <c r="B18" s="8">
        <f>H17+1</f>
        <v>42877</v>
      </c>
      <c r="C18" s="8">
        <f t="shared" ref="C18:H18" si="28">B18+1</f>
        <v>42878</v>
      </c>
      <c r="D18" s="8">
        <f t="shared" si="28"/>
        <v>42879</v>
      </c>
      <c r="E18" s="8">
        <f t="shared" si="28"/>
        <v>42880</v>
      </c>
      <c r="F18" s="8">
        <f t="shared" si="28"/>
        <v>42881</v>
      </c>
      <c r="G18" s="8">
        <f t="shared" si="28"/>
        <v>42882</v>
      </c>
      <c r="H18" s="8">
        <f t="shared" si="28"/>
        <v>42883</v>
      </c>
      <c r="J18" s="8">
        <f>P17+1</f>
        <v>42905</v>
      </c>
      <c r="K18" s="8">
        <f t="shared" ref="K18:P18" si="29">J18+1</f>
        <v>42906</v>
      </c>
      <c r="L18" s="8">
        <f t="shared" si="29"/>
        <v>42907</v>
      </c>
      <c r="M18" s="8">
        <f t="shared" si="29"/>
        <v>42908</v>
      </c>
      <c r="N18" s="8">
        <f t="shared" si="29"/>
        <v>42909</v>
      </c>
      <c r="O18" s="8">
        <f t="shared" si="29"/>
        <v>42910</v>
      </c>
      <c r="P18" s="8">
        <f t="shared" si="29"/>
        <v>42911</v>
      </c>
      <c r="R18" s="8">
        <f>X17+1</f>
        <v>42933</v>
      </c>
      <c r="S18" s="8">
        <f t="shared" ref="S18:X18" si="30">R18+1</f>
        <v>42934</v>
      </c>
      <c r="T18" s="8">
        <f t="shared" si="30"/>
        <v>42935</v>
      </c>
      <c r="U18" s="8">
        <f t="shared" si="30"/>
        <v>42936</v>
      </c>
      <c r="V18" s="8">
        <f t="shared" si="30"/>
        <v>42937</v>
      </c>
      <c r="W18" s="8">
        <f t="shared" si="30"/>
        <v>42938</v>
      </c>
      <c r="X18" s="8">
        <f t="shared" si="30"/>
        <v>42939</v>
      </c>
      <c r="Y18" s="2"/>
      <c r="Z18" s="8">
        <f>AF17+1</f>
        <v>42968</v>
      </c>
      <c r="AA18" s="8">
        <f t="shared" ref="AA18:AF18" si="31">Z18+1</f>
        <v>42969</v>
      </c>
      <c r="AB18" s="8">
        <f t="shared" si="31"/>
        <v>42970</v>
      </c>
      <c r="AC18" s="8">
        <f t="shared" si="31"/>
        <v>42971</v>
      </c>
      <c r="AD18" s="8">
        <f t="shared" si="31"/>
        <v>42972</v>
      </c>
      <c r="AE18" s="8">
        <f t="shared" si="31"/>
        <v>42973</v>
      </c>
      <c r="AF18" s="8">
        <f t="shared" si="31"/>
        <v>42974</v>
      </c>
      <c r="AH18" s="48"/>
      <c r="AI18" s="48"/>
      <c r="AJ18" s="41"/>
      <c r="AK18" s="41"/>
      <c r="AL18" s="41"/>
      <c r="AM18" s="41"/>
      <c r="AN18" s="41"/>
      <c r="AO18" s="41"/>
      <c r="AP18" s="41"/>
      <c r="AQ18" s="41"/>
      <c r="BF18"/>
      <c r="BG18"/>
      <c r="BH18"/>
      <c r="BI18"/>
      <c r="BJ18"/>
      <c r="BK18"/>
      <c r="BL18"/>
    </row>
    <row r="19" spans="2:64" s="1" customFormat="1" ht="15" customHeight="1">
      <c r="B19" s="8">
        <f>IF(H18&lt;EOMONTH(B13,0),H18+1,"")</f>
        <v>42884</v>
      </c>
      <c r="C19" s="8">
        <f>IF(B19&lt;EOMONTH(B13,0),B19+1,"")</f>
        <v>42885</v>
      </c>
      <c r="D19" s="8">
        <f>IF(C19&lt;EOMONTH(B13,0),C19+1,"")</f>
        <v>42886</v>
      </c>
      <c r="E19" s="8" t="str">
        <f>IF(D19&lt;EOMONTH(B13,0),D19+1,"")</f>
        <v/>
      </c>
      <c r="F19" s="8" t="str">
        <f>IF(E19&lt;EOMONTH(B13,0),E19+1,"")</f>
        <v/>
      </c>
      <c r="G19" s="8" t="str">
        <f>IF(F19&lt;EOMONTH(B13,0),F19+1,"")</f>
        <v/>
      </c>
      <c r="H19" s="8" t="str">
        <f>IF(G19&lt;EOMONTH(B13,0),G19+1,"")</f>
        <v/>
      </c>
      <c r="J19" s="8">
        <f>IF(P18&lt;EOMONTH(J13,0),P18+1,"")</f>
        <v>42912</v>
      </c>
      <c r="K19" s="8">
        <f>IF(J19&lt;EOMONTH(J13,0),J19+1,"")</f>
        <v>42913</v>
      </c>
      <c r="L19" s="8">
        <f>IF(K19&lt;EOMONTH(J13,0),K19+1,"")</f>
        <v>42914</v>
      </c>
      <c r="M19" s="8">
        <f>IF(L19&lt;EOMONTH(J13,0),L19+1,"")</f>
        <v>42915</v>
      </c>
      <c r="N19" s="8">
        <f>IF(M19&lt;EOMONTH(J13,0),M19+1,"")</f>
        <v>42916</v>
      </c>
      <c r="O19" s="8" t="str">
        <f>IF(N19&lt;EOMONTH(J13,0),N19+1,"")</f>
        <v/>
      </c>
      <c r="P19" s="8" t="str">
        <f>IF(O19&lt;EOMONTH(J13,0),O19+1,"")</f>
        <v/>
      </c>
      <c r="R19" s="8">
        <f>IF(X18&lt;EOMONTH(R13,0),X18+1,"")</f>
        <v>42940</v>
      </c>
      <c r="S19" s="8">
        <f>IF(R19&lt;EOMONTH(R13,0),R19+1,"")</f>
        <v>42941</v>
      </c>
      <c r="T19" s="8">
        <f>IF(S19&lt;EOMONTH(R13,0),S19+1,"")</f>
        <v>42942</v>
      </c>
      <c r="U19" s="8">
        <f>IF(T19&lt;EOMONTH(R13,0),T19+1,"")</f>
        <v>42943</v>
      </c>
      <c r="V19" s="8">
        <f>IF(U19&lt;EOMONTH(R13,0),U19+1,"")</f>
        <v>42944</v>
      </c>
      <c r="W19" s="8">
        <f>IF(V19&lt;EOMONTH(R13,0),V19+1,"")</f>
        <v>42945</v>
      </c>
      <c r="X19" s="8">
        <f>IF(W19&lt;EOMONTH(R13,0),W19+1,"")</f>
        <v>42946</v>
      </c>
      <c r="Y19" s="2"/>
      <c r="Z19" s="8">
        <f>IF(AF18&lt;EOMONTH(Z13,0),AF18+1,"")</f>
        <v>42975</v>
      </c>
      <c r="AA19" s="8">
        <f>IF(Z19&lt;EOMONTH(Z13,0),Z19+1,"")</f>
        <v>42976</v>
      </c>
      <c r="AB19" s="8">
        <f>IF(AA19&lt;EOMONTH(Z13,0),AA19+1,"")</f>
        <v>42977</v>
      </c>
      <c r="AC19" s="8">
        <f>IF(AB19&lt;EOMONTH(Z13,0),AB19+1,"")</f>
        <v>42978</v>
      </c>
      <c r="AD19" s="8" t="str">
        <f>IF(AC19&lt;EOMONTH(Z13,0),AC19+1,"")</f>
        <v/>
      </c>
      <c r="AE19" s="8" t="str">
        <f>IF(AD19&lt;EOMONTH(Z13,0),AD19+1,"")</f>
        <v/>
      </c>
      <c r="AF19" s="8" t="str">
        <f>IF(AE19&lt;EOMONTH(Z13,0),AE19+1,"")</f>
        <v/>
      </c>
      <c r="AH19" s="48"/>
      <c r="AI19" s="48"/>
      <c r="AJ19" s="41"/>
      <c r="AK19" s="41"/>
      <c r="AL19" s="41"/>
      <c r="AM19" s="41"/>
      <c r="AN19" s="41"/>
      <c r="AO19" s="41"/>
      <c r="AP19" s="41"/>
      <c r="AQ19" s="41"/>
      <c r="BF19"/>
      <c r="BG19"/>
      <c r="BH19"/>
      <c r="BI19"/>
      <c r="BJ19"/>
      <c r="BK19"/>
      <c r="BL19"/>
    </row>
    <row r="20" spans="2:64" s="1" customFormat="1" ht="15" customHeight="1">
      <c r="B20" s="8" t="str">
        <f>IF(H19&lt;EOMONTH(B13,0),H19+1,"")</f>
        <v/>
      </c>
      <c r="C20" s="8" t="str">
        <f>IF(B20&lt;EOMONTH(B13,0),B20+1,"")</f>
        <v/>
      </c>
      <c r="D20" s="8" t="str">
        <f>IF(C20&lt;EOMONTH(B13,0),C20+1,"")</f>
        <v/>
      </c>
      <c r="E20" s="8" t="str">
        <f>IF(D20&lt;EOMONTH(B13,0),D20+1,"")</f>
        <v/>
      </c>
      <c r="F20" s="8" t="str">
        <f>IF(E20&lt;EOMONTH(B13,0),E20+1,"")</f>
        <v/>
      </c>
      <c r="G20" s="8" t="str">
        <f>IF(F20&lt;EOMONTH(B13,0),F20+1,"")</f>
        <v/>
      </c>
      <c r="H20" s="8" t="str">
        <f>IF(G20&lt;EOMONTH(B13,0),G20+1,"")</f>
        <v/>
      </c>
      <c r="J20" s="8" t="str">
        <f>IF(P19&lt;EOMONTH(J13,0),P19+1,"")</f>
        <v/>
      </c>
      <c r="K20" s="8" t="str">
        <f>IF(J20&lt;EOMONTH(J13,0),J20+1,"")</f>
        <v/>
      </c>
      <c r="L20" s="8" t="str">
        <f>IF(K20&lt;EOMONTH(J13,0),K20+1,"")</f>
        <v/>
      </c>
      <c r="M20" s="8" t="str">
        <f>IF(L20&lt;EOMONTH(J13,0),L20+1,"")</f>
        <v/>
      </c>
      <c r="N20" s="8" t="str">
        <f>IF(M20&lt;EOMONTH(J13,0),M20+1,"")</f>
        <v/>
      </c>
      <c r="O20" s="8" t="str">
        <f>IF(N20&lt;EOMONTH(J13,0),N20+1,"")</f>
        <v/>
      </c>
      <c r="P20" s="8" t="str">
        <f>IF(O20&lt;EOMONTH(J13,0),O20+1,"")</f>
        <v/>
      </c>
      <c r="R20" s="8">
        <f>IF(X19&lt;EOMONTH(R13,0),X19+1,"")</f>
        <v>42947</v>
      </c>
      <c r="S20" s="8" t="str">
        <f>IF(R20&lt;EOMONTH(R13,0),R20+1,"")</f>
        <v/>
      </c>
      <c r="T20" s="8" t="str">
        <f>IF(S20&lt;EOMONTH(R13,0),S20+1,"")</f>
        <v/>
      </c>
      <c r="U20" s="8" t="str">
        <f>IF(T20&lt;EOMONTH(R13,0),T20+1,"")</f>
        <v/>
      </c>
      <c r="V20" s="8" t="str">
        <f>IF(U20&lt;EOMONTH(R13,0),U20+1,"")</f>
        <v/>
      </c>
      <c r="W20" s="8" t="str">
        <f>IF(V20&lt;EOMONTH(R13,0),V20+1,"")</f>
        <v/>
      </c>
      <c r="X20" s="8" t="str">
        <f>IF(W20&lt;EOMONTH(R13,0),W20+1,"")</f>
        <v/>
      </c>
      <c r="Z20" s="8" t="str">
        <f>IF(AF19&lt;EOMONTH(Z13,0),AF19+1,"")</f>
        <v/>
      </c>
      <c r="AA20" s="8" t="str">
        <f>IF(Z20&lt;EOMONTH(Z13,0),Z20+1,"")</f>
        <v/>
      </c>
      <c r="AB20" s="8" t="str">
        <f>IF(AA20&lt;EOMONTH(Z13,0),AA20+1,"")</f>
        <v/>
      </c>
      <c r="AC20" s="8" t="str">
        <f>IF(AB20&lt;EOMONTH(Z13,0),AB20+1,"")</f>
        <v/>
      </c>
      <c r="AD20" s="8" t="str">
        <f>IF(AC20&lt;EOMONTH(Z13,0),AC20+1,"")</f>
        <v/>
      </c>
      <c r="AE20" s="8" t="str">
        <f>IF(AD20&lt;EOMONTH(Z13,0),AD20+1,"")</f>
        <v/>
      </c>
      <c r="AF20" s="8" t="str">
        <f>IF(AE20&lt;EOMONTH(Z13,0),AE20+1,"")</f>
        <v/>
      </c>
      <c r="AH20" s="48"/>
      <c r="AI20" s="48"/>
      <c r="AJ20" s="41"/>
      <c r="AK20" s="41"/>
      <c r="AL20" s="41"/>
      <c r="AM20" s="41"/>
      <c r="AN20" s="41"/>
      <c r="AO20" s="41"/>
      <c r="AP20" s="41"/>
      <c r="AQ20" s="41"/>
      <c r="BF20"/>
      <c r="BG20"/>
      <c r="BH20"/>
      <c r="BI20"/>
      <c r="BJ20"/>
      <c r="BK20"/>
      <c r="BL20"/>
    </row>
    <row r="21" spans="2:64">
      <c r="AH21" s="48"/>
      <c r="AI21" s="48"/>
      <c r="AJ21" s="48"/>
      <c r="AK21" s="48"/>
      <c r="AL21" s="41"/>
      <c r="AM21" s="41"/>
      <c r="AN21" s="41"/>
      <c r="AO21" s="41"/>
      <c r="AP21" s="41"/>
      <c r="AQ21" s="41"/>
      <c r="AV21" s="2"/>
      <c r="AW21" s="2"/>
      <c r="AX21" s="2"/>
      <c r="AY21" s="2"/>
      <c r="AZ21" s="2"/>
      <c r="BA21" s="2"/>
      <c r="BB21" s="2"/>
      <c r="BF21"/>
      <c r="BG21"/>
      <c r="BH21"/>
      <c r="BI21"/>
      <c r="BJ21"/>
      <c r="BK21"/>
      <c r="BL21"/>
    </row>
    <row r="22" spans="2:64" s="1" customFormat="1" ht="15" customHeight="1">
      <c r="B22" s="37">
        <f>EDATE(DATE(An_ref,1,1),8)</f>
        <v>42979</v>
      </c>
      <c r="C22" s="38"/>
      <c r="D22" s="38"/>
      <c r="E22" s="38"/>
      <c r="F22" s="38"/>
      <c r="G22" s="38"/>
      <c r="H22" s="39"/>
      <c r="J22" s="37">
        <f>EDATE(DATE(An_ref,1,1),9)</f>
        <v>43009</v>
      </c>
      <c r="K22" s="38"/>
      <c r="L22" s="38"/>
      <c r="M22" s="38"/>
      <c r="N22" s="38"/>
      <c r="O22" s="38"/>
      <c r="P22" s="39"/>
      <c r="R22" s="37">
        <f>EDATE(DATE(An_ref,1,1),10)</f>
        <v>43040</v>
      </c>
      <c r="S22" s="38"/>
      <c r="T22" s="38"/>
      <c r="U22" s="38"/>
      <c r="V22" s="38"/>
      <c r="W22" s="38"/>
      <c r="X22" s="39"/>
      <c r="Z22" s="37">
        <f>EDATE(DATE(An_ref,1,1),11)</f>
        <v>43070</v>
      </c>
      <c r="AA22" s="38"/>
      <c r="AB22" s="38"/>
      <c r="AC22" s="38"/>
      <c r="AD22" s="38"/>
      <c r="AE22" s="38"/>
      <c r="AF22" s="39"/>
      <c r="AH22" s="48"/>
      <c r="AI22" s="48"/>
      <c r="AJ22" s="48"/>
      <c r="AK22" s="48"/>
      <c r="AL22" s="41"/>
      <c r="AM22" s="41"/>
      <c r="AN22" s="41"/>
      <c r="AO22" s="41"/>
      <c r="AP22" s="41"/>
      <c r="AQ22" s="41"/>
      <c r="BF22"/>
      <c r="BG22"/>
      <c r="BH22"/>
      <c r="BI22"/>
      <c r="BJ22"/>
      <c r="BK22"/>
      <c r="BL22"/>
    </row>
    <row r="23" spans="2:64" s="3" customFormat="1" ht="15" customHeight="1">
      <c r="B23" s="7" t="str">
        <f>UPPER(TEXT(B25,"jjj"))</f>
        <v>LUN</v>
      </c>
      <c r="C23" s="7" t="str">
        <f t="shared" ref="C23:H23" si="32">UPPER(TEXT(C25,"jjj"))</f>
        <v>MAR</v>
      </c>
      <c r="D23" s="7" t="str">
        <f t="shared" si="32"/>
        <v>MER</v>
      </c>
      <c r="E23" s="7" t="str">
        <f t="shared" si="32"/>
        <v>JEU</v>
      </c>
      <c r="F23" s="7" t="str">
        <f t="shared" si="32"/>
        <v>VEN</v>
      </c>
      <c r="G23" s="7" t="str">
        <f t="shared" si="32"/>
        <v>SAM</v>
      </c>
      <c r="H23" s="7" t="str">
        <f t="shared" si="32"/>
        <v>DIM</v>
      </c>
      <c r="J23" s="7" t="str">
        <f>UPPER(TEXT(J25,"jjj"))</f>
        <v>LUN</v>
      </c>
      <c r="K23" s="7" t="str">
        <f t="shared" ref="K23:P23" si="33">UPPER(TEXT(K25,"jjj"))</f>
        <v>MAR</v>
      </c>
      <c r="L23" s="7" t="str">
        <f t="shared" si="33"/>
        <v>MER</v>
      </c>
      <c r="M23" s="7" t="str">
        <f t="shared" si="33"/>
        <v>JEU</v>
      </c>
      <c r="N23" s="7" t="str">
        <f t="shared" si="33"/>
        <v>VEN</v>
      </c>
      <c r="O23" s="7" t="str">
        <f t="shared" si="33"/>
        <v>SAM</v>
      </c>
      <c r="P23" s="7" t="str">
        <f t="shared" si="33"/>
        <v>DIM</v>
      </c>
      <c r="R23" s="7" t="str">
        <f>UPPER(TEXT(R25,"jjj"))</f>
        <v>LUN</v>
      </c>
      <c r="S23" s="7" t="str">
        <f t="shared" ref="S23:X23" si="34">UPPER(TEXT(S25,"jjj"))</f>
        <v>MAR</v>
      </c>
      <c r="T23" s="7" t="str">
        <f t="shared" si="34"/>
        <v>MER</v>
      </c>
      <c r="U23" s="7" t="str">
        <f t="shared" si="34"/>
        <v>JEU</v>
      </c>
      <c r="V23" s="7" t="str">
        <f t="shared" si="34"/>
        <v>VEN</v>
      </c>
      <c r="W23" s="7" t="str">
        <f t="shared" si="34"/>
        <v>SAM</v>
      </c>
      <c r="X23" s="7" t="str">
        <f t="shared" si="34"/>
        <v>DIM</v>
      </c>
      <c r="Z23" s="7" t="str">
        <f>UPPER(TEXT(Z25,"jjj"))</f>
        <v>LUN</v>
      </c>
      <c r="AA23" s="7" t="str">
        <f t="shared" ref="AA23:AF23" si="35">UPPER(TEXT(AA25,"jjj"))</f>
        <v>MAR</v>
      </c>
      <c r="AB23" s="7" t="str">
        <f t="shared" si="35"/>
        <v>MER</v>
      </c>
      <c r="AC23" s="7" t="str">
        <f t="shared" si="35"/>
        <v>JEU</v>
      </c>
      <c r="AD23" s="7" t="str">
        <f t="shared" si="35"/>
        <v>VEN</v>
      </c>
      <c r="AE23" s="7" t="str">
        <f t="shared" si="35"/>
        <v>SAM</v>
      </c>
      <c r="AF23" s="7" t="str">
        <f t="shared" si="35"/>
        <v>DIM</v>
      </c>
      <c r="AH23" s="48"/>
      <c r="AI23" s="48"/>
      <c r="AJ23" s="48"/>
      <c r="AK23" s="48"/>
      <c r="AL23" s="41"/>
      <c r="AM23" s="41"/>
      <c r="AN23" s="41"/>
      <c r="AO23" s="41"/>
      <c r="AP23" s="41"/>
      <c r="AQ23" s="41"/>
      <c r="BF23"/>
      <c r="BG23"/>
      <c r="BH23"/>
      <c r="BI23"/>
      <c r="BJ23"/>
      <c r="BK23"/>
      <c r="BL23"/>
    </row>
    <row r="24" spans="2:64" s="1" customFormat="1" ht="15" customHeight="1">
      <c r="B24" s="8" t="str">
        <f>IF(WEEKDAY(B22)=2,B22,"")</f>
        <v/>
      </c>
      <c r="C24" s="9" t="str">
        <f>IF(B24&lt;&gt;"",B24+1,IF(WEEKDAY(B22)=3,B22,""))</f>
        <v/>
      </c>
      <c r="D24" s="9" t="str">
        <f>IF(C24&lt;&gt;"",C24+1,IF(WEEKDAY(B22)=4,B22,""))</f>
        <v/>
      </c>
      <c r="E24" s="9" t="str">
        <f>IF(D24&lt;&gt;"",D24+1,IF(WEEKDAY(B22)=5,B22,""))</f>
        <v/>
      </c>
      <c r="F24" s="9">
        <f>IF(E24&lt;&gt;"",E24+1,IF(WEEKDAY(B22)=6,B22,""))</f>
        <v>42979</v>
      </c>
      <c r="G24" s="9">
        <f>IF(F24&lt;&gt;"",F24+1,IF(WEEKDAY(B22)=7,B22,""))</f>
        <v>42980</v>
      </c>
      <c r="H24" s="9">
        <f>IF(G24&lt;&gt;"",G24+1,IF(WEEKDAY(B22)=1,B22,""))</f>
        <v>42981</v>
      </c>
      <c r="J24" s="8" t="str">
        <f>IF(WEEKDAY(J22)=2,J22,"")</f>
        <v/>
      </c>
      <c r="K24" s="9" t="str">
        <f>IF(J24&lt;&gt;"",J24+1,IF(WEEKDAY(J22)=3,J22,""))</f>
        <v/>
      </c>
      <c r="L24" s="9" t="str">
        <f>IF(K24&lt;&gt;"",K24+1,IF(WEEKDAY(J22)=4,J22,""))</f>
        <v/>
      </c>
      <c r="M24" s="9" t="str">
        <f>IF(L24&lt;&gt;"",L24+1,IF(WEEKDAY(J22)=5,J22,""))</f>
        <v/>
      </c>
      <c r="N24" s="9" t="str">
        <f>IF(M24&lt;&gt;"",M24+1,IF(WEEKDAY(J22)=6,J22,""))</f>
        <v/>
      </c>
      <c r="O24" s="9" t="str">
        <f>IF(N24&lt;&gt;"",N24+1,IF(WEEKDAY(J22)=7,J22,""))</f>
        <v/>
      </c>
      <c r="P24" s="9">
        <f>IF(O24&lt;&gt;"",O24+1,IF(WEEKDAY(J22)=1,J22,""))</f>
        <v>43009</v>
      </c>
      <c r="R24" s="8" t="str">
        <f>IF(WEEKDAY(R22)=2,R22,"")</f>
        <v/>
      </c>
      <c r="S24" s="9" t="str">
        <f>IF(R24&lt;&gt;"",R24+1,IF(WEEKDAY(R22)=3,R22,""))</f>
        <v/>
      </c>
      <c r="T24" s="9">
        <f>IF(S24&lt;&gt;"",S24+1,IF(WEEKDAY(R22)=4,R22,""))</f>
        <v>43040</v>
      </c>
      <c r="U24" s="9">
        <f>IF(T24&lt;&gt;"",T24+1,IF(WEEKDAY(R22)=5,R22,""))</f>
        <v>43041</v>
      </c>
      <c r="V24" s="9">
        <f>IF(U24&lt;&gt;"",U24+1,IF(WEEKDAY(R22)=6,R22,""))</f>
        <v>43042</v>
      </c>
      <c r="W24" s="9">
        <f>IF(V24&lt;&gt;"",V24+1,IF(WEEKDAY(R22)=7,R22,""))</f>
        <v>43043</v>
      </c>
      <c r="X24" s="9">
        <f>IF(W24&lt;&gt;"",W24+1,IF(WEEKDAY(R22)=1,R22,""))</f>
        <v>43044</v>
      </c>
      <c r="Y24" s="2"/>
      <c r="Z24" s="8" t="str">
        <f>IF(WEEKDAY(Z22)=2,Z22,"")</f>
        <v/>
      </c>
      <c r="AA24" s="9" t="str">
        <f>IF(Z24&lt;&gt;"",Z24+1,IF(WEEKDAY(Z22)=3,Z22,""))</f>
        <v/>
      </c>
      <c r="AB24" s="9" t="str">
        <f>IF(AA24&lt;&gt;"",AA24+1,IF(WEEKDAY(Z22)=4,Z22,""))</f>
        <v/>
      </c>
      <c r="AC24" s="9" t="str">
        <f>IF(AB24&lt;&gt;"",AB24+1,IF(WEEKDAY(Z22)=5,Z22,""))</f>
        <v/>
      </c>
      <c r="AD24" s="9">
        <f>IF(AC24&lt;&gt;"",AC24+1,IF(WEEKDAY(Z22)=6,Z22,""))</f>
        <v>43070</v>
      </c>
      <c r="AE24" s="9">
        <f>IF(AD24&lt;&gt;"",AD24+1,IF(WEEKDAY(Z22)=7,Z22,""))</f>
        <v>43071</v>
      </c>
      <c r="AF24" s="9">
        <f>IF(AE24&lt;&gt;"",AE24+1,IF(WEEKDAY(Z22)=1,Z22,""))</f>
        <v>43072</v>
      </c>
      <c r="AH24" s="48"/>
      <c r="AI24" s="48"/>
      <c r="AJ24" s="48"/>
      <c r="AK24" s="48"/>
      <c r="AL24" s="48"/>
      <c r="AM24" s="48"/>
      <c r="AN24" s="48"/>
      <c r="AO24" s="48"/>
      <c r="AP24" s="48"/>
      <c r="AQ24" s="48"/>
      <c r="BF24"/>
      <c r="BG24"/>
      <c r="BH24"/>
      <c r="BI24"/>
      <c r="BJ24"/>
      <c r="BK24"/>
      <c r="BL24"/>
    </row>
    <row r="25" spans="2:64" s="1" customFormat="1" ht="15" customHeight="1">
      <c r="B25" s="8">
        <f>H24+1</f>
        <v>42982</v>
      </c>
      <c r="C25" s="8">
        <f t="shared" ref="C25:H25" si="36">B25+1</f>
        <v>42983</v>
      </c>
      <c r="D25" s="8">
        <f t="shared" si="36"/>
        <v>42984</v>
      </c>
      <c r="E25" s="8">
        <f t="shared" si="36"/>
        <v>42985</v>
      </c>
      <c r="F25" s="8">
        <f t="shared" si="36"/>
        <v>42986</v>
      </c>
      <c r="G25" s="8">
        <f t="shared" si="36"/>
        <v>42987</v>
      </c>
      <c r="H25" s="8">
        <f t="shared" si="36"/>
        <v>42988</v>
      </c>
      <c r="J25" s="8">
        <f>P24+1</f>
        <v>43010</v>
      </c>
      <c r="K25" s="8">
        <f t="shared" ref="K25:P25" si="37">J25+1</f>
        <v>43011</v>
      </c>
      <c r="L25" s="8">
        <f t="shared" si="37"/>
        <v>43012</v>
      </c>
      <c r="M25" s="8">
        <f t="shared" si="37"/>
        <v>43013</v>
      </c>
      <c r="N25" s="8">
        <f t="shared" si="37"/>
        <v>43014</v>
      </c>
      <c r="O25" s="8">
        <f t="shared" si="37"/>
        <v>43015</v>
      </c>
      <c r="P25" s="8">
        <f t="shared" si="37"/>
        <v>43016</v>
      </c>
      <c r="R25" s="8">
        <f>X24+1</f>
        <v>43045</v>
      </c>
      <c r="S25" s="8">
        <f t="shared" ref="S25:X25" si="38">R25+1</f>
        <v>43046</v>
      </c>
      <c r="T25" s="8">
        <f t="shared" si="38"/>
        <v>43047</v>
      </c>
      <c r="U25" s="8">
        <f t="shared" si="38"/>
        <v>43048</v>
      </c>
      <c r="V25" s="8">
        <f t="shared" si="38"/>
        <v>43049</v>
      </c>
      <c r="W25" s="8">
        <f t="shared" si="38"/>
        <v>43050</v>
      </c>
      <c r="X25" s="8">
        <f t="shared" si="38"/>
        <v>43051</v>
      </c>
      <c r="Y25" s="2"/>
      <c r="Z25" s="8">
        <f>AF24+1</f>
        <v>43073</v>
      </c>
      <c r="AA25" s="8">
        <f t="shared" ref="AA25:AF25" si="39">Z25+1</f>
        <v>43074</v>
      </c>
      <c r="AB25" s="8">
        <f t="shared" si="39"/>
        <v>43075</v>
      </c>
      <c r="AC25" s="8">
        <f t="shared" si="39"/>
        <v>43076</v>
      </c>
      <c r="AD25" s="8">
        <f t="shared" si="39"/>
        <v>43077</v>
      </c>
      <c r="AE25" s="8">
        <f t="shared" si="39"/>
        <v>43078</v>
      </c>
      <c r="AF25" s="8">
        <f t="shared" si="39"/>
        <v>43079</v>
      </c>
      <c r="AH25" s="27"/>
      <c r="AI25" s="27"/>
      <c r="AJ25" s="27"/>
      <c r="AK25" s="27"/>
      <c r="AL25" s="27"/>
      <c r="AM25" s="27"/>
      <c r="AN25" s="27"/>
      <c r="AO25" s="27"/>
      <c r="AP25" s="27"/>
      <c r="AQ25" s="27"/>
      <c r="AV25"/>
      <c r="AW25"/>
      <c r="AX25"/>
      <c r="AY25"/>
      <c r="AZ25"/>
      <c r="BA25"/>
      <c r="BB25"/>
    </row>
    <row r="26" spans="2:64" s="1" customFormat="1" ht="15" customHeight="1">
      <c r="B26" s="8">
        <f>H25+1</f>
        <v>42989</v>
      </c>
      <c r="C26" s="8">
        <f t="shared" ref="C26:H26" si="40">B26+1</f>
        <v>42990</v>
      </c>
      <c r="D26" s="8">
        <f t="shared" si="40"/>
        <v>42991</v>
      </c>
      <c r="E26" s="8">
        <f t="shared" si="40"/>
        <v>42992</v>
      </c>
      <c r="F26" s="8">
        <f t="shared" si="40"/>
        <v>42993</v>
      </c>
      <c r="G26" s="8">
        <f t="shared" si="40"/>
        <v>42994</v>
      </c>
      <c r="H26" s="8">
        <f t="shared" si="40"/>
        <v>42995</v>
      </c>
      <c r="J26" s="8">
        <f>P25+1</f>
        <v>43017</v>
      </c>
      <c r="K26" s="8">
        <f t="shared" ref="K26:P26" si="41">J26+1</f>
        <v>43018</v>
      </c>
      <c r="L26" s="8">
        <f t="shared" si="41"/>
        <v>43019</v>
      </c>
      <c r="M26" s="8">
        <f t="shared" si="41"/>
        <v>43020</v>
      </c>
      <c r="N26" s="8">
        <f t="shared" si="41"/>
        <v>43021</v>
      </c>
      <c r="O26" s="8">
        <f t="shared" si="41"/>
        <v>43022</v>
      </c>
      <c r="P26" s="8">
        <f t="shared" si="41"/>
        <v>43023</v>
      </c>
      <c r="R26" s="8">
        <f>X25+1</f>
        <v>43052</v>
      </c>
      <c r="S26" s="8">
        <f t="shared" ref="S26:X26" si="42">R26+1</f>
        <v>43053</v>
      </c>
      <c r="T26" s="8">
        <f t="shared" si="42"/>
        <v>43054</v>
      </c>
      <c r="U26" s="8">
        <f t="shared" si="42"/>
        <v>43055</v>
      </c>
      <c r="V26" s="8">
        <f t="shared" si="42"/>
        <v>43056</v>
      </c>
      <c r="W26" s="8">
        <f t="shared" si="42"/>
        <v>43057</v>
      </c>
      <c r="X26" s="8">
        <f t="shared" si="42"/>
        <v>43058</v>
      </c>
      <c r="Y26" s="2"/>
      <c r="Z26" s="8">
        <f>AF25+1</f>
        <v>43080</v>
      </c>
      <c r="AA26" s="8">
        <f t="shared" ref="AA26:AF26" si="43">Z26+1</f>
        <v>43081</v>
      </c>
      <c r="AB26" s="8">
        <f t="shared" si="43"/>
        <v>43082</v>
      </c>
      <c r="AC26" s="8">
        <f t="shared" si="43"/>
        <v>43083</v>
      </c>
      <c r="AD26" s="8">
        <f t="shared" si="43"/>
        <v>43084</v>
      </c>
      <c r="AE26" s="8">
        <f t="shared" si="43"/>
        <v>43085</v>
      </c>
      <c r="AF26" s="8">
        <f t="shared" si="43"/>
        <v>43086</v>
      </c>
      <c r="AV26"/>
      <c r="AW26"/>
      <c r="AX26"/>
      <c r="AY26"/>
      <c r="AZ26"/>
      <c r="BA26"/>
      <c r="BB26"/>
    </row>
    <row r="27" spans="2:64" s="1" customFormat="1" ht="15" customHeight="1">
      <c r="B27" s="8">
        <f>H26+1</f>
        <v>42996</v>
      </c>
      <c r="C27" s="8">
        <f t="shared" ref="C27:H27" si="44">B27+1</f>
        <v>42997</v>
      </c>
      <c r="D27" s="8">
        <f t="shared" si="44"/>
        <v>42998</v>
      </c>
      <c r="E27" s="8">
        <f t="shared" si="44"/>
        <v>42999</v>
      </c>
      <c r="F27" s="8">
        <f t="shared" si="44"/>
        <v>43000</v>
      </c>
      <c r="G27" s="8">
        <f t="shared" si="44"/>
        <v>43001</v>
      </c>
      <c r="H27" s="8">
        <f t="shared" si="44"/>
        <v>43002</v>
      </c>
      <c r="J27" s="8">
        <f>P26+1</f>
        <v>43024</v>
      </c>
      <c r="K27" s="8">
        <f t="shared" ref="K27:P27" si="45">J27+1</f>
        <v>43025</v>
      </c>
      <c r="L27" s="8">
        <f t="shared" si="45"/>
        <v>43026</v>
      </c>
      <c r="M27" s="8">
        <f t="shared" si="45"/>
        <v>43027</v>
      </c>
      <c r="N27" s="8">
        <f t="shared" si="45"/>
        <v>43028</v>
      </c>
      <c r="O27" s="8">
        <f t="shared" si="45"/>
        <v>43029</v>
      </c>
      <c r="P27" s="8">
        <f t="shared" si="45"/>
        <v>43030</v>
      </c>
      <c r="R27" s="8">
        <f>X26+1</f>
        <v>43059</v>
      </c>
      <c r="S27" s="8">
        <f t="shared" ref="S27:X27" si="46">R27+1</f>
        <v>43060</v>
      </c>
      <c r="T27" s="8">
        <f t="shared" si="46"/>
        <v>43061</v>
      </c>
      <c r="U27" s="8">
        <f t="shared" si="46"/>
        <v>43062</v>
      </c>
      <c r="V27" s="8">
        <f t="shared" si="46"/>
        <v>43063</v>
      </c>
      <c r="W27" s="8">
        <f t="shared" si="46"/>
        <v>43064</v>
      </c>
      <c r="X27" s="8">
        <f t="shared" si="46"/>
        <v>43065</v>
      </c>
      <c r="Y27" s="2"/>
      <c r="Z27" s="8">
        <f>AF26+1</f>
        <v>43087</v>
      </c>
      <c r="AA27" s="8">
        <f t="shared" ref="AA27:AF27" si="47">Z27+1</f>
        <v>43088</v>
      </c>
      <c r="AB27" s="8">
        <f t="shared" si="47"/>
        <v>43089</v>
      </c>
      <c r="AC27" s="8">
        <f t="shared" si="47"/>
        <v>43090</v>
      </c>
      <c r="AD27" s="8">
        <f t="shared" si="47"/>
        <v>43091</v>
      </c>
      <c r="AE27" s="8">
        <f t="shared" si="47"/>
        <v>43092</v>
      </c>
      <c r="AF27" s="8">
        <f t="shared" si="47"/>
        <v>43093</v>
      </c>
      <c r="AV27"/>
      <c r="AW27"/>
      <c r="AX27"/>
      <c r="AY27"/>
      <c r="AZ27"/>
      <c r="BA27"/>
      <c r="BB27"/>
    </row>
    <row r="28" spans="2:64" s="1" customFormat="1" ht="15" customHeight="1">
      <c r="B28" s="8">
        <f>IF(H27&lt;EOMONTH(B22,0),H27+1,"")</f>
        <v>43003</v>
      </c>
      <c r="C28" s="8">
        <f>IF(B28&lt;EOMONTH(B22,0),B28+1,"")</f>
        <v>43004</v>
      </c>
      <c r="D28" s="8">
        <f>IF(C28&lt;EOMONTH(B22,0),C28+1,"")</f>
        <v>43005</v>
      </c>
      <c r="E28" s="8">
        <f>IF(D28&lt;EOMONTH(B22,0),D28+1,"")</f>
        <v>43006</v>
      </c>
      <c r="F28" s="8">
        <f>IF(E28&lt;EOMONTH(B22,0),E28+1,"")</f>
        <v>43007</v>
      </c>
      <c r="G28" s="8">
        <f>IF(F28&lt;EOMONTH(B22,0),F28+1,"")</f>
        <v>43008</v>
      </c>
      <c r="H28" s="8" t="str">
        <f>IF(G28&lt;EOMONTH(B22,0),G28+1,"")</f>
        <v/>
      </c>
      <c r="J28" s="8">
        <f>IF(P27&lt;EOMONTH(J22,0),P27+1,"")</f>
        <v>43031</v>
      </c>
      <c r="K28" s="8">
        <f>IF(J28&lt;EOMONTH(J22,0),J28+1,"")</f>
        <v>43032</v>
      </c>
      <c r="L28" s="8">
        <f>IF(K28&lt;EOMONTH(J22,0),K28+1,"")</f>
        <v>43033</v>
      </c>
      <c r="M28" s="8">
        <f>IF(L28&lt;EOMONTH(J22,0),L28+1,"")</f>
        <v>43034</v>
      </c>
      <c r="N28" s="8">
        <f>IF(M28&lt;EOMONTH(J22,0),M28+1,"")</f>
        <v>43035</v>
      </c>
      <c r="O28" s="8">
        <f>IF(N28&lt;EOMONTH(J22,0),N28+1,"")</f>
        <v>43036</v>
      </c>
      <c r="P28" s="8">
        <f>IF(O28&lt;EOMONTH(J22,0),O28+1,"")</f>
        <v>43037</v>
      </c>
      <c r="R28" s="8">
        <f>IF(X27&lt;EOMONTH(R22,0),X27+1,"")</f>
        <v>43066</v>
      </c>
      <c r="S28" s="8">
        <f>IF(R28&lt;EOMONTH(R22,0),R28+1,"")</f>
        <v>43067</v>
      </c>
      <c r="T28" s="8">
        <f>IF(S28&lt;EOMONTH(R22,0),S28+1,"")</f>
        <v>43068</v>
      </c>
      <c r="U28" s="8">
        <f>IF(T28&lt;EOMONTH(R22,0),T28+1,"")</f>
        <v>43069</v>
      </c>
      <c r="V28" s="8" t="str">
        <f>IF(U28&lt;EOMONTH(R22,0),U28+1,"")</f>
        <v/>
      </c>
      <c r="W28" s="8" t="str">
        <f>IF(V28&lt;EOMONTH(R22,0),V28+1,"")</f>
        <v/>
      </c>
      <c r="X28" s="8" t="str">
        <f>IF(W28&lt;EOMONTH(R22,0),W28+1,"")</f>
        <v/>
      </c>
      <c r="Y28" s="2"/>
      <c r="Z28" s="8">
        <f>IF(AF27&lt;EOMONTH(Z22,0),AF27+1,"")</f>
        <v>43094</v>
      </c>
      <c r="AA28" s="8">
        <f>IF(Z28&lt;EOMONTH(Z22,0),Z28+1,"")</f>
        <v>43095</v>
      </c>
      <c r="AB28" s="8">
        <f>IF(AA28&lt;EOMONTH(Z22,0),AA28+1,"")</f>
        <v>43096</v>
      </c>
      <c r="AC28" s="8">
        <f>IF(AB28&lt;EOMONTH(Z22,0),AB28+1,"")</f>
        <v>43097</v>
      </c>
      <c r="AD28" s="8">
        <f>IF(AC28&lt;EOMONTH(Z22,0),AC28+1,"")</f>
        <v>43098</v>
      </c>
      <c r="AE28" s="8">
        <f>IF(AD28&lt;EOMONTH(Z22,0),AD28+1,"")</f>
        <v>43099</v>
      </c>
      <c r="AF28" s="8">
        <f>IF(AE28&lt;EOMONTH(Z22,0),AE28+1,"")</f>
        <v>43100</v>
      </c>
      <c r="AV28"/>
      <c r="AW28"/>
      <c r="AX28"/>
      <c r="AY28"/>
      <c r="AZ28"/>
      <c r="BA28"/>
      <c r="BB28"/>
    </row>
    <row r="29" spans="2:64" s="1" customFormat="1" ht="15" customHeight="1">
      <c r="B29" s="8" t="str">
        <f>IF(H28&lt;EOMONTH(B22,0),H28+1,"")</f>
        <v/>
      </c>
      <c r="C29" s="8" t="str">
        <f>IF(B29&lt;EOMONTH(B22,0),B29+1,"")</f>
        <v/>
      </c>
      <c r="D29" s="8" t="str">
        <f>IF(C29&lt;EOMONTH(B22,0),C29+1,"")</f>
        <v/>
      </c>
      <c r="E29" s="8" t="str">
        <f>IF(D29&lt;EOMONTH(B22,0),D29+1,"")</f>
        <v/>
      </c>
      <c r="F29" s="8" t="str">
        <f>IF(E29&lt;EOMONTH(B22,0),E29+1,"")</f>
        <v/>
      </c>
      <c r="G29" s="8" t="str">
        <f>IF(F29&lt;EOMONTH(B22,0),F29+1,"")</f>
        <v/>
      </c>
      <c r="H29" s="8" t="str">
        <f>IF(G29&lt;EOMONTH(B22,0),G29+1,"")</f>
        <v/>
      </c>
      <c r="J29" s="8">
        <f>IF(P28&lt;EOMONTH(J22,0),P28+1,"")</f>
        <v>43038</v>
      </c>
      <c r="K29" s="8">
        <f>IF(J29&lt;EOMONTH(J22,0),J29+1,"")</f>
        <v>43039</v>
      </c>
      <c r="L29" s="8" t="str">
        <f>IF(K29&lt;EOMONTH(J22,0),K29+1,"")</f>
        <v/>
      </c>
      <c r="M29" s="8" t="str">
        <f>IF(L29&lt;EOMONTH(J22,0),L29+1,"")</f>
        <v/>
      </c>
      <c r="N29" s="8" t="str">
        <f>IF(M29&lt;EOMONTH(J22,0),M29+1,"")</f>
        <v/>
      </c>
      <c r="O29" s="8" t="str">
        <f>IF(N29&lt;EOMONTH(J22,0),N29+1,"")</f>
        <v/>
      </c>
      <c r="P29" s="8" t="str">
        <f>IF(O29&lt;EOMONTH(J22,0),O29+1,"")</f>
        <v/>
      </c>
      <c r="R29" s="8" t="str">
        <f>IF(X28&lt;EOMONTH(R22,0),X28+1,"")</f>
        <v/>
      </c>
      <c r="S29" s="8" t="str">
        <f>IF(R29&lt;EOMONTH(R22,0),R29+1,"")</f>
        <v/>
      </c>
      <c r="T29" s="8" t="str">
        <f>IF(S29&lt;EOMONTH(R22,0),S29+1,"")</f>
        <v/>
      </c>
      <c r="U29" s="8" t="str">
        <f>IF(T29&lt;EOMONTH(R22,0),T29+1,"")</f>
        <v/>
      </c>
      <c r="V29" s="8" t="str">
        <f>IF(U29&lt;EOMONTH(R22,0),U29+1,"")</f>
        <v/>
      </c>
      <c r="W29" s="8" t="str">
        <f>IF(V29&lt;EOMONTH(R22,0),V29+1,"")</f>
        <v/>
      </c>
      <c r="X29" s="8" t="str">
        <f>IF(W29&lt;EOMONTH(R22,0),W29+1,"")</f>
        <v/>
      </c>
      <c r="Z29" s="8" t="str">
        <f>IF(AF28&lt;EOMONTH(Z22,0),AF28+1,"")</f>
        <v/>
      </c>
      <c r="AA29" s="8" t="str">
        <f>IF(Z29&lt;EOMONTH(Z22,0),Z29+1,"")</f>
        <v/>
      </c>
      <c r="AB29" s="8" t="str">
        <f>IF(AA29&lt;EOMONTH(Z22,0),AA29+1,"")</f>
        <v/>
      </c>
      <c r="AC29" s="8" t="str">
        <f>IF(AB29&lt;EOMONTH(Z22,0),AB29+1,"")</f>
        <v/>
      </c>
      <c r="AD29" s="8" t="str">
        <f>IF(AC29&lt;EOMONTH(Z22,0),AC29+1,"")</f>
        <v/>
      </c>
      <c r="AE29" s="8" t="str">
        <f>IF(AD29&lt;EOMONTH(Z22,0),AD29+1,"")</f>
        <v/>
      </c>
      <c r="AF29" s="8" t="str">
        <f>IF(AE29&lt;EOMONTH(Z22,0),AE29+1,"")</f>
        <v/>
      </c>
      <c r="AV29"/>
      <c r="AW29"/>
      <c r="AX29"/>
      <c r="AY29"/>
      <c r="AZ29"/>
      <c r="BA29"/>
      <c r="BB29"/>
    </row>
  </sheetData>
  <mergeCells count="39">
    <mergeCell ref="AL15:AM16"/>
    <mergeCell ref="AN15:AO16"/>
    <mergeCell ref="AP24:AQ24"/>
    <mergeCell ref="AH4:AP4"/>
    <mergeCell ref="AH6:AP6"/>
    <mergeCell ref="AH8:AP8"/>
    <mergeCell ref="AH10:AP10"/>
    <mergeCell ref="AH12:AP12"/>
    <mergeCell ref="AH23:AI23"/>
    <mergeCell ref="AJ23:AK23"/>
    <mergeCell ref="AH24:AI24"/>
    <mergeCell ref="AJ24:AK24"/>
    <mergeCell ref="AL24:AM24"/>
    <mergeCell ref="AN24:AO24"/>
    <mergeCell ref="AH19:AI19"/>
    <mergeCell ref="AH20:AI20"/>
    <mergeCell ref="R4:X4"/>
    <mergeCell ref="Z4:AF4"/>
    <mergeCell ref="AH22:AI22"/>
    <mergeCell ref="AJ22:AK22"/>
    <mergeCell ref="AJ15:AK16"/>
    <mergeCell ref="AH21:AI21"/>
    <mergeCell ref="AJ21:AK21"/>
    <mergeCell ref="AP15:AQ16"/>
    <mergeCell ref="AH17:AI17"/>
    <mergeCell ref="AH18:AI18"/>
    <mergeCell ref="U1:X2"/>
    <mergeCell ref="B22:H22"/>
    <mergeCell ref="J22:P22"/>
    <mergeCell ref="R22:X22"/>
    <mergeCell ref="Z22:AF22"/>
    <mergeCell ref="A1:B2"/>
    <mergeCell ref="B13:H13"/>
    <mergeCell ref="J13:P13"/>
    <mergeCell ref="R13:X13"/>
    <mergeCell ref="Z13:AF13"/>
    <mergeCell ref="H1:T2"/>
    <mergeCell ref="B4:H4"/>
    <mergeCell ref="J4:P4"/>
  </mergeCells>
  <phoneticPr fontId="1" type="noConversion"/>
  <conditionalFormatting sqref="J4:P4 R4:X4 Z4:AF4 B13:H13 J13:P13 R13:X13 Z13:AF13 B22:H22 J22:P22 R22:X22 Z22:AF22 B4:H4">
    <cfRule type="notContainsBlanks" dxfId="3" priority="32">
      <formula>LEN(TRIM(B4))&gt;0</formula>
    </cfRule>
  </conditionalFormatting>
  <conditionalFormatting sqref="B5:H5 J5:P5 R5:X5 Z5:AF5 B14:H14 J14:P14 R14:X14 Z14:AF14 B23:H23 J23:P23 R23:X23 Z23:AF23">
    <cfRule type="notContainsBlanks" dxfId="2" priority="31">
      <formula>LEN(TRIM(B5))&gt;0</formula>
    </cfRule>
  </conditionalFormatting>
  <conditionalFormatting sqref="B6:H11 J6:P11 R6:X11 Z6:AF11 B15:H20 J15:P20 R15:X20 Z15:AF20 B24:H29 J24:P29 R24:X29 Z24:AF29">
    <cfRule type="expression" dxfId="1" priority="1">
      <formula>OR(B6=$AW$1,B6=$AW$4,B6=$AW$15,B6=$AW$16,)</formula>
    </cfRule>
    <cfRule type="expression" dxfId="0" priority="59">
      <formula>OR(B6=$AW$2,B6=$AW$3,B6=$AW$5,B6=$AW$10,B6=$AW$11,B6=$AW$12,B6=$AW$13,B6=$AW$14,)</formula>
    </cfRule>
  </conditionalFormatting>
  <printOptions horizontalCentered="1" verticalCentered="1"/>
  <pageMargins left="0" right="0" top="0" bottom="0" header="0.51181102362204722" footer="0.51181102362204722"/>
  <pageSetup scale="60" orientation="landscape" horizontalDpi="4294967293" verticalDpi="300" r:id="rId1"/>
  <headerFooter alignWithMargins="0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G15"/>
  <sheetViews>
    <sheetView workbookViewId="0">
      <selection activeCell="C30" sqref="C30"/>
    </sheetView>
  </sheetViews>
  <sheetFormatPr baseColWidth="10" defaultRowHeight="12.75"/>
  <cols>
    <col min="1" max="2" width="19.5703125" customWidth="1"/>
  </cols>
  <sheetData>
    <row r="1" spans="1:7" ht="13.5">
      <c r="A1" s="20" t="s">
        <v>0</v>
      </c>
      <c r="B1" s="21">
        <f>DATE(An_ref,1,1)</f>
        <v>42736</v>
      </c>
      <c r="C1" s="22">
        <v>42370</v>
      </c>
      <c r="D1" s="22">
        <v>42370</v>
      </c>
      <c r="E1" s="22">
        <v>42370</v>
      </c>
    </row>
    <row r="2" spans="1:7" ht="13.5">
      <c r="A2" s="20" t="s">
        <v>2</v>
      </c>
      <c r="B2" s="21">
        <f>DATE(An_ref,5,1)</f>
        <v>42856</v>
      </c>
      <c r="C2" s="22">
        <v>42491</v>
      </c>
      <c r="D2" s="22">
        <v>42491</v>
      </c>
      <c r="E2" s="22">
        <v>42491</v>
      </c>
      <c r="G2" t="b">
        <f>OR(Calendrier!B6=DATA!$B$1,Calendrier!B6=DATA!$B$2,Calendrier!B6=DATA!$B$3,Calendrier!B6=DATA!$B$4,Calendrier!B6=DATA!$B$5,Calendrier!B6=DATA!$B$10,Calendrier!B6=DATA!$B$11,Calendrier!B6=DATA!$B$12,Calendrier!B6=DATA!$B$13,Calendrier!B6=DATA!$B$14,Calendrier!B6=DATA!$B$15)</f>
        <v>0</v>
      </c>
    </row>
    <row r="3" spans="1:7" ht="13.5">
      <c r="A3" s="23">
        <v>16565</v>
      </c>
      <c r="B3" s="21">
        <f>DATE(An_ref,5,8)</f>
        <v>42863</v>
      </c>
      <c r="C3" s="22">
        <v>42498</v>
      </c>
      <c r="D3" s="22">
        <v>42498</v>
      </c>
      <c r="E3" s="22">
        <v>42498</v>
      </c>
    </row>
    <row r="4" spans="1:7" ht="13.5">
      <c r="A4" s="20" t="s">
        <v>5</v>
      </c>
      <c r="B4" s="21">
        <f>DATE(An_ref,7,14)</f>
        <v>42930</v>
      </c>
      <c r="C4" s="22">
        <v>42565</v>
      </c>
      <c r="D4" s="22">
        <v>42565</v>
      </c>
      <c r="E4" s="22">
        <v>42565</v>
      </c>
    </row>
    <row r="5" spans="1:7" ht="13.5">
      <c r="A5" s="20" t="s">
        <v>8</v>
      </c>
      <c r="B5" s="21">
        <f>DATE(An_ref,1,11)</f>
        <v>42746</v>
      </c>
      <c r="C5" s="22">
        <v>42685</v>
      </c>
      <c r="D5" s="22">
        <v>42685</v>
      </c>
      <c r="E5" s="22">
        <v>42685</v>
      </c>
    </row>
    <row r="6" spans="1:7">
      <c r="A6" s="24"/>
      <c r="B6" s="24"/>
      <c r="C6" s="24"/>
      <c r="D6" s="24"/>
      <c r="E6" s="24"/>
    </row>
    <row r="7" spans="1:7" ht="13.5">
      <c r="A7" s="16"/>
      <c r="B7" s="18"/>
      <c r="C7" s="19"/>
      <c r="D7" s="19"/>
      <c r="E7" s="19"/>
    </row>
    <row r="8" spans="1:7" ht="13.5">
      <c r="A8" s="16"/>
      <c r="B8" s="18"/>
      <c r="C8" s="19"/>
      <c r="D8" s="19"/>
      <c r="E8" s="19"/>
    </row>
    <row r="9" spans="1:7" ht="13.5">
      <c r="A9" s="16" t="s">
        <v>10</v>
      </c>
      <c r="B9" s="18">
        <f>ROUND(DATE(An_ref,4,1)/7+MOD(19*MOD(An_ref,19)-7,30)*14%,0)*7-6</f>
        <v>42841</v>
      </c>
      <c r="C9" s="19"/>
      <c r="D9" s="19"/>
      <c r="E9" s="19"/>
    </row>
    <row r="10" spans="1:7" ht="13.5">
      <c r="A10" s="14" t="s">
        <v>1</v>
      </c>
      <c r="B10" s="18">
        <f>B9+1</f>
        <v>42842</v>
      </c>
      <c r="C10" s="10">
        <v>42457</v>
      </c>
      <c r="D10" s="10">
        <v>42477</v>
      </c>
      <c r="E10" s="11">
        <v>42462</v>
      </c>
    </row>
    <row r="11" spans="1:7" ht="13.5">
      <c r="A11" s="14" t="s">
        <v>3</v>
      </c>
      <c r="B11" s="18">
        <f>B9+39</f>
        <v>42880</v>
      </c>
      <c r="C11" s="10">
        <v>42495</v>
      </c>
      <c r="D11" s="10">
        <v>42515</v>
      </c>
      <c r="E11" s="11">
        <v>42500</v>
      </c>
    </row>
    <row r="12" spans="1:7" ht="13.5">
      <c r="A12" s="14" t="s">
        <v>4</v>
      </c>
      <c r="B12" s="18">
        <f>B9+50</f>
        <v>42891</v>
      </c>
      <c r="C12" s="10">
        <v>42506</v>
      </c>
      <c r="D12" s="10">
        <v>42526</v>
      </c>
      <c r="E12" s="11">
        <v>42511</v>
      </c>
    </row>
    <row r="13" spans="1:7" ht="14.25" thickBot="1">
      <c r="A13" s="14" t="s">
        <v>6</v>
      </c>
      <c r="B13" s="21">
        <f>DATE(An_ref,8,15)</f>
        <v>42962</v>
      </c>
      <c r="C13" s="10">
        <v>42597</v>
      </c>
      <c r="D13" s="10">
        <v>42597</v>
      </c>
      <c r="E13" s="11">
        <v>42597</v>
      </c>
    </row>
    <row r="14" spans="1:7" ht="14.25" thickBot="1">
      <c r="A14" s="14" t="s">
        <v>7</v>
      </c>
      <c r="B14" s="17">
        <f>DATE(An_ref,11,1)</f>
        <v>43040</v>
      </c>
      <c r="C14" s="10">
        <v>42675</v>
      </c>
      <c r="D14" s="10">
        <v>42675</v>
      </c>
      <c r="E14" s="11">
        <v>42675</v>
      </c>
    </row>
    <row r="15" spans="1:7" ht="14.25" thickBot="1">
      <c r="A15" s="15" t="s">
        <v>9</v>
      </c>
      <c r="B15" s="17">
        <f>DATE(An_ref,12,25)</f>
        <v>43094</v>
      </c>
      <c r="C15" s="12"/>
      <c r="D15" s="12"/>
      <c r="E15" s="13"/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?mso-contentType ?>
<FormTemplates xmlns="http://schemas.microsoft.com/sharepoint/v3/contenttype/forms">
  <Display>DocumentLibraryForm</Display>
  <Edit>AssetEditForm</Edit>
  <New>DocumentLibraryForm</New>
</FormTemplates>
</file>

<file path=customXml/itemProps1.xml><?xml version="1.0" encoding="utf-8"?>
<ds:datastoreItem xmlns:ds="http://schemas.openxmlformats.org/officeDocument/2006/customXml" ds:itemID="{9A923EE3-68BE-4BE7-9A3B-D27719C3965E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Calendrier</vt:lpstr>
      <vt:lpstr>DATA</vt:lpstr>
      <vt:lpstr>An_ref</vt:lpstr>
      <vt:lpstr>Calendrier!Zone_d_impression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POMPIER</dc:creator>
  <cp:lastModifiedBy>Jujulepompier</cp:lastModifiedBy>
  <cp:lastPrinted>2016-11-20T17:59:53Z</cp:lastPrinted>
  <dcterms:created xsi:type="dcterms:W3CDTF">2016-11-20T15:03:51Z</dcterms:created>
  <dcterms:modified xsi:type="dcterms:W3CDTF">2016-11-27T17:26:17Z</dcterms:modified>
  <cp:version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TemplateID">
    <vt:lpwstr>TC024234929991</vt:lpwstr>
  </property>
</Properties>
</file>