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60" windowWidth="24675" windowHeight="11535" activeTab="1"/>
  </bookViews>
  <sheets>
    <sheet name="Taux horaire" sheetId="3" r:id="rId1"/>
    <sheet name="Base" sheetId="1" r:id="rId2"/>
    <sheet name="Base vierge spv" sheetId="2" r:id="rId3"/>
  </sheets>
  <externalReferences>
    <externalReference r:id="rId4"/>
  </externalReferences>
  <definedNames>
    <definedName name="Grade">'[1]Taux horaire'!$B$1:$B$13</definedName>
    <definedName name="_xlnm.Print_Area" localSheetId="1">Base!$A$1:$H$50</definedName>
  </definedNames>
  <calcPr calcId="125725"/>
</workbook>
</file>

<file path=xl/calcChain.xml><?xml version="1.0" encoding="utf-8"?>
<calcChain xmlns="http://schemas.openxmlformats.org/spreadsheetml/2006/main">
  <c r="W12" i="1"/>
  <c r="F28" i="2"/>
  <c r="D29" i="3"/>
  <c r="C29"/>
  <c r="D28"/>
  <c r="C28"/>
  <c r="D27"/>
  <c r="C27"/>
  <c r="E26"/>
  <c r="D26"/>
  <c r="C26"/>
  <c r="D25"/>
  <c r="C25"/>
  <c r="D24"/>
  <c r="C24"/>
  <c r="D23"/>
  <c r="C23"/>
  <c r="E22"/>
  <c r="D22"/>
  <c r="C22"/>
  <c r="J21"/>
  <c r="E28" s="1"/>
  <c r="E21"/>
  <c r="D21"/>
  <c r="C21"/>
  <c r="J20"/>
  <c r="E27" s="1"/>
  <c r="E20"/>
  <c r="D20"/>
  <c r="C20"/>
  <c r="J19"/>
  <c r="E24" s="1"/>
  <c r="E19"/>
  <c r="D19"/>
  <c r="C19"/>
  <c r="J18"/>
  <c r="E18"/>
  <c r="D18"/>
  <c r="C18"/>
  <c r="E17"/>
  <c r="D17"/>
  <c r="C17"/>
  <c r="D13"/>
  <c r="C13"/>
  <c r="D12"/>
  <c r="C12"/>
  <c r="E11"/>
  <c r="D11"/>
  <c r="C11"/>
  <c r="D10"/>
  <c r="C10"/>
  <c r="D9"/>
  <c r="C9"/>
  <c r="D8"/>
  <c r="C8"/>
  <c r="E7"/>
  <c r="D7"/>
  <c r="C7"/>
  <c r="D6"/>
  <c r="C6"/>
  <c r="J5"/>
  <c r="E13" s="1"/>
  <c r="D5"/>
  <c r="C5"/>
  <c r="J4"/>
  <c r="E10" s="1"/>
  <c r="D4"/>
  <c r="C4"/>
  <c r="J3"/>
  <c r="E9" s="1"/>
  <c r="E3"/>
  <c r="D3"/>
  <c r="C3"/>
  <c r="J2"/>
  <c r="E5" s="1"/>
  <c r="E2"/>
  <c r="D2"/>
  <c r="C2"/>
  <c r="E1"/>
  <c r="D1"/>
  <c r="C1"/>
  <c r="E4" l="1"/>
  <c r="E6"/>
  <c r="E25"/>
  <c r="E29"/>
  <c r="E8"/>
  <c r="E12"/>
  <c r="E23"/>
  <c r="D12" i="1" l="1"/>
  <c r="F12"/>
  <c r="X12" s="1"/>
  <c r="H12"/>
  <c r="J12"/>
  <c r="L12"/>
  <c r="N12"/>
  <c r="P12"/>
  <c r="R12"/>
  <c r="T12"/>
  <c r="V12"/>
  <c r="D13"/>
  <c r="F13"/>
  <c r="H13"/>
  <c r="J13"/>
  <c r="L13"/>
  <c r="N13"/>
  <c r="P13"/>
  <c r="R13"/>
  <c r="T13"/>
  <c r="V13"/>
  <c r="D14"/>
  <c r="F14"/>
  <c r="H14"/>
  <c r="J14"/>
  <c r="L14"/>
  <c r="N14"/>
  <c r="P14"/>
  <c r="R14"/>
  <c r="T14"/>
  <c r="V14"/>
  <c r="D15"/>
  <c r="F15"/>
  <c r="H15"/>
  <c r="J15"/>
  <c r="L15"/>
  <c r="N15"/>
  <c r="P15"/>
  <c r="R15"/>
  <c r="T15"/>
  <c r="V15"/>
  <c r="D16"/>
  <c r="F16"/>
  <c r="H16"/>
  <c r="J16"/>
  <c r="L16"/>
  <c r="N16"/>
  <c r="P16"/>
  <c r="R16"/>
  <c r="T16"/>
  <c r="V16"/>
  <c r="D17"/>
  <c r="F17"/>
  <c r="H17"/>
  <c r="J17"/>
  <c r="L17"/>
  <c r="N17"/>
  <c r="P17"/>
  <c r="R17"/>
  <c r="T17"/>
  <c r="V17"/>
  <c r="D18"/>
  <c r="F18"/>
  <c r="H18"/>
  <c r="J18"/>
  <c r="L18"/>
  <c r="N18"/>
  <c r="P18"/>
  <c r="R18"/>
  <c r="T18"/>
  <c r="V18"/>
  <c r="D19"/>
  <c r="F19"/>
  <c r="H19"/>
  <c r="J19"/>
  <c r="L19"/>
  <c r="N19"/>
  <c r="P19"/>
  <c r="R19"/>
  <c r="T19"/>
  <c r="V19"/>
  <c r="D20"/>
  <c r="F20"/>
  <c r="H20"/>
  <c r="J20"/>
  <c r="L20"/>
  <c r="N20"/>
  <c r="P20"/>
  <c r="R20"/>
  <c r="T20"/>
  <c r="V20"/>
  <c r="D21"/>
  <c r="F21"/>
  <c r="H21"/>
  <c r="J21"/>
  <c r="L21"/>
  <c r="N21"/>
  <c r="P21"/>
  <c r="R21"/>
  <c r="T21"/>
  <c r="V21"/>
  <c r="D22"/>
  <c r="F22"/>
  <c r="H22"/>
  <c r="J22"/>
  <c r="L22"/>
  <c r="N22"/>
  <c r="P22"/>
  <c r="R22"/>
  <c r="T22"/>
  <c r="V22"/>
  <c r="D23"/>
  <c r="F23"/>
  <c r="H23"/>
  <c r="J23"/>
  <c r="L23"/>
  <c r="N23"/>
  <c r="P23"/>
  <c r="R23"/>
  <c r="T23"/>
  <c r="V23"/>
  <c r="D24"/>
  <c r="F24"/>
  <c r="H24"/>
  <c r="J24"/>
  <c r="L24"/>
  <c r="N24"/>
  <c r="P24"/>
  <c r="R24"/>
  <c r="T24"/>
  <c r="V24"/>
  <c r="D25"/>
  <c r="F25"/>
  <c r="H25"/>
  <c r="J25"/>
  <c r="L25"/>
  <c r="N25"/>
  <c r="P25"/>
  <c r="R25"/>
  <c r="T25"/>
  <c r="V25"/>
  <c r="D26"/>
  <c r="F26"/>
  <c r="H26"/>
  <c r="J26"/>
  <c r="L26"/>
  <c r="N26"/>
  <c r="P26"/>
  <c r="R26"/>
  <c r="T26"/>
  <c r="V26"/>
  <c r="D27"/>
  <c r="F27"/>
  <c r="H27"/>
  <c r="J27"/>
  <c r="L27"/>
  <c r="N27"/>
  <c r="P27"/>
  <c r="R27"/>
  <c r="T27"/>
  <c r="V27"/>
  <c r="D28"/>
  <c r="F28"/>
  <c r="H28"/>
  <c r="J28"/>
  <c r="L28"/>
  <c r="N28"/>
  <c r="P28"/>
  <c r="R28"/>
  <c r="T28"/>
  <c r="V28"/>
  <c r="D29"/>
  <c r="F29"/>
  <c r="H29"/>
  <c r="J29"/>
  <c r="L29"/>
  <c r="N29"/>
  <c r="P29"/>
  <c r="R29"/>
  <c r="T29"/>
  <c r="V29"/>
  <c r="D30"/>
  <c r="F30"/>
  <c r="H30"/>
  <c r="J30"/>
  <c r="L30"/>
  <c r="N30"/>
  <c r="P30"/>
  <c r="R30"/>
  <c r="T30"/>
  <c r="V30"/>
  <c r="D31"/>
  <c r="F31"/>
  <c r="H31"/>
  <c r="J31"/>
  <c r="L31"/>
  <c r="N31"/>
  <c r="P31"/>
  <c r="R31"/>
  <c r="T31"/>
  <c r="V31"/>
  <c r="D32"/>
  <c r="F32"/>
  <c r="H32"/>
  <c r="J32"/>
  <c r="L32"/>
  <c r="N32"/>
  <c r="P32"/>
  <c r="R32"/>
  <c r="T32"/>
  <c r="V32"/>
  <c r="D33"/>
  <c r="F33"/>
  <c r="H33"/>
  <c r="J33"/>
  <c r="L33"/>
  <c r="N33"/>
  <c r="P33"/>
  <c r="R33"/>
  <c r="T33"/>
  <c r="V33"/>
  <c r="X33" s="1"/>
  <c r="D34"/>
  <c r="F34"/>
  <c r="H34"/>
  <c r="J34"/>
  <c r="L34"/>
  <c r="N34"/>
  <c r="P34"/>
  <c r="R34"/>
  <c r="T34"/>
  <c r="V34"/>
  <c r="D35"/>
  <c r="F35"/>
  <c r="H35"/>
  <c r="J35"/>
  <c r="L35"/>
  <c r="N35"/>
  <c r="P35"/>
  <c r="R35"/>
  <c r="T35"/>
  <c r="V35"/>
  <c r="D36"/>
  <c r="F36"/>
  <c r="H36"/>
  <c r="J36"/>
  <c r="L36"/>
  <c r="N36"/>
  <c r="P36"/>
  <c r="R36"/>
  <c r="T36"/>
  <c r="V36"/>
  <c r="D37"/>
  <c r="F37"/>
  <c r="H37"/>
  <c r="J37"/>
  <c r="L37"/>
  <c r="N37"/>
  <c r="P37"/>
  <c r="R37"/>
  <c r="T37"/>
  <c r="V37"/>
  <c r="D38"/>
  <c r="F38"/>
  <c r="H38"/>
  <c r="J38"/>
  <c r="L38"/>
  <c r="N38"/>
  <c r="P38"/>
  <c r="R38"/>
  <c r="T38"/>
  <c r="V38"/>
  <c r="D39"/>
  <c r="F39"/>
  <c r="H39"/>
  <c r="J39"/>
  <c r="L39"/>
  <c r="N39"/>
  <c r="P39"/>
  <c r="R39"/>
  <c r="T39"/>
  <c r="V39"/>
  <c r="D40"/>
  <c r="F40"/>
  <c r="H40"/>
  <c r="J40"/>
  <c r="L40"/>
  <c r="N40"/>
  <c r="P40"/>
  <c r="R40"/>
  <c r="T40"/>
  <c r="V40"/>
  <c r="D41"/>
  <c r="F41"/>
  <c r="H41"/>
  <c r="J41"/>
  <c r="L41"/>
  <c r="N41"/>
  <c r="P41"/>
  <c r="R41"/>
  <c r="T41"/>
  <c r="V41"/>
  <c r="D42"/>
  <c r="F42"/>
  <c r="H42"/>
  <c r="J42"/>
  <c r="L42"/>
  <c r="N42"/>
  <c r="P42"/>
  <c r="R42"/>
  <c r="T42"/>
  <c r="V42"/>
  <c r="X42" s="1"/>
  <c r="D43"/>
  <c r="F43"/>
  <c r="H43"/>
  <c r="J43"/>
  <c r="L43"/>
  <c r="N43"/>
  <c r="P43"/>
  <c r="R43"/>
  <c r="T43"/>
  <c r="V43"/>
  <c r="D44"/>
  <c r="F44"/>
  <c r="H44"/>
  <c r="J44"/>
  <c r="L44"/>
  <c r="N44"/>
  <c r="P44"/>
  <c r="R44"/>
  <c r="T44"/>
  <c r="V44"/>
  <c r="D45"/>
  <c r="F45"/>
  <c r="H45"/>
  <c r="J45"/>
  <c r="L45"/>
  <c r="N45"/>
  <c r="P45"/>
  <c r="R45"/>
  <c r="T45"/>
  <c r="V45"/>
  <c r="D46"/>
  <c r="F46"/>
  <c r="H46"/>
  <c r="J46"/>
  <c r="L46"/>
  <c r="N46"/>
  <c r="P46"/>
  <c r="R46"/>
  <c r="T46"/>
  <c r="V46"/>
  <c r="D47"/>
  <c r="F47"/>
  <c r="H47"/>
  <c r="J47"/>
  <c r="L47"/>
  <c r="N47"/>
  <c r="P47"/>
  <c r="R47"/>
  <c r="T47"/>
  <c r="V47"/>
  <c r="D48"/>
  <c r="F48"/>
  <c r="H48"/>
  <c r="J48"/>
  <c r="L48"/>
  <c r="N48"/>
  <c r="P48"/>
  <c r="R48"/>
  <c r="T48"/>
  <c r="V48"/>
  <c r="D49"/>
  <c r="F49"/>
  <c r="H49"/>
  <c r="J49"/>
  <c r="L49"/>
  <c r="N49"/>
  <c r="P49"/>
  <c r="R49"/>
  <c r="T49"/>
  <c r="V49"/>
  <c r="D50"/>
  <c r="F50"/>
  <c r="H50"/>
  <c r="J50"/>
  <c r="L50"/>
  <c r="N50"/>
  <c r="P50"/>
  <c r="R50"/>
  <c r="T50"/>
  <c r="V50"/>
  <c r="D51"/>
  <c r="F51"/>
  <c r="H51"/>
  <c r="J51"/>
  <c r="L51"/>
  <c r="N51"/>
  <c r="P51"/>
  <c r="R51"/>
  <c r="T51"/>
  <c r="V51"/>
  <c r="D52"/>
  <c r="F52"/>
  <c r="H52"/>
  <c r="J52"/>
  <c r="L52"/>
  <c r="N52"/>
  <c r="P52"/>
  <c r="R52"/>
  <c r="T52"/>
  <c r="V52"/>
  <c r="D53"/>
  <c r="F53"/>
  <c r="H53"/>
  <c r="J53"/>
  <c r="L53"/>
  <c r="N53"/>
  <c r="P53"/>
  <c r="R53"/>
  <c r="T53"/>
  <c r="V53"/>
  <c r="D54"/>
  <c r="F54"/>
  <c r="H54"/>
  <c r="J54"/>
  <c r="L54"/>
  <c r="N54"/>
  <c r="P54"/>
  <c r="R54"/>
  <c r="T54"/>
  <c r="V54"/>
  <c r="D55"/>
  <c r="F55"/>
  <c r="H55"/>
  <c r="J55"/>
  <c r="L55"/>
  <c r="N55"/>
  <c r="P55"/>
  <c r="R55"/>
  <c r="T55"/>
  <c r="V55"/>
  <c r="D56"/>
  <c r="F56"/>
  <c r="H56"/>
  <c r="J56"/>
  <c r="L56"/>
  <c r="N56"/>
  <c r="P56"/>
  <c r="R56"/>
  <c r="T56"/>
  <c r="V56"/>
  <c r="D57"/>
  <c r="F57"/>
  <c r="H57"/>
  <c r="J57"/>
  <c r="L57"/>
  <c r="N57"/>
  <c r="P57"/>
  <c r="R57"/>
  <c r="T57"/>
  <c r="V57"/>
  <c r="D58"/>
  <c r="F58"/>
  <c r="H58"/>
  <c r="J58"/>
  <c r="L58"/>
  <c r="N58"/>
  <c r="P58"/>
  <c r="R58"/>
  <c r="T58"/>
  <c r="V58"/>
  <c r="D59"/>
  <c r="F59"/>
  <c r="H59"/>
  <c r="J59"/>
  <c r="L59"/>
  <c r="N59"/>
  <c r="P59"/>
  <c r="R59"/>
  <c r="T59"/>
  <c r="V59"/>
  <c r="D60"/>
  <c r="F60"/>
  <c r="H60"/>
  <c r="J60"/>
  <c r="L60"/>
  <c r="N60"/>
  <c r="P60"/>
  <c r="R60"/>
  <c r="T60"/>
  <c r="V60"/>
  <c r="I25" i="2"/>
  <c r="I24"/>
  <c r="I23"/>
  <c r="I22"/>
  <c r="I21"/>
  <c r="I20"/>
  <c r="I19"/>
  <c r="I18"/>
  <c r="I17"/>
  <c r="I16"/>
  <c r="F14"/>
  <c r="F15" s="1"/>
  <c r="F16" s="1"/>
  <c r="F17" s="1"/>
  <c r="F18" s="1"/>
  <c r="F19" s="1"/>
  <c r="F20" s="1"/>
  <c r="F21" s="1"/>
  <c r="F22" s="1"/>
  <c r="F23" s="1"/>
  <c r="F24" s="1"/>
  <c r="F25" s="1"/>
  <c r="D5"/>
  <c r="D4"/>
  <c r="D3"/>
  <c r="D2"/>
  <c r="X50" i="1"/>
  <c r="X46"/>
  <c r="X45"/>
  <c r="X38"/>
  <c r="X37"/>
  <c r="X34"/>
  <c r="X30"/>
  <c r="X29"/>
  <c r="W29" s="1"/>
  <c r="X28"/>
  <c r="X26"/>
  <c r="W26" s="1"/>
  <c r="X25"/>
  <c r="W25" s="1"/>
  <c r="X24"/>
  <c r="W24" s="1"/>
  <c r="X22"/>
  <c r="W22" s="1"/>
  <c r="X21"/>
  <c r="W21" s="1"/>
  <c r="X20"/>
  <c r="W20" s="1"/>
  <c r="X18"/>
  <c r="W18" s="1"/>
  <c r="X17"/>
  <c r="W17" s="1"/>
  <c r="X16"/>
  <c r="W16" s="1"/>
  <c r="X14"/>
  <c r="W14" s="1"/>
  <c r="X59" l="1"/>
  <c r="X58"/>
  <c r="X57"/>
  <c r="X54"/>
  <c r="W54" s="1"/>
  <c r="X51"/>
  <c r="W51" s="1"/>
  <c r="X49"/>
  <c r="W49" s="1"/>
  <c r="X41"/>
  <c r="X55"/>
  <c r="X53"/>
  <c r="X47"/>
  <c r="X43"/>
  <c r="X40"/>
  <c r="X39"/>
  <c r="X36"/>
  <c r="W36" s="1"/>
  <c r="X35"/>
  <c r="X32"/>
  <c r="X31"/>
  <c r="X27"/>
  <c r="X23"/>
  <c r="W23" s="1"/>
  <c r="X19"/>
  <c r="W19" s="1"/>
  <c r="X60"/>
  <c r="X56"/>
  <c r="X52"/>
  <c r="X48"/>
  <c r="X44"/>
  <c r="X15"/>
  <c r="W15" s="1"/>
  <c r="I15" i="2"/>
  <c r="I14"/>
  <c r="X13" i="1"/>
  <c r="W13" s="1"/>
</calcChain>
</file>

<file path=xl/sharedStrings.xml><?xml version="1.0" encoding="utf-8"?>
<sst xmlns="http://schemas.openxmlformats.org/spreadsheetml/2006/main" count="173" uniqueCount="82">
  <si>
    <t>Noms</t>
  </si>
  <si>
    <t>Grade</t>
  </si>
  <si>
    <t>AS2 &amp; 3</t>
  </si>
  <si>
    <t>S/TOTAL</t>
  </si>
  <si>
    <t xml:space="preserve">PCS </t>
  </si>
  <si>
    <t>GA</t>
  </si>
  <si>
    <t>GS</t>
  </si>
  <si>
    <t>MA 1 ou 2</t>
  </si>
  <si>
    <t>INTER J</t>
  </si>
  <si>
    <t>INTER 150%</t>
  </si>
  <si>
    <t>INTER200%</t>
  </si>
  <si>
    <t>FORMES</t>
  </si>
  <si>
    <t>FORMATEUR</t>
  </si>
  <si>
    <t>Total IHBG</t>
  </si>
  <si>
    <t>§</t>
  </si>
  <si>
    <t>≠ PO</t>
  </si>
  <si>
    <t>AS 2 &amp; 3</t>
  </si>
  <si>
    <t>PCS 1</t>
  </si>
  <si>
    <t>GA/ GS</t>
  </si>
  <si>
    <t>INTER</t>
  </si>
  <si>
    <t>FOR</t>
  </si>
  <si>
    <t>PCS 2</t>
  </si>
  <si>
    <t>Pour SP ou formation</t>
  </si>
  <si>
    <t>Taux vacation 1er juin 2015</t>
  </si>
  <si>
    <t>Quota</t>
  </si>
  <si>
    <t>3024 heures</t>
  </si>
  <si>
    <t>48 heures</t>
  </si>
  <si>
    <t>96 heures</t>
  </si>
  <si>
    <t>384 heures</t>
  </si>
  <si>
    <t>variable</t>
  </si>
  <si>
    <t>% IHBG</t>
  </si>
  <si>
    <t>GA : 75%</t>
  </si>
  <si>
    <t>100% formateur</t>
  </si>
  <si>
    <t>GS : 50%</t>
  </si>
  <si>
    <t>Majoration</t>
  </si>
  <si>
    <t>120% encadrant</t>
  </si>
  <si>
    <t>Nuit  dimanche et</t>
  </si>
  <si>
    <t>férié</t>
  </si>
  <si>
    <t>Taux horaire</t>
  </si>
  <si>
    <t>ihbg</t>
  </si>
  <si>
    <t>montant</t>
  </si>
  <si>
    <t>officier</t>
  </si>
  <si>
    <t>sous officier</t>
  </si>
  <si>
    <t>caporaux</t>
  </si>
  <si>
    <t>sapeur</t>
  </si>
  <si>
    <t>GRADE</t>
  </si>
  <si>
    <t>NOM</t>
  </si>
  <si>
    <t>PRENOM</t>
  </si>
  <si>
    <t>Mois</t>
  </si>
  <si>
    <t>Montant percu mensuel</t>
  </si>
  <si>
    <t>Montant restant disponible</t>
  </si>
  <si>
    <t>Pourcentage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</si>
  <si>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</si>
  <si>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</si>
  <si>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</si>
  <si>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</si>
  <si>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</si>
  <si>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</si>
  <si>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</si>
  <si>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</si>
  <si>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</si>
  <si>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</si>
  <si>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</si>
  <si>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</si>
  <si>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Montant total indemnitées horaires de la base général</t>
  </si>
  <si>
    <t>toto</t>
  </si>
  <si>
    <t>adjudant chef</t>
  </si>
  <si>
    <t>Caporaux</t>
  </si>
  <si>
    <t>tata</t>
  </si>
  <si>
    <t>dudu</t>
  </si>
  <si>
    <t>CAL</t>
  </si>
  <si>
    <t>SGT</t>
  </si>
  <si>
    <t>LT</t>
  </si>
  <si>
    <t>CDT</t>
  </si>
  <si>
    <t>LCL</t>
  </si>
  <si>
    <t>COL</t>
  </si>
  <si>
    <t>CNE</t>
  </si>
  <si>
    <t>ADC</t>
  </si>
  <si>
    <t>ADJ</t>
  </si>
  <si>
    <t>SCH</t>
  </si>
  <si>
    <t>CCH</t>
  </si>
  <si>
    <t>SAP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</si>
</sst>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Tahoma"/>
      <family val="2"/>
    </font>
    <font>
      <sz val="8"/>
      <name val="Tahoma"/>
      <family val="2"/>
    </font>
    <font>
      <sz val="10"/>
      <name val="Tahoma"/>
      <family val="2"/>
    </font>
    <font>
      <sz val="16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</font>
    <font>
      <sz val="8"/>
      <name val="Calibri"/>
      <family val="2"/>
    </font>
    <font>
      <sz val="9"/>
      <name val="Tahoma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" fillId="0" borderId="0"/>
  </cellStyleXfs>
  <cellXfs count="104">
    <xf numFmtId="0" fontId="0" fillId="0" borderId="0" xfId="0"/>
    <xf numFmtId="0" fontId="3" fillId="0" borderId="1" xfId="1" applyFont="1" applyBorder="1" applyAlignment="1">
      <alignment horizontal="center"/>
    </xf>
    <xf numFmtId="0" fontId="4" fillId="2" borderId="2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5" borderId="1" xfId="1" applyFont="1" applyFill="1" applyBorder="1" applyAlignment="1">
      <alignment horizontal="center"/>
    </xf>
    <xf numFmtId="0" fontId="5" fillId="6" borderId="1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7" fillId="0" borderId="4" xfId="1" applyFont="1" applyBorder="1" applyAlignment="1">
      <alignment vertical="center" wrapText="1"/>
    </xf>
    <xf numFmtId="0" fontId="7" fillId="0" borderId="4" xfId="1" applyFont="1" applyBorder="1" applyAlignment="1">
      <alignment horizontal="center" vertical="center" wrapText="1"/>
    </xf>
    <xf numFmtId="0" fontId="5" fillId="0" borderId="0" xfId="1" applyFont="1" applyBorder="1"/>
    <xf numFmtId="0" fontId="5" fillId="0" borderId="0" xfId="1" applyFont="1"/>
    <xf numFmtId="0" fontId="7" fillId="0" borderId="6" xfId="1" applyFont="1" applyBorder="1" applyAlignment="1">
      <alignment vertical="center" wrapText="1"/>
    </xf>
    <xf numFmtId="0" fontId="7" fillId="0" borderId="6" xfId="1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14" fontId="5" fillId="0" borderId="0" xfId="1" applyNumberFormat="1" applyFont="1" applyAlignment="1"/>
    <xf numFmtId="0" fontId="5" fillId="0" borderId="0" xfId="1" applyFont="1" applyAlignment="1"/>
    <xf numFmtId="0" fontId="6" fillId="0" borderId="5" xfId="1" applyFont="1" applyBorder="1" applyAlignment="1">
      <alignment horizontal="center" vertical="center" wrapText="1"/>
    </xf>
    <xf numFmtId="164" fontId="5" fillId="0" borderId="1" xfId="1" applyNumberFormat="1" applyFont="1" applyBorder="1"/>
    <xf numFmtId="0" fontId="7" fillId="0" borderId="7" xfId="1" applyFont="1" applyBorder="1" applyAlignment="1">
      <alignment horizontal="center" vertical="center" wrapText="1"/>
    </xf>
    <xf numFmtId="9" fontId="7" fillId="0" borderId="7" xfId="1" applyNumberFormat="1" applyFont="1" applyBorder="1" applyAlignment="1">
      <alignment horizontal="center" vertical="center" wrapText="1"/>
    </xf>
    <xf numFmtId="0" fontId="2" fillId="0" borderId="7" xfId="1" applyBorder="1" applyAlignment="1">
      <alignment vertical="center" wrapText="1"/>
    </xf>
    <xf numFmtId="0" fontId="9" fillId="0" borderId="7" xfId="1" applyFont="1" applyBorder="1" applyAlignment="1">
      <alignment horizontal="center" vertical="center" wrapText="1"/>
    </xf>
    <xf numFmtId="0" fontId="2" fillId="0" borderId="6" xfId="1" applyBorder="1" applyAlignment="1">
      <alignment vertical="center" wrapText="1"/>
    </xf>
    <xf numFmtId="0" fontId="9" fillId="0" borderId="6" xfId="1" applyFont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/>
    </xf>
    <xf numFmtId="4" fontId="5" fillId="0" borderId="2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1" xfId="1" applyFont="1" applyBorder="1"/>
    <xf numFmtId="0" fontId="5" fillId="4" borderId="1" xfId="1" applyFont="1" applyFill="1" applyBorder="1"/>
    <xf numFmtId="4" fontId="5" fillId="0" borderId="1" xfId="1" applyNumberFormat="1" applyFont="1" applyBorder="1"/>
    <xf numFmtId="164" fontId="5" fillId="6" borderId="1" xfId="1" applyNumberFormat="1" applyFont="1" applyFill="1" applyBorder="1"/>
    <xf numFmtId="0" fontId="5" fillId="6" borderId="1" xfId="1" applyFont="1" applyFill="1" applyBorder="1"/>
    <xf numFmtId="0" fontId="2" fillId="4" borderId="1" xfId="1" applyFill="1" applyBorder="1" applyAlignment="1">
      <alignment horizontal="center"/>
    </xf>
    <xf numFmtId="0" fontId="2" fillId="4" borderId="1" xfId="1" applyFill="1" applyBorder="1"/>
    <xf numFmtId="0" fontId="2" fillId="6" borderId="1" xfId="1" applyFill="1" applyBorder="1"/>
    <xf numFmtId="0" fontId="2" fillId="0" borderId="0" xfId="1"/>
    <xf numFmtId="164" fontId="2" fillId="6" borderId="1" xfId="1" applyNumberForma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3" borderId="1" xfId="0" applyFill="1" applyBorder="1"/>
    <xf numFmtId="9" fontId="0" fillId="0" borderId="0" xfId="0" applyNumberFormat="1" applyFill="1" applyBorder="1" applyAlignment="1">
      <alignment horizontal="center"/>
    </xf>
    <xf numFmtId="0" fontId="0" fillId="7" borderId="1" xfId="0" applyFill="1" applyBorder="1"/>
    <xf numFmtId="0" fontId="0" fillId="8" borderId="1" xfId="0" applyFill="1" applyBorder="1"/>
    <xf numFmtId="0" fontId="0" fillId="0" borderId="1" xfId="0" applyFill="1" applyBorder="1"/>
    <xf numFmtId="10" fontId="0" fillId="0" borderId="1" xfId="0" applyNumberFormat="1" applyFill="1" applyBorder="1" applyProtection="1"/>
    <xf numFmtId="0" fontId="10" fillId="0" borderId="9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/>
    </xf>
    <xf numFmtId="0" fontId="8" fillId="0" borderId="9" xfId="2" applyFill="1" applyBorder="1" applyAlignment="1" applyProtection="1">
      <alignment horizontal="left" vertical="center"/>
    </xf>
    <xf numFmtId="0" fontId="0" fillId="3" borderId="12" xfId="0" applyFill="1" applyBorder="1"/>
    <xf numFmtId="0" fontId="0" fillId="3" borderId="13" xfId="0" applyFill="1" applyBorder="1"/>
    <xf numFmtId="0" fontId="0" fillId="0" borderId="14" xfId="0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6" xfId="0" applyFill="1" applyBorder="1"/>
    <xf numFmtId="0" fontId="0" fillId="0" borderId="0" xfId="0" applyBorder="1"/>
    <xf numFmtId="0" fontId="0" fillId="0" borderId="17" xfId="0" applyBorder="1" applyAlignment="1">
      <alignment horizontal="center"/>
    </xf>
    <xf numFmtId="0" fontId="0" fillId="7" borderId="16" xfId="0" applyFill="1" applyBorder="1"/>
    <xf numFmtId="0" fontId="0" fillId="0" borderId="7" xfId="0" applyBorder="1"/>
    <xf numFmtId="0" fontId="0" fillId="8" borderId="16" xfId="0" applyFill="1" applyBorder="1"/>
    <xf numFmtId="0" fontId="0" fillId="0" borderId="16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Border="1"/>
    <xf numFmtId="0" fontId="0" fillId="0" borderId="6" xfId="0" applyBorder="1"/>
    <xf numFmtId="0" fontId="5" fillId="0" borderId="1" xfId="1" applyFont="1" applyBorder="1" applyAlignment="1">
      <alignment horizontal="center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9" fontId="7" fillId="0" borderId="3" xfId="1" applyNumberFormat="1" applyFont="1" applyBorder="1" applyAlignment="1">
      <alignment horizontal="center" vertical="center" wrapText="1"/>
    </xf>
    <xf numFmtId="9" fontId="7" fillId="0" borderId="8" xfId="1" applyNumberFormat="1" applyFont="1" applyBorder="1" applyAlignment="1">
      <alignment horizontal="center" vertical="center" wrapText="1"/>
    </xf>
    <xf numFmtId="9" fontId="7" fillId="0" borderId="5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0" fontId="6" fillId="0" borderId="5" xfId="1" applyFont="1" applyBorder="1" applyAlignment="1">
      <alignment vertical="center" wrapText="1"/>
    </xf>
    <xf numFmtId="0" fontId="7" fillId="0" borderId="3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5" fillId="0" borderId="0" xfId="1" applyFont="1" applyFill="1" applyBorder="1" applyAlignment="1">
      <alignment horizontal="center"/>
    </xf>
    <xf numFmtId="4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/>
    <xf numFmtId="4" fontId="5" fillId="0" borderId="0" xfId="1" applyNumberFormat="1" applyFont="1" applyFill="1" applyBorder="1"/>
    <xf numFmtId="0" fontId="2" fillId="0" borderId="0" xfId="1" applyFill="1" applyBorder="1" applyAlignment="1">
      <alignment horizontal="center"/>
    </xf>
    <xf numFmtId="0" fontId="2" fillId="0" borderId="0" xfId="1" applyFill="1" applyBorder="1"/>
    <xf numFmtId="0" fontId="10" fillId="9" borderId="9" xfId="1" applyFont="1" applyFill="1" applyBorder="1" applyAlignment="1">
      <alignment horizontal="left" vertical="center"/>
    </xf>
    <xf numFmtId="0" fontId="4" fillId="9" borderId="2" xfId="1" applyFont="1" applyFill="1" applyBorder="1" applyAlignment="1">
      <alignment horizontal="center" vertical="center"/>
    </xf>
    <xf numFmtId="0" fontId="10" fillId="10" borderId="9" xfId="1" applyFont="1" applyFill="1" applyBorder="1" applyAlignment="1">
      <alignment horizontal="left" vertical="center"/>
    </xf>
    <xf numFmtId="0" fontId="4" fillId="10" borderId="1" xfId="1" applyFont="1" applyFill="1" applyBorder="1" applyAlignment="1">
      <alignment horizontal="center" vertical="center"/>
    </xf>
    <xf numFmtId="0" fontId="8" fillId="11" borderId="9" xfId="2" applyFill="1" applyBorder="1" applyAlignment="1" applyProtection="1">
      <alignment horizontal="left" vertical="center"/>
    </xf>
    <xf numFmtId="0" fontId="4" fillId="11" borderId="1" xfId="1" applyFont="1" applyFill="1" applyBorder="1" applyAlignment="1">
      <alignment horizontal="center" vertical="center"/>
    </xf>
  </cellXfs>
  <cellStyles count="5">
    <cellStyle name="Lien hypertexte" xfId="2" builtinId="8"/>
    <cellStyle name="Normal" xfId="0" builtinId="0"/>
    <cellStyle name="Normal 2" xfId="1"/>
    <cellStyle name="Normal 2 2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Pourcentage</a:t>
            </a:r>
            <a:r>
              <a:rPr lang="en-US" baseline="0"/>
              <a:t> mensuel vacations spv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0"/>
          <c:order val="0"/>
          <c:cat>
            <c:strRef>
              <c:f>'Base vierge spv'!$A$14:$A$25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'Base vierge spv'!$B$14:$B$25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cat>
            <c:strRef>
              <c:f>'Base vierge spv'!$A$14:$A$25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'Base vierge spv'!$C$14:$C$25</c:f>
              <c:numCache>
                <c:formatCode>#,##0.00\ "€"</c:formatCode>
                <c:ptCount val="12"/>
              </c:numCache>
            </c:numRef>
          </c:val>
        </c:ser>
        <c:gapWidth val="100"/>
        <c:axId val="130443904"/>
        <c:axId val="130462080"/>
      </c:barChart>
      <c:catAx>
        <c:axId val="130443904"/>
        <c:scaling>
          <c:orientation val="minMax"/>
        </c:scaling>
        <c:axPos val="b"/>
        <c:numFmt formatCode="General" sourceLinked="1"/>
        <c:tickLblPos val="nextTo"/>
        <c:crossAx val="130462080"/>
        <c:crosses val="autoZero"/>
        <c:auto val="1"/>
        <c:lblAlgn val="ctr"/>
        <c:lblOffset val="100"/>
      </c:catAx>
      <c:valAx>
        <c:axId val="130462080"/>
        <c:scaling>
          <c:orientation val="minMax"/>
          <c:max val="2500"/>
          <c:min val="0"/>
        </c:scaling>
        <c:axPos val="l"/>
        <c:majorGridlines/>
        <c:numFmt formatCode="General" sourceLinked="1"/>
        <c:tickLblPos val="nextTo"/>
        <c:crossAx val="130443904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title/>
    <c:plotArea>
      <c:layout/>
      <c:lineChart>
        <c:grouping val="stacked"/>
        <c:ser>
          <c:idx val="0"/>
          <c:order val="0"/>
          <c:tx>
            <c:strRef>
              <c:f>'Base vierge spv'!$I$13</c:f>
              <c:strCache>
                <c:ptCount val="1"/>
                <c:pt idx="0">
                  <c:v>Pourcentage</c:v>
                </c:pt>
              </c:strCache>
            </c:strRef>
          </c:tx>
          <c:cat>
            <c:strRef>
              <c:f>'Base vierge spv'!$A$14:$A$25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'Base vierge spv'!$I$14:$I$25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marker val="1"/>
        <c:axId val="131084288"/>
        <c:axId val="131085824"/>
      </c:lineChart>
      <c:catAx>
        <c:axId val="131084288"/>
        <c:scaling>
          <c:orientation val="minMax"/>
        </c:scaling>
        <c:axPos val="b"/>
        <c:numFmt formatCode="General" sourceLinked="1"/>
        <c:majorTickMark val="none"/>
        <c:tickLblPos val="nextTo"/>
        <c:crossAx val="131085824"/>
        <c:crosses val="autoZero"/>
        <c:auto val="1"/>
        <c:lblAlgn val="ctr"/>
        <c:lblOffset val="100"/>
      </c:catAx>
      <c:valAx>
        <c:axId val="131085824"/>
        <c:scaling>
          <c:orientation val="minMax"/>
          <c:max val="1"/>
          <c:min val="0"/>
        </c:scaling>
        <c:axPos val="l"/>
        <c:majorGridlines/>
        <c:numFmt formatCode="0%" sourceLinked="0"/>
        <c:majorTickMark val="none"/>
        <c:tickLblPos val="nextTo"/>
        <c:crossAx val="131084288"/>
        <c:crosses val="autoZero"/>
        <c:crossBetween val="between"/>
      </c:valAx>
    </c:plotArea>
    <c:legend>
      <c:legendPos val="b"/>
    </c:legend>
    <c:plotVisOnly val="1"/>
    <c:dispBlanksAs val="zero"/>
  </c:chart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6</xdr:row>
      <xdr:rowOff>9525</xdr:rowOff>
    </xdr:from>
    <xdr:to>
      <xdr:col>9</xdr:col>
      <xdr:colOff>619125</xdr:colOff>
      <xdr:row>8</xdr:row>
      <xdr:rowOff>152400</xdr:rowOff>
    </xdr:to>
    <xdr:sp macro="" textlink="">
      <xdr:nvSpPr>
        <xdr:cNvPr id="2" name="ZoneTexte 1"/>
        <xdr:cNvSpPr txBox="1"/>
      </xdr:nvSpPr>
      <xdr:spPr>
        <a:xfrm>
          <a:off x="9753600" y="1152525"/>
          <a:ext cx="2800350" cy="5238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TARIF HORAIRES</a:t>
          </a:r>
          <a:r>
            <a:rPr lang="fr-FR" sz="1100" b="1" baseline="0">
              <a:solidFill>
                <a:srgbClr val="FF0000"/>
              </a:solidFill>
            </a:rPr>
            <a:t> ARRETE AU  1 JUIN2015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0</xdr:colOff>
      <xdr:row>23</xdr:row>
      <xdr:rowOff>0</xdr:rowOff>
    </xdr:from>
    <xdr:to>
      <xdr:col>9</xdr:col>
      <xdr:colOff>514350</xdr:colOff>
      <xdr:row>25</xdr:row>
      <xdr:rowOff>142875</xdr:rowOff>
    </xdr:to>
    <xdr:sp macro="" textlink="">
      <xdr:nvSpPr>
        <xdr:cNvPr id="3" name="ZoneTexte 2"/>
        <xdr:cNvSpPr txBox="1"/>
      </xdr:nvSpPr>
      <xdr:spPr>
        <a:xfrm>
          <a:off x="9648825" y="4400550"/>
          <a:ext cx="2800350" cy="5238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TARIF HORAIRES</a:t>
          </a:r>
          <a:r>
            <a:rPr lang="fr-FR" sz="1100" b="1" baseline="0">
              <a:solidFill>
                <a:srgbClr val="FF0000"/>
              </a:solidFill>
            </a:rPr>
            <a:t> ARRETE AU  1 JUIN2016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40821</xdr:colOff>
      <xdr:row>7</xdr:row>
      <xdr:rowOff>54429</xdr:rowOff>
    </xdr:from>
    <xdr:to>
      <xdr:col>13</xdr:col>
      <xdr:colOff>13607</xdr:colOff>
      <xdr:row>9</xdr:row>
      <xdr:rowOff>122464</xdr:rowOff>
    </xdr:to>
    <xdr:sp macro="" textlink="">
      <xdr:nvSpPr>
        <xdr:cNvPr id="2" name="Rectangle 1"/>
        <xdr:cNvSpPr/>
      </xdr:nvSpPr>
      <xdr:spPr>
        <a:xfrm>
          <a:off x="5470071" y="2264229"/>
          <a:ext cx="2763611" cy="40141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JANVIER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28</xdr:row>
      <xdr:rowOff>114299</xdr:rowOff>
    </xdr:from>
    <xdr:to>
      <xdr:col>9</xdr:col>
      <xdr:colOff>133349</xdr:colOff>
      <xdr:row>45</xdr:row>
      <xdr:rowOff>123824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314323</xdr:colOff>
      <xdr:row>10</xdr:row>
      <xdr:rowOff>80961</xdr:rowOff>
    </xdr:from>
    <xdr:to>
      <xdr:col>16</xdr:col>
      <xdr:colOff>114300</xdr:colOff>
      <xdr:row>34</xdr:row>
      <xdr:rowOff>28574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419100</xdr:colOff>
      <xdr:row>35</xdr:row>
      <xdr:rowOff>38100</xdr:rowOff>
    </xdr:from>
    <xdr:to>
      <xdr:col>11</xdr:col>
      <xdr:colOff>714375</xdr:colOff>
      <xdr:row>39</xdr:row>
      <xdr:rowOff>19050</xdr:rowOff>
    </xdr:to>
    <xdr:sp macro="[0]!base" textlink="">
      <xdr:nvSpPr>
        <xdr:cNvPr id="4" name="Plaque 3"/>
        <xdr:cNvSpPr/>
      </xdr:nvSpPr>
      <xdr:spPr>
        <a:xfrm>
          <a:off x="7429500" y="5562600"/>
          <a:ext cx="1819275" cy="7429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BASE</a:t>
          </a:r>
        </a:p>
      </xdr:txBody>
    </xdr:sp>
    <xdr:clientData/>
  </xdr:twoCellAnchor>
  <xdr:twoCellAnchor>
    <xdr:from>
      <xdr:col>13</xdr:col>
      <xdr:colOff>47625</xdr:colOff>
      <xdr:row>35</xdr:row>
      <xdr:rowOff>0</xdr:rowOff>
    </xdr:from>
    <xdr:to>
      <xdr:col>15</xdr:col>
      <xdr:colOff>342900</xdr:colOff>
      <xdr:row>38</xdr:row>
      <xdr:rowOff>171450</xdr:rowOff>
    </xdr:to>
    <xdr:sp macro="[0]!vider" textlink="">
      <xdr:nvSpPr>
        <xdr:cNvPr id="5" name="Plaque 4"/>
        <xdr:cNvSpPr/>
      </xdr:nvSpPr>
      <xdr:spPr>
        <a:xfrm>
          <a:off x="10106025" y="5524500"/>
          <a:ext cx="1819275" cy="7429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Vider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vacation%20spv%20mot%20passe%20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Base vierge spv"/>
      <sheetName val="Taux horaire"/>
      <sheetName val="Feuil4"/>
      <sheetName val="parametrage"/>
      <sheetName val="accueil"/>
      <sheetName val="peltier"/>
      <sheetName val="fronteau"/>
      <sheetName val="lelay"/>
      <sheetName val="priol"/>
      <sheetName val="chappe"/>
      <sheetName val="vandlair"/>
      <sheetName val="biou"/>
      <sheetName val="bouttier"/>
      <sheetName val="moulinet"/>
      <sheetName val="pestel"/>
    </sheetNames>
    <sheetDataSet>
      <sheetData sheetId="0"/>
      <sheetData sheetId="1"/>
      <sheetData sheetId="2">
        <row r="1">
          <cell r="B1" t="str">
            <v>colonel</v>
          </cell>
        </row>
        <row r="2">
          <cell r="B2" t="str">
            <v>lieutenant colonel</v>
          </cell>
        </row>
        <row r="3">
          <cell r="B3" t="str">
            <v>commandant</v>
          </cell>
        </row>
        <row r="4">
          <cell r="B4" t="str">
            <v>capitaine</v>
          </cell>
        </row>
        <row r="5">
          <cell r="B5" t="str">
            <v xml:space="preserve">lieutenant </v>
          </cell>
        </row>
        <row r="6">
          <cell r="B6" t="str">
            <v>adjudant chef</v>
          </cell>
        </row>
        <row r="7">
          <cell r="B7" t="str">
            <v xml:space="preserve">adjudant   </v>
          </cell>
        </row>
        <row r="8">
          <cell r="B8" t="str">
            <v>sergent chef</v>
          </cell>
        </row>
        <row r="9">
          <cell r="B9" t="str">
            <v xml:space="preserve">sergent   </v>
          </cell>
        </row>
        <row r="10">
          <cell r="B10" t="str">
            <v>caporal chef</v>
          </cell>
        </row>
        <row r="11">
          <cell r="B11" t="str">
            <v>caporal</v>
          </cell>
        </row>
        <row r="12">
          <cell r="B12" t="str">
            <v>sapeur 1cl</v>
          </cell>
        </row>
        <row r="13">
          <cell r="B13" t="str">
            <v>sapeur 2cl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8" tint="-0.249977111117893"/>
  </sheetPr>
  <dimension ref="A1:J29"/>
  <sheetViews>
    <sheetView workbookViewId="0">
      <selection activeCell="H4" sqref="H4"/>
    </sheetView>
  </sheetViews>
  <sheetFormatPr baseColWidth="10" defaultRowHeight="15"/>
  <cols>
    <col min="1" max="1" width="16.140625" customWidth="1"/>
    <col min="2" max="6" width="25.7109375" customWidth="1"/>
  </cols>
  <sheetData>
    <row r="1" spans="1:10">
      <c r="A1" s="53" t="s">
        <v>41</v>
      </c>
      <c r="B1" s="54" t="s">
        <v>75</v>
      </c>
      <c r="C1" s="55">
        <f>VLOOKUP(A$1,$G$1:$J$5,2,FALSE)</f>
        <v>11.43</v>
      </c>
      <c r="D1" s="55">
        <f>VLOOKUP(A1,$G$1:$J$5,3,FALSE)</f>
        <v>800</v>
      </c>
      <c r="E1" s="55">
        <f>VLOOKUP(A1,$G$1:$J$5,4,FALSE)</f>
        <v>9144</v>
      </c>
      <c r="F1" s="55"/>
      <c r="G1" s="56"/>
      <c r="H1" s="57" t="s">
        <v>38</v>
      </c>
      <c r="I1" s="57" t="s">
        <v>39</v>
      </c>
      <c r="J1" s="58" t="s">
        <v>40</v>
      </c>
    </row>
    <row r="2" spans="1:10">
      <c r="A2" s="59" t="s">
        <v>41</v>
      </c>
      <c r="B2" s="44" t="s">
        <v>74</v>
      </c>
      <c r="C2" s="60">
        <f t="shared" ref="C2:C13" si="0">VLOOKUP(A2,$G$1:$J$5,2,FALSE)</f>
        <v>11.43</v>
      </c>
      <c r="D2" s="60">
        <f t="shared" ref="D2:D13" si="1">VLOOKUP(A2,$G$1:$J$5,3,FALSE)</f>
        <v>800</v>
      </c>
      <c r="E2" s="60">
        <f t="shared" ref="E2:E13" si="2">VLOOKUP(A2,$G$1:$J$5,4,FALSE)</f>
        <v>9144</v>
      </c>
      <c r="F2" s="60"/>
      <c r="G2" s="44" t="s">
        <v>41</v>
      </c>
      <c r="H2" s="41">
        <v>11.43</v>
      </c>
      <c r="I2" s="41">
        <v>800</v>
      </c>
      <c r="J2" s="61">
        <f>SUM(H2*I2)</f>
        <v>9144</v>
      </c>
    </row>
    <row r="3" spans="1:10">
      <c r="A3" s="59" t="s">
        <v>41</v>
      </c>
      <c r="B3" s="44" t="s">
        <v>73</v>
      </c>
      <c r="C3" s="60">
        <f t="shared" si="0"/>
        <v>11.43</v>
      </c>
      <c r="D3" s="60">
        <f t="shared" si="1"/>
        <v>800</v>
      </c>
      <c r="E3" s="60">
        <f t="shared" si="2"/>
        <v>9144</v>
      </c>
      <c r="F3" s="60"/>
      <c r="G3" s="46" t="s">
        <v>42</v>
      </c>
      <c r="H3" s="41">
        <v>9.2100000000000009</v>
      </c>
      <c r="I3" s="41">
        <v>800</v>
      </c>
      <c r="J3" s="61">
        <f t="shared" ref="J3:J5" si="3">SUM(H3*I3)</f>
        <v>7368.0000000000009</v>
      </c>
    </row>
    <row r="4" spans="1:10">
      <c r="A4" s="59" t="s">
        <v>41</v>
      </c>
      <c r="B4" s="44" t="s">
        <v>76</v>
      </c>
      <c r="C4" s="60">
        <f t="shared" si="0"/>
        <v>11.43</v>
      </c>
      <c r="D4" s="60">
        <f t="shared" si="1"/>
        <v>800</v>
      </c>
      <c r="E4" s="60">
        <f t="shared" si="2"/>
        <v>9144</v>
      </c>
      <c r="F4" s="60"/>
      <c r="G4" s="47" t="s">
        <v>43</v>
      </c>
      <c r="H4" s="41">
        <v>8.16</v>
      </c>
      <c r="I4" s="41">
        <v>800</v>
      </c>
      <c r="J4" s="61">
        <f t="shared" si="3"/>
        <v>6528</v>
      </c>
    </row>
    <row r="5" spans="1:10">
      <c r="A5" s="59" t="s">
        <v>41</v>
      </c>
      <c r="B5" s="44" t="s">
        <v>72</v>
      </c>
      <c r="C5" s="60">
        <f t="shared" si="0"/>
        <v>11.43</v>
      </c>
      <c r="D5" s="60">
        <f t="shared" si="1"/>
        <v>800</v>
      </c>
      <c r="E5" s="60">
        <f t="shared" si="2"/>
        <v>9144</v>
      </c>
      <c r="F5" s="60"/>
      <c r="G5" s="48" t="s">
        <v>44</v>
      </c>
      <c r="H5" s="41">
        <v>7.6</v>
      </c>
      <c r="I5" s="41">
        <v>800</v>
      </c>
      <c r="J5" s="61">
        <f t="shared" si="3"/>
        <v>6080</v>
      </c>
    </row>
    <row r="6" spans="1:10">
      <c r="A6" s="62" t="s">
        <v>42</v>
      </c>
      <c r="B6" s="46" t="s">
        <v>77</v>
      </c>
      <c r="C6" s="60">
        <f t="shared" si="0"/>
        <v>9.2100000000000009</v>
      </c>
      <c r="D6" s="60">
        <f t="shared" si="1"/>
        <v>800</v>
      </c>
      <c r="E6" s="60">
        <f t="shared" si="2"/>
        <v>7368.0000000000009</v>
      </c>
      <c r="F6" s="60"/>
      <c r="G6" s="60"/>
      <c r="H6" s="60"/>
      <c r="I6" s="60"/>
      <c r="J6" s="63"/>
    </row>
    <row r="7" spans="1:10">
      <c r="A7" s="62" t="s">
        <v>42</v>
      </c>
      <c r="B7" s="46" t="s">
        <v>78</v>
      </c>
      <c r="C7" s="60">
        <f t="shared" si="0"/>
        <v>9.2100000000000009</v>
      </c>
      <c r="D7" s="60">
        <f t="shared" si="1"/>
        <v>800</v>
      </c>
      <c r="E7" s="60">
        <f t="shared" si="2"/>
        <v>7368.0000000000009</v>
      </c>
      <c r="F7" s="60"/>
      <c r="G7" s="60"/>
      <c r="H7" s="60"/>
      <c r="I7" s="60"/>
      <c r="J7" s="63"/>
    </row>
    <row r="8" spans="1:10">
      <c r="A8" s="62" t="s">
        <v>42</v>
      </c>
      <c r="B8" s="46" t="s">
        <v>79</v>
      </c>
      <c r="C8" s="60">
        <f t="shared" si="0"/>
        <v>9.2100000000000009</v>
      </c>
      <c r="D8" s="60">
        <f t="shared" si="1"/>
        <v>800</v>
      </c>
      <c r="E8" s="60">
        <f t="shared" si="2"/>
        <v>7368.0000000000009</v>
      </c>
      <c r="F8" s="60"/>
      <c r="G8" s="60"/>
      <c r="H8" s="60"/>
      <c r="I8" s="60"/>
      <c r="J8" s="63"/>
    </row>
    <row r="9" spans="1:10">
      <c r="A9" s="62" t="s">
        <v>42</v>
      </c>
      <c r="B9" s="46" t="s">
        <v>71</v>
      </c>
      <c r="C9" s="60">
        <f t="shared" si="0"/>
        <v>9.2100000000000009</v>
      </c>
      <c r="D9" s="60">
        <f t="shared" si="1"/>
        <v>800</v>
      </c>
      <c r="E9" s="60">
        <f t="shared" si="2"/>
        <v>7368.0000000000009</v>
      </c>
      <c r="F9" s="60"/>
      <c r="G9" s="60"/>
      <c r="H9" s="60"/>
      <c r="I9" s="60"/>
      <c r="J9" s="63"/>
    </row>
    <row r="10" spans="1:10">
      <c r="A10" s="64" t="s">
        <v>67</v>
      </c>
      <c r="B10" s="47" t="s">
        <v>80</v>
      </c>
      <c r="C10" s="60">
        <f t="shared" si="0"/>
        <v>8.16</v>
      </c>
      <c r="D10" s="60">
        <f t="shared" si="1"/>
        <v>800</v>
      </c>
      <c r="E10" s="60">
        <f t="shared" si="2"/>
        <v>6528</v>
      </c>
      <c r="F10" s="60"/>
      <c r="G10" s="60"/>
      <c r="H10" s="60"/>
      <c r="I10" s="60"/>
      <c r="J10" s="63"/>
    </row>
    <row r="11" spans="1:10">
      <c r="A11" s="64" t="s">
        <v>67</v>
      </c>
      <c r="B11" s="47" t="s">
        <v>70</v>
      </c>
      <c r="C11" s="60">
        <f t="shared" si="0"/>
        <v>8.16</v>
      </c>
      <c r="D11" s="60">
        <f t="shared" si="1"/>
        <v>800</v>
      </c>
      <c r="E11" s="60">
        <f t="shared" si="2"/>
        <v>6528</v>
      </c>
      <c r="F11" s="60"/>
      <c r="G11" s="60"/>
      <c r="H11" s="60"/>
      <c r="I11" s="60"/>
      <c r="J11" s="63"/>
    </row>
    <row r="12" spans="1:10">
      <c r="A12" s="65" t="s">
        <v>44</v>
      </c>
      <c r="B12" s="48" t="s">
        <v>81</v>
      </c>
      <c r="C12" s="60">
        <f t="shared" si="0"/>
        <v>7.6</v>
      </c>
      <c r="D12" s="60">
        <f t="shared" si="1"/>
        <v>800</v>
      </c>
      <c r="E12" s="60">
        <f t="shared" si="2"/>
        <v>6080</v>
      </c>
      <c r="F12" s="60"/>
      <c r="G12" s="60"/>
      <c r="H12" s="60"/>
      <c r="I12" s="60"/>
      <c r="J12" s="63"/>
    </row>
    <row r="13" spans="1:10" ht="15.75" thickBot="1">
      <c r="A13" s="66" t="s">
        <v>44</v>
      </c>
      <c r="B13" s="67" t="s">
        <v>81</v>
      </c>
      <c r="C13" s="68">
        <f t="shared" si="0"/>
        <v>7.6</v>
      </c>
      <c r="D13" s="68">
        <f t="shared" si="1"/>
        <v>800</v>
      </c>
      <c r="E13" s="68">
        <f t="shared" si="2"/>
        <v>6080</v>
      </c>
      <c r="F13" s="68"/>
      <c r="G13" s="68"/>
      <c r="H13" s="68"/>
      <c r="I13" s="68"/>
      <c r="J13" s="69"/>
    </row>
    <row r="16" spans="1:10" ht="15.75" thickBot="1"/>
    <row r="17" spans="1:10">
      <c r="A17" s="53" t="s">
        <v>41</v>
      </c>
      <c r="B17" s="54" t="s">
        <v>75</v>
      </c>
      <c r="C17" s="55">
        <f>VLOOKUP(A$17,$G$17:$J$21,2,FALSE)</f>
        <v>11.43</v>
      </c>
      <c r="D17" s="55">
        <f>VLOOKUP(A$17,$G$17:$J$21,3,FALSE)</f>
        <v>800</v>
      </c>
      <c r="E17" s="55">
        <f t="shared" ref="E17:E29" si="4">VLOOKUP(A17,$G$17:$J$21,4,FALSE)</f>
        <v>9144</v>
      </c>
      <c r="F17" s="55"/>
      <c r="G17" s="56"/>
      <c r="H17" s="57" t="s">
        <v>38</v>
      </c>
      <c r="I17" s="57" t="s">
        <v>39</v>
      </c>
      <c r="J17" s="58" t="s">
        <v>40</v>
      </c>
    </row>
    <row r="18" spans="1:10">
      <c r="A18" s="59" t="s">
        <v>41</v>
      </c>
      <c r="B18" s="44" t="s">
        <v>74</v>
      </c>
      <c r="C18" s="60">
        <f>VLOOKUP(A$18,$G$17:$J$21,2,FALSE)</f>
        <v>11.43</v>
      </c>
      <c r="D18" s="60">
        <f>VLOOKUP(A$18,$G$17:$J$21,3,FALSE)</f>
        <v>800</v>
      </c>
      <c r="E18" s="60">
        <f t="shared" si="4"/>
        <v>9144</v>
      </c>
      <c r="F18" s="60"/>
      <c r="G18" s="44" t="s">
        <v>41</v>
      </c>
      <c r="H18" s="41">
        <v>11.43</v>
      </c>
      <c r="I18" s="41">
        <v>800</v>
      </c>
      <c r="J18" s="61">
        <f>SUM(H18*I18)</f>
        <v>9144</v>
      </c>
    </row>
    <row r="19" spans="1:10">
      <c r="A19" s="59" t="s">
        <v>41</v>
      </c>
      <c r="B19" s="44" t="s">
        <v>73</v>
      </c>
      <c r="C19" s="60">
        <f>VLOOKUP(A$19,$G$17:$J$21,2,FALSE)</f>
        <v>11.43</v>
      </c>
      <c r="D19" s="60">
        <f>VLOOKUP(A$19,$G$17:$J$21,3,FALSE)</f>
        <v>800</v>
      </c>
      <c r="E19" s="60">
        <f t="shared" si="4"/>
        <v>9144</v>
      </c>
      <c r="F19" s="60"/>
      <c r="G19" s="46" t="s">
        <v>42</v>
      </c>
      <c r="H19" s="41">
        <v>9.2100000000000009</v>
      </c>
      <c r="I19" s="41">
        <v>800</v>
      </c>
      <c r="J19" s="61">
        <f t="shared" ref="J19:J21" si="5">SUM(H19*I19)</f>
        <v>7368.0000000000009</v>
      </c>
    </row>
    <row r="20" spans="1:10">
      <c r="A20" s="59" t="s">
        <v>41</v>
      </c>
      <c r="B20" s="44" t="s">
        <v>76</v>
      </c>
      <c r="C20" s="60">
        <f>VLOOKUP(A$20,$G$17:$J$21,2,FALSE)</f>
        <v>11.43</v>
      </c>
      <c r="D20" s="60">
        <f>VLOOKUP(A$20,$G$17:$J$21,3,FALSE)</f>
        <v>800</v>
      </c>
      <c r="E20" s="60">
        <f t="shared" si="4"/>
        <v>9144</v>
      </c>
      <c r="F20" s="60"/>
      <c r="G20" s="47" t="s">
        <v>43</v>
      </c>
      <c r="H20" s="41">
        <v>8.16</v>
      </c>
      <c r="I20" s="41">
        <v>800</v>
      </c>
      <c r="J20" s="61">
        <f t="shared" si="5"/>
        <v>6528</v>
      </c>
    </row>
    <row r="21" spans="1:10">
      <c r="A21" s="59" t="s">
        <v>41</v>
      </c>
      <c r="B21" s="44" t="s">
        <v>72</v>
      </c>
      <c r="C21" s="60">
        <f>VLOOKUP(A$21,$G$17:$J$21,2,FALSE)</f>
        <v>11.43</v>
      </c>
      <c r="D21" s="60">
        <f>VLOOKUP(A$21,$G$17:$J$21,3,FALSE)</f>
        <v>800</v>
      </c>
      <c r="E21" s="60">
        <f t="shared" si="4"/>
        <v>9144</v>
      </c>
      <c r="F21" s="60"/>
      <c r="G21" s="48" t="s">
        <v>44</v>
      </c>
      <c r="H21" s="41">
        <v>7.6</v>
      </c>
      <c r="I21" s="41">
        <v>800</v>
      </c>
      <c r="J21" s="61">
        <f t="shared" si="5"/>
        <v>6080</v>
      </c>
    </row>
    <row r="22" spans="1:10">
      <c r="A22" s="62" t="s">
        <v>42</v>
      </c>
      <c r="B22" s="46" t="s">
        <v>77</v>
      </c>
      <c r="C22" s="60">
        <f>VLOOKUP(A$22,$G$17:$J$21,2,FALSE)</f>
        <v>9.2100000000000009</v>
      </c>
      <c r="D22" s="60">
        <f>VLOOKUP(A$22,$G$17:$J$21,3,FALSE)</f>
        <v>800</v>
      </c>
      <c r="E22" s="60">
        <f t="shared" si="4"/>
        <v>7368.0000000000009</v>
      </c>
      <c r="F22" s="60"/>
      <c r="G22" s="60"/>
      <c r="H22" s="60"/>
      <c r="I22" s="60"/>
      <c r="J22" s="63"/>
    </row>
    <row r="23" spans="1:10">
      <c r="A23" s="62" t="s">
        <v>42</v>
      </c>
      <c r="B23" s="46" t="s">
        <v>78</v>
      </c>
      <c r="C23" s="60">
        <f>VLOOKUP(A$23,$G$17:$J$21,2,FALSE)</f>
        <v>9.2100000000000009</v>
      </c>
      <c r="D23" s="60">
        <f>VLOOKUP(A$23,$G$17:$J$21,3,FALSE)</f>
        <v>800</v>
      </c>
      <c r="E23" s="60">
        <f t="shared" si="4"/>
        <v>7368.0000000000009</v>
      </c>
      <c r="F23" s="60"/>
      <c r="G23" s="60"/>
      <c r="H23" s="60"/>
      <c r="I23" s="60"/>
      <c r="J23" s="63"/>
    </row>
    <row r="24" spans="1:10">
      <c r="A24" s="62" t="s">
        <v>42</v>
      </c>
      <c r="B24" s="46" t="s">
        <v>79</v>
      </c>
      <c r="C24" s="60">
        <f>VLOOKUP(A$24,$G$17:$J$21,2,FALSE)</f>
        <v>9.2100000000000009</v>
      </c>
      <c r="D24" s="60">
        <f>VLOOKUP(A$24,$G$17:$J$21,3,FALSE)</f>
        <v>800</v>
      </c>
      <c r="E24" s="60">
        <f t="shared" si="4"/>
        <v>7368.0000000000009</v>
      </c>
      <c r="F24" s="60"/>
      <c r="G24" s="60"/>
      <c r="H24" s="60"/>
      <c r="I24" s="60"/>
      <c r="J24" s="63"/>
    </row>
    <row r="25" spans="1:10">
      <c r="A25" s="62" t="s">
        <v>42</v>
      </c>
      <c r="B25" s="46" t="s">
        <v>71</v>
      </c>
      <c r="C25" s="60">
        <f>VLOOKUP(A$25,$G$17:$J$21,2,FALSE)</f>
        <v>9.2100000000000009</v>
      </c>
      <c r="D25" s="60">
        <f>VLOOKUP(A$25,$G$17:$J$21,3,FALSE)</f>
        <v>800</v>
      </c>
      <c r="E25" s="60">
        <f t="shared" si="4"/>
        <v>7368.0000000000009</v>
      </c>
      <c r="F25" s="60"/>
      <c r="G25" s="60"/>
      <c r="H25" s="60"/>
      <c r="I25" s="60"/>
      <c r="J25" s="63"/>
    </row>
    <row r="26" spans="1:10">
      <c r="A26" s="64" t="s">
        <v>67</v>
      </c>
      <c r="B26" s="47" t="s">
        <v>80</v>
      </c>
      <c r="C26" s="60">
        <f>VLOOKUP(A$26,$G$17:$J$21,2,FALSE)</f>
        <v>8.16</v>
      </c>
      <c r="D26" s="60">
        <f>VLOOKUP(A$26,$G$17:$J$21,3,FALSE)</f>
        <v>800</v>
      </c>
      <c r="E26" s="60">
        <f t="shared" si="4"/>
        <v>6528</v>
      </c>
      <c r="F26" s="60"/>
      <c r="G26" s="60"/>
      <c r="H26" s="60"/>
      <c r="I26" s="60"/>
      <c r="J26" s="63"/>
    </row>
    <row r="27" spans="1:10">
      <c r="A27" s="64" t="s">
        <v>67</v>
      </c>
      <c r="B27" s="47" t="s">
        <v>70</v>
      </c>
      <c r="C27" s="60">
        <f>VLOOKUP(A$27,$G$17:$J$21,2,FALSE)</f>
        <v>8.16</v>
      </c>
      <c r="D27" s="60">
        <f>VLOOKUP(A$27,$G$17:$J$21,3,FALSE)</f>
        <v>800</v>
      </c>
      <c r="E27" s="60">
        <f t="shared" si="4"/>
        <v>6528</v>
      </c>
      <c r="F27" s="60"/>
      <c r="G27" s="60"/>
      <c r="H27" s="60"/>
      <c r="I27" s="60"/>
      <c r="J27" s="63"/>
    </row>
    <row r="28" spans="1:10">
      <c r="A28" s="65" t="s">
        <v>44</v>
      </c>
      <c r="B28" s="48" t="s">
        <v>81</v>
      </c>
      <c r="C28" s="60">
        <f>VLOOKUP(A$28,$G$17:$J$21,2,FALSE)</f>
        <v>7.6</v>
      </c>
      <c r="D28" s="60">
        <f>VLOOKUP(A$28,$G$17:$J$21,3,FALSE)</f>
        <v>800</v>
      </c>
      <c r="E28" s="60">
        <f t="shared" si="4"/>
        <v>6080</v>
      </c>
      <c r="F28" s="60"/>
      <c r="G28" s="60"/>
      <c r="H28" s="60"/>
      <c r="I28" s="60"/>
      <c r="J28" s="63"/>
    </row>
    <row r="29" spans="1:10" ht="15.75" thickBot="1">
      <c r="A29" s="66" t="s">
        <v>44</v>
      </c>
      <c r="B29" s="67" t="s">
        <v>81</v>
      </c>
      <c r="C29" s="68">
        <f>VLOOKUP(A$29,$G$17:$J$21,2,FALSE)</f>
        <v>7.6</v>
      </c>
      <c r="D29" s="68">
        <f>VLOOKUP(A$29,$G$17:$J$21,3,FALSE)</f>
        <v>800</v>
      </c>
      <c r="E29" s="68">
        <f t="shared" si="4"/>
        <v>6080</v>
      </c>
      <c r="F29" s="68"/>
      <c r="G29" s="68"/>
      <c r="H29" s="68"/>
      <c r="I29" s="68"/>
      <c r="J29" s="69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>
    <tabColor rgb="FFABB33D"/>
  </sheetPr>
  <dimension ref="A1:AT60"/>
  <sheetViews>
    <sheetView tabSelected="1" topLeftCell="A4" zoomScale="70" zoomScaleNormal="70" workbookViewId="0">
      <pane xSplit="2" ySplit="7" topLeftCell="C11" activePane="bottomRight" state="frozen"/>
      <selection activeCell="A19" sqref="A19:B19"/>
      <selection pane="topRight" activeCell="A19" sqref="A19:B19"/>
      <selection pane="bottomLeft" activeCell="A19" sqref="A19:B19"/>
      <selection pane="bottomRight" activeCell="Q7" sqref="Q7"/>
    </sheetView>
  </sheetViews>
  <sheetFormatPr baseColWidth="10" defaultRowHeight="12.75"/>
  <cols>
    <col min="1" max="1" width="16.7109375" style="38" bestFit="1" customWidth="1"/>
    <col min="2" max="2" width="8" style="38" bestFit="1" customWidth="1"/>
    <col min="3" max="3" width="9.5703125" style="38" bestFit="1" customWidth="1"/>
    <col min="4" max="4" width="11.42578125" style="38"/>
    <col min="5" max="5" width="10.5703125" style="38" bestFit="1" customWidth="1"/>
    <col min="6" max="6" width="11.42578125" style="38"/>
    <col min="7" max="7" width="10.42578125" style="38" bestFit="1" customWidth="1"/>
    <col min="8" max="8" width="8.5703125" style="38" customWidth="1"/>
    <col min="9" max="9" width="8.42578125" style="38" bestFit="1" customWidth="1"/>
    <col min="10" max="10" width="9.28515625" style="38" bestFit="1" customWidth="1"/>
    <col min="11" max="11" width="8.42578125" style="38" bestFit="1" customWidth="1"/>
    <col min="12" max="12" width="7.28515625" style="38" bestFit="1" customWidth="1"/>
    <col min="13" max="13" width="8.42578125" style="38" bestFit="1" customWidth="1"/>
    <col min="14" max="14" width="11.42578125" style="38"/>
    <col min="15" max="15" width="11.28515625" style="38" bestFit="1" customWidth="1"/>
    <col min="16" max="17" width="10.7109375" style="38" bestFit="1" customWidth="1"/>
    <col min="18" max="18" width="8" style="38" bestFit="1" customWidth="1"/>
    <col min="19" max="20" width="8.42578125" style="38" bestFit="1" customWidth="1"/>
    <col min="21" max="21" width="11.42578125" style="38" bestFit="1" customWidth="1"/>
    <col min="22" max="16384" width="11.42578125" style="38"/>
  </cols>
  <sheetData>
    <row r="1" spans="1:46" s="9" customFormat="1" ht="15" thickBo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3</v>
      </c>
      <c r="G1" s="3" t="s">
        <v>5</v>
      </c>
      <c r="H1" s="3" t="s">
        <v>3</v>
      </c>
      <c r="I1" s="4" t="s">
        <v>6</v>
      </c>
      <c r="J1" s="4" t="s">
        <v>3</v>
      </c>
      <c r="K1" s="3" t="s">
        <v>7</v>
      </c>
      <c r="L1" s="3" t="s">
        <v>3</v>
      </c>
      <c r="M1" s="4" t="s">
        <v>8</v>
      </c>
      <c r="N1" s="5" t="s">
        <v>3</v>
      </c>
      <c r="O1" s="3" t="s">
        <v>9</v>
      </c>
      <c r="P1" s="3" t="s">
        <v>3</v>
      </c>
      <c r="Q1" s="6" t="s">
        <v>10</v>
      </c>
      <c r="R1" s="6" t="s">
        <v>3</v>
      </c>
      <c r="S1" s="3" t="s">
        <v>11</v>
      </c>
      <c r="T1" s="3" t="s">
        <v>3</v>
      </c>
      <c r="U1" s="4" t="s">
        <v>12</v>
      </c>
      <c r="V1" s="4" t="s">
        <v>3</v>
      </c>
      <c r="W1" s="8" t="s">
        <v>14</v>
      </c>
      <c r="X1" s="7" t="s">
        <v>13</v>
      </c>
    </row>
    <row r="2" spans="1:46" s="13" customFormat="1" ht="15">
      <c r="A2" s="77" t="s">
        <v>15</v>
      </c>
      <c r="B2" s="79" t="s">
        <v>16</v>
      </c>
      <c r="C2" s="79" t="s">
        <v>7</v>
      </c>
      <c r="D2" s="10" t="s">
        <v>17</v>
      </c>
      <c r="E2" s="79" t="s">
        <v>18</v>
      </c>
      <c r="F2" s="81" t="s">
        <v>19</v>
      </c>
      <c r="G2" s="11" t="s">
        <v>20</v>
      </c>
      <c r="H2" s="12"/>
    </row>
    <row r="3" spans="1:46" s="13" customFormat="1" ht="30.75" thickBot="1">
      <c r="A3" s="78"/>
      <c r="B3" s="80"/>
      <c r="C3" s="80"/>
      <c r="D3" s="14" t="s">
        <v>21</v>
      </c>
      <c r="E3" s="80"/>
      <c r="F3" s="82"/>
      <c r="G3" s="15" t="s">
        <v>22</v>
      </c>
      <c r="H3" s="12"/>
      <c r="K3" s="70" t="s">
        <v>23</v>
      </c>
      <c r="L3" s="70"/>
      <c r="M3" s="70"/>
      <c r="N3" s="16"/>
      <c r="Q3" s="17"/>
      <c r="R3" s="18"/>
      <c r="S3" s="18"/>
      <c r="T3" s="18"/>
    </row>
    <row r="4" spans="1:46" s="13" customFormat="1" ht="30" customHeight="1" thickBot="1">
      <c r="A4" s="19" t="s">
        <v>24</v>
      </c>
      <c r="B4" s="15" t="s">
        <v>25</v>
      </c>
      <c r="C4" s="15" t="s">
        <v>26</v>
      </c>
      <c r="D4" s="15" t="s">
        <v>27</v>
      </c>
      <c r="E4" s="15" t="s">
        <v>28</v>
      </c>
      <c r="F4" s="15" t="s">
        <v>29</v>
      </c>
      <c r="G4" s="15" t="s">
        <v>29</v>
      </c>
      <c r="H4" s="12"/>
      <c r="K4" s="70"/>
      <c r="L4" s="70"/>
      <c r="M4" s="20"/>
      <c r="O4"/>
      <c r="P4"/>
      <c r="Q4"/>
      <c r="R4"/>
      <c r="S4"/>
      <c r="T4"/>
      <c r="U4"/>
      <c r="V4"/>
      <c r="W4"/>
      <c r="X4"/>
      <c r="Y4"/>
    </row>
    <row r="5" spans="1:46" s="13" customFormat="1" ht="30" customHeight="1">
      <c r="A5" s="71" t="s">
        <v>30</v>
      </c>
      <c r="B5" s="74">
        <v>0.09</v>
      </c>
      <c r="C5" s="74">
        <v>0.75</v>
      </c>
      <c r="D5" s="74">
        <v>0.75</v>
      </c>
      <c r="E5" s="21" t="s">
        <v>31</v>
      </c>
      <c r="F5" s="22">
        <v>1</v>
      </c>
      <c r="G5" s="21" t="s">
        <v>32</v>
      </c>
      <c r="H5" s="12"/>
      <c r="K5" s="70"/>
      <c r="L5" s="70"/>
      <c r="M5" s="20"/>
    </row>
    <row r="6" spans="1:46" s="13" customFormat="1" ht="30">
      <c r="A6" s="72"/>
      <c r="B6" s="75"/>
      <c r="C6" s="75"/>
      <c r="D6" s="75"/>
      <c r="E6" s="21" t="s">
        <v>33</v>
      </c>
      <c r="F6" s="21" t="s">
        <v>34</v>
      </c>
      <c r="G6" s="21" t="s">
        <v>35</v>
      </c>
      <c r="H6" s="12"/>
      <c r="K6" s="70"/>
      <c r="L6" s="70"/>
      <c r="M6" s="20"/>
    </row>
    <row r="7" spans="1:46" s="13" customFormat="1" ht="22.5">
      <c r="A7" s="72"/>
      <c r="B7" s="75"/>
      <c r="C7" s="75"/>
      <c r="D7" s="75"/>
      <c r="E7" s="23"/>
      <c r="F7" s="24" t="s">
        <v>36</v>
      </c>
      <c r="G7" s="23"/>
      <c r="H7" s="12"/>
      <c r="K7" s="70"/>
      <c r="L7" s="70"/>
      <c r="M7" s="20"/>
    </row>
    <row r="8" spans="1:46" s="13" customFormat="1" ht="13.5" thickBot="1">
      <c r="A8" s="73"/>
      <c r="B8" s="76"/>
      <c r="C8" s="76"/>
      <c r="D8" s="76"/>
      <c r="E8" s="25"/>
      <c r="F8" s="26" t="s">
        <v>37</v>
      </c>
      <c r="G8" s="25"/>
      <c r="H8" s="12"/>
    </row>
    <row r="9" spans="1:46" s="13" customFormat="1">
      <c r="A9" s="12"/>
      <c r="B9" s="12"/>
      <c r="C9" s="12"/>
      <c r="D9" s="12"/>
      <c r="E9" s="12"/>
      <c r="F9" s="12"/>
      <c r="G9" s="12"/>
      <c r="H9" s="12"/>
    </row>
    <row r="10" spans="1:46" s="13" customFormat="1">
      <c r="B10" s="12"/>
      <c r="C10" s="12"/>
      <c r="D10" s="12"/>
      <c r="E10" s="12"/>
      <c r="F10" s="12"/>
      <c r="G10" s="12"/>
      <c r="H10" s="12"/>
    </row>
    <row r="11" spans="1:46" s="9" customFormat="1" ht="12" customHeight="1">
      <c r="A11" s="1" t="s">
        <v>0</v>
      </c>
      <c r="B11" s="2" t="s">
        <v>1</v>
      </c>
      <c r="C11" s="3" t="s">
        <v>2</v>
      </c>
      <c r="D11" s="3" t="s">
        <v>3</v>
      </c>
      <c r="E11" s="4" t="s">
        <v>4</v>
      </c>
      <c r="F11" s="4" t="s">
        <v>3</v>
      </c>
      <c r="G11" s="3" t="s">
        <v>5</v>
      </c>
      <c r="H11" s="3" t="s">
        <v>3</v>
      </c>
      <c r="I11" s="4" t="s">
        <v>6</v>
      </c>
      <c r="J11" s="4" t="s">
        <v>3</v>
      </c>
      <c r="K11" s="3" t="s">
        <v>7</v>
      </c>
      <c r="L11" s="3" t="s">
        <v>3</v>
      </c>
      <c r="M11" s="4" t="s">
        <v>8</v>
      </c>
      <c r="N11" s="5" t="s">
        <v>3</v>
      </c>
      <c r="O11" s="3" t="s">
        <v>9</v>
      </c>
      <c r="P11" s="3" t="s">
        <v>3</v>
      </c>
      <c r="Q11" s="6" t="s">
        <v>10</v>
      </c>
      <c r="R11" s="6" t="s">
        <v>3</v>
      </c>
      <c r="S11" s="3" t="s">
        <v>11</v>
      </c>
      <c r="T11" s="3" t="s">
        <v>3</v>
      </c>
      <c r="U11" s="4" t="s">
        <v>12</v>
      </c>
      <c r="V11" s="4" t="s">
        <v>3</v>
      </c>
      <c r="W11" s="8" t="s">
        <v>14</v>
      </c>
      <c r="X11" s="7" t="s">
        <v>13</v>
      </c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</row>
    <row r="12" spans="1:46" s="13" customFormat="1">
      <c r="A12" s="98" t="s">
        <v>65</v>
      </c>
      <c r="B12" s="99" t="s">
        <v>70</v>
      </c>
      <c r="C12" s="27">
        <v>100</v>
      </c>
      <c r="D12" s="28">
        <f>C12*0.09</f>
        <v>9</v>
      </c>
      <c r="E12" s="27">
        <v>20</v>
      </c>
      <c r="F12" s="29">
        <f>E12*0.75</f>
        <v>15</v>
      </c>
      <c r="G12" s="27">
        <v>10</v>
      </c>
      <c r="H12" s="29">
        <f>G12*0.75</f>
        <v>7.5</v>
      </c>
      <c r="I12" s="27">
        <v>23</v>
      </c>
      <c r="J12" s="29">
        <f>I12*0.5</f>
        <v>11.5</v>
      </c>
      <c r="K12" s="27">
        <v>14</v>
      </c>
      <c r="L12" s="29">
        <f>K12*0.75</f>
        <v>10.5</v>
      </c>
      <c r="M12" s="5"/>
      <c r="N12" s="4">
        <f>M12*1</f>
        <v>0</v>
      </c>
      <c r="O12" s="5"/>
      <c r="P12" s="6">
        <f>O12*1.5</f>
        <v>0</v>
      </c>
      <c r="Q12" s="5"/>
      <c r="R12" s="6">
        <f>Q12*2</f>
        <v>0</v>
      </c>
      <c r="S12" s="5"/>
      <c r="T12" s="30">
        <f>S12*1</f>
        <v>0</v>
      </c>
      <c r="U12" s="31"/>
      <c r="V12" s="30">
        <f>U12*1.2</f>
        <v>0</v>
      </c>
      <c r="W12" s="33">
        <f>X12*'Taux horaire'!H4</f>
        <v>436.56</v>
      </c>
      <c r="X12" s="32">
        <f>V12+T12+R12+P12+N12+L12+J12+H12+F12+D12</f>
        <v>53.5</v>
      </c>
      <c r="Z12" s="92"/>
      <c r="AA12" s="93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4"/>
      <c r="AR12" s="94"/>
      <c r="AS12" s="94"/>
      <c r="AT12" s="95"/>
    </row>
    <row r="13" spans="1:46" s="13" customFormat="1">
      <c r="A13" s="100" t="s">
        <v>68</v>
      </c>
      <c r="B13" s="101" t="s">
        <v>71</v>
      </c>
      <c r="C13" s="5">
        <v>20</v>
      </c>
      <c r="D13" s="28">
        <f t="shared" ref="D13:D60" si="0">C13*0.09</f>
        <v>1.7999999999999998</v>
      </c>
      <c r="E13" s="5">
        <v>55</v>
      </c>
      <c r="F13" s="29">
        <f t="shared" ref="F13:F60" si="1">E13*0.75</f>
        <v>41.25</v>
      </c>
      <c r="G13" s="5">
        <v>10</v>
      </c>
      <c r="H13" s="29">
        <f t="shared" ref="H13:H60" si="2">G13*0.75</f>
        <v>7.5</v>
      </c>
      <c r="I13" s="5">
        <v>23</v>
      </c>
      <c r="J13" s="29">
        <f t="shared" ref="J13:J60" si="3">I13*0.5</f>
        <v>11.5</v>
      </c>
      <c r="K13" s="5">
        <v>19</v>
      </c>
      <c r="L13" s="29">
        <f t="shared" ref="L13:L60" si="4">K13*0.75</f>
        <v>14.25</v>
      </c>
      <c r="M13" s="5"/>
      <c r="N13" s="4">
        <f t="shared" ref="N13:N60" si="5">M13*1</f>
        <v>0</v>
      </c>
      <c r="O13" s="5"/>
      <c r="P13" s="6">
        <f t="shared" ref="P13:P60" si="6">O13*1.5</f>
        <v>0</v>
      </c>
      <c r="Q13" s="5"/>
      <c r="R13" s="6">
        <f t="shared" ref="R13:R60" si="7">Q13*2</f>
        <v>0</v>
      </c>
      <c r="S13" s="5"/>
      <c r="T13" s="30">
        <f t="shared" ref="T13:T60" si="8">S13*1</f>
        <v>0</v>
      </c>
      <c r="U13" s="31"/>
      <c r="V13" s="30">
        <f t="shared" ref="V13:V60" si="9">U13*1.2</f>
        <v>0</v>
      </c>
      <c r="W13" s="33">
        <f>X13*M4</f>
        <v>0</v>
      </c>
      <c r="X13" s="32">
        <f>V13+T13+R13+P13+N13+L13+J13+H13+F13+D13</f>
        <v>76.3</v>
      </c>
      <c r="Z13" s="92"/>
      <c r="AA13" s="93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4"/>
      <c r="AR13" s="94"/>
      <c r="AS13" s="94"/>
      <c r="AT13" s="95"/>
    </row>
    <row r="14" spans="1:46" s="13" customFormat="1" ht="15">
      <c r="A14" s="102" t="s">
        <v>69</v>
      </c>
      <c r="B14" s="103" t="s">
        <v>72</v>
      </c>
      <c r="C14" s="5">
        <v>100</v>
      </c>
      <c r="D14" s="28">
        <f t="shared" si="0"/>
        <v>9</v>
      </c>
      <c r="E14" s="5">
        <v>20</v>
      </c>
      <c r="F14" s="29">
        <f t="shared" si="1"/>
        <v>15</v>
      </c>
      <c r="G14" s="5">
        <v>15</v>
      </c>
      <c r="H14" s="29">
        <f t="shared" si="2"/>
        <v>11.25</v>
      </c>
      <c r="I14" s="5">
        <v>25</v>
      </c>
      <c r="J14" s="29">
        <f t="shared" si="3"/>
        <v>12.5</v>
      </c>
      <c r="K14" s="5">
        <v>32</v>
      </c>
      <c r="L14" s="29">
        <f t="shared" si="4"/>
        <v>24</v>
      </c>
      <c r="M14" s="5"/>
      <c r="N14" s="4">
        <f t="shared" si="5"/>
        <v>0</v>
      </c>
      <c r="O14" s="5"/>
      <c r="P14" s="6">
        <f t="shared" si="6"/>
        <v>0</v>
      </c>
      <c r="Q14" s="5"/>
      <c r="R14" s="6">
        <f t="shared" si="7"/>
        <v>0</v>
      </c>
      <c r="S14" s="5"/>
      <c r="T14" s="30">
        <f t="shared" si="8"/>
        <v>0</v>
      </c>
      <c r="U14" s="31"/>
      <c r="V14" s="30">
        <f t="shared" si="9"/>
        <v>0</v>
      </c>
      <c r="W14" s="33">
        <f>X14*M4</f>
        <v>0</v>
      </c>
      <c r="X14" s="32">
        <f t="shared" ref="X14:X60" si="10">V14+T14+R14+P14+N14+L14+J14+H14+F14+D14</f>
        <v>71.75</v>
      </c>
      <c r="Z14" s="92"/>
      <c r="AA14" s="93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4"/>
      <c r="AR14" s="94"/>
      <c r="AS14" s="94"/>
      <c r="AT14" s="95"/>
    </row>
    <row r="15" spans="1:46" s="13" customFormat="1">
      <c r="A15" s="50"/>
      <c r="B15" s="51"/>
      <c r="C15" s="5"/>
      <c r="D15" s="28">
        <f t="shared" si="0"/>
        <v>0</v>
      </c>
      <c r="E15" s="5"/>
      <c r="F15" s="29">
        <f t="shared" si="1"/>
        <v>0</v>
      </c>
      <c r="G15" s="5"/>
      <c r="H15" s="29">
        <f t="shared" si="2"/>
        <v>0</v>
      </c>
      <c r="I15" s="5"/>
      <c r="J15" s="29">
        <f t="shared" si="3"/>
        <v>0</v>
      </c>
      <c r="K15" s="5"/>
      <c r="L15" s="29">
        <f t="shared" si="4"/>
        <v>0</v>
      </c>
      <c r="M15" s="5"/>
      <c r="N15" s="4">
        <f t="shared" si="5"/>
        <v>0</v>
      </c>
      <c r="O15" s="5"/>
      <c r="P15" s="6">
        <f t="shared" si="6"/>
        <v>0</v>
      </c>
      <c r="Q15" s="5"/>
      <c r="R15" s="6">
        <f t="shared" si="7"/>
        <v>0</v>
      </c>
      <c r="S15" s="5"/>
      <c r="T15" s="30">
        <f t="shared" si="8"/>
        <v>0</v>
      </c>
      <c r="U15" s="31"/>
      <c r="V15" s="30">
        <f t="shared" si="9"/>
        <v>0</v>
      </c>
      <c r="W15" s="33">
        <f>X15*M6</f>
        <v>0</v>
      </c>
      <c r="X15" s="32">
        <f t="shared" si="10"/>
        <v>0</v>
      </c>
      <c r="Z15" s="92"/>
      <c r="AA15" s="93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4"/>
      <c r="AR15" s="94"/>
      <c r="AS15" s="94"/>
      <c r="AT15" s="95"/>
    </row>
    <row r="16" spans="1:46" s="13" customFormat="1" ht="15">
      <c r="A16" s="52"/>
      <c r="B16" s="51"/>
      <c r="C16" s="5"/>
      <c r="D16" s="28">
        <f t="shared" si="0"/>
        <v>0</v>
      </c>
      <c r="E16" s="5"/>
      <c r="F16" s="29">
        <f t="shared" si="1"/>
        <v>0</v>
      </c>
      <c r="G16" s="5"/>
      <c r="H16" s="29">
        <f t="shared" si="2"/>
        <v>0</v>
      </c>
      <c r="I16" s="5"/>
      <c r="J16" s="29">
        <f t="shared" si="3"/>
        <v>0</v>
      </c>
      <c r="K16" s="5"/>
      <c r="L16" s="29">
        <f t="shared" si="4"/>
        <v>0</v>
      </c>
      <c r="M16" s="5"/>
      <c r="N16" s="4">
        <f t="shared" si="5"/>
        <v>0</v>
      </c>
      <c r="O16" s="5"/>
      <c r="P16" s="6">
        <f t="shared" si="6"/>
        <v>0</v>
      </c>
      <c r="Q16" s="5"/>
      <c r="R16" s="6">
        <f t="shared" si="7"/>
        <v>0</v>
      </c>
      <c r="S16" s="5"/>
      <c r="T16" s="30">
        <f t="shared" si="8"/>
        <v>0</v>
      </c>
      <c r="U16" s="31"/>
      <c r="V16" s="30">
        <f t="shared" si="9"/>
        <v>0</v>
      </c>
      <c r="W16" s="33">
        <f>X16*M5</f>
        <v>0</v>
      </c>
      <c r="X16" s="32">
        <f t="shared" si="10"/>
        <v>0</v>
      </c>
      <c r="Z16" s="92"/>
      <c r="AA16" s="93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4"/>
      <c r="AR16" s="94"/>
      <c r="AS16" s="94"/>
      <c r="AT16" s="95"/>
    </row>
    <row r="17" spans="1:46" s="13" customFormat="1">
      <c r="A17" s="50"/>
      <c r="B17" s="51"/>
      <c r="C17" s="5"/>
      <c r="D17" s="28">
        <f t="shared" si="0"/>
        <v>0</v>
      </c>
      <c r="E17" s="5"/>
      <c r="F17" s="29">
        <f t="shared" si="1"/>
        <v>0</v>
      </c>
      <c r="G17" s="5"/>
      <c r="H17" s="29">
        <f t="shared" si="2"/>
        <v>0</v>
      </c>
      <c r="I17" s="5"/>
      <c r="J17" s="29">
        <f t="shared" si="3"/>
        <v>0</v>
      </c>
      <c r="K17" s="5"/>
      <c r="L17" s="29">
        <f t="shared" si="4"/>
        <v>0</v>
      </c>
      <c r="M17" s="5"/>
      <c r="N17" s="4">
        <f t="shared" si="5"/>
        <v>0</v>
      </c>
      <c r="O17" s="5"/>
      <c r="P17" s="6">
        <f t="shared" si="6"/>
        <v>0</v>
      </c>
      <c r="Q17" s="5"/>
      <c r="R17" s="6">
        <f t="shared" si="7"/>
        <v>0</v>
      </c>
      <c r="S17" s="5"/>
      <c r="T17" s="30">
        <f t="shared" si="8"/>
        <v>0</v>
      </c>
      <c r="U17" s="31"/>
      <c r="V17" s="30">
        <f t="shared" si="9"/>
        <v>0</v>
      </c>
      <c r="W17" s="33">
        <f>X17*M4</f>
        <v>0</v>
      </c>
      <c r="X17" s="32">
        <f t="shared" si="10"/>
        <v>0</v>
      </c>
      <c r="Z17" s="92"/>
      <c r="AA17" s="93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4"/>
      <c r="AR17" s="94"/>
      <c r="AS17" s="94"/>
      <c r="AT17" s="95"/>
    </row>
    <row r="18" spans="1:46" s="13" customFormat="1" ht="15">
      <c r="A18" s="52"/>
      <c r="B18" s="51"/>
      <c r="C18" s="5"/>
      <c r="D18" s="28">
        <f t="shared" si="0"/>
        <v>0</v>
      </c>
      <c r="E18" s="5"/>
      <c r="F18" s="29">
        <f t="shared" si="1"/>
        <v>0</v>
      </c>
      <c r="G18" s="5"/>
      <c r="H18" s="29">
        <f t="shared" si="2"/>
        <v>0</v>
      </c>
      <c r="I18" s="5"/>
      <c r="J18" s="29">
        <f t="shared" si="3"/>
        <v>0</v>
      </c>
      <c r="K18" s="5"/>
      <c r="L18" s="29">
        <f t="shared" si="4"/>
        <v>0</v>
      </c>
      <c r="M18" s="5"/>
      <c r="N18" s="4">
        <f t="shared" si="5"/>
        <v>0</v>
      </c>
      <c r="O18" s="5"/>
      <c r="P18" s="6">
        <f t="shared" si="6"/>
        <v>0</v>
      </c>
      <c r="Q18" s="5"/>
      <c r="R18" s="6">
        <f t="shared" si="7"/>
        <v>0</v>
      </c>
      <c r="S18" s="5"/>
      <c r="T18" s="30">
        <f t="shared" si="8"/>
        <v>0</v>
      </c>
      <c r="U18" s="31"/>
      <c r="V18" s="30">
        <f t="shared" si="9"/>
        <v>0</v>
      </c>
      <c r="W18" s="33">
        <f>X18*M5</f>
        <v>0</v>
      </c>
      <c r="X18" s="32">
        <f t="shared" si="10"/>
        <v>0</v>
      </c>
      <c r="Z18" s="92"/>
      <c r="AA18" s="93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4"/>
      <c r="AR18" s="94"/>
      <c r="AS18" s="94"/>
      <c r="AT18" s="95"/>
    </row>
    <row r="19" spans="1:46" s="13" customFormat="1">
      <c r="A19" s="50"/>
      <c r="B19" s="51"/>
      <c r="C19" s="5"/>
      <c r="D19" s="28">
        <f t="shared" si="0"/>
        <v>0</v>
      </c>
      <c r="E19" s="5"/>
      <c r="F19" s="29">
        <f t="shared" si="1"/>
        <v>0</v>
      </c>
      <c r="G19" s="5"/>
      <c r="H19" s="29">
        <f t="shared" si="2"/>
        <v>0</v>
      </c>
      <c r="I19" s="5"/>
      <c r="J19" s="29">
        <f t="shared" si="3"/>
        <v>0</v>
      </c>
      <c r="K19" s="5"/>
      <c r="L19" s="29">
        <f t="shared" si="4"/>
        <v>0</v>
      </c>
      <c r="M19" s="5"/>
      <c r="N19" s="4">
        <f t="shared" si="5"/>
        <v>0</v>
      </c>
      <c r="O19" s="5"/>
      <c r="P19" s="6">
        <f t="shared" si="6"/>
        <v>0</v>
      </c>
      <c r="Q19" s="5"/>
      <c r="R19" s="6">
        <f t="shared" si="7"/>
        <v>0</v>
      </c>
      <c r="S19" s="5"/>
      <c r="T19" s="30">
        <f t="shared" si="8"/>
        <v>0</v>
      </c>
      <c r="U19" s="31"/>
      <c r="V19" s="30">
        <f t="shared" si="9"/>
        <v>0</v>
      </c>
      <c r="W19" s="33">
        <f>X19*M6</f>
        <v>0</v>
      </c>
      <c r="X19" s="32">
        <f t="shared" si="10"/>
        <v>0</v>
      </c>
      <c r="Z19" s="92"/>
      <c r="AA19" s="93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4"/>
      <c r="AR19" s="94"/>
      <c r="AS19" s="94"/>
      <c r="AT19" s="95"/>
    </row>
    <row r="20" spans="1:46" s="13" customFormat="1">
      <c r="A20" s="50"/>
      <c r="B20" s="51"/>
      <c r="C20" s="5"/>
      <c r="D20" s="28">
        <f t="shared" si="0"/>
        <v>0</v>
      </c>
      <c r="E20" s="5"/>
      <c r="F20" s="29">
        <f t="shared" si="1"/>
        <v>0</v>
      </c>
      <c r="G20" s="5"/>
      <c r="H20" s="29">
        <f t="shared" si="2"/>
        <v>0</v>
      </c>
      <c r="I20" s="5"/>
      <c r="J20" s="29">
        <f t="shared" si="3"/>
        <v>0</v>
      </c>
      <c r="K20" s="5"/>
      <c r="L20" s="29">
        <f t="shared" si="4"/>
        <v>0</v>
      </c>
      <c r="M20" s="5"/>
      <c r="N20" s="4">
        <f t="shared" si="5"/>
        <v>0</v>
      </c>
      <c r="O20" s="5"/>
      <c r="P20" s="6">
        <f t="shared" si="6"/>
        <v>0</v>
      </c>
      <c r="Q20" s="5"/>
      <c r="R20" s="6">
        <f t="shared" si="7"/>
        <v>0</v>
      </c>
      <c r="S20" s="5"/>
      <c r="T20" s="30">
        <f t="shared" si="8"/>
        <v>0</v>
      </c>
      <c r="U20" s="31"/>
      <c r="V20" s="30">
        <f t="shared" si="9"/>
        <v>0</v>
      </c>
      <c r="W20" s="33">
        <f>X20*M5</f>
        <v>0</v>
      </c>
      <c r="X20" s="32">
        <f t="shared" si="10"/>
        <v>0</v>
      </c>
      <c r="Z20" s="92"/>
      <c r="AA20" s="93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4"/>
      <c r="AR20" s="94"/>
      <c r="AS20" s="94"/>
      <c r="AT20" s="95"/>
    </row>
    <row r="21" spans="1:46" s="13" customFormat="1">
      <c r="A21" s="50"/>
      <c r="B21" s="51"/>
      <c r="C21" s="5"/>
      <c r="D21" s="28">
        <f t="shared" si="0"/>
        <v>0</v>
      </c>
      <c r="E21" s="5"/>
      <c r="F21" s="29">
        <f t="shared" si="1"/>
        <v>0</v>
      </c>
      <c r="G21" s="5"/>
      <c r="H21" s="29">
        <f t="shared" si="2"/>
        <v>0</v>
      </c>
      <c r="I21" s="5"/>
      <c r="J21" s="29">
        <f t="shared" si="3"/>
        <v>0</v>
      </c>
      <c r="K21" s="5"/>
      <c r="L21" s="29">
        <f t="shared" si="4"/>
        <v>0</v>
      </c>
      <c r="M21" s="5"/>
      <c r="N21" s="4">
        <f t="shared" si="5"/>
        <v>0</v>
      </c>
      <c r="O21" s="5"/>
      <c r="P21" s="6">
        <f t="shared" si="6"/>
        <v>0</v>
      </c>
      <c r="Q21" s="5"/>
      <c r="R21" s="6">
        <f t="shared" si="7"/>
        <v>0</v>
      </c>
      <c r="S21" s="5"/>
      <c r="T21" s="30">
        <f t="shared" si="8"/>
        <v>0</v>
      </c>
      <c r="U21" s="31"/>
      <c r="V21" s="30">
        <f t="shared" si="9"/>
        <v>0</v>
      </c>
      <c r="W21" s="33">
        <f>X21*M4</f>
        <v>0</v>
      </c>
      <c r="X21" s="32">
        <f t="shared" si="10"/>
        <v>0</v>
      </c>
      <c r="Z21" s="92"/>
      <c r="AA21" s="93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4"/>
      <c r="AR21" s="94"/>
      <c r="AS21" s="94"/>
      <c r="AT21" s="95"/>
    </row>
    <row r="22" spans="1:46" s="13" customFormat="1">
      <c r="A22" s="50"/>
      <c r="B22" s="51"/>
      <c r="C22" s="5"/>
      <c r="D22" s="28">
        <f t="shared" si="0"/>
        <v>0</v>
      </c>
      <c r="E22" s="5"/>
      <c r="F22" s="29">
        <f t="shared" si="1"/>
        <v>0</v>
      </c>
      <c r="G22" s="5"/>
      <c r="H22" s="29">
        <f t="shared" si="2"/>
        <v>0</v>
      </c>
      <c r="I22" s="5"/>
      <c r="J22" s="29">
        <f t="shared" si="3"/>
        <v>0</v>
      </c>
      <c r="K22" s="5"/>
      <c r="L22" s="29">
        <f t="shared" si="4"/>
        <v>0</v>
      </c>
      <c r="M22" s="5"/>
      <c r="N22" s="4">
        <f t="shared" si="5"/>
        <v>0</v>
      </c>
      <c r="O22" s="5"/>
      <c r="P22" s="6">
        <f t="shared" si="6"/>
        <v>0</v>
      </c>
      <c r="Q22" s="5"/>
      <c r="R22" s="6">
        <f t="shared" si="7"/>
        <v>0</v>
      </c>
      <c r="S22" s="5"/>
      <c r="T22" s="30">
        <f t="shared" si="8"/>
        <v>0</v>
      </c>
      <c r="U22" s="31"/>
      <c r="V22" s="30">
        <f t="shared" si="9"/>
        <v>0</v>
      </c>
      <c r="W22" s="33">
        <f>X22*M6</f>
        <v>0</v>
      </c>
      <c r="X22" s="32">
        <f t="shared" si="10"/>
        <v>0</v>
      </c>
      <c r="Z22" s="92"/>
      <c r="AA22" s="93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4"/>
      <c r="AR22" s="94"/>
      <c r="AS22" s="94"/>
      <c r="AT22" s="95"/>
    </row>
    <row r="23" spans="1:46" s="13" customFormat="1">
      <c r="A23" s="50"/>
      <c r="B23" s="51"/>
      <c r="C23" s="5"/>
      <c r="D23" s="28">
        <f t="shared" si="0"/>
        <v>0</v>
      </c>
      <c r="E23" s="5"/>
      <c r="F23" s="29">
        <f t="shared" si="1"/>
        <v>0</v>
      </c>
      <c r="G23" s="5"/>
      <c r="H23" s="29">
        <f t="shared" si="2"/>
        <v>0</v>
      </c>
      <c r="I23" s="5"/>
      <c r="J23" s="29">
        <f t="shared" si="3"/>
        <v>0</v>
      </c>
      <c r="K23" s="5"/>
      <c r="L23" s="29">
        <f t="shared" si="4"/>
        <v>0</v>
      </c>
      <c r="M23" s="5"/>
      <c r="N23" s="4">
        <f t="shared" si="5"/>
        <v>0</v>
      </c>
      <c r="O23" s="5"/>
      <c r="P23" s="6">
        <f t="shared" si="6"/>
        <v>0</v>
      </c>
      <c r="Q23" s="5"/>
      <c r="R23" s="6">
        <f t="shared" si="7"/>
        <v>0</v>
      </c>
      <c r="S23" s="5"/>
      <c r="T23" s="30">
        <f t="shared" si="8"/>
        <v>0</v>
      </c>
      <c r="U23" s="31"/>
      <c r="V23" s="30">
        <f t="shared" si="9"/>
        <v>0</v>
      </c>
      <c r="W23" s="33">
        <f>X23*M7</f>
        <v>0</v>
      </c>
      <c r="X23" s="32">
        <f t="shared" si="10"/>
        <v>0</v>
      </c>
      <c r="Z23" s="92"/>
      <c r="AA23" s="93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4"/>
      <c r="AR23" s="94"/>
      <c r="AS23" s="94"/>
      <c r="AT23" s="95"/>
    </row>
    <row r="24" spans="1:46" s="13" customFormat="1">
      <c r="A24" s="50"/>
      <c r="B24" s="51"/>
      <c r="C24" s="5"/>
      <c r="D24" s="28">
        <f t="shared" si="0"/>
        <v>0</v>
      </c>
      <c r="E24" s="5"/>
      <c r="F24" s="29">
        <f t="shared" si="1"/>
        <v>0</v>
      </c>
      <c r="G24" s="5"/>
      <c r="H24" s="29">
        <f t="shared" si="2"/>
        <v>0</v>
      </c>
      <c r="I24" s="5"/>
      <c r="J24" s="29">
        <f t="shared" si="3"/>
        <v>0</v>
      </c>
      <c r="K24" s="5"/>
      <c r="L24" s="29">
        <f t="shared" si="4"/>
        <v>0</v>
      </c>
      <c r="M24" s="5"/>
      <c r="N24" s="4">
        <f t="shared" si="5"/>
        <v>0</v>
      </c>
      <c r="O24" s="5"/>
      <c r="P24" s="6">
        <f t="shared" si="6"/>
        <v>0</v>
      </c>
      <c r="Q24" s="5"/>
      <c r="R24" s="6">
        <f t="shared" si="7"/>
        <v>0</v>
      </c>
      <c r="S24" s="5"/>
      <c r="T24" s="30">
        <f t="shared" si="8"/>
        <v>0</v>
      </c>
      <c r="U24" s="31"/>
      <c r="V24" s="30">
        <f t="shared" si="9"/>
        <v>0</v>
      </c>
      <c r="W24" s="33">
        <f>X24*M4</f>
        <v>0</v>
      </c>
      <c r="X24" s="32">
        <f t="shared" si="10"/>
        <v>0</v>
      </c>
      <c r="Z24" s="92"/>
      <c r="AA24" s="93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4"/>
      <c r="AR24" s="94"/>
      <c r="AS24" s="94"/>
      <c r="AT24" s="95"/>
    </row>
    <row r="25" spans="1:46" s="13" customFormat="1">
      <c r="A25" s="50"/>
      <c r="B25" s="51"/>
      <c r="C25" s="5"/>
      <c r="D25" s="28">
        <f t="shared" si="0"/>
        <v>0</v>
      </c>
      <c r="E25" s="5"/>
      <c r="F25" s="29">
        <f t="shared" si="1"/>
        <v>0</v>
      </c>
      <c r="G25" s="5"/>
      <c r="H25" s="29">
        <f t="shared" si="2"/>
        <v>0</v>
      </c>
      <c r="I25" s="5"/>
      <c r="J25" s="29">
        <f t="shared" si="3"/>
        <v>0</v>
      </c>
      <c r="K25" s="5"/>
      <c r="L25" s="29">
        <f t="shared" si="4"/>
        <v>0</v>
      </c>
      <c r="M25" s="5"/>
      <c r="N25" s="4">
        <f t="shared" si="5"/>
        <v>0</v>
      </c>
      <c r="O25" s="5"/>
      <c r="P25" s="6">
        <f t="shared" si="6"/>
        <v>0</v>
      </c>
      <c r="Q25" s="5"/>
      <c r="R25" s="6">
        <f t="shared" si="7"/>
        <v>0</v>
      </c>
      <c r="S25" s="5"/>
      <c r="T25" s="30">
        <f t="shared" si="8"/>
        <v>0</v>
      </c>
      <c r="U25" s="31"/>
      <c r="V25" s="30">
        <f t="shared" si="9"/>
        <v>0</v>
      </c>
      <c r="W25" s="33">
        <f>X25*M5</f>
        <v>0</v>
      </c>
      <c r="X25" s="32">
        <f t="shared" si="10"/>
        <v>0</v>
      </c>
      <c r="Z25" s="92"/>
      <c r="AA25" s="93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4"/>
      <c r="AR25" s="94"/>
      <c r="AS25" s="94"/>
      <c r="AT25" s="95"/>
    </row>
    <row r="26" spans="1:46" s="13" customFormat="1">
      <c r="A26" s="50"/>
      <c r="B26" s="51"/>
      <c r="C26" s="5"/>
      <c r="D26" s="28">
        <f t="shared" si="0"/>
        <v>0</v>
      </c>
      <c r="E26" s="5"/>
      <c r="F26" s="29">
        <f t="shared" si="1"/>
        <v>0</v>
      </c>
      <c r="G26" s="5"/>
      <c r="H26" s="29">
        <f t="shared" si="2"/>
        <v>0</v>
      </c>
      <c r="I26" s="5"/>
      <c r="J26" s="29">
        <f t="shared" si="3"/>
        <v>0</v>
      </c>
      <c r="K26" s="5"/>
      <c r="L26" s="29">
        <f t="shared" si="4"/>
        <v>0</v>
      </c>
      <c r="M26" s="5"/>
      <c r="N26" s="4">
        <f t="shared" si="5"/>
        <v>0</v>
      </c>
      <c r="O26" s="5"/>
      <c r="P26" s="6">
        <f t="shared" si="6"/>
        <v>0</v>
      </c>
      <c r="Q26" s="5"/>
      <c r="R26" s="6">
        <f t="shared" si="7"/>
        <v>0</v>
      </c>
      <c r="S26" s="5"/>
      <c r="T26" s="30">
        <f t="shared" si="8"/>
        <v>0</v>
      </c>
      <c r="U26" s="31"/>
      <c r="V26" s="30">
        <f t="shared" si="9"/>
        <v>0</v>
      </c>
      <c r="W26" s="33">
        <f>X26*M5</f>
        <v>0</v>
      </c>
      <c r="X26" s="32">
        <f t="shared" si="10"/>
        <v>0</v>
      </c>
      <c r="Z26" s="92"/>
      <c r="AA26" s="93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4"/>
      <c r="AR26" s="94"/>
      <c r="AS26" s="94"/>
      <c r="AT26" s="95"/>
    </row>
    <row r="27" spans="1:46" s="13" customFormat="1">
      <c r="A27" s="50"/>
      <c r="B27" s="51"/>
      <c r="C27" s="5"/>
      <c r="D27" s="28">
        <f t="shared" si="0"/>
        <v>0</v>
      </c>
      <c r="E27" s="5"/>
      <c r="F27" s="29">
        <f t="shared" si="1"/>
        <v>0</v>
      </c>
      <c r="G27" s="5"/>
      <c r="H27" s="29">
        <f t="shared" si="2"/>
        <v>0</v>
      </c>
      <c r="I27" s="5"/>
      <c r="J27" s="29">
        <f t="shared" si="3"/>
        <v>0</v>
      </c>
      <c r="K27" s="5"/>
      <c r="L27" s="29">
        <f t="shared" si="4"/>
        <v>0</v>
      </c>
      <c r="M27" s="5"/>
      <c r="N27" s="4">
        <f t="shared" si="5"/>
        <v>0</v>
      </c>
      <c r="O27" s="5"/>
      <c r="P27" s="6">
        <f t="shared" si="6"/>
        <v>0</v>
      </c>
      <c r="Q27" s="5"/>
      <c r="R27" s="6">
        <f t="shared" si="7"/>
        <v>0</v>
      </c>
      <c r="S27" s="5"/>
      <c r="T27" s="30">
        <f t="shared" si="8"/>
        <v>0</v>
      </c>
      <c r="U27" s="31"/>
      <c r="V27" s="30">
        <f t="shared" si="9"/>
        <v>0</v>
      </c>
      <c r="W27" s="34"/>
      <c r="X27" s="32">
        <f t="shared" si="10"/>
        <v>0</v>
      </c>
      <c r="Z27" s="92"/>
      <c r="AA27" s="93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4"/>
      <c r="AR27" s="94"/>
      <c r="AS27" s="94"/>
      <c r="AT27" s="95"/>
    </row>
    <row r="28" spans="1:46" s="13" customFormat="1">
      <c r="A28" s="50"/>
      <c r="B28" s="51"/>
      <c r="C28" s="5"/>
      <c r="D28" s="28">
        <f t="shared" si="0"/>
        <v>0</v>
      </c>
      <c r="E28" s="5"/>
      <c r="F28" s="29">
        <f t="shared" si="1"/>
        <v>0</v>
      </c>
      <c r="G28" s="5"/>
      <c r="H28" s="29">
        <f t="shared" si="2"/>
        <v>0</v>
      </c>
      <c r="I28" s="5"/>
      <c r="J28" s="29">
        <f t="shared" si="3"/>
        <v>0</v>
      </c>
      <c r="K28" s="5"/>
      <c r="L28" s="29">
        <f t="shared" si="4"/>
        <v>0</v>
      </c>
      <c r="M28" s="5"/>
      <c r="N28" s="4">
        <f t="shared" si="5"/>
        <v>0</v>
      </c>
      <c r="O28" s="5"/>
      <c r="P28" s="6">
        <f t="shared" si="6"/>
        <v>0</v>
      </c>
      <c r="Q28" s="5"/>
      <c r="R28" s="6">
        <f t="shared" si="7"/>
        <v>0</v>
      </c>
      <c r="S28" s="5"/>
      <c r="T28" s="30">
        <f t="shared" si="8"/>
        <v>0</v>
      </c>
      <c r="U28" s="31"/>
      <c r="V28" s="30">
        <f t="shared" si="9"/>
        <v>0</v>
      </c>
      <c r="W28" s="34"/>
      <c r="X28" s="32">
        <f t="shared" si="10"/>
        <v>0</v>
      </c>
      <c r="Z28" s="92"/>
      <c r="AA28" s="93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4"/>
      <c r="AR28" s="94"/>
      <c r="AS28" s="94"/>
      <c r="AT28" s="95"/>
    </row>
    <row r="29" spans="1:46" s="13" customFormat="1" ht="15">
      <c r="A29" s="52"/>
      <c r="B29" s="51"/>
      <c r="C29" s="5"/>
      <c r="D29" s="28">
        <f t="shared" si="0"/>
        <v>0</v>
      </c>
      <c r="E29" s="5"/>
      <c r="F29" s="29">
        <f t="shared" si="1"/>
        <v>0</v>
      </c>
      <c r="G29" s="5"/>
      <c r="H29" s="29">
        <f t="shared" si="2"/>
        <v>0</v>
      </c>
      <c r="I29" s="5"/>
      <c r="J29" s="29">
        <f t="shared" si="3"/>
        <v>0</v>
      </c>
      <c r="K29" s="5"/>
      <c r="L29" s="29">
        <f t="shared" si="4"/>
        <v>0</v>
      </c>
      <c r="M29" s="5"/>
      <c r="N29" s="4">
        <f t="shared" si="5"/>
        <v>0</v>
      </c>
      <c r="O29" s="5"/>
      <c r="P29" s="6">
        <f t="shared" si="6"/>
        <v>0</v>
      </c>
      <c r="Q29" s="5"/>
      <c r="R29" s="6">
        <f t="shared" si="7"/>
        <v>0</v>
      </c>
      <c r="S29" s="5"/>
      <c r="T29" s="30">
        <f t="shared" si="8"/>
        <v>0</v>
      </c>
      <c r="U29" s="31"/>
      <c r="V29" s="30">
        <f t="shared" si="9"/>
        <v>0</v>
      </c>
      <c r="W29" s="34">
        <f>X29*M6</f>
        <v>0</v>
      </c>
      <c r="X29" s="32">
        <f t="shared" si="10"/>
        <v>0</v>
      </c>
      <c r="Z29" s="92"/>
      <c r="AA29" s="93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4"/>
      <c r="AR29" s="94"/>
      <c r="AS29" s="94"/>
      <c r="AT29" s="95"/>
    </row>
    <row r="30" spans="1:46" s="13" customFormat="1">
      <c r="A30" s="50"/>
      <c r="B30" s="51"/>
      <c r="C30" s="5"/>
      <c r="D30" s="28">
        <f t="shared" si="0"/>
        <v>0</v>
      </c>
      <c r="E30" s="5"/>
      <c r="F30" s="29">
        <f t="shared" si="1"/>
        <v>0</v>
      </c>
      <c r="G30" s="5"/>
      <c r="H30" s="29">
        <f t="shared" si="2"/>
        <v>0</v>
      </c>
      <c r="I30" s="5"/>
      <c r="J30" s="29">
        <f t="shared" si="3"/>
        <v>0</v>
      </c>
      <c r="K30" s="5"/>
      <c r="L30" s="29">
        <f t="shared" si="4"/>
        <v>0</v>
      </c>
      <c r="M30" s="5"/>
      <c r="N30" s="4">
        <f t="shared" si="5"/>
        <v>0</v>
      </c>
      <c r="O30" s="5"/>
      <c r="P30" s="6">
        <f t="shared" si="6"/>
        <v>0</v>
      </c>
      <c r="Q30" s="5"/>
      <c r="R30" s="6">
        <f t="shared" si="7"/>
        <v>0</v>
      </c>
      <c r="S30" s="5"/>
      <c r="T30" s="30">
        <f t="shared" si="8"/>
        <v>0</v>
      </c>
      <c r="U30" s="31"/>
      <c r="V30" s="30">
        <f t="shared" si="9"/>
        <v>0</v>
      </c>
      <c r="W30" s="34"/>
      <c r="X30" s="32">
        <f t="shared" si="10"/>
        <v>0</v>
      </c>
      <c r="Z30" s="92"/>
      <c r="AA30" s="93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4"/>
      <c r="AR30" s="94"/>
      <c r="AS30" s="94"/>
      <c r="AT30" s="95"/>
    </row>
    <row r="31" spans="1:46" s="13" customFormat="1">
      <c r="A31" s="50"/>
      <c r="B31" s="51"/>
      <c r="C31" s="5"/>
      <c r="D31" s="28">
        <f t="shared" si="0"/>
        <v>0</v>
      </c>
      <c r="E31" s="5"/>
      <c r="F31" s="29">
        <f t="shared" si="1"/>
        <v>0</v>
      </c>
      <c r="G31" s="5"/>
      <c r="H31" s="29">
        <f t="shared" si="2"/>
        <v>0</v>
      </c>
      <c r="I31" s="5"/>
      <c r="J31" s="29">
        <f t="shared" si="3"/>
        <v>0</v>
      </c>
      <c r="K31" s="5"/>
      <c r="L31" s="29">
        <f t="shared" si="4"/>
        <v>0</v>
      </c>
      <c r="M31" s="5"/>
      <c r="N31" s="4">
        <f t="shared" si="5"/>
        <v>0</v>
      </c>
      <c r="O31" s="5"/>
      <c r="P31" s="6">
        <f t="shared" si="6"/>
        <v>0</v>
      </c>
      <c r="Q31" s="5"/>
      <c r="R31" s="6">
        <f t="shared" si="7"/>
        <v>0</v>
      </c>
      <c r="S31" s="5"/>
      <c r="T31" s="30">
        <f t="shared" si="8"/>
        <v>0</v>
      </c>
      <c r="U31" s="31"/>
      <c r="V31" s="30">
        <f t="shared" si="9"/>
        <v>0</v>
      </c>
      <c r="W31" s="34"/>
      <c r="X31" s="32">
        <f t="shared" si="10"/>
        <v>0</v>
      </c>
      <c r="Z31" s="92"/>
      <c r="AA31" s="93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4"/>
      <c r="AR31" s="94"/>
      <c r="AS31" s="94"/>
      <c r="AT31" s="95"/>
    </row>
    <row r="32" spans="1:46" s="13" customFormat="1">
      <c r="A32" s="50"/>
      <c r="B32" s="51"/>
      <c r="C32" s="5"/>
      <c r="D32" s="28">
        <f t="shared" si="0"/>
        <v>0</v>
      </c>
      <c r="E32" s="5"/>
      <c r="F32" s="29">
        <f t="shared" si="1"/>
        <v>0</v>
      </c>
      <c r="G32" s="5"/>
      <c r="H32" s="29">
        <f t="shared" si="2"/>
        <v>0</v>
      </c>
      <c r="I32" s="5"/>
      <c r="J32" s="29">
        <f t="shared" si="3"/>
        <v>0</v>
      </c>
      <c r="K32" s="5"/>
      <c r="L32" s="29">
        <f t="shared" si="4"/>
        <v>0</v>
      </c>
      <c r="M32" s="5"/>
      <c r="N32" s="4">
        <f t="shared" si="5"/>
        <v>0</v>
      </c>
      <c r="O32" s="5"/>
      <c r="P32" s="6">
        <f t="shared" si="6"/>
        <v>0</v>
      </c>
      <c r="Q32" s="5"/>
      <c r="R32" s="6">
        <f t="shared" si="7"/>
        <v>0</v>
      </c>
      <c r="S32" s="5"/>
      <c r="T32" s="30">
        <f t="shared" si="8"/>
        <v>0</v>
      </c>
      <c r="U32" s="31"/>
      <c r="V32" s="30">
        <f t="shared" si="9"/>
        <v>0</v>
      </c>
      <c r="W32" s="34"/>
      <c r="X32" s="32">
        <f t="shared" si="10"/>
        <v>0</v>
      </c>
      <c r="Z32" s="92"/>
      <c r="AA32" s="93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4"/>
      <c r="AR32" s="94"/>
      <c r="AS32" s="94"/>
      <c r="AT32" s="95"/>
    </row>
    <row r="33" spans="1:46" s="13" customFormat="1">
      <c r="A33" s="50"/>
      <c r="B33" s="51"/>
      <c r="C33" s="5"/>
      <c r="D33" s="28">
        <f t="shared" si="0"/>
        <v>0</v>
      </c>
      <c r="E33" s="5"/>
      <c r="F33" s="29">
        <f t="shared" si="1"/>
        <v>0</v>
      </c>
      <c r="G33" s="5"/>
      <c r="H33" s="29">
        <f t="shared" si="2"/>
        <v>0</v>
      </c>
      <c r="I33" s="5"/>
      <c r="J33" s="29">
        <f t="shared" si="3"/>
        <v>0</v>
      </c>
      <c r="K33" s="5"/>
      <c r="L33" s="29">
        <f t="shared" si="4"/>
        <v>0</v>
      </c>
      <c r="M33" s="5"/>
      <c r="N33" s="4">
        <f t="shared" si="5"/>
        <v>0</v>
      </c>
      <c r="O33" s="5"/>
      <c r="P33" s="6">
        <f t="shared" si="6"/>
        <v>0</v>
      </c>
      <c r="Q33" s="5"/>
      <c r="R33" s="6">
        <f t="shared" si="7"/>
        <v>0</v>
      </c>
      <c r="S33" s="5"/>
      <c r="T33" s="30">
        <f t="shared" si="8"/>
        <v>0</v>
      </c>
      <c r="U33" s="31"/>
      <c r="V33" s="30">
        <f t="shared" si="9"/>
        <v>0</v>
      </c>
      <c r="W33" s="34"/>
      <c r="X33" s="32">
        <f t="shared" si="10"/>
        <v>0</v>
      </c>
      <c r="Z33" s="92"/>
      <c r="AA33" s="93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4"/>
      <c r="AR33" s="94"/>
      <c r="AS33" s="94"/>
      <c r="AT33" s="95"/>
    </row>
    <row r="34" spans="1:46" s="13" customFormat="1">
      <c r="A34" s="50"/>
      <c r="B34" s="51"/>
      <c r="C34" s="5"/>
      <c r="D34" s="28">
        <f t="shared" si="0"/>
        <v>0</v>
      </c>
      <c r="E34" s="5"/>
      <c r="F34" s="29">
        <f t="shared" si="1"/>
        <v>0</v>
      </c>
      <c r="G34" s="5"/>
      <c r="H34" s="29">
        <f t="shared" si="2"/>
        <v>0</v>
      </c>
      <c r="I34" s="5"/>
      <c r="J34" s="29">
        <f t="shared" si="3"/>
        <v>0</v>
      </c>
      <c r="K34" s="5"/>
      <c r="L34" s="29">
        <f t="shared" si="4"/>
        <v>0</v>
      </c>
      <c r="M34" s="5"/>
      <c r="N34" s="4">
        <f t="shared" si="5"/>
        <v>0</v>
      </c>
      <c r="O34" s="5"/>
      <c r="P34" s="6">
        <f t="shared" si="6"/>
        <v>0</v>
      </c>
      <c r="Q34" s="5"/>
      <c r="R34" s="6">
        <f t="shared" si="7"/>
        <v>0</v>
      </c>
      <c r="S34" s="5"/>
      <c r="T34" s="30">
        <f t="shared" si="8"/>
        <v>0</v>
      </c>
      <c r="U34" s="31"/>
      <c r="V34" s="30">
        <f t="shared" si="9"/>
        <v>0</v>
      </c>
      <c r="W34" s="34"/>
      <c r="X34" s="32">
        <f t="shared" si="10"/>
        <v>0</v>
      </c>
      <c r="Z34" s="92"/>
      <c r="AA34" s="93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4"/>
      <c r="AR34" s="94"/>
      <c r="AS34" s="94"/>
      <c r="AT34" s="95"/>
    </row>
    <row r="35" spans="1:46" s="13" customFormat="1">
      <c r="A35" s="50"/>
      <c r="B35" s="51"/>
      <c r="C35" s="5"/>
      <c r="D35" s="28">
        <f t="shared" si="0"/>
        <v>0</v>
      </c>
      <c r="E35" s="5"/>
      <c r="F35" s="29">
        <f t="shared" si="1"/>
        <v>0</v>
      </c>
      <c r="G35" s="5"/>
      <c r="H35" s="29">
        <f t="shared" si="2"/>
        <v>0</v>
      </c>
      <c r="I35" s="5"/>
      <c r="J35" s="29">
        <f t="shared" si="3"/>
        <v>0</v>
      </c>
      <c r="K35" s="5"/>
      <c r="L35" s="29">
        <f t="shared" si="4"/>
        <v>0</v>
      </c>
      <c r="M35" s="5"/>
      <c r="N35" s="4">
        <f t="shared" si="5"/>
        <v>0</v>
      </c>
      <c r="O35" s="5"/>
      <c r="P35" s="6">
        <f t="shared" si="6"/>
        <v>0</v>
      </c>
      <c r="Q35" s="5"/>
      <c r="R35" s="6">
        <f t="shared" si="7"/>
        <v>0</v>
      </c>
      <c r="S35" s="5"/>
      <c r="T35" s="30">
        <f t="shared" si="8"/>
        <v>0</v>
      </c>
      <c r="U35" s="31"/>
      <c r="V35" s="30">
        <f t="shared" si="9"/>
        <v>0</v>
      </c>
      <c r="W35" s="34"/>
      <c r="X35" s="32">
        <f t="shared" si="10"/>
        <v>0</v>
      </c>
      <c r="Z35" s="92"/>
      <c r="AA35" s="93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4"/>
      <c r="AR35" s="94"/>
      <c r="AS35" s="94"/>
      <c r="AT35" s="95"/>
    </row>
    <row r="36" spans="1:46" s="13" customFormat="1" ht="15">
      <c r="A36" s="52"/>
      <c r="B36" s="51"/>
      <c r="C36" s="5"/>
      <c r="D36" s="28">
        <f t="shared" si="0"/>
        <v>0</v>
      </c>
      <c r="E36" s="5"/>
      <c r="F36" s="29">
        <f t="shared" si="1"/>
        <v>0</v>
      </c>
      <c r="G36" s="5"/>
      <c r="H36" s="29">
        <f t="shared" si="2"/>
        <v>0</v>
      </c>
      <c r="I36" s="5"/>
      <c r="J36" s="29">
        <f t="shared" si="3"/>
        <v>0</v>
      </c>
      <c r="K36" s="5"/>
      <c r="L36" s="29">
        <f t="shared" si="4"/>
        <v>0</v>
      </c>
      <c r="M36" s="5"/>
      <c r="N36" s="4">
        <f t="shared" si="5"/>
        <v>0</v>
      </c>
      <c r="O36" s="5"/>
      <c r="P36" s="6">
        <f t="shared" si="6"/>
        <v>0</v>
      </c>
      <c r="Q36" s="5"/>
      <c r="R36" s="6">
        <f t="shared" si="7"/>
        <v>0</v>
      </c>
      <c r="S36" s="5"/>
      <c r="T36" s="30">
        <f t="shared" si="8"/>
        <v>0</v>
      </c>
      <c r="U36" s="31"/>
      <c r="V36" s="30">
        <f t="shared" si="9"/>
        <v>0</v>
      </c>
      <c r="W36" s="33">
        <f>X36*M6</f>
        <v>0</v>
      </c>
      <c r="X36" s="32">
        <f t="shared" si="10"/>
        <v>0</v>
      </c>
      <c r="Z36" s="92"/>
      <c r="AA36" s="93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4"/>
      <c r="AR36" s="94"/>
      <c r="AS36" s="94"/>
      <c r="AT36" s="95"/>
    </row>
    <row r="37" spans="1:46" s="13" customFormat="1">
      <c r="A37" s="50"/>
      <c r="B37" s="51"/>
      <c r="C37" s="5"/>
      <c r="D37" s="28">
        <f t="shared" si="0"/>
        <v>0</v>
      </c>
      <c r="E37" s="5"/>
      <c r="F37" s="29">
        <f t="shared" si="1"/>
        <v>0</v>
      </c>
      <c r="G37" s="5"/>
      <c r="H37" s="29">
        <f t="shared" si="2"/>
        <v>0</v>
      </c>
      <c r="I37" s="5"/>
      <c r="J37" s="29">
        <f t="shared" si="3"/>
        <v>0</v>
      </c>
      <c r="K37" s="5"/>
      <c r="L37" s="29">
        <f t="shared" si="4"/>
        <v>0</v>
      </c>
      <c r="M37" s="5"/>
      <c r="N37" s="4">
        <f t="shared" si="5"/>
        <v>0</v>
      </c>
      <c r="O37" s="5"/>
      <c r="P37" s="6">
        <f t="shared" si="6"/>
        <v>0</v>
      </c>
      <c r="Q37" s="5"/>
      <c r="R37" s="6">
        <f t="shared" si="7"/>
        <v>0</v>
      </c>
      <c r="S37" s="5"/>
      <c r="T37" s="30">
        <f t="shared" si="8"/>
        <v>0</v>
      </c>
      <c r="U37" s="31"/>
      <c r="V37" s="30">
        <f t="shared" si="9"/>
        <v>0</v>
      </c>
      <c r="W37" s="34"/>
      <c r="X37" s="32">
        <f t="shared" si="10"/>
        <v>0</v>
      </c>
      <c r="Z37" s="92"/>
      <c r="AA37" s="93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4"/>
      <c r="AR37" s="94"/>
      <c r="AS37" s="94"/>
      <c r="AT37" s="95"/>
    </row>
    <row r="38" spans="1:46" s="13" customFormat="1">
      <c r="A38" s="50"/>
      <c r="B38" s="51"/>
      <c r="C38" s="5"/>
      <c r="D38" s="28">
        <f t="shared" si="0"/>
        <v>0</v>
      </c>
      <c r="E38" s="5"/>
      <c r="F38" s="29">
        <f t="shared" si="1"/>
        <v>0</v>
      </c>
      <c r="G38" s="5"/>
      <c r="H38" s="29">
        <f t="shared" si="2"/>
        <v>0</v>
      </c>
      <c r="I38" s="5"/>
      <c r="J38" s="29">
        <f t="shared" si="3"/>
        <v>0</v>
      </c>
      <c r="K38" s="5"/>
      <c r="L38" s="29">
        <f t="shared" si="4"/>
        <v>0</v>
      </c>
      <c r="M38" s="5"/>
      <c r="N38" s="4">
        <f t="shared" si="5"/>
        <v>0</v>
      </c>
      <c r="O38" s="5"/>
      <c r="P38" s="6">
        <f t="shared" si="6"/>
        <v>0</v>
      </c>
      <c r="Q38" s="5"/>
      <c r="R38" s="6">
        <f t="shared" si="7"/>
        <v>0</v>
      </c>
      <c r="S38" s="5"/>
      <c r="T38" s="30">
        <f t="shared" si="8"/>
        <v>0</v>
      </c>
      <c r="U38" s="31"/>
      <c r="V38" s="30">
        <f t="shared" si="9"/>
        <v>0</v>
      </c>
      <c r="W38" s="34"/>
      <c r="X38" s="32">
        <f t="shared" si="10"/>
        <v>0</v>
      </c>
      <c r="Z38" s="92"/>
      <c r="AA38" s="93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4"/>
      <c r="AR38" s="94"/>
      <c r="AS38" s="94"/>
      <c r="AT38" s="95"/>
    </row>
    <row r="39" spans="1:46" s="13" customFormat="1">
      <c r="A39" s="50"/>
      <c r="B39" s="51"/>
      <c r="C39" s="5"/>
      <c r="D39" s="28">
        <f t="shared" si="0"/>
        <v>0</v>
      </c>
      <c r="E39" s="5"/>
      <c r="F39" s="29">
        <f t="shared" si="1"/>
        <v>0</v>
      </c>
      <c r="G39" s="5"/>
      <c r="H39" s="29">
        <f t="shared" si="2"/>
        <v>0</v>
      </c>
      <c r="I39" s="5"/>
      <c r="J39" s="29">
        <f t="shared" si="3"/>
        <v>0</v>
      </c>
      <c r="K39" s="5"/>
      <c r="L39" s="29">
        <f t="shared" si="4"/>
        <v>0</v>
      </c>
      <c r="M39" s="5"/>
      <c r="N39" s="4">
        <f t="shared" si="5"/>
        <v>0</v>
      </c>
      <c r="O39" s="5"/>
      <c r="P39" s="6">
        <f t="shared" si="6"/>
        <v>0</v>
      </c>
      <c r="Q39" s="5"/>
      <c r="R39" s="6">
        <f t="shared" si="7"/>
        <v>0</v>
      </c>
      <c r="S39" s="5"/>
      <c r="T39" s="30">
        <f t="shared" si="8"/>
        <v>0</v>
      </c>
      <c r="U39" s="31"/>
      <c r="V39" s="30">
        <f t="shared" si="9"/>
        <v>0</v>
      </c>
      <c r="W39" s="34"/>
      <c r="X39" s="32">
        <f t="shared" si="10"/>
        <v>0</v>
      </c>
      <c r="Z39" s="92"/>
      <c r="AA39" s="93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4"/>
      <c r="AR39" s="94"/>
      <c r="AS39" s="94"/>
      <c r="AT39" s="95"/>
    </row>
    <row r="40" spans="1:46" s="13" customFormat="1">
      <c r="A40" s="50"/>
      <c r="B40" s="51"/>
      <c r="C40" s="5"/>
      <c r="D40" s="28">
        <f t="shared" si="0"/>
        <v>0</v>
      </c>
      <c r="E40" s="5"/>
      <c r="F40" s="29">
        <f t="shared" si="1"/>
        <v>0</v>
      </c>
      <c r="G40" s="5"/>
      <c r="H40" s="29">
        <f t="shared" si="2"/>
        <v>0</v>
      </c>
      <c r="I40" s="5"/>
      <c r="J40" s="29">
        <f t="shared" si="3"/>
        <v>0</v>
      </c>
      <c r="K40" s="5"/>
      <c r="L40" s="29">
        <f t="shared" si="4"/>
        <v>0</v>
      </c>
      <c r="M40" s="5"/>
      <c r="N40" s="4">
        <f t="shared" si="5"/>
        <v>0</v>
      </c>
      <c r="O40" s="5"/>
      <c r="P40" s="6">
        <f t="shared" si="6"/>
        <v>0</v>
      </c>
      <c r="Q40" s="5"/>
      <c r="R40" s="6">
        <f t="shared" si="7"/>
        <v>0</v>
      </c>
      <c r="S40" s="5"/>
      <c r="T40" s="30">
        <f t="shared" si="8"/>
        <v>0</v>
      </c>
      <c r="U40" s="31"/>
      <c r="V40" s="30">
        <f t="shared" si="9"/>
        <v>0</v>
      </c>
      <c r="W40" s="34"/>
      <c r="X40" s="32">
        <f t="shared" si="10"/>
        <v>0</v>
      </c>
      <c r="Z40" s="92"/>
      <c r="AA40" s="93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4"/>
      <c r="AR40" s="94"/>
      <c r="AS40" s="94"/>
      <c r="AT40" s="95"/>
    </row>
    <row r="41" spans="1:46" s="13" customFormat="1">
      <c r="A41" s="50"/>
      <c r="B41" s="51"/>
      <c r="C41" s="5"/>
      <c r="D41" s="28">
        <f t="shared" si="0"/>
        <v>0</v>
      </c>
      <c r="E41" s="5"/>
      <c r="F41" s="29">
        <f t="shared" si="1"/>
        <v>0</v>
      </c>
      <c r="G41" s="5"/>
      <c r="H41" s="29">
        <f t="shared" si="2"/>
        <v>0</v>
      </c>
      <c r="I41" s="5"/>
      <c r="J41" s="29">
        <f t="shared" si="3"/>
        <v>0</v>
      </c>
      <c r="K41" s="5"/>
      <c r="L41" s="29">
        <f t="shared" si="4"/>
        <v>0</v>
      </c>
      <c r="M41" s="5"/>
      <c r="N41" s="4">
        <f t="shared" si="5"/>
        <v>0</v>
      </c>
      <c r="O41" s="5"/>
      <c r="P41" s="6">
        <f t="shared" si="6"/>
        <v>0</v>
      </c>
      <c r="Q41" s="5"/>
      <c r="R41" s="6">
        <f t="shared" si="7"/>
        <v>0</v>
      </c>
      <c r="S41" s="5"/>
      <c r="T41" s="30">
        <f t="shared" si="8"/>
        <v>0</v>
      </c>
      <c r="U41" s="31"/>
      <c r="V41" s="30">
        <f t="shared" si="9"/>
        <v>0</v>
      </c>
      <c r="W41" s="34"/>
      <c r="X41" s="32">
        <f t="shared" si="10"/>
        <v>0</v>
      </c>
      <c r="Z41" s="92"/>
      <c r="AA41" s="93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4"/>
      <c r="AR41" s="94"/>
      <c r="AS41" s="94"/>
      <c r="AT41" s="95"/>
    </row>
    <row r="42" spans="1:46" s="13" customFormat="1">
      <c r="A42" s="50"/>
      <c r="B42" s="51"/>
      <c r="C42" s="5"/>
      <c r="D42" s="28">
        <f t="shared" si="0"/>
        <v>0</v>
      </c>
      <c r="E42" s="5"/>
      <c r="F42" s="29">
        <f t="shared" si="1"/>
        <v>0</v>
      </c>
      <c r="G42" s="5"/>
      <c r="H42" s="29">
        <f t="shared" si="2"/>
        <v>0</v>
      </c>
      <c r="I42" s="5"/>
      <c r="J42" s="29">
        <f t="shared" si="3"/>
        <v>0</v>
      </c>
      <c r="K42" s="5"/>
      <c r="L42" s="29">
        <f t="shared" si="4"/>
        <v>0</v>
      </c>
      <c r="M42" s="5"/>
      <c r="N42" s="4">
        <f t="shared" si="5"/>
        <v>0</v>
      </c>
      <c r="O42" s="5"/>
      <c r="P42" s="6">
        <f t="shared" si="6"/>
        <v>0</v>
      </c>
      <c r="Q42" s="5"/>
      <c r="R42" s="6">
        <f t="shared" si="7"/>
        <v>0</v>
      </c>
      <c r="S42" s="5"/>
      <c r="T42" s="30">
        <f t="shared" si="8"/>
        <v>0</v>
      </c>
      <c r="U42" s="31"/>
      <c r="V42" s="30">
        <f t="shared" si="9"/>
        <v>0</v>
      </c>
      <c r="W42" s="34"/>
      <c r="X42" s="32">
        <f t="shared" si="10"/>
        <v>0</v>
      </c>
      <c r="Z42" s="92"/>
      <c r="AA42" s="93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4"/>
      <c r="AR42" s="94"/>
      <c r="AS42" s="94"/>
      <c r="AT42" s="95"/>
    </row>
    <row r="43" spans="1:46" s="13" customFormat="1">
      <c r="A43" s="50"/>
      <c r="B43" s="51"/>
      <c r="C43" s="5"/>
      <c r="D43" s="28">
        <f t="shared" si="0"/>
        <v>0</v>
      </c>
      <c r="E43" s="5"/>
      <c r="F43" s="29">
        <f t="shared" si="1"/>
        <v>0</v>
      </c>
      <c r="G43" s="5"/>
      <c r="H43" s="29">
        <f t="shared" si="2"/>
        <v>0</v>
      </c>
      <c r="I43" s="5"/>
      <c r="J43" s="29">
        <f t="shared" si="3"/>
        <v>0</v>
      </c>
      <c r="K43" s="5"/>
      <c r="L43" s="29">
        <f t="shared" si="4"/>
        <v>0</v>
      </c>
      <c r="M43" s="5"/>
      <c r="N43" s="4">
        <f t="shared" si="5"/>
        <v>0</v>
      </c>
      <c r="O43" s="5"/>
      <c r="P43" s="6">
        <f t="shared" si="6"/>
        <v>0</v>
      </c>
      <c r="Q43" s="5"/>
      <c r="R43" s="6">
        <f t="shared" si="7"/>
        <v>0</v>
      </c>
      <c r="S43" s="5"/>
      <c r="T43" s="30">
        <f t="shared" si="8"/>
        <v>0</v>
      </c>
      <c r="U43" s="31"/>
      <c r="V43" s="30">
        <f t="shared" si="9"/>
        <v>0</v>
      </c>
      <c r="W43" s="34"/>
      <c r="X43" s="32">
        <f t="shared" si="10"/>
        <v>0</v>
      </c>
      <c r="Z43" s="92"/>
      <c r="AA43" s="93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4"/>
      <c r="AR43" s="94"/>
      <c r="AS43" s="94"/>
      <c r="AT43" s="95"/>
    </row>
    <row r="44" spans="1:46" s="13" customFormat="1">
      <c r="A44" s="50"/>
      <c r="B44" s="51"/>
      <c r="C44" s="5"/>
      <c r="D44" s="28">
        <f t="shared" si="0"/>
        <v>0</v>
      </c>
      <c r="E44" s="5"/>
      <c r="F44" s="29">
        <f t="shared" si="1"/>
        <v>0</v>
      </c>
      <c r="G44" s="5"/>
      <c r="H44" s="29">
        <f t="shared" si="2"/>
        <v>0</v>
      </c>
      <c r="I44" s="5"/>
      <c r="J44" s="29">
        <f t="shared" si="3"/>
        <v>0</v>
      </c>
      <c r="K44" s="5"/>
      <c r="L44" s="29">
        <f t="shared" si="4"/>
        <v>0</v>
      </c>
      <c r="M44" s="5"/>
      <c r="N44" s="4">
        <f t="shared" si="5"/>
        <v>0</v>
      </c>
      <c r="O44" s="5"/>
      <c r="P44" s="6">
        <f t="shared" si="6"/>
        <v>0</v>
      </c>
      <c r="Q44" s="5"/>
      <c r="R44" s="6">
        <f t="shared" si="7"/>
        <v>0</v>
      </c>
      <c r="S44" s="5"/>
      <c r="T44" s="30">
        <f t="shared" si="8"/>
        <v>0</v>
      </c>
      <c r="U44" s="31"/>
      <c r="V44" s="30">
        <f t="shared" si="9"/>
        <v>0</v>
      </c>
      <c r="W44" s="34"/>
      <c r="X44" s="32">
        <f t="shared" si="10"/>
        <v>0</v>
      </c>
      <c r="Z44" s="92"/>
      <c r="AA44" s="93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4"/>
      <c r="AR44" s="94"/>
      <c r="AS44" s="94"/>
      <c r="AT44" s="95"/>
    </row>
    <row r="45" spans="1:46" s="13" customFormat="1">
      <c r="A45" s="50"/>
      <c r="B45" s="51"/>
      <c r="C45" s="5"/>
      <c r="D45" s="28">
        <f t="shared" si="0"/>
        <v>0</v>
      </c>
      <c r="E45" s="5"/>
      <c r="F45" s="29">
        <f t="shared" si="1"/>
        <v>0</v>
      </c>
      <c r="G45" s="5"/>
      <c r="H45" s="29">
        <f t="shared" si="2"/>
        <v>0</v>
      </c>
      <c r="I45" s="5"/>
      <c r="J45" s="29">
        <f t="shared" si="3"/>
        <v>0</v>
      </c>
      <c r="K45" s="5"/>
      <c r="L45" s="29">
        <f t="shared" si="4"/>
        <v>0</v>
      </c>
      <c r="M45" s="5"/>
      <c r="N45" s="4">
        <f t="shared" si="5"/>
        <v>0</v>
      </c>
      <c r="O45" s="5"/>
      <c r="P45" s="6">
        <f t="shared" si="6"/>
        <v>0</v>
      </c>
      <c r="Q45" s="5"/>
      <c r="R45" s="6">
        <f t="shared" si="7"/>
        <v>0</v>
      </c>
      <c r="S45" s="5"/>
      <c r="T45" s="30">
        <f t="shared" si="8"/>
        <v>0</v>
      </c>
      <c r="U45" s="31"/>
      <c r="V45" s="30">
        <f t="shared" si="9"/>
        <v>0</v>
      </c>
      <c r="W45" s="34"/>
      <c r="X45" s="32">
        <f t="shared" si="10"/>
        <v>0</v>
      </c>
      <c r="Z45" s="92"/>
      <c r="AA45" s="93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4"/>
      <c r="AR45" s="94"/>
      <c r="AS45" s="94"/>
      <c r="AT45" s="95"/>
    </row>
    <row r="46" spans="1:46" s="13" customFormat="1" ht="15">
      <c r="A46" s="52"/>
      <c r="B46" s="51"/>
      <c r="C46" s="5"/>
      <c r="D46" s="28">
        <f t="shared" si="0"/>
        <v>0</v>
      </c>
      <c r="E46" s="5"/>
      <c r="F46" s="29">
        <f t="shared" si="1"/>
        <v>0</v>
      </c>
      <c r="G46" s="5"/>
      <c r="H46" s="29">
        <f t="shared" si="2"/>
        <v>0</v>
      </c>
      <c r="I46" s="5"/>
      <c r="J46" s="29">
        <f t="shared" si="3"/>
        <v>0</v>
      </c>
      <c r="K46" s="5"/>
      <c r="L46" s="29">
        <f t="shared" si="4"/>
        <v>0</v>
      </c>
      <c r="M46" s="5"/>
      <c r="N46" s="4">
        <f t="shared" si="5"/>
        <v>0</v>
      </c>
      <c r="O46" s="5"/>
      <c r="P46" s="6">
        <f t="shared" si="6"/>
        <v>0</v>
      </c>
      <c r="Q46" s="5"/>
      <c r="R46" s="6">
        <f t="shared" si="7"/>
        <v>0</v>
      </c>
      <c r="S46" s="5"/>
      <c r="T46" s="30">
        <f t="shared" si="8"/>
        <v>0</v>
      </c>
      <c r="U46" s="31"/>
      <c r="V46" s="30">
        <f t="shared" si="9"/>
        <v>0</v>
      </c>
      <c r="W46" s="34"/>
      <c r="X46" s="32">
        <f t="shared" si="10"/>
        <v>0</v>
      </c>
      <c r="Z46" s="92"/>
      <c r="AA46" s="93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4"/>
      <c r="AR46" s="94"/>
      <c r="AS46" s="94"/>
      <c r="AT46" s="95"/>
    </row>
    <row r="47" spans="1:46" s="13" customFormat="1">
      <c r="A47" s="50"/>
      <c r="B47" s="51"/>
      <c r="C47" s="5"/>
      <c r="D47" s="28">
        <f t="shared" si="0"/>
        <v>0</v>
      </c>
      <c r="E47" s="5"/>
      <c r="F47" s="29">
        <f t="shared" si="1"/>
        <v>0</v>
      </c>
      <c r="G47" s="5"/>
      <c r="H47" s="29">
        <f t="shared" si="2"/>
        <v>0</v>
      </c>
      <c r="I47" s="5"/>
      <c r="J47" s="29">
        <f t="shared" si="3"/>
        <v>0</v>
      </c>
      <c r="K47" s="5"/>
      <c r="L47" s="29">
        <f t="shared" si="4"/>
        <v>0</v>
      </c>
      <c r="M47" s="5"/>
      <c r="N47" s="4">
        <f t="shared" si="5"/>
        <v>0</v>
      </c>
      <c r="O47" s="5"/>
      <c r="P47" s="6">
        <f t="shared" si="6"/>
        <v>0</v>
      </c>
      <c r="Q47" s="5"/>
      <c r="R47" s="6">
        <f t="shared" si="7"/>
        <v>0</v>
      </c>
      <c r="S47" s="5"/>
      <c r="T47" s="30">
        <f t="shared" si="8"/>
        <v>0</v>
      </c>
      <c r="U47" s="31"/>
      <c r="V47" s="30">
        <f t="shared" si="9"/>
        <v>0</v>
      </c>
      <c r="W47" s="34"/>
      <c r="X47" s="32">
        <f t="shared" si="10"/>
        <v>0</v>
      </c>
      <c r="Z47" s="92"/>
      <c r="AA47" s="93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4"/>
      <c r="AR47" s="94"/>
      <c r="AS47" s="94"/>
      <c r="AT47" s="95"/>
    </row>
    <row r="48" spans="1:46" s="13" customFormat="1">
      <c r="A48" s="50"/>
      <c r="B48" s="51"/>
      <c r="C48" s="5"/>
      <c r="D48" s="28">
        <f t="shared" si="0"/>
        <v>0</v>
      </c>
      <c r="E48" s="5"/>
      <c r="F48" s="29">
        <f t="shared" si="1"/>
        <v>0</v>
      </c>
      <c r="G48" s="5"/>
      <c r="H48" s="29">
        <f t="shared" si="2"/>
        <v>0</v>
      </c>
      <c r="I48" s="5"/>
      <c r="J48" s="29">
        <f t="shared" si="3"/>
        <v>0</v>
      </c>
      <c r="K48" s="5"/>
      <c r="L48" s="29">
        <f t="shared" si="4"/>
        <v>0</v>
      </c>
      <c r="M48" s="5"/>
      <c r="N48" s="4">
        <f t="shared" si="5"/>
        <v>0</v>
      </c>
      <c r="O48" s="5"/>
      <c r="P48" s="6">
        <f t="shared" si="6"/>
        <v>0</v>
      </c>
      <c r="Q48" s="5"/>
      <c r="R48" s="6">
        <f t="shared" si="7"/>
        <v>0</v>
      </c>
      <c r="S48" s="5"/>
      <c r="T48" s="30">
        <f t="shared" si="8"/>
        <v>0</v>
      </c>
      <c r="U48" s="31"/>
      <c r="V48" s="30">
        <f t="shared" si="9"/>
        <v>0</v>
      </c>
      <c r="W48" s="34"/>
      <c r="X48" s="32">
        <f t="shared" si="10"/>
        <v>0</v>
      </c>
      <c r="Z48" s="92"/>
      <c r="AA48" s="93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4"/>
      <c r="AR48" s="94"/>
      <c r="AS48" s="94"/>
      <c r="AT48" s="95"/>
    </row>
    <row r="49" spans="1:46" s="13" customFormat="1" ht="15">
      <c r="A49" s="52"/>
      <c r="B49" s="51"/>
      <c r="C49" s="5"/>
      <c r="D49" s="28">
        <f t="shared" si="0"/>
        <v>0</v>
      </c>
      <c r="E49" s="5"/>
      <c r="F49" s="29">
        <f t="shared" si="1"/>
        <v>0</v>
      </c>
      <c r="G49" s="5"/>
      <c r="H49" s="29">
        <f t="shared" si="2"/>
        <v>0</v>
      </c>
      <c r="I49" s="5"/>
      <c r="J49" s="29">
        <f t="shared" si="3"/>
        <v>0</v>
      </c>
      <c r="K49" s="5"/>
      <c r="L49" s="29">
        <f t="shared" si="4"/>
        <v>0</v>
      </c>
      <c r="M49" s="5"/>
      <c r="N49" s="4">
        <f t="shared" si="5"/>
        <v>0</v>
      </c>
      <c r="O49" s="5"/>
      <c r="P49" s="6">
        <f t="shared" si="6"/>
        <v>0</v>
      </c>
      <c r="Q49" s="5"/>
      <c r="R49" s="6">
        <f t="shared" si="7"/>
        <v>0</v>
      </c>
      <c r="S49" s="5"/>
      <c r="T49" s="30">
        <f t="shared" si="8"/>
        <v>0</v>
      </c>
      <c r="U49" s="31"/>
      <c r="V49" s="30">
        <f t="shared" si="9"/>
        <v>0</v>
      </c>
      <c r="W49" s="33">
        <f>X49*M6</f>
        <v>0</v>
      </c>
      <c r="X49" s="32">
        <f t="shared" si="10"/>
        <v>0</v>
      </c>
      <c r="Z49" s="92"/>
      <c r="AA49" s="93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4"/>
      <c r="AR49" s="94"/>
      <c r="AS49" s="94"/>
      <c r="AT49" s="95"/>
    </row>
    <row r="50" spans="1:46" s="13" customFormat="1">
      <c r="A50" s="50"/>
      <c r="B50" s="51"/>
      <c r="C50" s="5"/>
      <c r="D50" s="28">
        <f t="shared" si="0"/>
        <v>0</v>
      </c>
      <c r="E50" s="5"/>
      <c r="F50" s="29">
        <f t="shared" si="1"/>
        <v>0</v>
      </c>
      <c r="G50" s="5"/>
      <c r="H50" s="29">
        <f t="shared" si="2"/>
        <v>0</v>
      </c>
      <c r="I50" s="5"/>
      <c r="J50" s="29">
        <f t="shared" si="3"/>
        <v>0</v>
      </c>
      <c r="K50" s="5"/>
      <c r="L50" s="29">
        <f t="shared" si="4"/>
        <v>0</v>
      </c>
      <c r="M50" s="5"/>
      <c r="N50" s="4">
        <f t="shared" si="5"/>
        <v>0</v>
      </c>
      <c r="O50" s="5"/>
      <c r="P50" s="6">
        <f t="shared" si="6"/>
        <v>0</v>
      </c>
      <c r="Q50" s="5"/>
      <c r="R50" s="6">
        <f t="shared" si="7"/>
        <v>0</v>
      </c>
      <c r="S50" s="5"/>
      <c r="T50" s="30">
        <f t="shared" si="8"/>
        <v>0</v>
      </c>
      <c r="U50" s="31"/>
      <c r="V50" s="30">
        <f t="shared" si="9"/>
        <v>0</v>
      </c>
      <c r="W50" s="34"/>
      <c r="X50" s="32">
        <f t="shared" si="10"/>
        <v>0</v>
      </c>
      <c r="Z50" s="92"/>
      <c r="AA50" s="93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4"/>
      <c r="AR50" s="94"/>
      <c r="AS50" s="94"/>
      <c r="AT50" s="95"/>
    </row>
    <row r="51" spans="1:46" s="13" customFormat="1" ht="15">
      <c r="A51" s="52"/>
      <c r="B51" s="51"/>
      <c r="C51" s="5"/>
      <c r="D51" s="28">
        <f t="shared" si="0"/>
        <v>0</v>
      </c>
      <c r="E51" s="5"/>
      <c r="F51" s="29">
        <f t="shared" si="1"/>
        <v>0</v>
      </c>
      <c r="G51" s="5"/>
      <c r="H51" s="29">
        <f t="shared" si="2"/>
        <v>0</v>
      </c>
      <c r="I51" s="5"/>
      <c r="J51" s="29">
        <f t="shared" si="3"/>
        <v>0</v>
      </c>
      <c r="K51" s="5"/>
      <c r="L51" s="29">
        <f t="shared" si="4"/>
        <v>0</v>
      </c>
      <c r="M51" s="5"/>
      <c r="N51" s="4">
        <f t="shared" si="5"/>
        <v>0</v>
      </c>
      <c r="O51" s="5"/>
      <c r="P51" s="6">
        <f t="shared" si="6"/>
        <v>0</v>
      </c>
      <c r="Q51" s="5"/>
      <c r="R51" s="6">
        <f t="shared" si="7"/>
        <v>0</v>
      </c>
      <c r="S51" s="5"/>
      <c r="T51" s="30">
        <f t="shared" si="8"/>
        <v>0</v>
      </c>
      <c r="U51" s="31"/>
      <c r="V51" s="30">
        <f t="shared" si="9"/>
        <v>0</v>
      </c>
      <c r="W51" s="34">
        <f>M4*X51</f>
        <v>0</v>
      </c>
      <c r="X51" s="32">
        <f t="shared" si="10"/>
        <v>0</v>
      </c>
      <c r="Z51" s="92"/>
      <c r="AA51" s="93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4"/>
      <c r="AR51" s="94"/>
      <c r="AS51" s="94"/>
      <c r="AT51" s="95"/>
    </row>
    <row r="52" spans="1:46">
      <c r="A52" s="50"/>
      <c r="B52" s="51"/>
      <c r="C52" s="35"/>
      <c r="D52" s="28">
        <f t="shared" si="0"/>
        <v>0</v>
      </c>
      <c r="E52" s="35"/>
      <c r="F52" s="29">
        <f t="shared" si="1"/>
        <v>0</v>
      </c>
      <c r="G52" s="35"/>
      <c r="H52" s="29">
        <f t="shared" si="2"/>
        <v>0</v>
      </c>
      <c r="I52" s="35"/>
      <c r="J52" s="29">
        <f t="shared" si="3"/>
        <v>0</v>
      </c>
      <c r="K52" s="5"/>
      <c r="L52" s="29">
        <f t="shared" si="4"/>
        <v>0</v>
      </c>
      <c r="M52" s="35"/>
      <c r="N52" s="4">
        <f t="shared" si="5"/>
        <v>0</v>
      </c>
      <c r="O52" s="35"/>
      <c r="P52" s="6">
        <f t="shared" si="6"/>
        <v>0</v>
      </c>
      <c r="Q52" s="35"/>
      <c r="R52" s="6">
        <f t="shared" si="7"/>
        <v>0</v>
      </c>
      <c r="S52" s="35"/>
      <c r="T52" s="30">
        <f t="shared" si="8"/>
        <v>0</v>
      </c>
      <c r="U52" s="36"/>
      <c r="V52" s="30">
        <f t="shared" si="9"/>
        <v>0</v>
      </c>
      <c r="W52" s="37"/>
      <c r="X52" s="32">
        <f t="shared" si="10"/>
        <v>0</v>
      </c>
      <c r="Z52" s="96"/>
      <c r="AA52" s="93"/>
      <c r="AB52" s="96"/>
      <c r="AC52" s="92"/>
      <c r="AD52" s="96"/>
      <c r="AE52" s="92"/>
      <c r="AF52" s="96"/>
      <c r="AG52" s="92"/>
      <c r="AH52" s="92"/>
      <c r="AI52" s="92"/>
      <c r="AJ52" s="96"/>
      <c r="AK52" s="92"/>
      <c r="AL52" s="96"/>
      <c r="AM52" s="92"/>
      <c r="AN52" s="96"/>
      <c r="AO52" s="92"/>
      <c r="AP52" s="96"/>
      <c r="AQ52" s="94"/>
      <c r="AR52" s="97"/>
      <c r="AS52" s="94"/>
      <c r="AT52" s="95"/>
    </row>
    <row r="53" spans="1:46">
      <c r="A53" s="50"/>
      <c r="B53" s="51"/>
      <c r="C53" s="35"/>
      <c r="D53" s="28">
        <f t="shared" si="0"/>
        <v>0</v>
      </c>
      <c r="E53" s="35"/>
      <c r="F53" s="29">
        <f t="shared" si="1"/>
        <v>0</v>
      </c>
      <c r="G53" s="35"/>
      <c r="H53" s="29">
        <f t="shared" si="2"/>
        <v>0</v>
      </c>
      <c r="I53" s="35"/>
      <c r="J53" s="29">
        <f t="shared" si="3"/>
        <v>0</v>
      </c>
      <c r="K53" s="5"/>
      <c r="L53" s="29">
        <f t="shared" si="4"/>
        <v>0</v>
      </c>
      <c r="M53" s="35"/>
      <c r="N53" s="4">
        <f t="shared" si="5"/>
        <v>0</v>
      </c>
      <c r="O53" s="35"/>
      <c r="P53" s="6">
        <f t="shared" si="6"/>
        <v>0</v>
      </c>
      <c r="Q53" s="35"/>
      <c r="R53" s="6">
        <f t="shared" si="7"/>
        <v>0</v>
      </c>
      <c r="S53" s="35"/>
      <c r="T53" s="30">
        <f t="shared" si="8"/>
        <v>0</v>
      </c>
      <c r="U53" s="36"/>
      <c r="V53" s="30">
        <f t="shared" si="9"/>
        <v>0</v>
      </c>
      <c r="W53" s="37"/>
      <c r="X53" s="32">
        <f t="shared" si="10"/>
        <v>0</v>
      </c>
      <c r="Z53" s="96"/>
      <c r="AA53" s="93"/>
      <c r="AB53" s="96"/>
      <c r="AC53" s="92"/>
      <c r="AD53" s="96"/>
      <c r="AE53" s="92"/>
      <c r="AF53" s="96"/>
      <c r="AG53" s="92"/>
      <c r="AH53" s="92"/>
      <c r="AI53" s="92"/>
      <c r="AJ53" s="96"/>
      <c r="AK53" s="92"/>
      <c r="AL53" s="96"/>
      <c r="AM53" s="92"/>
      <c r="AN53" s="96"/>
      <c r="AO53" s="92"/>
      <c r="AP53" s="96"/>
      <c r="AQ53" s="94"/>
      <c r="AR53" s="97"/>
      <c r="AS53" s="94"/>
      <c r="AT53" s="95"/>
    </row>
    <row r="54" spans="1:46" ht="15">
      <c r="A54" s="52"/>
      <c r="B54" s="51"/>
      <c r="C54" s="35"/>
      <c r="D54" s="28">
        <f t="shared" si="0"/>
        <v>0</v>
      </c>
      <c r="E54" s="35"/>
      <c r="F54" s="29">
        <f t="shared" si="1"/>
        <v>0</v>
      </c>
      <c r="G54" s="35"/>
      <c r="H54" s="29">
        <f t="shared" si="2"/>
        <v>0</v>
      </c>
      <c r="I54" s="35"/>
      <c r="J54" s="29">
        <f t="shared" si="3"/>
        <v>0</v>
      </c>
      <c r="K54" s="5"/>
      <c r="L54" s="29">
        <f t="shared" si="4"/>
        <v>0</v>
      </c>
      <c r="M54" s="35"/>
      <c r="N54" s="4">
        <f t="shared" si="5"/>
        <v>0</v>
      </c>
      <c r="O54" s="35"/>
      <c r="P54" s="6">
        <f t="shared" si="6"/>
        <v>0</v>
      </c>
      <c r="Q54" s="35"/>
      <c r="R54" s="6">
        <f t="shared" si="7"/>
        <v>0</v>
      </c>
      <c r="S54" s="35"/>
      <c r="T54" s="30">
        <f t="shared" si="8"/>
        <v>0</v>
      </c>
      <c r="U54" s="36"/>
      <c r="V54" s="30">
        <f t="shared" si="9"/>
        <v>0</v>
      </c>
      <c r="W54" s="39">
        <f>X54*M6</f>
        <v>0</v>
      </c>
      <c r="X54" s="32">
        <f t="shared" si="10"/>
        <v>0</v>
      </c>
      <c r="Z54" s="96"/>
      <c r="AA54" s="93"/>
      <c r="AB54" s="96"/>
      <c r="AC54" s="92"/>
      <c r="AD54" s="96"/>
      <c r="AE54" s="92"/>
      <c r="AF54" s="96"/>
      <c r="AG54" s="92"/>
      <c r="AH54" s="92"/>
      <c r="AI54" s="92"/>
      <c r="AJ54" s="96"/>
      <c r="AK54" s="92"/>
      <c r="AL54" s="96"/>
      <c r="AM54" s="92"/>
      <c r="AN54" s="96"/>
      <c r="AO54" s="92"/>
      <c r="AP54" s="96"/>
      <c r="AQ54" s="94"/>
      <c r="AR54" s="97"/>
      <c r="AS54" s="94"/>
      <c r="AT54" s="95"/>
    </row>
    <row r="55" spans="1:46">
      <c r="A55" s="50"/>
      <c r="B55" s="51"/>
      <c r="C55" s="35"/>
      <c r="D55" s="28">
        <f t="shared" si="0"/>
        <v>0</v>
      </c>
      <c r="E55" s="35"/>
      <c r="F55" s="29">
        <f t="shared" si="1"/>
        <v>0</v>
      </c>
      <c r="G55" s="35"/>
      <c r="H55" s="29">
        <f t="shared" si="2"/>
        <v>0</v>
      </c>
      <c r="I55" s="35"/>
      <c r="J55" s="29">
        <f t="shared" si="3"/>
        <v>0</v>
      </c>
      <c r="K55" s="5"/>
      <c r="L55" s="29">
        <f t="shared" si="4"/>
        <v>0</v>
      </c>
      <c r="M55" s="35"/>
      <c r="N55" s="4">
        <f t="shared" si="5"/>
        <v>0</v>
      </c>
      <c r="O55" s="35"/>
      <c r="P55" s="6">
        <f t="shared" si="6"/>
        <v>0</v>
      </c>
      <c r="Q55" s="35"/>
      <c r="R55" s="6">
        <f t="shared" si="7"/>
        <v>0</v>
      </c>
      <c r="S55" s="35"/>
      <c r="T55" s="30">
        <f t="shared" si="8"/>
        <v>0</v>
      </c>
      <c r="U55" s="36"/>
      <c r="V55" s="30">
        <f t="shared" si="9"/>
        <v>0</v>
      </c>
      <c r="W55" s="37"/>
      <c r="X55" s="32">
        <f t="shared" si="10"/>
        <v>0</v>
      </c>
      <c r="Z55" s="96"/>
      <c r="AA55" s="93"/>
      <c r="AB55" s="96"/>
      <c r="AC55" s="92"/>
      <c r="AD55" s="96"/>
      <c r="AE55" s="92"/>
      <c r="AF55" s="96"/>
      <c r="AG55" s="92"/>
      <c r="AH55" s="92"/>
      <c r="AI55" s="92"/>
      <c r="AJ55" s="96"/>
      <c r="AK55" s="92"/>
      <c r="AL55" s="96"/>
      <c r="AM55" s="92"/>
      <c r="AN55" s="96"/>
      <c r="AO55" s="92"/>
      <c r="AP55" s="96"/>
      <c r="AQ55" s="94"/>
      <c r="AR55" s="97"/>
      <c r="AS55" s="94"/>
      <c r="AT55" s="95"/>
    </row>
    <row r="56" spans="1:46">
      <c r="A56" s="50"/>
      <c r="B56" s="51"/>
      <c r="C56" s="35"/>
      <c r="D56" s="28">
        <f t="shared" si="0"/>
        <v>0</v>
      </c>
      <c r="E56" s="35"/>
      <c r="F56" s="29">
        <f t="shared" si="1"/>
        <v>0</v>
      </c>
      <c r="G56" s="35"/>
      <c r="H56" s="29">
        <f t="shared" si="2"/>
        <v>0</v>
      </c>
      <c r="I56" s="35"/>
      <c r="J56" s="29">
        <f t="shared" si="3"/>
        <v>0</v>
      </c>
      <c r="K56" s="5"/>
      <c r="L56" s="29">
        <f t="shared" si="4"/>
        <v>0</v>
      </c>
      <c r="M56" s="35"/>
      <c r="N56" s="4">
        <f t="shared" si="5"/>
        <v>0</v>
      </c>
      <c r="O56" s="35"/>
      <c r="P56" s="6">
        <f t="shared" si="6"/>
        <v>0</v>
      </c>
      <c r="Q56" s="35"/>
      <c r="R56" s="6">
        <f t="shared" si="7"/>
        <v>0</v>
      </c>
      <c r="S56" s="35"/>
      <c r="T56" s="30">
        <f t="shared" si="8"/>
        <v>0</v>
      </c>
      <c r="U56" s="36"/>
      <c r="V56" s="30">
        <f t="shared" si="9"/>
        <v>0</v>
      </c>
      <c r="W56" s="37"/>
      <c r="X56" s="32">
        <f t="shared" si="10"/>
        <v>0</v>
      </c>
      <c r="Z56" s="96"/>
      <c r="AA56" s="93"/>
      <c r="AB56" s="96"/>
      <c r="AC56" s="92"/>
      <c r="AD56" s="96"/>
      <c r="AE56" s="92"/>
      <c r="AF56" s="96"/>
      <c r="AG56" s="92"/>
      <c r="AH56" s="92"/>
      <c r="AI56" s="92"/>
      <c r="AJ56" s="96"/>
      <c r="AK56" s="92"/>
      <c r="AL56" s="96"/>
      <c r="AM56" s="92"/>
      <c r="AN56" s="96"/>
      <c r="AO56" s="92"/>
      <c r="AP56" s="96"/>
      <c r="AQ56" s="94"/>
      <c r="AR56" s="97"/>
      <c r="AS56" s="94"/>
      <c r="AT56" s="95"/>
    </row>
    <row r="57" spans="1:46">
      <c r="A57" s="50"/>
      <c r="B57" s="51"/>
      <c r="C57" s="35"/>
      <c r="D57" s="28">
        <f t="shared" si="0"/>
        <v>0</v>
      </c>
      <c r="E57" s="35"/>
      <c r="F57" s="29">
        <f t="shared" si="1"/>
        <v>0</v>
      </c>
      <c r="G57" s="35"/>
      <c r="H57" s="29">
        <f t="shared" si="2"/>
        <v>0</v>
      </c>
      <c r="I57" s="35"/>
      <c r="J57" s="29">
        <f t="shared" si="3"/>
        <v>0</v>
      </c>
      <c r="K57" s="5"/>
      <c r="L57" s="29">
        <f t="shared" si="4"/>
        <v>0</v>
      </c>
      <c r="M57" s="35"/>
      <c r="N57" s="4">
        <f t="shared" si="5"/>
        <v>0</v>
      </c>
      <c r="O57" s="35"/>
      <c r="P57" s="6">
        <f t="shared" si="6"/>
        <v>0</v>
      </c>
      <c r="Q57" s="35"/>
      <c r="R57" s="6">
        <f t="shared" si="7"/>
        <v>0</v>
      </c>
      <c r="S57" s="35"/>
      <c r="T57" s="30">
        <f t="shared" si="8"/>
        <v>0</v>
      </c>
      <c r="U57" s="36"/>
      <c r="V57" s="30">
        <f t="shared" si="9"/>
        <v>0</v>
      </c>
      <c r="W57" s="37"/>
      <c r="X57" s="32">
        <f t="shared" si="10"/>
        <v>0</v>
      </c>
      <c r="Z57" s="96"/>
      <c r="AA57" s="93"/>
      <c r="AB57" s="96"/>
      <c r="AC57" s="92"/>
      <c r="AD57" s="96"/>
      <c r="AE57" s="92"/>
      <c r="AF57" s="96"/>
      <c r="AG57" s="92"/>
      <c r="AH57" s="92"/>
      <c r="AI57" s="92"/>
      <c r="AJ57" s="96"/>
      <c r="AK57" s="92"/>
      <c r="AL57" s="96"/>
      <c r="AM57" s="92"/>
      <c r="AN57" s="96"/>
      <c r="AO57" s="92"/>
      <c r="AP57" s="96"/>
      <c r="AQ57" s="94"/>
      <c r="AR57" s="97"/>
      <c r="AS57" s="94"/>
      <c r="AT57" s="95"/>
    </row>
    <row r="58" spans="1:46">
      <c r="A58" s="50"/>
      <c r="B58" s="51"/>
      <c r="C58" s="35"/>
      <c r="D58" s="28">
        <f t="shared" si="0"/>
        <v>0</v>
      </c>
      <c r="E58" s="35"/>
      <c r="F58" s="29">
        <f t="shared" si="1"/>
        <v>0</v>
      </c>
      <c r="G58" s="35"/>
      <c r="H58" s="29">
        <f t="shared" si="2"/>
        <v>0</v>
      </c>
      <c r="I58" s="35"/>
      <c r="J58" s="29">
        <f t="shared" si="3"/>
        <v>0</v>
      </c>
      <c r="K58" s="5"/>
      <c r="L58" s="29">
        <f t="shared" si="4"/>
        <v>0</v>
      </c>
      <c r="M58" s="35"/>
      <c r="N58" s="4">
        <f t="shared" si="5"/>
        <v>0</v>
      </c>
      <c r="O58" s="35"/>
      <c r="P58" s="6">
        <f t="shared" si="6"/>
        <v>0</v>
      </c>
      <c r="Q58" s="35"/>
      <c r="R58" s="6">
        <f t="shared" si="7"/>
        <v>0</v>
      </c>
      <c r="S58" s="35"/>
      <c r="T58" s="30">
        <f t="shared" si="8"/>
        <v>0</v>
      </c>
      <c r="U58" s="36"/>
      <c r="V58" s="30">
        <f t="shared" si="9"/>
        <v>0</v>
      </c>
      <c r="W58" s="37"/>
      <c r="X58" s="32">
        <f t="shared" si="10"/>
        <v>0</v>
      </c>
      <c r="Z58" s="96"/>
      <c r="AA58" s="93"/>
      <c r="AB58" s="96"/>
      <c r="AC58" s="92"/>
      <c r="AD58" s="96"/>
      <c r="AE58" s="92"/>
      <c r="AF58" s="96"/>
      <c r="AG58" s="92"/>
      <c r="AH58" s="92"/>
      <c r="AI58" s="92"/>
      <c r="AJ58" s="96"/>
      <c r="AK58" s="92"/>
      <c r="AL58" s="96"/>
      <c r="AM58" s="92"/>
      <c r="AN58" s="96"/>
      <c r="AO58" s="92"/>
      <c r="AP58" s="96"/>
      <c r="AQ58" s="94"/>
      <c r="AR58" s="97"/>
      <c r="AS58" s="94"/>
      <c r="AT58" s="95"/>
    </row>
    <row r="59" spans="1:46" ht="15">
      <c r="A59" s="52"/>
      <c r="B59" s="51"/>
      <c r="C59" s="35"/>
      <c r="D59" s="28">
        <f t="shared" si="0"/>
        <v>0</v>
      </c>
      <c r="E59" s="35"/>
      <c r="F59" s="29">
        <f t="shared" si="1"/>
        <v>0</v>
      </c>
      <c r="G59" s="35"/>
      <c r="H59" s="29">
        <f t="shared" si="2"/>
        <v>0</v>
      </c>
      <c r="I59" s="35"/>
      <c r="J59" s="29">
        <f t="shared" si="3"/>
        <v>0</v>
      </c>
      <c r="K59" s="5"/>
      <c r="L59" s="29">
        <f t="shared" si="4"/>
        <v>0</v>
      </c>
      <c r="M59" s="35"/>
      <c r="N59" s="4">
        <f t="shared" si="5"/>
        <v>0</v>
      </c>
      <c r="O59" s="35"/>
      <c r="P59" s="6">
        <f t="shared" si="6"/>
        <v>0</v>
      </c>
      <c r="Q59" s="35"/>
      <c r="R59" s="6">
        <f t="shared" si="7"/>
        <v>0</v>
      </c>
      <c r="S59" s="35"/>
      <c r="T59" s="30">
        <f t="shared" si="8"/>
        <v>0</v>
      </c>
      <c r="U59" s="36"/>
      <c r="V59" s="30">
        <f t="shared" si="9"/>
        <v>0</v>
      </c>
      <c r="W59" s="37"/>
      <c r="X59" s="32">
        <f t="shared" si="10"/>
        <v>0</v>
      </c>
      <c r="Z59" s="96"/>
      <c r="AA59" s="93"/>
      <c r="AB59" s="96"/>
      <c r="AC59" s="92"/>
      <c r="AD59" s="96"/>
      <c r="AE59" s="92"/>
      <c r="AF59" s="96"/>
      <c r="AG59" s="92"/>
      <c r="AH59" s="92"/>
      <c r="AI59" s="92"/>
      <c r="AJ59" s="96"/>
      <c r="AK59" s="92"/>
      <c r="AL59" s="96"/>
      <c r="AM59" s="92"/>
      <c r="AN59" s="96"/>
      <c r="AO59" s="92"/>
      <c r="AP59" s="96"/>
      <c r="AQ59" s="94"/>
      <c r="AR59" s="97"/>
      <c r="AS59" s="94"/>
      <c r="AT59" s="95"/>
    </row>
    <row r="60" spans="1:46">
      <c r="A60" s="50"/>
      <c r="B60" s="51"/>
      <c r="C60" s="35"/>
      <c r="D60" s="28">
        <f t="shared" si="0"/>
        <v>0</v>
      </c>
      <c r="E60" s="35"/>
      <c r="F60" s="29">
        <f t="shared" si="1"/>
        <v>0</v>
      </c>
      <c r="G60" s="35"/>
      <c r="H60" s="29">
        <f t="shared" si="2"/>
        <v>0</v>
      </c>
      <c r="I60" s="35"/>
      <c r="J60" s="29">
        <f t="shared" si="3"/>
        <v>0</v>
      </c>
      <c r="K60" s="5"/>
      <c r="L60" s="29">
        <f t="shared" si="4"/>
        <v>0</v>
      </c>
      <c r="M60" s="35"/>
      <c r="N60" s="4">
        <f t="shared" si="5"/>
        <v>0</v>
      </c>
      <c r="O60" s="35"/>
      <c r="P60" s="6">
        <f t="shared" si="6"/>
        <v>0</v>
      </c>
      <c r="Q60" s="35"/>
      <c r="R60" s="6">
        <f t="shared" si="7"/>
        <v>0</v>
      </c>
      <c r="S60" s="35"/>
      <c r="T60" s="30">
        <f t="shared" si="8"/>
        <v>0</v>
      </c>
      <c r="U60" s="36"/>
      <c r="V60" s="30">
        <f t="shared" si="9"/>
        <v>0</v>
      </c>
      <c r="W60" s="37"/>
      <c r="X60" s="32">
        <f t="shared" si="10"/>
        <v>0</v>
      </c>
      <c r="Z60" s="96"/>
      <c r="AA60" s="93"/>
      <c r="AB60" s="96"/>
      <c r="AC60" s="92"/>
      <c r="AD60" s="96"/>
      <c r="AE60" s="92"/>
      <c r="AF60" s="96"/>
      <c r="AG60" s="92"/>
      <c r="AH60" s="92"/>
      <c r="AI60" s="92"/>
      <c r="AJ60" s="96"/>
      <c r="AK60" s="92"/>
      <c r="AL60" s="96"/>
      <c r="AM60" s="92"/>
      <c r="AN60" s="96"/>
      <c r="AO60" s="92"/>
      <c r="AP60" s="96"/>
      <c r="AQ60" s="94"/>
      <c r="AR60" s="97"/>
      <c r="AS60" s="94"/>
      <c r="AT60" s="95"/>
    </row>
  </sheetData>
  <mergeCells count="14">
    <mergeCell ref="K3:M3"/>
    <mergeCell ref="A2:A3"/>
    <mergeCell ref="B2:B3"/>
    <mergeCell ref="C2:C3"/>
    <mergeCell ref="E2:E3"/>
    <mergeCell ref="F2:F3"/>
    <mergeCell ref="K4:L4"/>
    <mergeCell ref="A5:A8"/>
    <mergeCell ref="B5:B8"/>
    <mergeCell ref="C5:C8"/>
    <mergeCell ref="D5:D8"/>
    <mergeCell ref="K5:L5"/>
    <mergeCell ref="K6:L6"/>
    <mergeCell ref="K7:L7"/>
  </mergeCells>
  <conditionalFormatting sqref="AT12:AT60 X12:X60">
    <cfRule type="colorScale" priority="10">
      <colorScale>
        <cfvo type="num" val="0"/>
        <cfvo type="num" val="400"/>
        <cfvo type="num" val="600"/>
        <color theme="0"/>
        <color theme="9" tint="0.39997558519241921"/>
        <color rgb="FFFF0000"/>
      </colorScale>
    </cfRule>
  </conditionalFormatting>
  <printOptions horizontalCentered="1" verticalCentered="1"/>
  <pageMargins left="0.15" right="0.39370078740157483" top="0.6692913385826772" bottom="0.47" header="0.35433070866141736" footer="0.47"/>
  <pageSetup paperSize="9" orientation="portrait" r:id="rId1"/>
  <headerFooter alignWithMargins="0">
    <oddHeader>&amp;L&amp;G</oddHeader>
    <oddFooter>&amp;L&amp;G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7030A0"/>
  </sheetPr>
  <dimension ref="A1:I28"/>
  <sheetViews>
    <sheetView topLeftCell="A7" workbookViewId="0">
      <selection activeCell="C14" sqref="C14:E25"/>
    </sheetView>
  </sheetViews>
  <sheetFormatPr baseColWidth="10" defaultRowHeight="15"/>
  <cols>
    <col min="3" max="3" width="13" customWidth="1"/>
    <col min="9" max="9" width="12.140625" bestFit="1" customWidth="1"/>
  </cols>
  <sheetData>
    <row r="1" spans="1:9" ht="15" hidden="1" customHeight="1">
      <c r="A1" s="40"/>
      <c r="B1" s="41" t="s">
        <v>38</v>
      </c>
      <c r="C1" s="41" t="s">
        <v>39</v>
      </c>
      <c r="D1" s="41" t="s">
        <v>40</v>
      </c>
      <c r="E1" s="42"/>
      <c r="F1" s="43"/>
      <c r="G1" s="43"/>
      <c r="H1" s="43"/>
      <c r="I1" s="43"/>
    </row>
    <row r="2" spans="1:9" ht="15" hidden="1" customHeight="1">
      <c r="A2" s="44" t="s">
        <v>41</v>
      </c>
      <c r="B2" s="41">
        <v>11.43</v>
      </c>
      <c r="C2" s="41">
        <v>800</v>
      </c>
      <c r="D2" s="41">
        <f>SUM(B2*C2)</f>
        <v>9144</v>
      </c>
      <c r="E2" s="42"/>
      <c r="F2" s="43"/>
      <c r="G2" s="43"/>
      <c r="H2" s="45"/>
      <c r="I2" s="45"/>
    </row>
    <row r="3" spans="1:9" ht="15" hidden="1" customHeight="1">
      <c r="A3" s="46" t="s">
        <v>42</v>
      </c>
      <c r="B3" s="41">
        <v>9.2100000000000009</v>
      </c>
      <c r="C3" s="41">
        <v>800</v>
      </c>
      <c r="D3" s="41">
        <f t="shared" ref="D3:D5" si="0">SUM(B3*C3)</f>
        <v>7368.0000000000009</v>
      </c>
      <c r="E3" s="42"/>
      <c r="F3" s="43"/>
      <c r="G3" s="43"/>
      <c r="H3" s="45"/>
      <c r="I3" s="45"/>
    </row>
    <row r="4" spans="1:9" ht="15" hidden="1" customHeight="1">
      <c r="A4" s="47" t="s">
        <v>43</v>
      </c>
      <c r="B4" s="41">
        <v>8.16</v>
      </c>
      <c r="C4" s="41">
        <v>800</v>
      </c>
      <c r="D4" s="41">
        <f t="shared" si="0"/>
        <v>6528</v>
      </c>
      <c r="E4" s="42"/>
      <c r="F4" s="43"/>
      <c r="G4" s="43"/>
      <c r="H4" s="45"/>
      <c r="I4" s="45"/>
    </row>
    <row r="5" spans="1:9" ht="15" hidden="1" customHeight="1">
      <c r="A5" s="48" t="s">
        <v>44</v>
      </c>
      <c r="B5" s="41">
        <v>7.6</v>
      </c>
      <c r="C5" s="41">
        <v>800</v>
      </c>
      <c r="D5" s="41">
        <f t="shared" si="0"/>
        <v>6080</v>
      </c>
      <c r="E5" s="42"/>
      <c r="F5" s="43"/>
      <c r="G5" s="43"/>
      <c r="H5" s="43"/>
      <c r="I5" s="43"/>
    </row>
    <row r="6" spans="1:9" ht="15" hidden="1" customHeight="1">
      <c r="B6" s="43"/>
      <c r="C6" s="43"/>
      <c r="D6" s="43"/>
      <c r="E6" s="43"/>
      <c r="F6" s="43"/>
      <c r="G6" s="43"/>
      <c r="H6" s="43"/>
      <c r="I6" s="43"/>
    </row>
    <row r="7" spans="1:9" ht="15" customHeight="1"/>
    <row r="8" spans="1:9" ht="15" customHeight="1"/>
    <row r="9" spans="1:9">
      <c r="A9" s="83" t="s">
        <v>45</v>
      </c>
      <c r="B9" s="83"/>
      <c r="C9" s="83" t="s">
        <v>46</v>
      </c>
      <c r="D9" s="83"/>
      <c r="E9" s="83"/>
      <c r="F9" s="83" t="s">
        <v>47</v>
      </c>
      <c r="G9" s="83"/>
      <c r="H9" s="83"/>
    </row>
    <row r="10" spans="1:9">
      <c r="A10" s="89" t="s">
        <v>66</v>
      </c>
      <c r="B10" s="90"/>
      <c r="C10" s="91"/>
      <c r="D10" s="91"/>
      <c r="E10" s="91"/>
      <c r="F10" s="91"/>
      <c r="G10" s="91"/>
      <c r="H10" s="91"/>
    </row>
    <row r="13" spans="1:9">
      <c r="A13" s="83" t="s">
        <v>48</v>
      </c>
      <c r="B13" s="83"/>
      <c r="C13" s="83" t="s">
        <v>49</v>
      </c>
      <c r="D13" s="83"/>
      <c r="E13" s="83"/>
      <c r="F13" s="83" t="s">
        <v>50</v>
      </c>
      <c r="G13" s="83"/>
      <c r="H13" s="83"/>
      <c r="I13" s="40" t="s">
        <v>51</v>
      </c>
    </row>
    <row r="14" spans="1:9">
      <c r="A14" s="83" t="s">
        <v>52</v>
      </c>
      <c r="B14" s="83"/>
      <c r="C14" s="84"/>
      <c r="D14" s="84"/>
      <c r="E14" s="84"/>
      <c r="F14" s="85" t="e">
        <f>F28-C14</f>
        <v>#N/A</v>
      </c>
      <c r="G14" s="85"/>
      <c r="H14" s="85"/>
      <c r="I14" s="49" t="str">
        <f>IF(C14&lt;&gt;"",1-(F14/$F$28),"")</f>
        <v/>
      </c>
    </row>
    <row r="15" spans="1:9">
      <c r="A15" s="83" t="s">
        <v>53</v>
      </c>
      <c r="B15" s="83"/>
      <c r="C15" s="84"/>
      <c r="D15" s="84"/>
      <c r="E15" s="84"/>
      <c r="F15" s="85" t="e">
        <f>F14-C15</f>
        <v>#N/A</v>
      </c>
      <c r="G15" s="85"/>
      <c r="H15" s="85"/>
      <c r="I15" s="49" t="str">
        <f>IF(C15&lt;&gt;"",1-(F15/$F$28),"")</f>
        <v/>
      </c>
    </row>
    <row r="16" spans="1:9">
      <c r="A16" s="83" t="s">
        <v>54</v>
      </c>
      <c r="B16" s="83"/>
      <c r="C16" s="84"/>
      <c r="D16" s="84"/>
      <c r="E16" s="84"/>
      <c r="F16" s="85" t="e">
        <f>F15-C16</f>
        <v>#N/A</v>
      </c>
      <c r="G16" s="85"/>
      <c r="H16" s="85"/>
      <c r="I16" s="49" t="str">
        <f t="shared" ref="I16:I25" si="1">IF(C16&lt;&gt;"",1-(F16/$F$28),"")</f>
        <v/>
      </c>
    </row>
    <row r="17" spans="1:9">
      <c r="A17" s="83" t="s">
        <v>55</v>
      </c>
      <c r="B17" s="83"/>
      <c r="C17" s="84"/>
      <c r="D17" s="84"/>
      <c r="E17" s="84"/>
      <c r="F17" s="85" t="e">
        <f t="shared" ref="F17:F25" si="2">F16-C17</f>
        <v>#N/A</v>
      </c>
      <c r="G17" s="85"/>
      <c r="H17" s="85"/>
      <c r="I17" s="49" t="str">
        <f t="shared" si="1"/>
        <v/>
      </c>
    </row>
    <row r="18" spans="1:9">
      <c r="A18" s="83" t="s">
        <v>56</v>
      </c>
      <c r="B18" s="83"/>
      <c r="C18" s="84"/>
      <c r="D18" s="84"/>
      <c r="E18" s="84"/>
      <c r="F18" s="85" t="e">
        <f t="shared" si="2"/>
        <v>#N/A</v>
      </c>
      <c r="G18" s="85"/>
      <c r="H18" s="85"/>
      <c r="I18" s="49" t="str">
        <f t="shared" si="1"/>
        <v/>
      </c>
    </row>
    <row r="19" spans="1:9">
      <c r="A19" s="83" t="s">
        <v>57</v>
      </c>
      <c r="B19" s="83"/>
      <c r="C19" s="84"/>
      <c r="D19" s="84"/>
      <c r="E19" s="84"/>
      <c r="F19" s="85" t="e">
        <f t="shared" si="2"/>
        <v>#N/A</v>
      </c>
      <c r="G19" s="85"/>
      <c r="H19" s="85"/>
      <c r="I19" s="49" t="str">
        <f t="shared" si="1"/>
        <v/>
      </c>
    </row>
    <row r="20" spans="1:9">
      <c r="A20" s="83" t="s">
        <v>58</v>
      </c>
      <c r="B20" s="83"/>
      <c r="C20" s="84"/>
      <c r="D20" s="84"/>
      <c r="E20" s="84"/>
      <c r="F20" s="85" t="e">
        <f t="shared" si="2"/>
        <v>#N/A</v>
      </c>
      <c r="G20" s="85"/>
      <c r="H20" s="85"/>
      <c r="I20" s="49" t="str">
        <f t="shared" si="1"/>
        <v/>
      </c>
    </row>
    <row r="21" spans="1:9">
      <c r="A21" s="83" t="s">
        <v>59</v>
      </c>
      <c r="B21" s="83"/>
      <c r="C21" s="84"/>
      <c r="D21" s="84"/>
      <c r="E21" s="84"/>
      <c r="F21" s="85" t="e">
        <f t="shared" si="2"/>
        <v>#N/A</v>
      </c>
      <c r="G21" s="85"/>
      <c r="H21" s="85"/>
      <c r="I21" s="49" t="str">
        <f t="shared" si="1"/>
        <v/>
      </c>
    </row>
    <row r="22" spans="1:9">
      <c r="A22" s="83" t="s">
        <v>60</v>
      </c>
      <c r="B22" s="83"/>
      <c r="C22" s="84"/>
      <c r="D22" s="84"/>
      <c r="E22" s="84"/>
      <c r="F22" s="85" t="e">
        <f t="shared" si="2"/>
        <v>#N/A</v>
      </c>
      <c r="G22" s="85"/>
      <c r="H22" s="85"/>
      <c r="I22" s="49" t="str">
        <f t="shared" si="1"/>
        <v/>
      </c>
    </row>
    <row r="23" spans="1:9">
      <c r="A23" s="83" t="s">
        <v>61</v>
      </c>
      <c r="B23" s="83"/>
      <c r="C23" s="84"/>
      <c r="D23" s="84"/>
      <c r="E23" s="84"/>
      <c r="F23" s="85" t="e">
        <f t="shared" si="2"/>
        <v>#N/A</v>
      </c>
      <c r="G23" s="85"/>
      <c r="H23" s="85"/>
      <c r="I23" s="49" t="str">
        <f t="shared" si="1"/>
        <v/>
      </c>
    </row>
    <row r="24" spans="1:9">
      <c r="A24" s="83" t="s">
        <v>62</v>
      </c>
      <c r="B24" s="83"/>
      <c r="C24" s="84"/>
      <c r="D24" s="84"/>
      <c r="E24" s="84"/>
      <c r="F24" s="85" t="e">
        <f t="shared" si="2"/>
        <v>#N/A</v>
      </c>
      <c r="G24" s="85"/>
      <c r="H24" s="85"/>
      <c r="I24" s="49" t="str">
        <f t="shared" si="1"/>
        <v/>
      </c>
    </row>
    <row r="25" spans="1:9">
      <c r="A25" s="83" t="s">
        <v>63</v>
      </c>
      <c r="B25" s="83"/>
      <c r="C25" s="84"/>
      <c r="D25" s="84"/>
      <c r="E25" s="84"/>
      <c r="F25" s="85" t="e">
        <f t="shared" si="2"/>
        <v>#N/A</v>
      </c>
      <c r="G25" s="85"/>
      <c r="H25" s="85"/>
      <c r="I25" s="49" t="str">
        <f t="shared" si="1"/>
        <v/>
      </c>
    </row>
    <row r="26" spans="1:9">
      <c r="A26" s="86"/>
      <c r="B26" s="86"/>
    </row>
    <row r="28" spans="1:9">
      <c r="A28" s="87" t="s">
        <v>64</v>
      </c>
      <c r="B28" s="87"/>
      <c r="C28" s="87"/>
      <c r="D28" s="87"/>
      <c r="E28" s="87"/>
      <c r="F28" s="88" t="e">
        <f>VLOOKUP(A10,'Taux horaire'!B1:E13,4,FALSE)</f>
        <v>#N/A</v>
      </c>
      <c r="G28" s="88"/>
      <c r="H28" s="88"/>
    </row>
  </sheetData>
  <sheetProtection selectLockedCells="1"/>
  <mergeCells count="48">
    <mergeCell ref="A9:B9"/>
    <mergeCell ref="C9:E9"/>
    <mergeCell ref="F9:H9"/>
    <mergeCell ref="A10:B10"/>
    <mergeCell ref="C10:E10"/>
    <mergeCell ref="F10:H10"/>
    <mergeCell ref="A13:B13"/>
    <mergeCell ref="C13:E13"/>
    <mergeCell ref="F13:H13"/>
    <mergeCell ref="A14:B14"/>
    <mergeCell ref="C14:E14"/>
    <mergeCell ref="F14:H14"/>
    <mergeCell ref="A15:B15"/>
    <mergeCell ref="C15:E15"/>
    <mergeCell ref="F15:H15"/>
    <mergeCell ref="A16:B16"/>
    <mergeCell ref="C16:E16"/>
    <mergeCell ref="F16:H16"/>
    <mergeCell ref="A17:B17"/>
    <mergeCell ref="C17:E17"/>
    <mergeCell ref="F17:H17"/>
    <mergeCell ref="A18:B18"/>
    <mergeCell ref="C18:E18"/>
    <mergeCell ref="F18:H18"/>
    <mergeCell ref="A19:B19"/>
    <mergeCell ref="C19:E19"/>
    <mergeCell ref="F19:H19"/>
    <mergeCell ref="A20:B20"/>
    <mergeCell ref="C20:E20"/>
    <mergeCell ref="F20:H20"/>
    <mergeCell ref="A21:B21"/>
    <mergeCell ref="C21:E21"/>
    <mergeCell ref="F21:H21"/>
    <mergeCell ref="A22:B22"/>
    <mergeCell ref="C22:E22"/>
    <mergeCell ref="F22:H22"/>
    <mergeCell ref="A23:B23"/>
    <mergeCell ref="C23:E23"/>
    <mergeCell ref="F23:H23"/>
    <mergeCell ref="A24:B24"/>
    <mergeCell ref="C24:E24"/>
    <mergeCell ref="F24:H24"/>
    <mergeCell ref="A25:B25"/>
    <mergeCell ref="C25:E25"/>
    <mergeCell ref="F25:H25"/>
    <mergeCell ref="A26:B26"/>
    <mergeCell ref="A28:E28"/>
    <mergeCell ref="F28:H28"/>
  </mergeCells>
  <conditionalFormatting sqref="I14:I25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dataValidations count="2">
    <dataValidation type="custom" showInputMessage="1" showErrorMessage="1" error="Choisir votre grade avant tout dans le menu déroulant" sqref="C10:H10 C14:E25">
      <formula1>$A$10&lt;&gt;""</formula1>
    </dataValidation>
    <dataValidation type="list" allowBlank="1" showInputMessage="1" showErrorMessage="1" error="Merci de choisir déjà votre grade" sqref="A10:B10">
      <formula1>Grade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Taux horaire</vt:lpstr>
      <vt:lpstr>Base</vt:lpstr>
      <vt:lpstr>Base vierge spv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2016-04-15T11:21:11Z</dcterms:created>
  <dcterms:modified xsi:type="dcterms:W3CDTF">2016-04-16T10:26:20Z</dcterms:modified>
</cp:coreProperties>
</file>