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updateLinks="never" codeName="ThisWorkbook" defaultThemeVersion="124226"/>
  <bookViews>
    <workbookView showHorizontalScroll="0" showVerticalScroll="0" xWindow="-15" yWindow="-15" windowWidth="20730" windowHeight="7515" tabRatio="432"/>
  </bookViews>
  <sheets>
    <sheet name="ACCUEIL" sheetId="119" r:id="rId1"/>
    <sheet name="LISTE" sheetId="118" r:id="rId2"/>
    <sheet name="QUELLE ANNEE" sheetId="3" r:id="rId3"/>
    <sheet name="LE TEMPS PASSE" sheetId="120" r:id="rId4"/>
    <sheet name="code couleur" sheetId="116" r:id="rId5"/>
  </sheets>
  <externalReferences>
    <externalReference r:id="rId6"/>
    <externalReference r:id="rId7"/>
  </externalReferences>
  <definedNames>
    <definedName name="_xlnm._FilterDatabase" localSheetId="1" hidden="1">LISTE!$B$3:$K$36</definedName>
    <definedName name="_S65635">LISTE!#REF!</definedName>
    <definedName name="AN" localSheetId="2">'QUELLE ANNEE'!$B$2</definedName>
    <definedName name="AN">#REF!</definedName>
    <definedName name="ARTT" localSheetId="0">#REF!</definedName>
    <definedName name="ARTT" localSheetId="2">'QUELLE ANNEE'!$BY$23:$BY$37</definedName>
    <definedName name="ARTT">#REF!</definedName>
    <definedName name="FERIER">'[1]#REF'!$AJ$4:$AJ$17</definedName>
    <definedName name="Feries" localSheetId="0">#REF!</definedName>
    <definedName name="Feries" localSheetId="2">'QUELLE ANNEE'!$BY$7:$BY$20</definedName>
    <definedName name="Feries">#REF!</definedName>
    <definedName name="_xlnm.Print_Titles" localSheetId="1">LISTE!$1:$1</definedName>
    <definedName name="Noël" localSheetId="0">#REF!</definedName>
    <definedName name="Noël" localSheetId="2">'QUELLE ANNEE'!$BY$19</definedName>
    <definedName name="Noël">#REF!</definedName>
    <definedName name="Pâques" localSheetId="0">#REF!</definedName>
    <definedName name="Pâques" localSheetId="2">'QUELLE ANNEE'!$BY$8</definedName>
    <definedName name="Pâques">#REF!</definedName>
    <definedName name="Vacances">'[2]Feriés et vacances'!$E$2:$E$50</definedName>
    <definedName name="_xlnm.Print_Area" localSheetId="4">'code couleur'!$A$1:$I$31</definedName>
    <definedName name="_xlnm.Print_Area" localSheetId="1">LISTE!$A$1:$M$36</definedName>
    <definedName name="_xlnm.Print_Area" localSheetId="2">'QUELLE ANNEE'!$B$2:$BV$37</definedName>
  </definedNames>
  <calcPr calcId="125725"/>
</workbook>
</file>

<file path=xl/calcChain.xml><?xml version="1.0" encoding="utf-8"?>
<calcChain xmlns="http://schemas.openxmlformats.org/spreadsheetml/2006/main">
  <c r="N37" i="118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N218"/>
  <c r="N219"/>
  <c r="N220"/>
  <c r="N221"/>
  <c r="N222"/>
  <c r="N223"/>
  <c r="N224"/>
  <c r="N225"/>
  <c r="N226"/>
  <c r="N227"/>
  <c r="N228"/>
  <c r="N229"/>
  <c r="N230"/>
  <c r="N231"/>
  <c r="N232"/>
  <c r="N233"/>
  <c r="N234"/>
  <c r="N235"/>
  <c r="N236"/>
  <c r="N237"/>
  <c r="N238"/>
  <c r="N239"/>
  <c r="N240"/>
  <c r="N241"/>
  <c r="N242"/>
  <c r="N243"/>
  <c r="N244"/>
  <c r="N245"/>
  <c r="N246"/>
  <c r="N247"/>
  <c r="N248"/>
  <c r="N249"/>
  <c r="N250"/>
  <c r="N251"/>
  <c r="N252"/>
  <c r="N253"/>
  <c r="N254"/>
  <c r="N255"/>
  <c r="N256"/>
  <c r="N257"/>
  <c r="N258"/>
  <c r="N259"/>
  <c r="N260"/>
  <c r="N261"/>
  <c r="N262"/>
  <c r="N263"/>
  <c r="N264"/>
  <c r="N265"/>
  <c r="N266"/>
  <c r="N267"/>
  <c r="N268"/>
  <c r="N269"/>
  <c r="N270"/>
  <c r="N271"/>
  <c r="N272"/>
  <c r="N273"/>
  <c r="N274"/>
  <c r="N275"/>
  <c r="N276"/>
  <c r="N277"/>
  <c r="N278"/>
  <c r="N279"/>
  <c r="N280"/>
  <c r="N281"/>
  <c r="N282"/>
  <c r="N283"/>
  <c r="N284"/>
  <c r="N285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N303"/>
  <c r="N304"/>
  <c r="N305"/>
  <c r="N306"/>
  <c r="N307"/>
  <c r="N308"/>
  <c r="N309"/>
  <c r="N310"/>
  <c r="N311"/>
  <c r="N312"/>
  <c r="N313"/>
  <c r="N314"/>
  <c r="N315"/>
  <c r="N316"/>
  <c r="N317"/>
  <c r="N318"/>
  <c r="N319"/>
  <c r="N320"/>
  <c r="N321"/>
  <c r="N322"/>
  <c r="N323"/>
  <c r="N324"/>
  <c r="N325"/>
  <c r="N326"/>
  <c r="N327"/>
  <c r="N328"/>
  <c r="N329"/>
  <c r="N330"/>
  <c r="N331"/>
  <c r="N332"/>
  <c r="N333"/>
  <c r="N334"/>
  <c r="N335"/>
  <c r="N336"/>
  <c r="N337"/>
  <c r="N338"/>
  <c r="N339"/>
  <c r="N340"/>
  <c r="N341"/>
  <c r="N342"/>
  <c r="N343"/>
  <c r="N344"/>
  <c r="N345"/>
  <c r="N346"/>
  <c r="N347"/>
  <c r="N348"/>
  <c r="N349"/>
  <c r="N350"/>
  <c r="N351"/>
  <c r="N352"/>
  <c r="N353"/>
  <c r="N354"/>
  <c r="N355"/>
  <c r="N356"/>
  <c r="N357"/>
  <c r="N358"/>
  <c r="N359"/>
  <c r="N360"/>
  <c r="N361"/>
  <c r="N362"/>
  <c r="N363"/>
  <c r="N364"/>
  <c r="N365"/>
  <c r="N366"/>
  <c r="N367"/>
  <c r="N368"/>
  <c r="N369"/>
  <c r="N8" i="3"/>
  <c r="N9"/>
  <c r="N10"/>
  <c r="P10" s="1"/>
  <c r="N11"/>
  <c r="N7"/>
  <c r="N6" i="118"/>
  <c r="N7"/>
  <c r="O2"/>
  <c r="N21"/>
  <c r="N2"/>
  <c r="N26"/>
  <c r="N36"/>
  <c r="N20"/>
  <c r="N19"/>
  <c r="N18"/>
  <c r="N29"/>
  <c r="N17"/>
  <c r="N16"/>
  <c r="N15"/>
  <c r="N35"/>
  <c r="N33"/>
  <c r="N14"/>
  <c r="N13"/>
  <c r="N23"/>
  <c r="N12"/>
  <c r="N24"/>
  <c r="N11"/>
  <c r="N31"/>
  <c r="N10"/>
  <c r="N30"/>
  <c r="N32"/>
  <c r="N9"/>
  <c r="N22"/>
  <c r="N27"/>
  <c r="N8"/>
  <c r="N25"/>
  <c r="N28"/>
  <c r="N5"/>
  <c r="N4"/>
  <c r="N34"/>
  <c r="N3"/>
  <c r="F21"/>
  <c r="A6" i="120"/>
  <c r="F6"/>
  <c r="G6"/>
  <c r="H6"/>
  <c r="I6"/>
  <c r="A8"/>
  <c r="F8"/>
  <c r="G8"/>
  <c r="H8"/>
  <c r="I8"/>
  <c r="A10"/>
  <c r="F10"/>
  <c r="G10"/>
  <c r="H10"/>
  <c r="I10"/>
  <c r="A12"/>
  <c r="F12"/>
  <c r="G12"/>
  <c r="H12"/>
  <c r="I12"/>
  <c r="A14"/>
  <c r="F14"/>
  <c r="G14"/>
  <c r="H14"/>
  <c r="I14"/>
  <c r="A16"/>
  <c r="F16"/>
  <c r="G16"/>
  <c r="H16"/>
  <c r="I16"/>
  <c r="A18"/>
  <c r="F18"/>
  <c r="G18"/>
  <c r="H18"/>
  <c r="I18"/>
  <c r="A20"/>
  <c r="F20"/>
  <c r="G20"/>
  <c r="H20"/>
  <c r="I20"/>
  <c r="A22"/>
  <c r="F22"/>
  <c r="G22"/>
  <c r="H22"/>
  <c r="I22"/>
  <c r="A24"/>
  <c r="F24"/>
  <c r="G24"/>
  <c r="H24"/>
  <c r="I24"/>
  <c r="A26"/>
  <c r="F26"/>
  <c r="G26"/>
  <c r="H26"/>
  <c r="I26"/>
  <c r="A28"/>
  <c r="F28"/>
  <c r="G28"/>
  <c r="H28"/>
  <c r="I28"/>
  <c r="A1" i="3"/>
  <c r="B6"/>
  <c r="H6"/>
  <c r="N6"/>
  <c r="T6"/>
  <c r="Z6"/>
  <c r="AF6"/>
  <c r="AM6"/>
  <c r="AS6"/>
  <c r="AY6"/>
  <c r="BE6"/>
  <c r="BK6"/>
  <c r="BQ6"/>
  <c r="B7"/>
  <c r="D7" s="1"/>
  <c r="C7"/>
  <c r="BY7"/>
  <c r="H7"/>
  <c r="J7" s="1"/>
  <c r="I7"/>
  <c r="BY8"/>
  <c r="BY14" s="1"/>
  <c r="BY10"/>
  <c r="BY11"/>
  <c r="BY13"/>
  <c r="BY15"/>
  <c r="BY16"/>
  <c r="BY17"/>
  <c r="BY18"/>
  <c r="BY19"/>
  <c r="BY20" s="1"/>
  <c r="O7"/>
  <c r="P7"/>
  <c r="T7"/>
  <c r="V7" s="1"/>
  <c r="U7"/>
  <c r="Z7"/>
  <c r="AB7" s="1"/>
  <c r="AA7"/>
  <c r="AF7"/>
  <c r="AG7"/>
  <c r="AM7"/>
  <c r="AN7"/>
  <c r="AS7"/>
  <c r="AU7" s="1"/>
  <c r="AT7"/>
  <c r="AY7"/>
  <c r="BA7" s="1"/>
  <c r="AZ7"/>
  <c r="BE7"/>
  <c r="BF7"/>
  <c r="BK7"/>
  <c r="BL7"/>
  <c r="BQ7"/>
  <c r="BS7" s="1"/>
  <c r="BR7"/>
  <c r="B8"/>
  <c r="C8"/>
  <c r="H8"/>
  <c r="I8"/>
  <c r="O8"/>
  <c r="P8"/>
  <c r="T8"/>
  <c r="V8" s="1"/>
  <c r="U8"/>
  <c r="Z8"/>
  <c r="AB8" s="1"/>
  <c r="AA8"/>
  <c r="AF8"/>
  <c r="AH8"/>
  <c r="AG8"/>
  <c r="AM8"/>
  <c r="AO8" s="1"/>
  <c r="AN8"/>
  <c r="AS8"/>
  <c r="AU8" s="1"/>
  <c r="AT8"/>
  <c r="AY8"/>
  <c r="BA8" s="1"/>
  <c r="AZ8"/>
  <c r="BE8"/>
  <c r="BG8" s="1"/>
  <c r="BF8"/>
  <c r="BK8"/>
  <c r="BM8" s="1"/>
  <c r="BL8"/>
  <c r="BQ8"/>
  <c r="BS8" s="1"/>
  <c r="BR8"/>
  <c r="B9"/>
  <c r="D9" s="1"/>
  <c r="C9"/>
  <c r="H9"/>
  <c r="J9" s="1"/>
  <c r="I9"/>
  <c r="O9"/>
  <c r="T9"/>
  <c r="V9" s="1"/>
  <c r="U9"/>
  <c r="Z9"/>
  <c r="AA9"/>
  <c r="AF9"/>
  <c r="AH9" s="1"/>
  <c r="AG9"/>
  <c r="AM9"/>
  <c r="AN9"/>
  <c r="AO9"/>
  <c r="AS9"/>
  <c r="AU9" s="1"/>
  <c r="AT9"/>
  <c r="AY9"/>
  <c r="AZ9"/>
  <c r="BE9"/>
  <c r="BF9"/>
  <c r="BK9"/>
  <c r="BM9" s="1"/>
  <c r="BL9"/>
  <c r="BQ9"/>
  <c r="BS9" s="1"/>
  <c r="BR9"/>
  <c r="B10"/>
  <c r="C10"/>
  <c r="H10"/>
  <c r="I10"/>
  <c r="O10"/>
  <c r="T10"/>
  <c r="V10" s="1"/>
  <c r="U10"/>
  <c r="Z10"/>
  <c r="AA10"/>
  <c r="AB10"/>
  <c r="AF10"/>
  <c r="AG10"/>
  <c r="AH10"/>
  <c r="AM10"/>
  <c r="AO10" s="1"/>
  <c r="AN10"/>
  <c r="AS10"/>
  <c r="AU10" s="1"/>
  <c r="AT10"/>
  <c r="AY10"/>
  <c r="BA10" s="1"/>
  <c r="AZ10"/>
  <c r="BE10"/>
  <c r="BG10" s="1"/>
  <c r="BF10"/>
  <c r="BK10"/>
  <c r="BM10" s="1"/>
  <c r="BL10"/>
  <c r="BQ10"/>
  <c r="BS10" s="1"/>
  <c r="BR10"/>
  <c r="B11"/>
  <c r="D11" s="1"/>
  <c r="C11"/>
  <c r="H11"/>
  <c r="J11" s="1"/>
  <c r="I11"/>
  <c r="O11"/>
  <c r="P11"/>
  <c r="T11"/>
  <c r="V11" s="1"/>
  <c r="U11"/>
  <c r="Z11"/>
  <c r="AA11"/>
  <c r="AB11"/>
  <c r="AF11"/>
  <c r="AH11" s="1"/>
  <c r="AG11"/>
  <c r="AM11"/>
  <c r="AO11" s="1"/>
  <c r="AN11"/>
  <c r="AS11"/>
  <c r="AU11" s="1"/>
  <c r="AT11"/>
  <c r="AY11"/>
  <c r="BA11" s="1"/>
  <c r="AZ11"/>
  <c r="BE11"/>
  <c r="BG11" s="1"/>
  <c r="BF11"/>
  <c r="BK11"/>
  <c r="BL11"/>
  <c r="BQ11"/>
  <c r="BS11" s="1"/>
  <c r="BR11"/>
  <c r="B12"/>
  <c r="D12" s="1"/>
  <c r="C12"/>
  <c r="H12"/>
  <c r="I12"/>
  <c r="J12"/>
  <c r="N12"/>
  <c r="O12"/>
  <c r="T12"/>
  <c r="V12" s="1"/>
  <c r="U12"/>
  <c r="Z12"/>
  <c r="AB12" s="1"/>
  <c r="AA12"/>
  <c r="AF12"/>
  <c r="AG12"/>
  <c r="AM12"/>
  <c r="AN12"/>
  <c r="AS12"/>
  <c r="AU12"/>
  <c r="AT12"/>
  <c r="AY12"/>
  <c r="BA12" s="1"/>
  <c r="AZ12"/>
  <c r="BE12"/>
  <c r="BG12" s="1"/>
  <c r="BF12"/>
  <c r="BK12"/>
  <c r="BL12"/>
  <c r="BQ12"/>
  <c r="BR12"/>
  <c r="B13"/>
  <c r="C13"/>
  <c r="D13"/>
  <c r="H13"/>
  <c r="J13" s="1"/>
  <c r="I13"/>
  <c r="N13"/>
  <c r="P13" s="1"/>
  <c r="O13"/>
  <c r="T13"/>
  <c r="U13"/>
  <c r="Z13"/>
  <c r="AA13"/>
  <c r="AF13"/>
  <c r="AH13" s="1"/>
  <c r="AG13"/>
  <c r="AM13"/>
  <c r="AN13"/>
  <c r="AS13"/>
  <c r="AT13"/>
  <c r="AY13"/>
  <c r="BA13" s="1"/>
  <c r="AZ13"/>
  <c r="BE13"/>
  <c r="BG13" s="1"/>
  <c r="BF13"/>
  <c r="BK13"/>
  <c r="BM13" s="1"/>
  <c r="BL13"/>
  <c r="BQ13"/>
  <c r="BR13"/>
  <c r="B14"/>
  <c r="C14"/>
  <c r="H14"/>
  <c r="J14" s="1"/>
  <c r="I14"/>
  <c r="N14"/>
  <c r="O14"/>
  <c r="T14"/>
  <c r="V14" s="1"/>
  <c r="U14"/>
  <c r="Z14"/>
  <c r="AB14" s="1"/>
  <c r="AA14"/>
  <c r="AF14"/>
  <c r="AG14"/>
  <c r="AH14"/>
  <c r="AM14"/>
  <c r="AN14"/>
  <c r="AS14"/>
  <c r="AT14"/>
  <c r="AY14"/>
  <c r="BA14" s="1"/>
  <c r="AZ14"/>
  <c r="BE14"/>
  <c r="BG14" s="1"/>
  <c r="BF14"/>
  <c r="BK14"/>
  <c r="BL14"/>
  <c r="BQ14"/>
  <c r="BR14"/>
  <c r="B15"/>
  <c r="D15" s="1"/>
  <c r="C15"/>
  <c r="H15"/>
  <c r="J15" s="1"/>
  <c r="I15"/>
  <c r="N15"/>
  <c r="P15" s="1"/>
  <c r="O15"/>
  <c r="T15"/>
  <c r="U15"/>
  <c r="Z15"/>
  <c r="AA15"/>
  <c r="AF15"/>
  <c r="AH15" s="1"/>
  <c r="AG15"/>
  <c r="AM15"/>
  <c r="AN15"/>
  <c r="AS15"/>
  <c r="AU15" s="1"/>
  <c r="AT15"/>
  <c r="AY15"/>
  <c r="AZ15"/>
  <c r="BA15"/>
  <c r="BE15"/>
  <c r="BG15" s="1"/>
  <c r="BF15"/>
  <c r="BK15"/>
  <c r="BM15" s="1"/>
  <c r="BL15"/>
  <c r="BQ15"/>
  <c r="BR15"/>
  <c r="B16"/>
  <c r="D16" s="1"/>
  <c r="C16"/>
  <c r="H16"/>
  <c r="J16" s="1"/>
  <c r="I16"/>
  <c r="N16"/>
  <c r="O16"/>
  <c r="T16"/>
  <c r="U16"/>
  <c r="Z16"/>
  <c r="AB16" s="1"/>
  <c r="AA16"/>
  <c r="AF16"/>
  <c r="AH16" s="1"/>
  <c r="AG16"/>
  <c r="AM16"/>
  <c r="AN16"/>
  <c r="AS16"/>
  <c r="AT16"/>
  <c r="AY16"/>
  <c r="BA16" s="1"/>
  <c r="AZ16"/>
  <c r="BE16"/>
  <c r="BG16" s="1"/>
  <c r="BF16"/>
  <c r="BK16"/>
  <c r="BL16"/>
  <c r="BQ16"/>
  <c r="BS16" s="1"/>
  <c r="BR16"/>
  <c r="B17"/>
  <c r="D17" s="1"/>
  <c r="C17"/>
  <c r="H17"/>
  <c r="I17"/>
  <c r="J17"/>
  <c r="N17"/>
  <c r="P17" s="1"/>
  <c r="O17"/>
  <c r="T17"/>
  <c r="U17"/>
  <c r="Z17"/>
  <c r="AA17"/>
  <c r="AF17"/>
  <c r="AH17" s="1"/>
  <c r="AG17"/>
  <c r="AM17"/>
  <c r="AN17"/>
  <c r="AS17"/>
  <c r="AT17"/>
  <c r="AY17"/>
  <c r="BA17" s="1"/>
  <c r="AZ17"/>
  <c r="BE17"/>
  <c r="BG17" s="1"/>
  <c r="BF17"/>
  <c r="BK17"/>
  <c r="BM17" s="1"/>
  <c r="BL17"/>
  <c r="BQ17"/>
  <c r="BR17"/>
  <c r="B18"/>
  <c r="D18" s="1"/>
  <c r="C18"/>
  <c r="H18"/>
  <c r="J18" s="1"/>
  <c r="I18"/>
  <c r="N18"/>
  <c r="O18"/>
  <c r="T18"/>
  <c r="V18" s="1"/>
  <c r="U18"/>
  <c r="Z18"/>
  <c r="AA18"/>
  <c r="AB18"/>
  <c r="AF18"/>
  <c r="AH18" s="1"/>
  <c r="AG18"/>
  <c r="AM18"/>
  <c r="AN18"/>
  <c r="AS18"/>
  <c r="AT18"/>
  <c r="AY18"/>
  <c r="BA18" s="1"/>
  <c r="AZ18"/>
  <c r="BE18"/>
  <c r="BG18" s="1"/>
  <c r="BF18"/>
  <c r="BK18"/>
  <c r="BL18"/>
  <c r="BQ18"/>
  <c r="BR18"/>
  <c r="B19"/>
  <c r="D19" s="1"/>
  <c r="C19"/>
  <c r="H19"/>
  <c r="J19" s="1"/>
  <c r="I19"/>
  <c r="N19"/>
  <c r="O19"/>
  <c r="T19"/>
  <c r="U19"/>
  <c r="Z19"/>
  <c r="AB19" s="1"/>
  <c r="AA19"/>
  <c r="AF19"/>
  <c r="AH19" s="1"/>
  <c r="AG19"/>
  <c r="AM19"/>
  <c r="AN19"/>
  <c r="AS19"/>
  <c r="AU19" s="1"/>
  <c r="AT19"/>
  <c r="AY19"/>
  <c r="BA19" s="1"/>
  <c r="AZ19"/>
  <c r="BE19"/>
  <c r="BF19"/>
  <c r="BG19"/>
  <c r="BK19"/>
  <c r="BM19" s="1"/>
  <c r="BL19"/>
  <c r="BQ19"/>
  <c r="BR19"/>
  <c r="B20"/>
  <c r="D20" s="1"/>
  <c r="C20"/>
  <c r="H20"/>
  <c r="J20" s="1"/>
  <c r="I20"/>
  <c r="N20"/>
  <c r="O20"/>
  <c r="T20"/>
  <c r="U20"/>
  <c r="Z20"/>
  <c r="AB20" s="1"/>
  <c r="AA20"/>
  <c r="AF20"/>
  <c r="AH20" s="1"/>
  <c r="AG20"/>
  <c r="AM20"/>
  <c r="AN20"/>
  <c r="AS20"/>
  <c r="AU20" s="1"/>
  <c r="AT20"/>
  <c r="AY20"/>
  <c r="BA20" s="1"/>
  <c r="AZ20"/>
  <c r="BE20"/>
  <c r="BG20" s="1"/>
  <c r="BF20"/>
  <c r="BK20"/>
  <c r="BL20"/>
  <c r="BQ20"/>
  <c r="BS20" s="1"/>
  <c r="BR20"/>
  <c r="B21"/>
  <c r="C21"/>
  <c r="D21"/>
  <c r="H21"/>
  <c r="J21" s="1"/>
  <c r="I21"/>
  <c r="N21"/>
  <c r="O21"/>
  <c r="T21"/>
  <c r="U21"/>
  <c r="Z21"/>
  <c r="AB21" s="1"/>
  <c r="AA21"/>
  <c r="AF21"/>
  <c r="AH21" s="1"/>
  <c r="AG21"/>
  <c r="AM21"/>
  <c r="AN21"/>
  <c r="AS21"/>
  <c r="AU21" s="1"/>
  <c r="AT21"/>
  <c r="AY21"/>
  <c r="BA21" s="1"/>
  <c r="AZ21"/>
  <c r="BE21"/>
  <c r="BG21" s="1"/>
  <c r="BF21"/>
  <c r="BK21"/>
  <c r="BL21"/>
  <c r="BQ21"/>
  <c r="BR21"/>
  <c r="B22"/>
  <c r="D22" s="1"/>
  <c r="C22"/>
  <c r="H22"/>
  <c r="J22" s="1"/>
  <c r="I22"/>
  <c r="N22"/>
  <c r="P22" s="1"/>
  <c r="O22"/>
  <c r="T22"/>
  <c r="V22" s="1"/>
  <c r="U22"/>
  <c r="Z22"/>
  <c r="AB22" s="1"/>
  <c r="AA22"/>
  <c r="AF22"/>
  <c r="AG22"/>
  <c r="AH22"/>
  <c r="AM22"/>
  <c r="AO22" s="1"/>
  <c r="AN22"/>
  <c r="AS22"/>
  <c r="AT22"/>
  <c r="AY22"/>
  <c r="BA22" s="1"/>
  <c r="AZ22"/>
  <c r="BE22"/>
  <c r="BG22" s="1"/>
  <c r="BF22"/>
  <c r="BK22"/>
  <c r="BL22"/>
  <c r="BQ22"/>
  <c r="BR22"/>
  <c r="B23"/>
  <c r="D23" s="1"/>
  <c r="C23"/>
  <c r="H23"/>
  <c r="J23" s="1"/>
  <c r="I23"/>
  <c r="N23"/>
  <c r="O23"/>
  <c r="T23"/>
  <c r="V23" s="1"/>
  <c r="U23"/>
  <c r="Z23"/>
  <c r="AB23" s="1"/>
  <c r="AA23"/>
  <c r="AF23"/>
  <c r="AH23" s="1"/>
  <c r="AG23"/>
  <c r="AM23"/>
  <c r="AN23"/>
  <c r="AS23"/>
  <c r="AU23" s="1"/>
  <c r="AT23"/>
  <c r="AY23"/>
  <c r="AZ23"/>
  <c r="BA23"/>
  <c r="BE23"/>
  <c r="BG23" s="1"/>
  <c r="BF23"/>
  <c r="BK23"/>
  <c r="BM23" s="1"/>
  <c r="BL23"/>
  <c r="BQ23"/>
  <c r="BR23"/>
  <c r="B24"/>
  <c r="C24"/>
  <c r="H24"/>
  <c r="J24" s="1"/>
  <c r="I24"/>
  <c r="N24"/>
  <c r="P24" s="1"/>
  <c r="O24"/>
  <c r="T24"/>
  <c r="V24" s="1"/>
  <c r="U24"/>
  <c r="Z24"/>
  <c r="AB24" s="1"/>
  <c r="AA24"/>
  <c r="AF24"/>
  <c r="AH24" s="1"/>
  <c r="AG24"/>
  <c r="AM24"/>
  <c r="AN24"/>
  <c r="AS24"/>
  <c r="AU24" s="1"/>
  <c r="AT24"/>
  <c r="AY24"/>
  <c r="BA24" s="1"/>
  <c r="AZ24"/>
  <c r="BE24"/>
  <c r="BG24" s="1"/>
  <c r="BF24"/>
  <c r="BK24"/>
  <c r="BL24"/>
  <c r="BQ24"/>
  <c r="BS24" s="1"/>
  <c r="BR24"/>
  <c r="B25"/>
  <c r="D25" s="1"/>
  <c r="C25"/>
  <c r="H25"/>
  <c r="I25"/>
  <c r="J25"/>
  <c r="N25"/>
  <c r="P25" s="1"/>
  <c r="O25"/>
  <c r="T25"/>
  <c r="V25" s="1"/>
  <c r="U25"/>
  <c r="Z25"/>
  <c r="AB25" s="1"/>
  <c r="AA25"/>
  <c r="AF25"/>
  <c r="AH25" s="1"/>
  <c r="AG25"/>
  <c r="AM25"/>
  <c r="AN25"/>
  <c r="AS25"/>
  <c r="AT25"/>
  <c r="AY25"/>
  <c r="BA25" s="1"/>
  <c r="AZ25"/>
  <c r="BE25"/>
  <c r="BG25" s="1"/>
  <c r="BF25"/>
  <c r="BK25"/>
  <c r="BM25" s="1"/>
  <c r="BL25"/>
  <c r="BQ25"/>
  <c r="BR25"/>
  <c r="B26"/>
  <c r="D26" s="1"/>
  <c r="C26"/>
  <c r="H26"/>
  <c r="J26" s="1"/>
  <c r="I26"/>
  <c r="N26"/>
  <c r="P26" s="1"/>
  <c r="O26"/>
  <c r="T26"/>
  <c r="V26" s="1"/>
  <c r="U26"/>
  <c r="Z26"/>
  <c r="AA26"/>
  <c r="AB26"/>
  <c r="AF26"/>
  <c r="AH26" s="1"/>
  <c r="AG26"/>
  <c r="AM26"/>
  <c r="AO26" s="1"/>
  <c r="AN26"/>
  <c r="AS26"/>
  <c r="AU26" s="1"/>
  <c r="AT26"/>
  <c r="AY26"/>
  <c r="BA26" s="1"/>
  <c r="AZ26"/>
  <c r="BE26"/>
  <c r="BG26" s="1"/>
  <c r="BF26"/>
  <c r="BK26"/>
  <c r="BL26"/>
  <c r="BQ26"/>
  <c r="BS26" s="1"/>
  <c r="BR26"/>
  <c r="B27"/>
  <c r="D27" s="1"/>
  <c r="C27"/>
  <c r="H27"/>
  <c r="J27" s="1"/>
  <c r="I27"/>
  <c r="N27"/>
  <c r="P27" s="1"/>
  <c r="O27"/>
  <c r="T27"/>
  <c r="V27" s="1"/>
  <c r="U27"/>
  <c r="Z27"/>
  <c r="AB27" s="1"/>
  <c r="AA27"/>
  <c r="AF27"/>
  <c r="AH27" s="1"/>
  <c r="AG27"/>
  <c r="AM27"/>
  <c r="AN27"/>
  <c r="AS27"/>
  <c r="AU27" s="1"/>
  <c r="AT27"/>
  <c r="AY27"/>
  <c r="BA27" s="1"/>
  <c r="AZ27"/>
  <c r="BE27"/>
  <c r="BF27"/>
  <c r="BG27"/>
  <c r="BK27"/>
  <c r="BM27" s="1"/>
  <c r="BL27"/>
  <c r="BQ27"/>
  <c r="BR27"/>
  <c r="B28"/>
  <c r="C28"/>
  <c r="H28"/>
  <c r="J28" s="1"/>
  <c r="I28"/>
  <c r="N28"/>
  <c r="P28" s="1"/>
  <c r="O28"/>
  <c r="T28"/>
  <c r="V28" s="1"/>
  <c r="U28"/>
  <c r="Z28"/>
  <c r="AB28" s="1"/>
  <c r="AA28"/>
  <c r="AF28"/>
  <c r="AH28" s="1"/>
  <c r="AG28"/>
  <c r="AM28"/>
  <c r="AO28" s="1"/>
  <c r="AN28"/>
  <c r="AS28"/>
  <c r="AU28" s="1"/>
  <c r="AT28"/>
  <c r="AY28"/>
  <c r="BA28" s="1"/>
  <c r="AZ28"/>
  <c r="BE28"/>
  <c r="BG28" s="1"/>
  <c r="BF28"/>
  <c r="BK28"/>
  <c r="BL28"/>
  <c r="BQ28"/>
  <c r="BR28"/>
  <c r="B29"/>
  <c r="C29"/>
  <c r="D29"/>
  <c r="H29"/>
  <c r="J29" s="1"/>
  <c r="I29"/>
  <c r="N29"/>
  <c r="P29" s="1"/>
  <c r="O29"/>
  <c r="T29"/>
  <c r="U29"/>
  <c r="Z29"/>
  <c r="AB29" s="1"/>
  <c r="AA29"/>
  <c r="AF29"/>
  <c r="AH29" s="1"/>
  <c r="AG29"/>
  <c r="AM29"/>
  <c r="AO29" s="1"/>
  <c r="AN29"/>
  <c r="AS29"/>
  <c r="AU29" s="1"/>
  <c r="AT29"/>
  <c r="AY29"/>
  <c r="BA29" s="1"/>
  <c r="AZ29"/>
  <c r="BE29"/>
  <c r="BG29" s="1"/>
  <c r="BF29"/>
  <c r="BK29"/>
  <c r="BM29" s="1"/>
  <c r="BL29"/>
  <c r="BQ29"/>
  <c r="BS29" s="1"/>
  <c r="BR29"/>
  <c r="B30"/>
  <c r="D30" s="1"/>
  <c r="C30"/>
  <c r="H30"/>
  <c r="J30" s="1"/>
  <c r="I30"/>
  <c r="N30"/>
  <c r="O30"/>
  <c r="T30"/>
  <c r="V30" s="1"/>
  <c r="U30"/>
  <c r="Z30"/>
  <c r="AB30" s="1"/>
  <c r="AA30"/>
  <c r="AF30"/>
  <c r="AG30"/>
  <c r="AH30"/>
  <c r="AM30"/>
  <c r="AO30" s="1"/>
  <c r="AN30"/>
  <c r="AS30"/>
  <c r="AU30" s="1"/>
  <c r="AT30"/>
  <c r="AY30"/>
  <c r="BA30" s="1"/>
  <c r="AZ30"/>
  <c r="BE30"/>
  <c r="BG30" s="1"/>
  <c r="BF30"/>
  <c r="BK30"/>
  <c r="BM30" s="1"/>
  <c r="BL30"/>
  <c r="BQ30"/>
  <c r="BS30" s="1"/>
  <c r="BR30"/>
  <c r="B31"/>
  <c r="D31" s="1"/>
  <c r="C31"/>
  <c r="H31"/>
  <c r="J31" s="1"/>
  <c r="I31"/>
  <c r="N31"/>
  <c r="P31" s="1"/>
  <c r="O31"/>
  <c r="T31"/>
  <c r="V31" s="1"/>
  <c r="U31"/>
  <c r="Z31"/>
  <c r="AB31" s="1"/>
  <c r="AA31"/>
  <c r="AF31"/>
  <c r="AG31"/>
  <c r="AM31"/>
  <c r="AO31" s="1"/>
  <c r="AN31"/>
  <c r="AS31"/>
  <c r="AU31" s="1"/>
  <c r="AT31"/>
  <c r="AY31"/>
  <c r="BA31" s="1"/>
  <c r="AZ31"/>
  <c r="BE31"/>
  <c r="BG31" s="1"/>
  <c r="BF31"/>
  <c r="BK31"/>
  <c r="BM31" s="1"/>
  <c r="BL31"/>
  <c r="BQ31"/>
  <c r="BS31" s="1"/>
  <c r="BR31"/>
  <c r="B32"/>
  <c r="C32"/>
  <c r="H32"/>
  <c r="I32"/>
  <c r="N32"/>
  <c r="P32" s="1"/>
  <c r="O32"/>
  <c r="T32"/>
  <c r="V32" s="1"/>
  <c r="U32"/>
  <c r="Z32"/>
  <c r="AB32" s="1"/>
  <c r="AA32"/>
  <c r="AF32"/>
  <c r="AH32" s="1"/>
  <c r="AG32"/>
  <c r="AM32"/>
  <c r="AO32" s="1"/>
  <c r="AN32"/>
  <c r="AS32"/>
  <c r="AU32" s="1"/>
  <c r="AT32"/>
  <c r="AY32"/>
  <c r="BA32" s="1"/>
  <c r="AZ32"/>
  <c r="BE32"/>
  <c r="BF32"/>
  <c r="BK32"/>
  <c r="BM32" s="1"/>
  <c r="BL32"/>
  <c r="BQ32"/>
  <c r="BS32" s="1"/>
  <c r="BR32"/>
  <c r="B33"/>
  <c r="D33" s="1"/>
  <c r="C33"/>
  <c r="H33"/>
  <c r="J33" s="1"/>
  <c r="I33"/>
  <c r="N33"/>
  <c r="P33" s="1"/>
  <c r="Q33" s="1"/>
  <c r="O33"/>
  <c r="T33"/>
  <c r="V33" s="1"/>
  <c r="U33"/>
  <c r="Z33"/>
  <c r="AB33" s="1"/>
  <c r="AA33"/>
  <c r="AF33"/>
  <c r="AG33"/>
  <c r="AM33"/>
  <c r="AO33" s="1"/>
  <c r="AN33"/>
  <c r="AS33"/>
  <c r="AU33" s="1"/>
  <c r="AT33"/>
  <c r="AY33"/>
  <c r="BA33" s="1"/>
  <c r="AZ33"/>
  <c r="BE33"/>
  <c r="BG33" s="1"/>
  <c r="BF33"/>
  <c r="BK33"/>
  <c r="BM33" s="1"/>
  <c r="BL33"/>
  <c r="BQ33"/>
  <c r="BS33" s="1"/>
  <c r="BR33"/>
  <c r="B34"/>
  <c r="D34" s="1"/>
  <c r="C34"/>
  <c r="H34"/>
  <c r="I34"/>
  <c r="N34"/>
  <c r="P34" s="1"/>
  <c r="O34"/>
  <c r="T34"/>
  <c r="V34" s="1"/>
  <c r="U34"/>
  <c r="Z34"/>
  <c r="AB34" s="1"/>
  <c r="AA34"/>
  <c r="AF34"/>
  <c r="AH34" s="1"/>
  <c r="AG34"/>
  <c r="AM34"/>
  <c r="AO34" s="1"/>
  <c r="AN34"/>
  <c r="AS34"/>
  <c r="AU34" s="1"/>
  <c r="AT34"/>
  <c r="AY34"/>
  <c r="AZ34"/>
  <c r="BE34"/>
  <c r="BF34"/>
  <c r="BK34"/>
  <c r="BM34" s="1"/>
  <c r="BL34"/>
  <c r="BQ34"/>
  <c r="BS34" s="1"/>
  <c r="BR34"/>
  <c r="B35"/>
  <c r="D35" s="1"/>
  <c r="C35"/>
  <c r="H35"/>
  <c r="J35" s="1"/>
  <c r="N35"/>
  <c r="P35" s="1"/>
  <c r="O35"/>
  <c r="T35"/>
  <c r="V35" s="1"/>
  <c r="U35"/>
  <c r="Z35"/>
  <c r="AB35" s="1"/>
  <c r="AA35"/>
  <c r="AF35"/>
  <c r="AH35" s="1"/>
  <c r="AG35"/>
  <c r="AM35"/>
  <c r="AO35" s="1"/>
  <c r="AN35"/>
  <c r="AS35"/>
  <c r="AT35"/>
  <c r="AU35"/>
  <c r="AY35"/>
  <c r="AZ35"/>
  <c r="BA35"/>
  <c r="BE35"/>
  <c r="BG35" s="1"/>
  <c r="BF35"/>
  <c r="BK35"/>
  <c r="BM35" s="1"/>
  <c r="BL35"/>
  <c r="BQ35"/>
  <c r="BS35" s="1"/>
  <c r="BR35"/>
  <c r="B36"/>
  <c r="D36" s="1"/>
  <c r="C36"/>
  <c r="N36"/>
  <c r="P36" s="1"/>
  <c r="O36"/>
  <c r="T36"/>
  <c r="V36" s="1"/>
  <c r="U36"/>
  <c r="Z36"/>
  <c r="AB36" s="1"/>
  <c r="AA36"/>
  <c r="AF36"/>
  <c r="AH36" s="1"/>
  <c r="AG36"/>
  <c r="AM36"/>
  <c r="AO36" s="1"/>
  <c r="AN36"/>
  <c r="AS36"/>
  <c r="AU36" s="1"/>
  <c r="AT36"/>
  <c r="AY36"/>
  <c r="BA36" s="1"/>
  <c r="AZ36"/>
  <c r="BE36"/>
  <c r="BG36" s="1"/>
  <c r="BF36"/>
  <c r="BK36"/>
  <c r="BM36" s="1"/>
  <c r="BL36"/>
  <c r="BQ36"/>
  <c r="BS36" s="1"/>
  <c r="BR36"/>
  <c r="B37"/>
  <c r="C37"/>
  <c r="D37"/>
  <c r="N37"/>
  <c r="O37"/>
  <c r="P37"/>
  <c r="Z37"/>
  <c r="AB37" s="1"/>
  <c r="AA37"/>
  <c r="AM37"/>
  <c r="AO37" s="1"/>
  <c r="AN37"/>
  <c r="AS37"/>
  <c r="AU37" s="1"/>
  <c r="AT37"/>
  <c r="BE37"/>
  <c r="BG37" s="1"/>
  <c r="BF37"/>
  <c r="BQ37"/>
  <c r="BS37" s="1"/>
  <c r="BR37"/>
  <c r="F3" i="118"/>
  <c r="F34"/>
  <c r="F4"/>
  <c r="F5"/>
  <c r="F6"/>
  <c r="F7"/>
  <c r="F28"/>
  <c r="F25"/>
  <c r="F8"/>
  <c r="F27"/>
  <c r="F22"/>
  <c r="F9"/>
  <c r="F32"/>
  <c r="F30"/>
  <c r="F10"/>
  <c r="F31"/>
  <c r="F11"/>
  <c r="F24"/>
  <c r="F12"/>
  <c r="F23"/>
  <c r="F13"/>
  <c r="F14"/>
  <c r="F33"/>
  <c r="F35"/>
  <c r="F15"/>
  <c r="F16"/>
  <c r="F17"/>
  <c r="F29"/>
  <c r="F18"/>
  <c r="F19"/>
  <c r="F20"/>
  <c r="F36"/>
  <c r="F26"/>
  <c r="R5" i="119"/>
  <c r="R8"/>
  <c r="K36"/>
  <c r="BG34" i="3"/>
  <c r="J34"/>
  <c r="AH33"/>
  <c r="BG32"/>
  <c r="J32"/>
  <c r="AH31"/>
  <c r="V29"/>
  <c r="BS27"/>
  <c r="BS25"/>
  <c r="BS23"/>
  <c r="AU22"/>
  <c r="BS21"/>
  <c r="V21"/>
  <c r="BS19"/>
  <c r="V19"/>
  <c r="AU18"/>
  <c r="BS17"/>
  <c r="V17"/>
  <c r="AU16"/>
  <c r="BS15"/>
  <c r="V15"/>
  <c r="AU14"/>
  <c r="BS13"/>
  <c r="BA34"/>
  <c r="D32"/>
  <c r="BS28"/>
  <c r="AU25"/>
  <c r="BS22"/>
  <c r="V20"/>
  <c r="BS18"/>
  <c r="AU17"/>
  <c r="V16"/>
  <c r="BS14"/>
  <c r="AU13"/>
  <c r="V13"/>
  <c r="BS12"/>
  <c r="J10"/>
  <c r="BG9"/>
  <c r="AO7"/>
  <c r="P30"/>
  <c r="BM28"/>
  <c r="AO27"/>
  <c r="BM26"/>
  <c r="AO25"/>
  <c r="BM24"/>
  <c r="AO23"/>
  <c r="P23"/>
  <c r="BM22"/>
  <c r="BM21"/>
  <c r="AO21"/>
  <c r="P21"/>
  <c r="BM20"/>
  <c r="AO20"/>
  <c r="P20"/>
  <c r="AO19"/>
  <c r="P19"/>
  <c r="BM18"/>
  <c r="AO18"/>
  <c r="P18"/>
  <c r="AO17"/>
  <c r="BM16"/>
  <c r="AO16"/>
  <c r="P16"/>
  <c r="AO15"/>
  <c r="BM14"/>
  <c r="AO14"/>
  <c r="P14"/>
  <c r="AO13"/>
  <c r="BM12"/>
  <c r="AO12"/>
  <c r="P12"/>
  <c r="BM11"/>
  <c r="D10"/>
  <c r="AB9"/>
  <c r="BG7"/>
  <c r="I35" l="1"/>
  <c r="O3" i="118"/>
  <c r="L33" i="119" s="1"/>
  <c r="BM7" i="3"/>
  <c r="D28"/>
  <c r="D24"/>
  <c r="AB17"/>
  <c r="AB15"/>
  <c r="D14"/>
  <c r="AB13"/>
  <c r="AH12"/>
  <c r="D8"/>
  <c r="BY12"/>
  <c r="E12" s="1"/>
  <c r="BY9"/>
  <c r="AH7"/>
  <c r="J8"/>
  <c r="BA9"/>
  <c r="P9"/>
  <c r="AO24"/>
  <c r="Q30"/>
  <c r="K26"/>
  <c r="Q35"/>
  <c r="AV36"/>
  <c r="E7"/>
  <c r="AV14"/>
  <c r="BT19"/>
  <c r="AV30"/>
  <c r="AI15" l="1"/>
  <c r="BH10"/>
  <c r="BT7"/>
  <c r="BT9"/>
  <c r="AP19"/>
  <c r="W25"/>
  <c r="E10"/>
  <c r="BH20"/>
  <c r="BN34"/>
  <c r="BN32"/>
  <c r="AP31"/>
  <c r="W34"/>
  <c r="AV33"/>
  <c r="BT32"/>
  <c r="W32"/>
  <c r="AV31"/>
  <c r="BT29"/>
  <c r="W27"/>
  <c r="AV24"/>
  <c r="BT21"/>
  <c r="AV20"/>
  <c r="BT17"/>
  <c r="W15"/>
  <c r="BT12"/>
  <c r="Q19"/>
  <c r="AV37"/>
  <c r="BB36"/>
  <c r="BT35"/>
  <c r="AV35"/>
  <c r="AI30"/>
  <c r="BH27"/>
  <c r="K25"/>
  <c r="AI22"/>
  <c r="BH19"/>
  <c r="K17"/>
  <c r="AI14"/>
  <c r="K12"/>
  <c r="AV9"/>
  <c r="AP26"/>
  <c r="BN13"/>
  <c r="E31"/>
  <c r="BN29"/>
  <c r="BB28"/>
  <c r="BB27"/>
  <c r="E26"/>
  <c r="Q25"/>
  <c r="BB24"/>
  <c r="BB23"/>
  <c r="BB22"/>
  <c r="E20"/>
  <c r="E19"/>
  <c r="E15"/>
  <c r="E13"/>
  <c r="E34"/>
  <c r="AC31"/>
  <c r="BT26"/>
  <c r="AV25"/>
  <c r="BT22"/>
  <c r="W20"/>
  <c r="AV17"/>
  <c r="BT14"/>
  <c r="Q11"/>
  <c r="BN28"/>
  <c r="E11"/>
  <c r="W8"/>
  <c r="Q37"/>
  <c r="BH36"/>
  <c r="E36"/>
  <c r="AC35"/>
  <c r="AI29"/>
  <c r="BH26"/>
  <c r="K24"/>
  <c r="AI21"/>
  <c r="K20"/>
  <c r="AI17"/>
  <c r="BH14"/>
  <c r="BH9"/>
  <c r="Q34"/>
  <c r="AP33"/>
  <c r="Q32"/>
  <c r="AV29"/>
  <c r="BT34"/>
  <c r="AV34"/>
  <c r="BT33"/>
  <c r="W33"/>
  <c r="AV32"/>
  <c r="BT31"/>
  <c r="W31"/>
  <c r="AV28"/>
  <c r="BT25"/>
  <c r="W23"/>
  <c r="W19"/>
  <c r="AV16"/>
  <c r="BT13"/>
  <c r="BN26"/>
  <c r="BN10"/>
  <c r="Q10"/>
  <c r="E37"/>
  <c r="AC36"/>
  <c r="W35"/>
  <c r="K29"/>
  <c r="AI26"/>
  <c r="BH23"/>
  <c r="K21"/>
  <c r="AI18"/>
  <c r="BH15"/>
  <c r="Q8"/>
  <c r="BT11"/>
  <c r="AP30"/>
  <c r="Q20"/>
  <c r="AC30"/>
  <c r="AC29"/>
  <c r="BB26"/>
  <c r="Q24"/>
  <c r="BB21"/>
  <c r="E18"/>
  <c r="E17"/>
  <c r="E16"/>
  <c r="Q14"/>
  <c r="AC9"/>
  <c r="E9"/>
  <c r="AP34"/>
  <c r="BN33"/>
  <c r="AP32"/>
  <c r="BN31"/>
  <c r="BT30"/>
  <c r="AV27"/>
  <c r="BB34"/>
  <c r="AC33"/>
  <c r="BB32"/>
  <c r="E32"/>
  <c r="BT28"/>
  <c r="W24"/>
  <c r="AV21"/>
  <c r="BT18"/>
  <c r="W16"/>
  <c r="AV13"/>
  <c r="BN20"/>
  <c r="AC10"/>
  <c r="BH37"/>
  <c r="AI36"/>
  <c r="BB35"/>
  <c r="BH30"/>
  <c r="K28"/>
  <c r="AI25"/>
  <c r="BH22"/>
  <c r="BH18"/>
  <c r="K16"/>
  <c r="AI13"/>
  <c r="W12"/>
  <c r="BB7"/>
  <c r="Q28"/>
  <c r="AI10"/>
  <c r="BN22"/>
  <c r="BB20"/>
  <c r="Q17"/>
  <c r="BB13"/>
  <c r="BB11"/>
  <c r="AI8"/>
  <c r="AI9"/>
  <c r="BN27"/>
  <c r="BB18"/>
  <c r="AV12"/>
  <c r="BB16"/>
  <c r="Q12"/>
  <c r="BN9"/>
  <c r="Q21"/>
  <c r="Q31"/>
  <c r="AC28"/>
  <c r="AC27"/>
  <c r="BB25"/>
  <c r="BN24"/>
  <c r="AC23"/>
  <c r="AC22"/>
  <c r="AC21"/>
  <c r="BB15"/>
  <c r="BB14"/>
  <c r="AP8"/>
  <c r="K11"/>
  <c r="AP29"/>
  <c r="BN23"/>
  <c r="BB19"/>
  <c r="Q15"/>
  <c r="Q16"/>
  <c r="BB17"/>
  <c r="Q13"/>
  <c r="AV7"/>
  <c r="BB8"/>
  <c r="K35"/>
  <c r="W28"/>
  <c r="BT16"/>
  <c r="BN30"/>
  <c r="Q36"/>
  <c r="AI24"/>
  <c r="K19"/>
  <c r="BH13"/>
  <c r="AP17"/>
  <c r="E27"/>
  <c r="AC24"/>
  <c r="BN18"/>
  <c r="BB12"/>
  <c r="K10"/>
  <c r="K32"/>
  <c r="AC8"/>
  <c r="E14"/>
  <c r="BN21"/>
  <c r="BH31"/>
  <c r="AV26"/>
  <c r="W21"/>
  <c r="BB10"/>
  <c r="AP35"/>
  <c r="K22"/>
  <c r="BH11"/>
  <c r="AP13"/>
  <c r="E25"/>
  <c r="K9"/>
  <c r="BB33"/>
  <c r="AV23"/>
  <c r="Q7"/>
  <c r="AV8"/>
  <c r="K31"/>
  <c r="AI20"/>
  <c r="BN8"/>
  <c r="BB30"/>
  <c r="AC25"/>
  <c r="E22"/>
  <c r="AC19"/>
  <c r="BN16"/>
  <c r="BH8"/>
  <c r="BT8"/>
  <c r="AP14"/>
  <c r="E28"/>
  <c r="BH33"/>
  <c r="E8"/>
  <c r="BB9"/>
  <c r="AP20"/>
  <c r="Q27"/>
  <c r="BH34"/>
  <c r="BT27"/>
  <c r="AV22"/>
  <c r="W17"/>
  <c r="AP15"/>
  <c r="AP37"/>
  <c r="BN35"/>
  <c r="BH28"/>
  <c r="AI23"/>
  <c r="K18"/>
  <c r="W13"/>
  <c r="AP7"/>
  <c r="Q18"/>
  <c r="AP25"/>
  <c r="Q22"/>
  <c r="AC11"/>
  <c r="BH12"/>
  <c r="K7"/>
  <c r="AC34"/>
  <c r="BB31"/>
  <c r="BT24"/>
  <c r="AV19"/>
  <c r="W14"/>
  <c r="AP10"/>
  <c r="BN36"/>
  <c r="AI35"/>
  <c r="K27"/>
  <c r="BH21"/>
  <c r="AI16"/>
  <c r="AI11"/>
  <c r="W11"/>
  <c r="AV10"/>
  <c r="AP28"/>
  <c r="BN25"/>
  <c r="AP22"/>
  <c r="BN19"/>
  <c r="BN17"/>
  <c r="BN14"/>
  <c r="AP9"/>
  <c r="K8"/>
  <c r="AC13"/>
  <c r="E24"/>
  <c r="AI33"/>
  <c r="AI7"/>
  <c r="BN7"/>
  <c r="AP16"/>
  <c r="AP24"/>
  <c r="K34"/>
  <c r="E33"/>
  <c r="W22"/>
  <c r="BT37"/>
  <c r="BH29"/>
  <c r="E30"/>
  <c r="AP21"/>
  <c r="AC16"/>
  <c r="W7"/>
  <c r="AC17"/>
  <c r="AI34"/>
  <c r="AI32"/>
  <c r="AI31"/>
  <c r="BT15"/>
  <c r="BT36"/>
  <c r="AI27"/>
  <c r="BH16"/>
  <c r="AV11"/>
  <c r="E21"/>
  <c r="BT10"/>
  <c r="W30"/>
  <c r="W18"/>
  <c r="AP36"/>
  <c r="BH25"/>
  <c r="K15"/>
  <c r="Q29"/>
  <c r="AP27"/>
  <c r="AC14"/>
  <c r="W29"/>
  <c r="BT23"/>
  <c r="AV18"/>
  <c r="BH7"/>
  <c r="W36"/>
  <c r="K30"/>
  <c r="BH24"/>
  <c r="AI19"/>
  <c r="K14"/>
  <c r="W9"/>
  <c r="Q26"/>
  <c r="BB29"/>
  <c r="E23"/>
  <c r="AC12"/>
  <c r="E35"/>
  <c r="AC32"/>
  <c r="W26"/>
  <c r="BT20"/>
  <c r="AV15"/>
  <c r="BN12"/>
  <c r="AC37"/>
  <c r="BH35"/>
  <c r="AI28"/>
  <c r="K23"/>
  <c r="BH17"/>
  <c r="K13"/>
  <c r="AC7"/>
  <c r="AP11"/>
  <c r="E29"/>
  <c r="AC26"/>
  <c r="AP23"/>
  <c r="AC20"/>
  <c r="AC18"/>
  <c r="BN15"/>
  <c r="BN11"/>
  <c r="W10"/>
  <c r="AP12"/>
  <c r="AP18"/>
  <c r="BH32"/>
  <c r="Q9"/>
  <c r="AI12"/>
  <c r="AC15"/>
  <c r="Q23"/>
  <c r="K33"/>
</calcChain>
</file>

<file path=xl/sharedStrings.xml><?xml version="1.0" encoding="utf-8"?>
<sst xmlns="http://schemas.openxmlformats.org/spreadsheetml/2006/main" count="279" uniqueCount="156">
  <si>
    <t>AUTOMATIQUE NE PAS MODIFIER</t>
  </si>
  <si>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</si>
  <si>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</si>
  <si>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</si>
  <si>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</si>
  <si>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</si>
  <si>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</si>
  <si>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</si>
  <si>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</si>
  <si>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</si>
  <si>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</si>
  <si>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</si>
  <si>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</si>
  <si>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</si>
  <si>
    <t>Noël Alsace</t>
  </si>
  <si>
    <t>X</t>
  </si>
  <si>
    <r>
      <t xml:space="preserve">code des couleurs pour les commandes Vba Ex : " </t>
    </r>
    <r>
      <rPr>
        <b/>
        <sz val="12"/>
        <color indexed="17"/>
        <rFont val="Arial"/>
        <family val="2"/>
      </rPr>
      <t>ActiveWindow.RangeSelection.Interior.ColorIndex =</t>
    </r>
    <r>
      <rPr>
        <b/>
        <sz val="12"/>
        <color indexed="10"/>
        <rFont val="Arial"/>
        <family val="2"/>
      </rPr>
      <t xml:space="preserve"> </t>
    </r>
    <r>
      <rPr>
        <b/>
        <sz val="12"/>
        <rFont val="Arial"/>
        <family val="2"/>
      </rPr>
      <t xml:space="preserve">3 </t>
    </r>
    <r>
      <rPr>
        <b/>
        <sz val="12"/>
        <color indexed="10"/>
        <rFont val="Arial"/>
        <family val="2"/>
      </rPr>
      <t>'rouge</t>
    </r>
    <r>
      <rPr>
        <b/>
        <sz val="12"/>
        <rFont val="Arial"/>
        <family val="2"/>
      </rPr>
      <t xml:space="preserve"> l'intérieur sera rouge</t>
    </r>
  </si>
  <si>
    <t>Le calendrier est verrouillé mais vous pouvez y ajouter des commentaires ou des couleurs</t>
  </si>
  <si>
    <t>+</t>
  </si>
  <si>
    <t>-</t>
  </si>
  <si>
    <t>Ces deux boutons vous servent à verrouiller ou non le calendrier
pour des modifications éventuelles (formules et / ou dates jours fériers)</t>
  </si>
  <si>
    <t>La date du jour ouvré s'affiche en jaune que sur l'année en cours</t>
  </si>
  <si>
    <t>NOMS</t>
  </si>
  <si>
    <t>PRENOM</t>
  </si>
  <si>
    <t xml:space="preserve">NE LE </t>
  </si>
  <si>
    <t>AGE</t>
  </si>
  <si>
    <t>ADRESSE</t>
  </si>
  <si>
    <t>VILLE</t>
  </si>
  <si>
    <t>CODE POSTAL</t>
  </si>
  <si>
    <t>LEBLAN</t>
  </si>
  <si>
    <t>TEL FIXE</t>
  </si>
  <si>
    <t>TEL PRT</t>
  </si>
  <si>
    <t>NEE</t>
  </si>
  <si>
    <t>AUBRY</t>
  </si>
  <si>
    <t>Marcel</t>
  </si>
  <si>
    <t>Schuler</t>
  </si>
  <si>
    <t>Marthe</t>
  </si>
  <si>
    <t>BERNARDH</t>
  </si>
  <si>
    <t>BOCK</t>
  </si>
  <si>
    <t>Florent</t>
  </si>
  <si>
    <t>Marie-Claire</t>
  </si>
  <si>
    <t>CHARDON</t>
  </si>
  <si>
    <t>DEPP</t>
  </si>
  <si>
    <t>Hodry</t>
  </si>
  <si>
    <t>Emilienne</t>
  </si>
  <si>
    <t>DELLENBACH</t>
  </si>
  <si>
    <t>Ludwig</t>
  </si>
  <si>
    <t>Madeleine</t>
  </si>
  <si>
    <t>ESTERMANN</t>
  </si>
  <si>
    <t>Kirig</t>
  </si>
  <si>
    <t>Marie-Thérèse</t>
  </si>
  <si>
    <t>ERB</t>
  </si>
  <si>
    <t>Françoise</t>
  </si>
  <si>
    <t>FASSEL</t>
  </si>
  <si>
    <t>Auschneider</t>
  </si>
  <si>
    <t>Marie-Louise</t>
  </si>
  <si>
    <t>FELIX</t>
  </si>
  <si>
    <t>Roger</t>
  </si>
  <si>
    <t>Schneider</t>
  </si>
  <si>
    <t>Suzanne</t>
  </si>
  <si>
    <t>FLAMANT</t>
  </si>
  <si>
    <t>Risser</t>
  </si>
  <si>
    <t>GASSER</t>
  </si>
  <si>
    <t>Rothley</t>
  </si>
  <si>
    <t>Marie-Cécile</t>
  </si>
  <si>
    <t xml:space="preserve">GRUBER </t>
  </si>
  <si>
    <t>Bernadette</t>
  </si>
  <si>
    <t>GIESS</t>
  </si>
  <si>
    <t>Marie</t>
  </si>
  <si>
    <t>GOERGLER</t>
  </si>
  <si>
    <t>Deiss</t>
  </si>
  <si>
    <t>Denise</t>
  </si>
  <si>
    <t>KORTH</t>
  </si>
  <si>
    <t>Charles</t>
  </si>
  <si>
    <t>Schoellhammer</t>
  </si>
  <si>
    <t>Annette</t>
  </si>
  <si>
    <t>KLOTZ</t>
  </si>
  <si>
    <t>Jean</t>
  </si>
  <si>
    <t>KELLER</t>
  </si>
  <si>
    <t>Backert</t>
  </si>
  <si>
    <t>Hélène</t>
  </si>
  <si>
    <t>KRAUS</t>
  </si>
  <si>
    <t>Terschlusen</t>
  </si>
  <si>
    <t>Yvette</t>
  </si>
  <si>
    <t>LEBOLD</t>
  </si>
  <si>
    <t>LUDWIG</t>
  </si>
  <si>
    <t>François</t>
  </si>
  <si>
    <t>MARCHAL</t>
  </si>
  <si>
    <t>Quirin</t>
  </si>
  <si>
    <t>Charlotte</t>
  </si>
  <si>
    <t>MAURER</t>
  </si>
  <si>
    <t>Georges</t>
  </si>
  <si>
    <t>Yvonne</t>
  </si>
  <si>
    <t>MULLER</t>
  </si>
  <si>
    <t>René</t>
  </si>
  <si>
    <t>Voburger</t>
  </si>
  <si>
    <t>Georgette</t>
  </si>
  <si>
    <t>RICHARD</t>
  </si>
  <si>
    <t>Camille</t>
  </si>
  <si>
    <t>Jost</t>
  </si>
  <si>
    <t>Thérèse</t>
  </si>
  <si>
    <t>22 rue de la Schlitte</t>
  </si>
  <si>
    <t>Urmatt</t>
  </si>
  <si>
    <t>22 rue de la  Schiltte</t>
  </si>
  <si>
    <t>13 rue de la hoube</t>
  </si>
  <si>
    <t>1 rue de l'eau</t>
  </si>
  <si>
    <t>4 bld Clemenceau</t>
  </si>
  <si>
    <t>Mutzig</t>
  </si>
  <si>
    <t>19 rue du maire touch</t>
  </si>
  <si>
    <t>16 rue des Jardins</t>
  </si>
  <si>
    <t>10 b rue des Jardins</t>
  </si>
  <si>
    <t>28 rue de Molsheim</t>
  </si>
  <si>
    <t>25 rue Bourgend</t>
  </si>
  <si>
    <t>Achenheim</t>
  </si>
  <si>
    <t>5 rue du docteur Guri</t>
  </si>
  <si>
    <t>2 rue de l'église</t>
  </si>
  <si>
    <t>3 impasse des prés</t>
  </si>
  <si>
    <t>7 rue des mésanges</t>
  </si>
  <si>
    <t>Duttlenheim</t>
  </si>
  <si>
    <t xml:space="preserve">5 a rue du schweizerhof </t>
  </si>
  <si>
    <t>Niederhaslach</t>
  </si>
  <si>
    <t>place de l'Eglise</t>
  </si>
  <si>
    <t>16 rue de la Burck</t>
  </si>
  <si>
    <t>32 rue de l'église</t>
  </si>
  <si>
    <t>3 rue de l'eau</t>
  </si>
  <si>
    <t>22 rue de l'église</t>
  </si>
  <si>
    <t>17 a rue du gal de Gaulle</t>
  </si>
  <si>
    <t>51 rue gal de Gaulle</t>
  </si>
  <si>
    <t>60 rue du gal de Gaulle</t>
  </si>
  <si>
    <t>103 rue du gal de Gaulle</t>
  </si>
  <si>
    <t>51 rue du gal de Gaulle</t>
  </si>
  <si>
    <t>rue du gal de Gaulle</t>
  </si>
  <si>
    <t>N° CARTE</t>
  </si>
  <si>
    <t>Nombre d'inscrits</t>
  </si>
  <si>
    <t>CIVILITE</t>
  </si>
  <si>
    <t>M</t>
  </si>
  <si>
    <t>Mme</t>
  </si>
  <si>
    <t xml:space="preserve">Le plus jeune est né le </t>
  </si>
  <si>
    <t xml:space="preserve">Le plus ancien est né le </t>
  </si>
  <si>
    <t>Vous pouvez changer d'année en cliquant sur + ou - au dessus de l'année</t>
  </si>
  <si>
    <t>ANNIVERSAIRE(S)</t>
  </si>
  <si>
    <t xml:space="preserve">NOUS FÊTONS CE MOIS CI </t>
  </si>
  <si>
    <t>Membre(s) du bureau</t>
  </si>
  <si>
    <t>*</t>
  </si>
  <si>
    <t>Entrer votre date</t>
  </si>
  <si>
    <t>Et depuis il s'est passé!...</t>
  </si>
  <si>
    <t>ANNEES</t>
  </si>
  <si>
    <t>MOIS</t>
  </si>
  <si>
    <t>JOURS</t>
  </si>
  <si>
    <t>SOIT : DEPUIS LA DATE</t>
  </si>
  <si>
    <t>Pour le retour cliquez sur le sablier</t>
  </si>
  <si>
    <t>Voici un petit tableau pour se souvenir et se rendre compte du temps qui passe, " depuis quand" le mariage, les enfants, présence sur terre, retraite etc.</t>
  </si>
  <si>
    <t>.</t>
  </si>
  <si>
    <t/>
  </si>
  <si>
    <t>ththth</t>
  </si>
  <si>
    <t>gnsv</t>
  </si>
</sst>
</file>

<file path=xl/styles.xml><?xml version="1.0" encoding="utf-8"?>
<styleSheet xmlns="http://schemas.openxmlformats.org/spreadsheetml/2006/main">
  <numFmts count="13">
    <numFmt numFmtId="164" formatCode="yyyy"/>
    <numFmt numFmtId="165" formatCode="ddd"/>
    <numFmt numFmtId="166" formatCode="dd/mm/yy"/>
    <numFmt numFmtId="167" formatCode="dd/mm/yy;@"/>
    <numFmt numFmtId="168" formatCode="_-* #,##0.00\ [$€-1]_-;\-* #,##0.00\ [$€-1]_-;_-* &quot;-&quot;??\ [$€-1]_-"/>
    <numFmt numFmtId="169" formatCode="0#&quot; &quot;##&quot; &quot;##&quot; &quot;##&quot; &quot;##"/>
    <numFmt numFmtId="170" formatCode="dd\ mmm\ yyyy"/>
    <numFmt numFmtId="171" formatCode="[$-40C]d\ mmmm\ yyyy;@"/>
    <numFmt numFmtId="172" formatCode="mmmm"/>
    <numFmt numFmtId="173" formatCode="0&quot; ans&quot;"/>
    <numFmt numFmtId="174" formatCode="mm"/>
    <numFmt numFmtId="175" formatCode="0&quot; mois&quot;"/>
    <numFmt numFmtId="176" formatCode="0&quot; jours&quot;"/>
  </numFmts>
  <fonts count="46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indexed="9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color indexed="22"/>
      <name val="Arial"/>
      <family val="2"/>
    </font>
    <font>
      <b/>
      <sz val="14"/>
      <name val="Arial"/>
      <family val="2"/>
    </font>
    <font>
      <sz val="10"/>
      <color indexed="9"/>
      <name val="Arial"/>
      <family val="2"/>
    </font>
    <font>
      <b/>
      <sz val="11"/>
      <color indexed="9"/>
      <name val="Arial"/>
      <family val="2"/>
    </font>
    <font>
      <sz val="11"/>
      <name val="Arial"/>
      <family val="2"/>
    </font>
    <font>
      <sz val="11"/>
      <color indexed="9"/>
      <name val="Arial"/>
      <family val="2"/>
    </font>
    <font>
      <b/>
      <sz val="22"/>
      <name val="Arial"/>
      <family val="2"/>
    </font>
    <font>
      <b/>
      <sz val="12"/>
      <color indexed="10"/>
      <name val="Arial"/>
      <family val="2"/>
    </font>
    <font>
      <b/>
      <sz val="12"/>
      <color indexed="9"/>
      <name val="Arial"/>
      <family val="2"/>
    </font>
    <font>
      <b/>
      <sz val="12"/>
      <color indexed="17"/>
      <name val="Arial"/>
      <family val="2"/>
    </font>
    <font>
      <b/>
      <sz val="12"/>
      <color indexed="23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4"/>
      <color indexed="9"/>
      <name val="Arial"/>
      <family val="2"/>
    </font>
    <font>
      <sz val="14"/>
      <color indexed="22"/>
      <name val="Arial"/>
      <family val="2"/>
    </font>
    <font>
      <sz val="10"/>
      <color indexed="10"/>
      <name val="Arial"/>
      <family val="2"/>
    </font>
    <font>
      <b/>
      <sz val="16"/>
      <name val="Arial"/>
      <family val="2"/>
    </font>
    <font>
      <i/>
      <sz val="10"/>
      <color indexed="55"/>
      <name val="Arial"/>
      <family val="2"/>
    </font>
    <font>
      <i/>
      <sz val="14"/>
      <color indexed="55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sz val="10"/>
      <color indexed="10"/>
      <name val="Arial"/>
      <family val="2"/>
    </font>
    <font>
      <b/>
      <sz val="10"/>
      <color indexed="17"/>
      <name val="Arial"/>
      <family val="2"/>
    </font>
    <font>
      <b/>
      <sz val="12"/>
      <color indexed="8"/>
      <name val="Arial"/>
      <family val="2"/>
    </font>
    <font>
      <sz val="10"/>
      <color indexed="9"/>
      <name val="Arial"/>
      <family val="2"/>
    </font>
    <font>
      <b/>
      <sz val="10"/>
      <color indexed="22"/>
      <name val="Arial"/>
      <family val="2"/>
    </font>
    <font>
      <b/>
      <sz val="10"/>
      <color indexed="57"/>
      <name val="Arial"/>
      <family val="2"/>
    </font>
    <font>
      <b/>
      <sz val="10"/>
      <color indexed="53"/>
      <name val="Arial"/>
      <family val="2"/>
    </font>
    <font>
      <b/>
      <sz val="10"/>
      <color indexed="14"/>
      <name val="Arial"/>
      <family val="2"/>
    </font>
    <font>
      <b/>
      <sz val="12"/>
      <color indexed="20"/>
      <name val="Arial"/>
      <family val="2"/>
    </font>
    <font>
      <b/>
      <sz val="12"/>
      <color indexed="48"/>
      <name val="Arial"/>
      <family val="2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sz val="11"/>
      <color indexed="9"/>
      <name val="Arial"/>
      <family val="2"/>
    </font>
    <font>
      <sz val="12"/>
      <name val="Arial"/>
      <family val="2"/>
    </font>
    <font>
      <b/>
      <sz val="11"/>
      <color indexed="13"/>
      <name val="Arial"/>
      <family val="2"/>
    </font>
  </fonts>
  <fills count="5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8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9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8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theme="2"/>
        <bgColor indexed="64"/>
      </patternFill>
    </fill>
  </fills>
  <borders count="4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23"/>
      </bottom>
      <diagonal/>
    </border>
    <border>
      <left style="thin">
        <color indexed="55"/>
      </left>
      <right style="thin">
        <color indexed="64"/>
      </right>
      <top style="thin">
        <color indexed="55"/>
      </top>
      <bottom style="thin">
        <color indexed="23"/>
      </bottom>
      <diagonal/>
    </border>
    <border>
      <left style="thin">
        <color indexed="55"/>
      </left>
      <right style="thin">
        <color indexed="55"/>
      </right>
      <top style="thin">
        <color indexed="23"/>
      </top>
      <bottom style="thin">
        <color indexed="55"/>
      </bottom>
      <diagonal/>
    </border>
    <border>
      <left style="thin">
        <color indexed="55"/>
      </left>
      <right style="thin">
        <color indexed="64"/>
      </right>
      <top style="thin">
        <color indexed="23"/>
      </top>
      <bottom style="thin">
        <color indexed="55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168" fontId="1" fillId="0" borderId="0" applyFont="0" applyFill="0" applyBorder="0" applyAlignment="0" applyProtection="0"/>
  </cellStyleXfs>
  <cellXfs count="261">
    <xf numFmtId="0" fontId="0" fillId="0" borderId="0" xfId="0"/>
    <xf numFmtId="0" fontId="3" fillId="0" borderId="0" xfId="0" applyFont="1" applyProtection="1">
      <protection locked="0"/>
    </xf>
    <xf numFmtId="0" fontId="8" fillId="0" borderId="0" xfId="0" applyFont="1" applyAlignment="1" applyProtection="1">
      <alignment horizontal="center"/>
      <protection locked="0"/>
    </xf>
    <xf numFmtId="0" fontId="8" fillId="0" borderId="0" xfId="0" applyFont="1" applyProtection="1"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Fill="1" applyBorder="1" applyProtection="1">
      <protection locked="0"/>
    </xf>
    <xf numFmtId="0" fontId="6" fillId="0" borderId="0" xfId="0" applyFont="1" applyFill="1" applyBorder="1" applyProtection="1">
      <protection locked="0"/>
    </xf>
    <xf numFmtId="0" fontId="0" fillId="0" borderId="0" xfId="0" applyFill="1" applyAlignment="1" applyProtection="1">
      <alignment horizontal="center"/>
      <protection locked="0"/>
    </xf>
    <xf numFmtId="0" fontId="6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0" fontId="4" fillId="0" borderId="2" xfId="0" applyFont="1" applyFill="1" applyBorder="1" applyAlignment="1" applyProtection="1"/>
    <xf numFmtId="166" fontId="4" fillId="0" borderId="3" xfId="0" applyNumberFormat="1" applyFont="1" applyFill="1" applyBorder="1" applyAlignment="1" applyProtection="1">
      <alignment horizontal="center"/>
    </xf>
    <xf numFmtId="0" fontId="4" fillId="0" borderId="4" xfId="0" applyFont="1" applyFill="1" applyBorder="1" applyAlignment="1" applyProtection="1"/>
    <xf numFmtId="166" fontId="4" fillId="0" borderId="5" xfId="0" applyNumberFormat="1" applyFont="1" applyFill="1" applyBorder="1" applyAlignment="1" applyProtection="1">
      <alignment horizontal="center"/>
    </xf>
    <xf numFmtId="0" fontId="4" fillId="0" borderId="6" xfId="0" applyFont="1" applyFill="1" applyBorder="1" applyAlignment="1" applyProtection="1"/>
    <xf numFmtId="166" fontId="4" fillId="0" borderId="7" xfId="0" applyNumberFormat="1" applyFont="1" applyBorder="1" applyAlignment="1" applyProtection="1">
      <alignment horizontal="center"/>
    </xf>
    <xf numFmtId="165" fontId="10" fillId="0" borderId="4" xfId="0" applyNumberFormat="1" applyFont="1" applyBorder="1" applyAlignment="1" applyProtection="1">
      <alignment horizontal="left" vertical="center"/>
    </xf>
    <xf numFmtId="165" fontId="10" fillId="0" borderId="2" xfId="0" applyNumberFormat="1" applyFont="1" applyBorder="1" applyAlignment="1" applyProtection="1">
      <alignment horizontal="left" vertical="center"/>
    </xf>
    <xf numFmtId="0" fontId="10" fillId="0" borderId="8" xfId="0" applyFont="1" applyBorder="1" applyAlignment="1" applyProtection="1">
      <alignment horizontal="center" vertical="center"/>
    </xf>
    <xf numFmtId="0" fontId="10" fillId="0" borderId="8" xfId="0" applyFont="1" applyBorder="1" applyAlignment="1" applyProtection="1">
      <alignment vertical="center"/>
    </xf>
    <xf numFmtId="0" fontId="11" fillId="0" borderId="8" xfId="0" applyFont="1" applyBorder="1" applyAlignment="1" applyProtection="1">
      <alignment vertical="center"/>
    </xf>
    <xf numFmtId="0" fontId="11" fillId="0" borderId="0" xfId="0" applyFont="1" applyAlignment="1" applyProtection="1">
      <alignment horizontal="center"/>
      <protection locked="0"/>
    </xf>
    <xf numFmtId="0" fontId="10" fillId="0" borderId="9" xfId="0" applyFont="1" applyBorder="1" applyAlignment="1" applyProtection="1">
      <alignment horizontal="center" vertical="center"/>
    </xf>
    <xf numFmtId="0" fontId="10" fillId="0" borderId="9" xfId="0" applyFont="1" applyBorder="1" applyAlignment="1" applyProtection="1">
      <alignment vertical="center"/>
    </xf>
    <xf numFmtId="0" fontId="11" fillId="0" borderId="9" xfId="0" applyFont="1" applyBorder="1" applyAlignment="1" applyProtection="1">
      <alignment vertical="center"/>
    </xf>
    <xf numFmtId="165" fontId="10" fillId="0" borderId="6" xfId="0" applyNumberFormat="1" applyFont="1" applyBorder="1" applyAlignment="1" applyProtection="1">
      <alignment horizontal="left" vertical="center"/>
    </xf>
    <xf numFmtId="0" fontId="10" fillId="0" borderId="10" xfId="0" applyFont="1" applyBorder="1" applyAlignment="1" applyProtection="1">
      <alignment horizontal="center" vertical="center"/>
    </xf>
    <xf numFmtId="0" fontId="10" fillId="0" borderId="10" xfId="0" applyFont="1" applyBorder="1" applyAlignment="1" applyProtection="1">
      <alignment vertical="center"/>
    </xf>
    <xf numFmtId="0" fontId="11" fillId="0" borderId="10" xfId="0" applyFont="1" applyBorder="1" applyAlignment="1" applyProtection="1">
      <alignment vertical="center"/>
    </xf>
    <xf numFmtId="14" fontId="8" fillId="0" borderId="0" xfId="0" applyNumberFormat="1" applyFont="1" applyAlignment="1" applyProtection="1">
      <alignment horizontal="center"/>
      <protection locked="0"/>
    </xf>
    <xf numFmtId="0" fontId="8" fillId="2" borderId="0" xfId="0" applyFont="1" applyFill="1" applyProtection="1">
      <protection locked="0"/>
    </xf>
    <xf numFmtId="0" fontId="0" fillId="0" borderId="0" xfId="0" applyBorder="1" applyProtection="1">
      <protection locked="0"/>
    </xf>
    <xf numFmtId="0" fontId="8" fillId="0" borderId="0" xfId="0" applyFont="1" applyAlignment="1" applyProtection="1">
      <alignment horizontal="center"/>
    </xf>
    <xf numFmtId="0" fontId="8" fillId="0" borderId="0" xfId="0" applyFont="1" applyProtection="1"/>
    <xf numFmtId="0" fontId="3" fillId="0" borderId="0" xfId="0" applyFont="1" applyProtection="1"/>
    <xf numFmtId="0" fontId="8" fillId="0" borderId="0" xfId="0" applyFont="1" applyFill="1" applyProtection="1"/>
    <xf numFmtId="0" fontId="8" fillId="0" borderId="0" xfId="0" applyFont="1" applyFill="1" applyAlignment="1" applyProtection="1">
      <alignment horizontal="center"/>
    </xf>
    <xf numFmtId="0" fontId="0" fillId="0" borderId="0" xfId="0" applyFill="1" applyBorder="1"/>
    <xf numFmtId="0" fontId="0" fillId="0" borderId="0" xfId="0" applyFill="1"/>
    <xf numFmtId="0" fontId="16" fillId="0" borderId="0" xfId="0" applyFont="1" applyFill="1" applyBorder="1"/>
    <xf numFmtId="0" fontId="4" fillId="0" borderId="11" xfId="0" applyFont="1" applyBorder="1" applyAlignment="1">
      <alignment horizontal="center"/>
    </xf>
    <xf numFmtId="0" fontId="0" fillId="3" borderId="11" xfId="0" applyFill="1" applyBorder="1"/>
    <xf numFmtId="0" fontId="0" fillId="0" borderId="12" xfId="0" applyBorder="1"/>
    <xf numFmtId="0" fontId="0" fillId="4" borderId="11" xfId="0" applyFill="1" applyBorder="1"/>
    <xf numFmtId="0" fontId="0" fillId="0" borderId="11" xfId="0" applyBorder="1"/>
    <xf numFmtId="0" fontId="0" fillId="5" borderId="11" xfId="0" applyFill="1" applyBorder="1"/>
    <xf numFmtId="0" fontId="0" fillId="6" borderId="11" xfId="0" applyFill="1" applyBorder="1"/>
    <xf numFmtId="0" fontId="0" fillId="7" borderId="11" xfId="0" applyFill="1" applyBorder="1"/>
    <xf numFmtId="0" fontId="0" fillId="8" borderId="11" xfId="0" applyFill="1" applyBorder="1"/>
    <xf numFmtId="0" fontId="0" fillId="9" borderId="11" xfId="0" applyFill="1" applyBorder="1"/>
    <xf numFmtId="0" fontId="0" fillId="10" borderId="11" xfId="0" applyFill="1" applyBorder="1"/>
    <xf numFmtId="0" fontId="0" fillId="11" borderId="11" xfId="0" applyFill="1" applyBorder="1"/>
    <xf numFmtId="0" fontId="0" fillId="12" borderId="11" xfId="0" applyFill="1" applyBorder="1"/>
    <xf numFmtId="0" fontId="0" fillId="13" borderId="11" xfId="0" applyFill="1" applyBorder="1"/>
    <xf numFmtId="0" fontId="0" fillId="14" borderId="11" xfId="0" applyFill="1" applyBorder="1"/>
    <xf numFmtId="0" fontId="0" fillId="15" borderId="11" xfId="0" applyFill="1" applyBorder="1"/>
    <xf numFmtId="0" fontId="0" fillId="16" borderId="11" xfId="0" applyFill="1" applyBorder="1"/>
    <xf numFmtId="0" fontId="0" fillId="17" borderId="11" xfId="0" applyFill="1" applyBorder="1"/>
    <xf numFmtId="0" fontId="0" fillId="18" borderId="11" xfId="0" applyFill="1" applyBorder="1"/>
    <xf numFmtId="0" fontId="0" fillId="19" borderId="11" xfId="0" applyFill="1" applyBorder="1"/>
    <xf numFmtId="0" fontId="0" fillId="20" borderId="11" xfId="0" applyFill="1" applyBorder="1"/>
    <xf numFmtId="0" fontId="0" fillId="21" borderId="11" xfId="0" applyFill="1" applyBorder="1"/>
    <xf numFmtId="0" fontId="0" fillId="22" borderId="11" xfId="0" applyFill="1" applyBorder="1"/>
    <xf numFmtId="0" fontId="0" fillId="23" borderId="11" xfId="0" applyFill="1" applyBorder="1"/>
    <xf numFmtId="0" fontId="0" fillId="24" borderId="11" xfId="0" applyFill="1" applyBorder="1"/>
    <xf numFmtId="0" fontId="0" fillId="25" borderId="11" xfId="0" applyFill="1" applyBorder="1"/>
    <xf numFmtId="0" fontId="0" fillId="26" borderId="11" xfId="0" applyFill="1" applyBorder="1"/>
    <xf numFmtId="0" fontId="0" fillId="27" borderId="11" xfId="0" applyFill="1" applyBorder="1"/>
    <xf numFmtId="0" fontId="0" fillId="28" borderId="11" xfId="0" applyFill="1" applyBorder="1"/>
    <xf numFmtId="0" fontId="0" fillId="29" borderId="11" xfId="0" applyFill="1" applyBorder="1"/>
    <xf numFmtId="0" fontId="0" fillId="30" borderId="11" xfId="0" applyFill="1" applyBorder="1"/>
    <xf numFmtId="0" fontId="0" fillId="31" borderId="11" xfId="0" applyFill="1" applyBorder="1"/>
    <xf numFmtId="0" fontId="0" fillId="32" borderId="11" xfId="0" applyFill="1" applyBorder="1"/>
    <xf numFmtId="0" fontId="0" fillId="33" borderId="11" xfId="0" applyFill="1" applyBorder="1"/>
    <xf numFmtId="0" fontId="0" fillId="34" borderId="11" xfId="0" applyFill="1" applyBorder="1"/>
    <xf numFmtId="0" fontId="0" fillId="35" borderId="11" xfId="0" applyFill="1" applyBorder="1"/>
    <xf numFmtId="0" fontId="0" fillId="36" borderId="11" xfId="0" applyFill="1" applyBorder="1"/>
    <xf numFmtId="0" fontId="0" fillId="37" borderId="11" xfId="0" applyFill="1" applyBorder="1"/>
    <xf numFmtId="0" fontId="0" fillId="38" borderId="11" xfId="0" applyFill="1" applyBorder="1"/>
    <xf numFmtId="0" fontId="0" fillId="39" borderId="11" xfId="0" applyFill="1" applyBorder="1"/>
    <xf numFmtId="0" fontId="0" fillId="40" borderId="11" xfId="0" applyFill="1" applyBorder="1"/>
    <xf numFmtId="0" fontId="0" fillId="41" borderId="11" xfId="0" applyFill="1" applyBorder="1"/>
    <xf numFmtId="0" fontId="0" fillId="42" borderId="11" xfId="0" applyFill="1" applyBorder="1"/>
    <xf numFmtId="0" fontId="0" fillId="43" borderId="11" xfId="0" applyFill="1" applyBorder="1"/>
    <xf numFmtId="0" fontId="0" fillId="44" borderId="11" xfId="0" applyFill="1" applyBorder="1"/>
    <xf numFmtId="0" fontId="0" fillId="45" borderId="11" xfId="0" applyFill="1" applyBorder="1"/>
    <xf numFmtId="0" fontId="0" fillId="46" borderId="11" xfId="0" applyFill="1" applyBorder="1"/>
    <xf numFmtId="0" fontId="0" fillId="47" borderId="11" xfId="0" applyFill="1" applyBorder="1"/>
    <xf numFmtId="0" fontId="0" fillId="48" borderId="11" xfId="0" applyFill="1" applyBorder="1"/>
    <xf numFmtId="0" fontId="0" fillId="49" borderId="11" xfId="0" applyFill="1" applyBorder="1"/>
    <xf numFmtId="0" fontId="0" fillId="50" borderId="11" xfId="0" applyFill="1" applyBorder="1"/>
    <xf numFmtId="0" fontId="0" fillId="51" borderId="11" xfId="0" applyFill="1" applyBorder="1"/>
    <xf numFmtId="0" fontId="0" fillId="52" borderId="11" xfId="0" applyFill="1" applyBorder="1"/>
    <xf numFmtId="0" fontId="0" fillId="53" borderId="11" xfId="0" applyFill="1" applyBorder="1"/>
    <xf numFmtId="0" fontId="0" fillId="54" borderId="11" xfId="0" applyFill="1" applyBorder="1"/>
    <xf numFmtId="0" fontId="0" fillId="55" borderId="11" xfId="0" applyFill="1" applyBorder="1"/>
    <xf numFmtId="0" fontId="0" fillId="56" borderId="11" xfId="0" applyFill="1" applyBorder="1"/>
    <xf numFmtId="0" fontId="0" fillId="57" borderId="11" xfId="0" applyFill="1" applyBorder="1"/>
    <xf numFmtId="0" fontId="17" fillId="0" borderId="0" xfId="0" applyFont="1" applyAlignment="1" applyProtection="1">
      <alignment horizontal="center"/>
      <protection locked="0"/>
    </xf>
    <xf numFmtId="167" fontId="18" fillId="0" borderId="0" xfId="0" applyNumberFormat="1" applyFont="1" applyBorder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center"/>
    </xf>
    <xf numFmtId="0" fontId="20" fillId="0" borderId="0" xfId="0" applyFont="1" applyFill="1" applyBorder="1" applyAlignment="1" applyProtection="1">
      <alignment horizontal="center"/>
      <protection locked="0"/>
    </xf>
    <xf numFmtId="0" fontId="19" fillId="0" borderId="0" xfId="0" applyFont="1" applyFill="1" applyAlignment="1" applyProtection="1">
      <alignment horizontal="center"/>
    </xf>
    <xf numFmtId="0" fontId="17" fillId="0" borderId="0" xfId="0" applyFont="1" applyFill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/>
    </xf>
    <xf numFmtId="0" fontId="21" fillId="0" borderId="0" xfId="0" applyFont="1" applyProtection="1">
      <protection locked="0"/>
    </xf>
    <xf numFmtId="0" fontId="14" fillId="0" borderId="0" xfId="0" applyFont="1" applyFill="1" applyBorder="1" applyAlignment="1" applyProtection="1">
      <alignment horizontal="center" vertical="center"/>
    </xf>
    <xf numFmtId="0" fontId="22" fillId="0" borderId="0" xfId="0" quotePrefix="1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0" fillId="30" borderId="0" xfId="0" applyFill="1" applyProtection="1">
      <protection locked="0"/>
    </xf>
    <xf numFmtId="0" fontId="0" fillId="30" borderId="0" xfId="0" applyFill="1" applyBorder="1" applyProtection="1">
      <protection locked="0"/>
    </xf>
    <xf numFmtId="0" fontId="4" fillId="25" borderId="13" xfId="0" applyFont="1" applyFill="1" applyBorder="1" applyAlignment="1" applyProtection="1">
      <alignment vertical="center"/>
    </xf>
    <xf numFmtId="0" fontId="23" fillId="0" borderId="0" xfId="0" applyFont="1" applyAlignment="1" applyProtection="1">
      <alignment horizontal="center" vertical="center"/>
      <protection locked="0"/>
    </xf>
    <xf numFmtId="0" fontId="24" fillId="0" borderId="0" xfId="0" applyFont="1" applyAlignment="1" applyProtection="1">
      <alignment horizontal="center" vertical="center"/>
      <protection locked="0"/>
    </xf>
    <xf numFmtId="0" fontId="23" fillId="0" borderId="0" xfId="0" applyFont="1" applyFill="1" applyBorder="1" applyAlignment="1" applyProtection="1">
      <alignment horizontal="center" vertical="center"/>
      <protection locked="0"/>
    </xf>
    <xf numFmtId="0" fontId="23" fillId="2" borderId="0" xfId="0" applyFont="1" applyFill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170" fontId="0" fillId="0" borderId="0" xfId="0" applyNumberFormat="1" applyAlignment="1" applyProtection="1">
      <alignment horizontal="center"/>
      <protection locked="0"/>
    </xf>
    <xf numFmtId="169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left" indent="1"/>
      <protection locked="0"/>
    </xf>
    <xf numFmtId="0" fontId="4" fillId="25" borderId="14" xfId="0" applyFont="1" applyFill="1" applyBorder="1" applyAlignment="1" applyProtection="1">
      <alignment vertical="center"/>
    </xf>
    <xf numFmtId="0" fontId="25" fillId="0" borderId="0" xfId="0" applyFont="1" applyAlignment="1" applyProtection="1">
      <alignment horizontal="center"/>
      <protection locked="0"/>
    </xf>
    <xf numFmtId="174" fontId="4" fillId="0" borderId="0" xfId="0" applyNumberFormat="1" applyFont="1" applyAlignment="1" applyProtection="1">
      <alignment horizontal="center" vertical="center"/>
      <protection locked="0"/>
    </xf>
    <xf numFmtId="171" fontId="4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0" fillId="0" borderId="1" xfId="0" applyNumberFormat="1" applyFill="1" applyBorder="1" applyAlignment="1" applyProtection="1">
      <alignment vertical="center"/>
      <protection locked="0"/>
    </xf>
    <xf numFmtId="0" fontId="0" fillId="0" borderId="1" xfId="0" applyNumberFormat="1" applyBorder="1" applyAlignment="1" applyProtection="1">
      <alignment vertical="center"/>
      <protection locked="0"/>
    </xf>
    <xf numFmtId="170" fontId="0" fillId="0" borderId="1" xfId="0" applyNumberFormat="1" applyBorder="1" applyAlignment="1" applyProtection="1">
      <alignment vertical="center"/>
      <protection locked="0"/>
    </xf>
    <xf numFmtId="173" fontId="8" fillId="0" borderId="1" xfId="0" quotePrefix="1" applyNumberFormat="1" applyFont="1" applyFill="1" applyBorder="1" applyAlignment="1">
      <alignment horizontal="center"/>
    </xf>
    <xf numFmtId="0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NumberFormat="1" applyFill="1" applyBorder="1" applyAlignment="1" applyProtection="1">
      <alignment horizontal="center" vertical="center"/>
      <protection locked="0"/>
    </xf>
    <xf numFmtId="169" fontId="0" fillId="0" borderId="1" xfId="0" applyNumberFormat="1" applyBorder="1" applyAlignment="1" applyProtection="1">
      <alignment horizontal="center" vertical="center"/>
      <protection locked="0"/>
    </xf>
    <xf numFmtId="0" fontId="1" fillId="0" borderId="15" xfId="0" applyNumberFormat="1" applyFont="1" applyBorder="1" applyAlignment="1" applyProtection="1">
      <alignment horizontal="center" vertical="center"/>
      <protection locked="0"/>
    </xf>
    <xf numFmtId="169" fontId="0" fillId="0" borderId="1" xfId="0" applyNumberFormat="1" applyFill="1" applyBorder="1" applyAlignment="1" applyProtection="1">
      <alignment horizontal="center" vertical="center"/>
      <protection locked="0"/>
    </xf>
    <xf numFmtId="0" fontId="31" fillId="0" borderId="0" xfId="0" applyFont="1" applyAlignment="1" applyProtection="1">
      <alignment horizontal="center" vertical="center"/>
    </xf>
    <xf numFmtId="14" fontId="31" fillId="0" borderId="0" xfId="0" applyNumberFormat="1" applyFont="1" applyFill="1" applyAlignment="1" applyProtection="1">
      <alignment horizontal="center" vertical="center"/>
    </xf>
    <xf numFmtId="0" fontId="0" fillId="0" borderId="16" xfId="0" applyNumberFormat="1" applyFill="1" applyBorder="1" applyAlignment="1" applyProtection="1">
      <alignment vertical="center"/>
      <protection locked="0"/>
    </xf>
    <xf numFmtId="0" fontId="0" fillId="0" borderId="16" xfId="0" applyNumberFormat="1" applyBorder="1" applyAlignment="1" applyProtection="1">
      <alignment vertical="center"/>
      <protection locked="0"/>
    </xf>
    <xf numFmtId="170" fontId="0" fillId="0" borderId="16" xfId="0" applyNumberFormat="1" applyBorder="1" applyAlignment="1" applyProtection="1">
      <alignment vertical="center"/>
      <protection locked="0"/>
    </xf>
    <xf numFmtId="0" fontId="0" fillId="0" borderId="16" xfId="0" applyNumberFormat="1" applyBorder="1" applyAlignment="1" applyProtection="1">
      <alignment horizontal="center" vertical="center"/>
      <protection locked="0"/>
    </xf>
    <xf numFmtId="0" fontId="0" fillId="0" borderId="16" xfId="0" applyNumberFormat="1" applyFill="1" applyBorder="1" applyAlignment="1" applyProtection="1">
      <alignment horizontal="center" vertical="center"/>
      <protection locked="0"/>
    </xf>
    <xf numFmtId="169" fontId="0" fillId="0" borderId="16" xfId="0" applyNumberFormat="1" applyBorder="1" applyAlignment="1" applyProtection="1">
      <alignment horizontal="center" vertical="center"/>
      <protection locked="0"/>
    </xf>
    <xf numFmtId="0" fontId="1" fillId="0" borderId="17" xfId="0" applyNumberFormat="1" applyFont="1" applyBorder="1" applyAlignment="1" applyProtection="1">
      <alignment horizontal="center" vertical="center"/>
      <protection locked="0"/>
    </xf>
    <xf numFmtId="173" fontId="8" fillId="0" borderId="16" xfId="0" quotePrefix="1" applyNumberFormat="1" applyFont="1" applyFill="1" applyBorder="1" applyAlignment="1">
      <alignment horizontal="center"/>
    </xf>
    <xf numFmtId="0" fontId="0" fillId="0" borderId="18" xfId="0" applyNumberFormat="1" applyFill="1" applyBorder="1" applyAlignment="1" applyProtection="1">
      <alignment vertical="center"/>
      <protection locked="0"/>
    </xf>
    <xf numFmtId="0" fontId="0" fillId="0" borderId="18" xfId="0" applyNumberFormat="1" applyBorder="1" applyAlignment="1" applyProtection="1">
      <alignment vertical="center"/>
      <protection locked="0"/>
    </xf>
    <xf numFmtId="170" fontId="0" fillId="0" borderId="18" xfId="0" applyNumberFormat="1" applyBorder="1" applyAlignment="1" applyProtection="1">
      <alignment vertical="center"/>
      <protection locked="0"/>
    </xf>
    <xf numFmtId="0" fontId="0" fillId="0" borderId="18" xfId="0" applyNumberFormat="1" applyBorder="1" applyAlignment="1" applyProtection="1">
      <alignment horizontal="center" vertical="center"/>
      <protection locked="0"/>
    </xf>
    <xf numFmtId="0" fontId="0" fillId="0" borderId="18" xfId="0" applyNumberFormat="1" applyFill="1" applyBorder="1" applyAlignment="1" applyProtection="1">
      <alignment horizontal="center" vertical="center"/>
      <protection locked="0"/>
    </xf>
    <xf numFmtId="169" fontId="0" fillId="0" borderId="18" xfId="0" applyNumberFormat="1" applyBorder="1" applyAlignment="1" applyProtection="1">
      <alignment horizontal="center" vertical="center"/>
      <protection locked="0"/>
    </xf>
    <xf numFmtId="0" fontId="1" fillId="0" borderId="19" xfId="0" applyNumberFormat="1" applyFont="1" applyBorder="1" applyAlignment="1" applyProtection="1">
      <alignment horizontal="center" vertical="center"/>
      <protection locked="0"/>
    </xf>
    <xf numFmtId="0" fontId="4" fillId="17" borderId="1" xfId="0" applyNumberFormat="1" applyFont="1" applyFill="1" applyBorder="1" applyAlignment="1" applyProtection="1">
      <alignment horizontal="center" vertical="center"/>
      <protection locked="0"/>
    </xf>
    <xf numFmtId="0" fontId="4" fillId="17" borderId="15" xfId="0" applyNumberFormat="1" applyFont="1" applyFill="1" applyBorder="1" applyAlignment="1" applyProtection="1">
      <alignment horizontal="center" vertical="center"/>
      <protection locked="0"/>
    </xf>
    <xf numFmtId="1" fontId="3" fillId="0" borderId="0" xfId="0" applyNumberFormat="1" applyFont="1" applyFill="1" applyAlignment="1" applyProtection="1">
      <alignment horizontal="center"/>
    </xf>
    <xf numFmtId="0" fontId="38" fillId="30" borderId="0" xfId="0" applyFont="1" applyFill="1" applyProtection="1">
      <protection locked="0"/>
    </xf>
    <xf numFmtId="1" fontId="39" fillId="25" borderId="11" xfId="0" applyNumberFormat="1" applyFont="1" applyFill="1" applyBorder="1" applyAlignment="1" applyProtection="1">
      <alignment horizontal="center" vertical="center"/>
    </xf>
    <xf numFmtId="14" fontId="39" fillId="13" borderId="11" xfId="0" applyNumberFormat="1" applyFont="1" applyFill="1" applyBorder="1" applyAlignment="1" applyProtection="1">
      <alignment horizontal="center" vertical="center"/>
    </xf>
    <xf numFmtId="173" fontId="39" fillId="33" borderId="11" xfId="0" applyNumberFormat="1" applyFont="1" applyFill="1" applyBorder="1" applyAlignment="1" applyProtection="1">
      <alignment horizontal="center" vertical="center"/>
    </xf>
    <xf numFmtId="173" fontId="39" fillId="31" borderId="11" xfId="0" applyNumberFormat="1" applyFont="1" applyFill="1" applyBorder="1" applyAlignment="1" applyProtection="1">
      <alignment horizontal="center" vertical="center"/>
    </xf>
    <xf numFmtId="0" fontId="38" fillId="30" borderId="0" xfId="0" applyFont="1" applyFill="1" applyBorder="1" applyProtection="1">
      <protection locked="0"/>
    </xf>
    <xf numFmtId="0" fontId="39" fillId="30" borderId="0" xfId="0" applyFont="1" applyFill="1" applyBorder="1" applyAlignment="1" applyProtection="1">
      <alignment horizontal="center" vertical="center"/>
      <protection locked="0"/>
    </xf>
    <xf numFmtId="170" fontId="39" fillId="30" borderId="0" xfId="0" applyNumberFormat="1" applyFont="1" applyFill="1" applyBorder="1" applyAlignment="1" applyProtection="1">
      <alignment horizontal="center" vertical="center"/>
      <protection locked="0"/>
    </xf>
    <xf numFmtId="0" fontId="40" fillId="0" borderId="0" xfId="0" applyFont="1" applyProtection="1">
      <protection locked="0"/>
    </xf>
    <xf numFmtId="0" fontId="30" fillId="0" borderId="0" xfId="0" applyFont="1" applyProtection="1">
      <protection locked="0"/>
    </xf>
    <xf numFmtId="0" fontId="4" fillId="14" borderId="20" xfId="0" applyFont="1" applyFill="1" applyBorder="1" applyAlignment="1" applyProtection="1">
      <alignment horizontal="centerContinuous" vertical="center"/>
      <protection locked="0"/>
    </xf>
    <xf numFmtId="0" fontId="4" fillId="14" borderId="13" xfId="0" applyFont="1" applyFill="1" applyBorder="1" applyAlignment="1" applyProtection="1">
      <alignment horizontal="centerContinuous" vertical="center"/>
      <protection locked="0"/>
    </xf>
    <xf numFmtId="0" fontId="41" fillId="14" borderId="13" xfId="0" applyFont="1" applyFill="1" applyBorder="1" applyAlignment="1" applyProtection="1">
      <alignment horizontal="centerContinuous" vertical="center"/>
      <protection locked="0"/>
    </xf>
    <xf numFmtId="0" fontId="42" fillId="14" borderId="13" xfId="0" applyFont="1" applyFill="1" applyBorder="1" applyAlignment="1" applyProtection="1">
      <alignment horizontal="centerContinuous" vertical="center"/>
      <protection locked="0"/>
    </xf>
    <xf numFmtId="0" fontId="4" fillId="14" borderId="14" xfId="0" applyFont="1" applyFill="1" applyBorder="1" applyAlignment="1" applyProtection="1">
      <alignment horizontal="centerContinuous"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30" borderId="11" xfId="0" applyFont="1" applyFill="1" applyBorder="1" applyAlignment="1" applyProtection="1">
      <alignment horizontal="center" vertical="center"/>
    </xf>
    <xf numFmtId="0" fontId="4" fillId="30" borderId="21" xfId="0" applyFont="1" applyFill="1" applyBorder="1" applyAlignment="1" applyProtection="1">
      <alignment horizontal="center" vertical="center"/>
    </xf>
    <xf numFmtId="0" fontId="41" fillId="30" borderId="11" xfId="0" applyFont="1" applyFill="1" applyBorder="1" applyAlignment="1" applyProtection="1">
      <alignment horizontal="centerContinuous" vertical="center"/>
      <protection locked="0"/>
    </xf>
    <xf numFmtId="0" fontId="40" fillId="30" borderId="13" xfId="0" applyFont="1" applyFill="1" applyBorder="1" applyAlignment="1" applyProtection="1">
      <alignment horizontal="centerContinuous" vertical="center"/>
      <protection locked="0"/>
    </xf>
    <xf numFmtId="0" fontId="40" fillId="30" borderId="11" xfId="0" applyFont="1" applyFill="1" applyBorder="1" applyAlignment="1" applyProtection="1">
      <alignment horizontal="centerContinuous" vertical="center"/>
      <protection locked="0"/>
    </xf>
    <xf numFmtId="0" fontId="43" fillId="0" borderId="0" xfId="0" applyFont="1" applyAlignment="1" applyProtection="1">
      <alignment horizontal="center" vertical="center"/>
    </xf>
    <xf numFmtId="171" fontId="39" fillId="17" borderId="11" xfId="0" applyNumberFormat="1" applyFont="1" applyFill="1" applyBorder="1" applyAlignment="1" applyProtection="1">
      <alignment horizontal="right" vertical="center" indent="1"/>
      <protection locked="0"/>
    </xf>
    <xf numFmtId="0" fontId="38" fillId="0" borderId="0" xfId="0" applyFont="1" applyProtection="1">
      <protection locked="0"/>
    </xf>
    <xf numFmtId="0" fontId="38" fillId="0" borderId="0" xfId="0" applyFont="1" applyAlignment="1" applyProtection="1">
      <alignment horizontal="center" vertical="center"/>
      <protection locked="0"/>
    </xf>
    <xf numFmtId="0" fontId="39" fillId="15" borderId="11" xfId="0" applyFont="1" applyFill="1" applyBorder="1" applyAlignment="1" applyProtection="1">
      <alignment horizontal="center" vertical="center"/>
    </xf>
    <xf numFmtId="173" fontId="39" fillId="15" borderId="11" xfId="0" applyNumberFormat="1" applyFont="1" applyFill="1" applyBorder="1" applyAlignment="1" applyProtection="1">
      <alignment horizontal="center" vertical="center"/>
    </xf>
    <xf numFmtId="175" fontId="39" fillId="15" borderId="11" xfId="0" applyNumberFormat="1" applyFont="1" applyFill="1" applyBorder="1" applyAlignment="1" applyProtection="1">
      <alignment horizontal="center" vertical="center"/>
    </xf>
    <xf numFmtId="176" fontId="39" fillId="15" borderId="11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right" indent="1"/>
    </xf>
    <xf numFmtId="0" fontId="44" fillId="0" borderId="0" xfId="0" applyFont="1" applyProtection="1">
      <protection locked="0"/>
    </xf>
    <xf numFmtId="0" fontId="44" fillId="0" borderId="13" xfId="0" applyFont="1" applyBorder="1" applyProtection="1">
      <protection locked="0"/>
    </xf>
    <xf numFmtId="0" fontId="0" fillId="53" borderId="20" xfId="0" applyFill="1" applyBorder="1" applyProtection="1">
      <protection locked="0"/>
    </xf>
    <xf numFmtId="0" fontId="0" fillId="53" borderId="13" xfId="0" applyFill="1" applyBorder="1" applyProtection="1">
      <protection locked="0"/>
    </xf>
    <xf numFmtId="0" fontId="0" fillId="53" borderId="14" xfId="0" applyFill="1" applyBorder="1" applyProtection="1">
      <protection locked="0"/>
    </xf>
    <xf numFmtId="0" fontId="38" fillId="53" borderId="13" xfId="0" applyFont="1" applyFill="1" applyBorder="1" applyAlignment="1" applyProtection="1">
      <alignment horizontal="centerContinuous" vertical="center"/>
      <protection locked="0"/>
    </xf>
    <xf numFmtId="0" fontId="39" fillId="53" borderId="13" xfId="0" applyFont="1" applyFill="1" applyBorder="1" applyAlignment="1" applyProtection="1">
      <alignment horizontal="centerContinuous" vertical="center"/>
      <protection locked="0"/>
    </xf>
    <xf numFmtId="0" fontId="38" fillId="53" borderId="14" xfId="0" applyFont="1" applyFill="1" applyBorder="1" applyAlignment="1" applyProtection="1">
      <alignment horizontal="centerContinuous" vertical="center"/>
      <protection locked="0"/>
    </xf>
    <xf numFmtId="1" fontId="39" fillId="31" borderId="20" xfId="0" applyNumberFormat="1" applyFont="1" applyFill="1" applyBorder="1" applyAlignment="1" applyProtection="1">
      <alignment horizontal="center" vertical="center"/>
    </xf>
    <xf numFmtId="172" fontId="39" fillId="31" borderId="22" xfId="0" applyNumberFormat="1" applyFont="1" applyFill="1" applyBorder="1" applyAlignment="1" applyProtection="1">
      <alignment horizontal="centerContinuous" vertical="center"/>
    </xf>
    <xf numFmtId="0" fontId="38" fillId="31" borderId="13" xfId="0" applyFont="1" applyFill="1" applyBorder="1" applyAlignment="1" applyProtection="1">
      <alignment horizontal="centerContinuous" vertical="center"/>
    </xf>
    <xf numFmtId="170" fontId="39" fillId="31" borderId="14" xfId="0" applyNumberFormat="1" applyFont="1" applyFill="1" applyBorder="1" applyAlignment="1" applyProtection="1">
      <alignment horizontal="centerContinuous" vertical="center"/>
    </xf>
    <xf numFmtId="0" fontId="38" fillId="53" borderId="23" xfId="0" applyFont="1" applyFill="1" applyBorder="1" applyProtection="1">
      <protection locked="0"/>
    </xf>
    <xf numFmtId="0" fontId="38" fillId="53" borderId="24" xfId="0" applyFont="1" applyFill="1" applyBorder="1" applyProtection="1">
      <protection locked="0"/>
    </xf>
    <xf numFmtId="164" fontId="39" fillId="53" borderId="25" xfId="0" applyNumberFormat="1" applyFont="1" applyFill="1" applyBorder="1" applyAlignment="1" applyProtection="1">
      <alignment vertical="center"/>
      <protection locked="0"/>
    </xf>
    <xf numFmtId="0" fontId="0" fillId="53" borderId="0" xfId="0" applyFill="1" applyProtection="1">
      <protection locked="0"/>
    </xf>
    <xf numFmtId="0" fontId="38" fillId="53" borderId="0" xfId="0" applyFont="1" applyFill="1" applyBorder="1" applyProtection="1">
      <protection locked="0"/>
    </xf>
    <xf numFmtId="0" fontId="38" fillId="53" borderId="25" xfId="0" applyFont="1" applyFill="1" applyBorder="1" applyProtection="1">
      <protection locked="0"/>
    </xf>
    <xf numFmtId="0" fontId="38" fillId="53" borderId="26" xfId="0" applyFont="1" applyFill="1" applyBorder="1" applyProtection="1">
      <protection locked="0"/>
    </xf>
    <xf numFmtId="0" fontId="38" fillId="53" borderId="27" xfId="0" applyFont="1" applyFill="1" applyBorder="1" applyProtection="1">
      <protection locked="0"/>
    </xf>
    <xf numFmtId="0" fontId="38" fillId="53" borderId="28" xfId="0" applyFont="1" applyFill="1" applyBorder="1" applyProtection="1">
      <protection locked="0"/>
    </xf>
    <xf numFmtId="0" fontId="38" fillId="53" borderId="29" xfId="0" applyFont="1" applyFill="1" applyBorder="1" applyProtection="1">
      <protection locked="0"/>
    </xf>
    <xf numFmtId="0" fontId="38" fillId="53" borderId="30" xfId="0" applyFont="1" applyFill="1" applyBorder="1" applyProtection="1">
      <protection locked="0"/>
    </xf>
    <xf numFmtId="0" fontId="45" fillId="53" borderId="0" xfId="0" applyFont="1" applyFill="1" applyBorder="1" applyAlignment="1" applyProtection="1">
      <alignment vertical="center"/>
      <protection locked="0"/>
    </xf>
    <xf numFmtId="0" fontId="45" fillId="53" borderId="20" xfId="0" applyFont="1" applyFill="1" applyBorder="1" applyAlignment="1" applyProtection="1">
      <alignment horizontal="centerContinuous" vertical="center"/>
      <protection locked="0"/>
    </xf>
    <xf numFmtId="0" fontId="15" fillId="0" borderId="0" xfId="0" applyFont="1" applyFill="1" applyBorder="1" applyAlignment="1" applyProtection="1">
      <alignment horizontal="center" vertical="center"/>
    </xf>
    <xf numFmtId="0" fontId="41" fillId="58" borderId="20" xfId="0" applyFont="1" applyFill="1" applyBorder="1" applyAlignment="1" applyProtection="1">
      <alignment horizontal="centerContinuous" vertical="center"/>
    </xf>
    <xf numFmtId="0" fontId="41" fillId="58" borderId="13" xfId="0" applyFont="1" applyFill="1" applyBorder="1" applyAlignment="1" applyProtection="1">
      <alignment horizontal="centerContinuous" vertical="center"/>
    </xf>
    <xf numFmtId="0" fontId="41" fillId="58" borderId="14" xfId="0" applyFont="1" applyFill="1" applyBorder="1" applyAlignment="1" applyProtection="1">
      <alignment horizontal="centerContinuous" vertical="center"/>
    </xf>
    <xf numFmtId="0" fontId="4" fillId="25" borderId="20" xfId="0" applyFont="1" applyFill="1" applyBorder="1" applyAlignment="1" applyProtection="1">
      <alignment horizontal="center" vertical="center"/>
    </xf>
    <xf numFmtId="0" fontId="4" fillId="25" borderId="13" xfId="0" applyFont="1" applyFill="1" applyBorder="1" applyAlignment="1" applyProtection="1">
      <alignment horizontal="center" vertical="center"/>
    </xf>
    <xf numFmtId="0" fontId="4" fillId="25" borderId="14" xfId="0" applyFont="1" applyFill="1" applyBorder="1" applyAlignment="1" applyProtection="1">
      <alignment horizontal="center" vertical="center"/>
    </xf>
    <xf numFmtId="0" fontId="10" fillId="0" borderId="33" xfId="0" applyFont="1" applyBorder="1" applyAlignment="1" applyProtection="1">
      <alignment horizontal="center" vertical="center"/>
      <protection locked="0"/>
    </xf>
    <xf numFmtId="0" fontId="10" fillId="0" borderId="34" xfId="0" applyFont="1" applyBorder="1" applyAlignment="1" applyProtection="1">
      <alignment horizontal="center" vertical="center"/>
      <protection locked="0"/>
    </xf>
    <xf numFmtId="0" fontId="10" fillId="0" borderId="31" xfId="0" applyFont="1" applyBorder="1" applyAlignment="1" applyProtection="1">
      <alignment horizontal="center" vertical="center"/>
      <protection locked="0"/>
    </xf>
    <xf numFmtId="0" fontId="10" fillId="0" borderId="32" xfId="0" applyFont="1" applyBorder="1" applyAlignment="1" applyProtection="1">
      <alignment horizontal="center" vertical="center"/>
      <protection locked="0"/>
    </xf>
    <xf numFmtId="14" fontId="5" fillId="15" borderId="35" xfId="0" applyNumberFormat="1" applyFont="1" applyFill="1" applyBorder="1" applyAlignment="1" applyProtection="1">
      <alignment horizontal="center" vertical="center"/>
    </xf>
    <xf numFmtId="14" fontId="5" fillId="15" borderId="36" xfId="0" applyNumberFormat="1" applyFont="1" applyFill="1" applyBorder="1" applyAlignment="1" applyProtection="1">
      <alignment horizontal="center" vertical="center"/>
    </xf>
    <xf numFmtId="14" fontId="5" fillId="15" borderId="37" xfId="0" applyNumberFormat="1" applyFont="1" applyFill="1" applyBorder="1" applyAlignment="1" applyProtection="1">
      <alignment horizontal="center" vertical="center"/>
    </xf>
    <xf numFmtId="0" fontId="10" fillId="0" borderId="31" xfId="0" applyFont="1" applyFill="1" applyBorder="1" applyAlignment="1" applyProtection="1">
      <alignment horizontal="center" vertical="center"/>
      <protection locked="0"/>
    </xf>
    <xf numFmtId="0" fontId="10" fillId="0" borderId="32" xfId="0" applyFont="1" applyFill="1" applyBorder="1" applyAlignment="1" applyProtection="1">
      <alignment horizontal="center" vertical="center"/>
      <protection locked="0"/>
    </xf>
    <xf numFmtId="0" fontId="10" fillId="0" borderId="38" xfId="0" applyFont="1" applyBorder="1" applyAlignment="1" applyProtection="1">
      <alignment horizontal="center" vertical="center"/>
      <protection locked="0"/>
    </xf>
    <xf numFmtId="0" fontId="10" fillId="0" borderId="39" xfId="0" applyFont="1" applyBorder="1" applyAlignment="1" applyProtection="1">
      <alignment horizontal="center" vertical="center"/>
      <protection locked="0"/>
    </xf>
    <xf numFmtId="14" fontId="5" fillId="13" borderId="35" xfId="0" applyNumberFormat="1" applyFont="1" applyFill="1" applyBorder="1" applyAlignment="1" applyProtection="1">
      <alignment horizontal="center" vertical="center"/>
    </xf>
    <xf numFmtId="14" fontId="5" fillId="13" borderId="36" xfId="0" applyNumberFormat="1" applyFont="1" applyFill="1" applyBorder="1" applyAlignment="1" applyProtection="1">
      <alignment horizontal="center" vertical="center"/>
    </xf>
    <xf numFmtId="14" fontId="5" fillId="13" borderId="37" xfId="0" applyNumberFormat="1" applyFont="1" applyFill="1" applyBorder="1" applyAlignment="1" applyProtection="1">
      <alignment horizontal="center" vertical="center"/>
    </xf>
    <xf numFmtId="0" fontId="9" fillId="45" borderId="35" xfId="0" applyFont="1" applyFill="1" applyBorder="1" applyAlignment="1" applyProtection="1">
      <alignment horizontal="center" vertical="center"/>
      <protection locked="0"/>
    </xf>
    <xf numFmtId="0" fontId="9" fillId="45" borderId="37" xfId="0" applyFont="1" applyFill="1" applyBorder="1" applyAlignment="1" applyProtection="1">
      <alignment horizontal="center" vertical="center"/>
      <protection locked="0"/>
    </xf>
    <xf numFmtId="14" fontId="5" fillId="25" borderId="35" xfId="0" applyNumberFormat="1" applyFont="1" applyFill="1" applyBorder="1" applyAlignment="1" applyProtection="1">
      <alignment horizontal="center" vertical="center"/>
    </xf>
    <xf numFmtId="14" fontId="5" fillId="25" borderId="36" xfId="0" applyNumberFormat="1" applyFont="1" applyFill="1" applyBorder="1" applyAlignment="1" applyProtection="1">
      <alignment horizontal="center" vertical="center"/>
    </xf>
    <xf numFmtId="14" fontId="5" fillId="25" borderId="37" xfId="0" applyNumberFormat="1" applyFont="1" applyFill="1" applyBorder="1" applyAlignment="1" applyProtection="1">
      <alignment horizontal="center" vertical="center"/>
    </xf>
    <xf numFmtId="0" fontId="10" fillId="0" borderId="33" xfId="0" applyFont="1" applyFill="1" applyBorder="1" applyAlignment="1" applyProtection="1">
      <alignment horizontal="center" vertical="center"/>
      <protection locked="0"/>
    </xf>
    <xf numFmtId="0" fontId="10" fillId="0" borderId="34" xfId="0" applyFont="1" applyFill="1" applyBorder="1" applyAlignment="1" applyProtection="1">
      <alignment horizontal="center" vertical="center"/>
      <protection locked="0"/>
    </xf>
    <xf numFmtId="0" fontId="4" fillId="17" borderId="23" xfId="0" applyFont="1" applyFill="1" applyBorder="1" applyAlignment="1" applyProtection="1">
      <alignment horizontal="center" vertical="center" wrapText="1"/>
    </xf>
    <xf numFmtId="0" fontId="4" fillId="17" borderId="24" xfId="0" applyFont="1" applyFill="1" applyBorder="1" applyAlignment="1" applyProtection="1">
      <alignment horizontal="center" vertical="center"/>
    </xf>
    <xf numFmtId="0" fontId="4" fillId="17" borderId="28" xfId="0" applyFont="1" applyFill="1" applyBorder="1" applyAlignment="1" applyProtection="1">
      <alignment horizontal="center" vertical="center"/>
    </xf>
    <xf numFmtId="0" fontId="4" fillId="17" borderId="26" xfId="0" applyFont="1" applyFill="1" applyBorder="1" applyAlignment="1" applyProtection="1">
      <alignment horizontal="center" vertical="center"/>
    </xf>
    <xf numFmtId="0" fontId="4" fillId="17" borderId="27" xfId="0" applyFont="1" applyFill="1" applyBorder="1" applyAlignment="1" applyProtection="1">
      <alignment horizontal="center" vertical="center"/>
    </xf>
    <xf numFmtId="0" fontId="4" fillId="17" borderId="30" xfId="0" applyFont="1" applyFill="1" applyBorder="1" applyAlignment="1" applyProtection="1">
      <alignment horizontal="center" vertical="center"/>
    </xf>
    <xf numFmtId="0" fontId="12" fillId="17" borderId="23" xfId="0" applyNumberFormat="1" applyFont="1" applyFill="1" applyBorder="1" applyAlignment="1" applyProtection="1">
      <alignment horizontal="center" vertical="center"/>
      <protection locked="0"/>
    </xf>
    <xf numFmtId="0" fontId="12" fillId="17" borderId="24" xfId="0" applyNumberFormat="1" applyFont="1" applyFill="1" applyBorder="1" applyAlignment="1" applyProtection="1">
      <alignment horizontal="center" vertical="center"/>
      <protection locked="0"/>
    </xf>
    <xf numFmtId="0" fontId="12" fillId="17" borderId="28" xfId="0" applyNumberFormat="1" applyFont="1" applyFill="1" applyBorder="1" applyAlignment="1" applyProtection="1">
      <alignment horizontal="center" vertical="center"/>
      <protection locked="0"/>
    </xf>
    <xf numFmtId="0" fontId="12" fillId="17" borderId="26" xfId="0" applyNumberFormat="1" applyFont="1" applyFill="1" applyBorder="1" applyAlignment="1" applyProtection="1">
      <alignment horizontal="center" vertical="center"/>
      <protection locked="0"/>
    </xf>
    <xf numFmtId="0" fontId="12" fillId="17" borderId="27" xfId="0" applyNumberFormat="1" applyFont="1" applyFill="1" applyBorder="1" applyAlignment="1" applyProtection="1">
      <alignment horizontal="center" vertical="center"/>
      <protection locked="0"/>
    </xf>
    <xf numFmtId="0" fontId="12" fillId="17" borderId="30" xfId="0" applyNumberFormat="1" applyFont="1" applyFill="1" applyBorder="1" applyAlignment="1" applyProtection="1">
      <alignment horizontal="center" vertical="center"/>
      <protection locked="0"/>
    </xf>
    <xf numFmtId="14" fontId="5" fillId="17" borderId="35" xfId="0" applyNumberFormat="1" applyFont="1" applyFill="1" applyBorder="1" applyAlignment="1" applyProtection="1">
      <alignment horizontal="center" vertical="center"/>
    </xf>
    <xf numFmtId="14" fontId="5" fillId="17" borderId="36" xfId="0" applyNumberFormat="1" applyFont="1" applyFill="1" applyBorder="1" applyAlignment="1" applyProtection="1">
      <alignment horizontal="center" vertical="center"/>
    </xf>
    <xf numFmtId="14" fontId="5" fillId="17" borderId="37" xfId="0" applyNumberFormat="1" applyFont="1" applyFill="1" applyBorder="1" applyAlignment="1" applyProtection="1">
      <alignment horizontal="center" vertical="center"/>
    </xf>
    <xf numFmtId="0" fontId="5" fillId="17" borderId="20" xfId="0" applyFont="1" applyFill="1" applyBorder="1" applyAlignment="1">
      <alignment horizontal="center"/>
    </xf>
    <xf numFmtId="0" fontId="5" fillId="17" borderId="13" xfId="0" applyFont="1" applyFill="1" applyBorder="1" applyAlignment="1">
      <alignment horizontal="center"/>
    </xf>
    <xf numFmtId="0" fontId="5" fillId="17" borderId="14" xfId="0" applyFont="1" applyFill="1" applyBorder="1" applyAlignment="1">
      <alignment horizontal="center"/>
    </xf>
    <xf numFmtId="173" fontId="8" fillId="0" borderId="1" xfId="0" quotePrefix="1" applyNumberFormat="1" applyFont="1" applyFill="1" applyBorder="1" applyAlignment="1" applyProtection="1">
      <alignment horizontal="center"/>
      <protection locked="0"/>
    </xf>
    <xf numFmtId="173" fontId="8" fillId="0" borderId="1" xfId="0" applyNumberFormat="1" applyFont="1" applyFill="1" applyBorder="1" applyAlignment="1">
      <alignment horizontal="center"/>
    </xf>
    <xf numFmtId="173" fontId="8" fillId="0" borderId="18" xfId="0" applyNumberFormat="1" applyFont="1" applyFill="1" applyBorder="1" applyAlignment="1">
      <alignment horizontal="center"/>
    </xf>
  </cellXfs>
  <cellStyles count="2">
    <cellStyle name="Euro" xfId="1"/>
    <cellStyle name="Normal" xfId="0" builtinId="0"/>
  </cellStyles>
  <dxfs count="71">
    <dxf>
      <font>
        <condense val="0"/>
        <extend val="0"/>
        <color indexed="41"/>
      </font>
    </dxf>
    <dxf>
      <font>
        <condense val="0"/>
        <extend val="0"/>
        <color auto="1"/>
      </font>
    </dxf>
    <dxf>
      <font>
        <condense val="0"/>
        <extend val="0"/>
        <color auto="1"/>
      </font>
      <fill>
        <patternFill>
          <bgColor indexed="31"/>
        </patternFill>
      </fill>
    </dxf>
    <dxf>
      <font>
        <condense val="0"/>
        <extend val="0"/>
        <color indexed="55"/>
      </font>
    </dxf>
    <dxf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ont>
        <b/>
        <i val="0"/>
        <condense val="0"/>
        <extend val="0"/>
        <color auto="1"/>
      </font>
      <fill>
        <patternFill>
          <bgColor indexed="47"/>
        </patternFill>
      </fill>
    </dxf>
    <dxf>
      <font>
        <condense val="0"/>
        <extend val="0"/>
        <color indexed="42"/>
      </font>
    </dxf>
    <dxf>
      <font>
        <b/>
        <i val="0"/>
        <condense val="0"/>
        <extend val="0"/>
        <color auto="1"/>
      </font>
      <fill>
        <patternFill>
          <bgColor indexed="47"/>
        </patternFill>
      </fill>
    </dxf>
    <dxf>
      <font>
        <condense val="0"/>
        <extend val="0"/>
        <color indexed="42"/>
      </font>
    </dxf>
    <dxf>
      <font>
        <b/>
        <i val="0"/>
        <condense val="0"/>
        <extend val="0"/>
        <color auto="1"/>
      </font>
      <fill>
        <patternFill>
          <bgColor indexed="47"/>
        </patternFill>
      </fill>
    </dxf>
    <dxf>
      <font>
        <condense val="0"/>
        <extend val="0"/>
        <color indexed="42"/>
      </font>
    </dxf>
    <dxf>
      <font>
        <b/>
        <i val="0"/>
        <condense val="0"/>
        <extend val="0"/>
        <color auto="1"/>
      </font>
      <fill>
        <patternFill>
          <bgColor indexed="47"/>
        </patternFill>
      </fill>
    </dxf>
    <dxf>
      <font>
        <condense val="0"/>
        <extend val="0"/>
        <color indexed="42"/>
      </font>
    </dxf>
    <dxf>
      <font>
        <b/>
        <i val="0"/>
        <condense val="0"/>
        <extend val="0"/>
        <color auto="1"/>
      </font>
      <fill>
        <patternFill>
          <bgColor indexed="47"/>
        </patternFill>
      </fill>
    </dxf>
    <dxf>
      <font>
        <condense val="0"/>
        <extend val="0"/>
        <color indexed="42"/>
      </font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  <color indexed="43"/>
      </font>
      <fill>
        <patternFill>
          <bgColor indexed="21"/>
        </patternFill>
      </fill>
    </dxf>
    <dxf>
      <font>
        <b/>
        <i val="0"/>
        <condense val="0"/>
        <extend val="0"/>
        <color auto="1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40</xdr:row>
      <xdr:rowOff>104775</xdr:rowOff>
    </xdr:from>
    <xdr:to>
      <xdr:col>7</xdr:col>
      <xdr:colOff>657225</xdr:colOff>
      <xdr:row>42</xdr:row>
      <xdr:rowOff>38100</xdr:rowOff>
    </xdr:to>
    <xdr:sp macro="[0]!année" textlink="">
      <xdr:nvSpPr>
        <xdr:cNvPr id="108545" name="AutoShape 42"/>
        <xdr:cNvSpPr>
          <a:spLocks noChangeArrowheads="1"/>
        </xdr:cNvSpPr>
      </xdr:nvSpPr>
      <xdr:spPr bwMode="auto">
        <a:xfrm>
          <a:off x="3829050" y="6943725"/>
          <a:ext cx="2162175" cy="323850"/>
        </a:xfrm>
        <a:prstGeom prst="roundRect">
          <a:avLst>
            <a:gd name="adj" fmla="val 16667"/>
          </a:avLst>
        </a:prstGeom>
        <a:solidFill>
          <a:srgbClr val="FFFFFF"/>
        </a:solidFill>
        <a:ln w="25400">
          <a:solidFill>
            <a:srgbClr val="FF6600"/>
          </a:solidFill>
          <a:round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VERS CALENDRIER</a:t>
          </a:r>
        </a:p>
      </xdr:txBody>
    </xdr:sp>
    <xdr:clientData/>
  </xdr:twoCellAnchor>
  <xdr:twoCellAnchor>
    <xdr:from>
      <xdr:col>14</xdr:col>
      <xdr:colOff>409575</xdr:colOff>
      <xdr:row>40</xdr:row>
      <xdr:rowOff>104775</xdr:rowOff>
    </xdr:from>
    <xdr:to>
      <xdr:col>16</xdr:col>
      <xdr:colOff>752475</xdr:colOff>
      <xdr:row>42</xdr:row>
      <xdr:rowOff>38100</xdr:rowOff>
    </xdr:to>
    <xdr:sp macro="[0]!liste" textlink="">
      <xdr:nvSpPr>
        <xdr:cNvPr id="108546" name="AutoShape 42"/>
        <xdr:cNvSpPr>
          <a:spLocks noChangeArrowheads="1"/>
        </xdr:cNvSpPr>
      </xdr:nvSpPr>
      <xdr:spPr bwMode="auto">
        <a:xfrm>
          <a:off x="11087100" y="6943725"/>
          <a:ext cx="2162175" cy="323850"/>
        </a:xfrm>
        <a:prstGeom prst="roundRect">
          <a:avLst>
            <a:gd name="adj" fmla="val 16667"/>
          </a:avLst>
        </a:prstGeom>
        <a:solidFill>
          <a:srgbClr val="FFFFFF"/>
        </a:solidFill>
        <a:ln w="25400">
          <a:solidFill>
            <a:srgbClr val="FF6600"/>
          </a:solidFill>
          <a:round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VERS LISTE</a:t>
          </a:r>
        </a:p>
      </xdr:txBody>
    </xdr:sp>
    <xdr:clientData/>
  </xdr:twoCellAnchor>
  <xdr:twoCellAnchor>
    <xdr:from>
      <xdr:col>6</xdr:col>
      <xdr:colOff>0</xdr:colOff>
      <xdr:row>7</xdr:row>
      <xdr:rowOff>104775</xdr:rowOff>
    </xdr:from>
    <xdr:to>
      <xdr:col>17</xdr:col>
      <xdr:colOff>9525</xdr:colOff>
      <xdr:row>29</xdr:row>
      <xdr:rowOff>95250</xdr:rowOff>
    </xdr:to>
    <xdr:sp macro="[0]!sauvegarde" textlink="">
      <xdr:nvSpPr>
        <xdr:cNvPr id="108547" name="WordArt 83" descr="Bois moyen"/>
        <xdr:cNvSpPr>
          <a:spLocks noChangeArrowheads="1" noChangeShapeType="1" noTextEdit="1"/>
        </xdr:cNvSpPr>
      </xdr:nvSpPr>
      <xdr:spPr bwMode="auto">
        <a:xfrm>
          <a:off x="4572000" y="1362075"/>
          <a:ext cx="8696325" cy="3676650"/>
        </a:xfrm>
        <a:prstGeom prst="rect">
          <a:avLst/>
        </a:prstGeom>
      </xdr:spPr>
      <xdr:txBody>
        <a:bodyPr vertOverflow="clip" wrap="none" lIns="91440" tIns="45720" rIns="91440" bIns="45720" fromWordArt="1" anchor="t" upright="1">
          <a:prstTxWarp prst="textDeflate">
            <a:avLst>
              <a:gd name="adj" fmla="val 18750"/>
            </a:avLst>
          </a:prstTxWarp>
        </a:bodyPr>
        <a:lstStyle/>
        <a:p>
          <a:pPr algn="ctr" rtl="0"/>
          <a:r>
            <a:rPr lang="fr-FR" sz="3600" kern="10" spc="0">
              <a:ln w="19050">
                <a:solidFill>
                  <a:srgbClr val="000000"/>
                </a:solidFill>
                <a:round/>
                <a:headEnd/>
                <a:tailEnd/>
              </a:ln>
              <a:gradFill rotWithShape="1">
                <a:gsLst>
                  <a:gs pos="0">
                    <a:srgbClr val="000000"/>
                  </a:gs>
                  <a:gs pos="100000">
                    <a:srgbClr val="FF0000"/>
                  </a:gs>
                </a:gsLst>
                <a:path path="rect">
                  <a:fillToRect l="50000" t="50000" r="50000" b="50000"/>
                </a:path>
              </a:gradFill>
              <a:effectLst>
                <a:outerShdw dist="35921" dir="2700000" sy="50000" rotWithShape="0">
                  <a:srgbClr val="875B0D">
                    <a:alpha val="70000"/>
                  </a:srgbClr>
                </a:outerShdw>
              </a:effectLst>
              <a:latin typeface="Arial Black"/>
            </a:rPr>
            <a:t>CLUB</a:t>
          </a:r>
        </a:p>
        <a:p>
          <a:pPr algn="ctr" rtl="0"/>
          <a:r>
            <a:rPr lang="fr-FR" sz="3600" kern="10" spc="0">
              <a:ln w="19050">
                <a:solidFill>
                  <a:srgbClr val="000000"/>
                </a:solidFill>
                <a:round/>
                <a:headEnd/>
                <a:tailEnd/>
              </a:ln>
              <a:gradFill rotWithShape="1">
                <a:gsLst>
                  <a:gs pos="0">
                    <a:srgbClr val="000000"/>
                  </a:gs>
                  <a:gs pos="100000">
                    <a:srgbClr val="FF0000"/>
                  </a:gs>
                </a:gsLst>
                <a:path path="rect">
                  <a:fillToRect l="50000" t="50000" r="50000" b="50000"/>
                </a:path>
              </a:gradFill>
              <a:effectLst>
                <a:outerShdw dist="35921" dir="2700000" sy="50000" rotWithShape="0">
                  <a:srgbClr val="875B0D">
                    <a:alpha val="70000"/>
                  </a:srgbClr>
                </a:outerShdw>
              </a:effectLst>
              <a:latin typeface="Arial Black"/>
            </a:rPr>
            <a:t>BONNE HUMEUR</a:t>
          </a:r>
        </a:p>
      </xdr:txBody>
    </xdr:sp>
    <xdr:clientData/>
  </xdr:twoCellAnchor>
  <xdr:twoCellAnchor>
    <xdr:from>
      <xdr:col>10</xdr:col>
      <xdr:colOff>133350</xdr:colOff>
      <xdr:row>40</xdr:row>
      <xdr:rowOff>114300</xdr:rowOff>
    </xdr:from>
    <xdr:to>
      <xdr:col>12</xdr:col>
      <xdr:colOff>590550</xdr:colOff>
      <xdr:row>42</xdr:row>
      <xdr:rowOff>47625</xdr:rowOff>
    </xdr:to>
    <xdr:sp macro="[0]!Formulaire.Formulaire" textlink="">
      <xdr:nvSpPr>
        <xdr:cNvPr id="108548" name="AutoShape 42"/>
        <xdr:cNvSpPr>
          <a:spLocks noChangeArrowheads="1"/>
        </xdr:cNvSpPr>
      </xdr:nvSpPr>
      <xdr:spPr bwMode="auto">
        <a:xfrm>
          <a:off x="7762875" y="6953250"/>
          <a:ext cx="1990725" cy="323850"/>
        </a:xfrm>
        <a:prstGeom prst="roundRect">
          <a:avLst>
            <a:gd name="adj" fmla="val 16667"/>
          </a:avLst>
        </a:prstGeom>
        <a:solidFill>
          <a:srgbClr val="FFFFFF"/>
        </a:solidFill>
        <a:ln w="25400">
          <a:solidFill>
            <a:srgbClr val="FF6600"/>
          </a:solidFill>
          <a:round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NOUVEAU MEMBRE</a:t>
          </a:r>
        </a:p>
      </xdr:txBody>
    </xdr:sp>
    <xdr:clientData/>
  </xdr:twoCellAnchor>
  <xdr:twoCellAnchor editAs="oneCell">
    <xdr:from>
      <xdr:col>9</xdr:col>
      <xdr:colOff>438150</xdr:colOff>
      <xdr:row>3</xdr:row>
      <xdr:rowOff>133350</xdr:rowOff>
    </xdr:from>
    <xdr:to>
      <xdr:col>10</xdr:col>
      <xdr:colOff>381000</xdr:colOff>
      <xdr:row>8</xdr:row>
      <xdr:rowOff>66675</xdr:rowOff>
    </xdr:to>
    <xdr:pic macro="[0]!Temps_passe">
      <xdr:nvPicPr>
        <xdr:cNvPr id="108555" name="Picture 6" descr="4912b4f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305675" y="619125"/>
          <a:ext cx="704850" cy="93345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28575</xdr:rowOff>
    </xdr:from>
    <xdr:to>
      <xdr:col>1</xdr:col>
      <xdr:colOff>457200</xdr:colOff>
      <xdr:row>0</xdr:row>
      <xdr:rowOff>238125</xdr:rowOff>
    </xdr:to>
    <xdr:sp macro="[0]!PLUS" textlink="">
      <xdr:nvSpPr>
        <xdr:cNvPr id="3107" name="AutoShape 17"/>
        <xdr:cNvSpPr>
          <a:spLocks noChangeArrowheads="1"/>
        </xdr:cNvSpPr>
      </xdr:nvSpPr>
      <xdr:spPr bwMode="auto">
        <a:xfrm>
          <a:off x="247650" y="28575"/>
          <a:ext cx="447675" cy="209550"/>
        </a:xfrm>
        <a:prstGeom prst="flowChartAlternateProcess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6</xdr:col>
      <xdr:colOff>142875</xdr:colOff>
      <xdr:row>0</xdr:row>
      <xdr:rowOff>28575</xdr:rowOff>
    </xdr:from>
    <xdr:to>
      <xdr:col>6</xdr:col>
      <xdr:colOff>590550</xdr:colOff>
      <xdr:row>0</xdr:row>
      <xdr:rowOff>238125</xdr:rowOff>
    </xdr:to>
    <xdr:sp macro="[0]!MOINS" textlink="">
      <xdr:nvSpPr>
        <xdr:cNvPr id="3108" name="AutoShape 18"/>
        <xdr:cNvSpPr>
          <a:spLocks noChangeArrowheads="1"/>
        </xdr:cNvSpPr>
      </xdr:nvSpPr>
      <xdr:spPr bwMode="auto">
        <a:xfrm>
          <a:off x="1295400" y="28575"/>
          <a:ext cx="447675" cy="209550"/>
        </a:xfrm>
        <a:prstGeom prst="flowChartAlternateProcess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5</xdr:row>
      <xdr:rowOff>0</xdr:rowOff>
    </xdr:from>
    <xdr:to>
      <xdr:col>4</xdr:col>
      <xdr:colOff>733425</xdr:colOff>
      <xdr:row>28</xdr:row>
      <xdr:rowOff>9525</xdr:rowOff>
    </xdr:to>
    <xdr:pic macro="[0]!ACCUEIL">
      <xdr:nvPicPr>
        <xdr:cNvPr id="109570" name="Picture 1" descr="4912b4f7[1]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33625" y="1057275"/>
          <a:ext cx="2971800" cy="47625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I/AppData/Local/Microsoft/Windows/Temporary%20Internet%20Files/Content.IE5/TSVW3G6N/Sav%20semain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I/AppData/Local/Microsoft/Windows/Temporary%20Internet%20Files/Content.IE5/TSVW3G6N/Cong&#233;%20Bernard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012"/>
      <sheetName val="Feuil1"/>
      <sheetName val="Feuil2"/>
      <sheetName val="#REF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Congés"/>
      <sheetName val="1er semestre"/>
      <sheetName val="2eme semestre"/>
      <sheetName val="Feriés et vacances"/>
    </sheetNames>
    <sheetDataSet>
      <sheetData sheetId="0"/>
      <sheetData sheetId="1"/>
      <sheetData sheetId="2"/>
      <sheetData sheetId="3"/>
      <sheetData sheetId="4">
        <row r="2">
          <cell r="E2">
            <v>40931</v>
          </cell>
        </row>
        <row r="3">
          <cell r="E3">
            <v>40932</v>
          </cell>
        </row>
        <row r="4">
          <cell r="E4">
            <v>40933</v>
          </cell>
        </row>
        <row r="5">
          <cell r="E5">
            <v>40934</v>
          </cell>
        </row>
        <row r="6">
          <cell r="E6">
            <v>40935</v>
          </cell>
        </row>
        <row r="7">
          <cell r="E7">
            <v>40992</v>
          </cell>
        </row>
        <row r="8">
          <cell r="E8">
            <v>40993</v>
          </cell>
        </row>
        <row r="9">
          <cell r="E9">
            <v>40994</v>
          </cell>
        </row>
        <row r="10">
          <cell r="E10">
            <v>40995</v>
          </cell>
        </row>
        <row r="11">
          <cell r="E11">
            <v>41038</v>
          </cell>
        </row>
        <row r="12">
          <cell r="E12">
            <v>41039</v>
          </cell>
        </row>
        <row r="13">
          <cell r="E13">
            <v>41040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AK98"/>
  <sheetViews>
    <sheetView showGridLines="0" tabSelected="1" zoomScale="85" zoomScaleNormal="85" workbookViewId="0">
      <selection activeCell="D32" sqref="D32"/>
    </sheetView>
  </sheetViews>
  <sheetFormatPr baseColWidth="10" defaultRowHeight="12.75"/>
  <cols>
    <col min="1" max="8" width="11.42578125" style="6"/>
    <col min="9" max="9" width="11.5703125" style="6" bestFit="1" customWidth="1"/>
    <col min="10" max="11" width="11.42578125" style="6"/>
    <col min="12" max="12" width="11.5703125" style="6" bestFit="1" customWidth="1"/>
    <col min="13" max="13" width="11.28515625" style="6" customWidth="1"/>
    <col min="14" max="15" width="11.42578125" style="6"/>
    <col min="16" max="16" width="15.85546875" style="6" bestFit="1" customWidth="1"/>
    <col min="17" max="17" width="11.42578125" style="6"/>
    <col min="18" max="18" width="13.140625" style="6" bestFit="1" customWidth="1"/>
    <col min="19" max="25" width="11.42578125" style="6"/>
    <col min="26" max="31" width="11.42578125" style="12"/>
    <col min="32" max="16384" width="11.42578125" style="6"/>
  </cols>
  <sheetData>
    <row r="1" spans="1:35" ht="12.75" customHeight="1">
      <c r="A1" s="112"/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  <c r="AA1" s="112"/>
      <c r="AF1" s="12"/>
      <c r="AG1" s="12"/>
      <c r="AH1" s="12"/>
      <c r="AI1" s="12"/>
    </row>
    <row r="2" spans="1:35">
      <c r="A2" s="112"/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F2" s="12"/>
      <c r="AG2" s="12"/>
      <c r="AH2" s="12"/>
      <c r="AI2" s="12"/>
    </row>
    <row r="3" spans="1:35">
      <c r="A3" s="112"/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F3" s="12"/>
      <c r="AG3" s="12"/>
      <c r="AH3" s="12"/>
      <c r="AI3" s="12"/>
    </row>
    <row r="4" spans="1:35" ht="14.25">
      <c r="A4" s="112"/>
      <c r="B4" s="112"/>
      <c r="C4" s="157"/>
      <c r="D4" s="199"/>
      <c r="E4" s="200"/>
      <c r="F4" s="200"/>
      <c r="G4" s="200"/>
      <c r="H4" s="200"/>
      <c r="I4" s="200"/>
      <c r="J4" s="200"/>
      <c r="K4" s="200"/>
      <c r="L4" s="200"/>
      <c r="M4" s="200"/>
      <c r="N4" s="200"/>
      <c r="O4" s="200"/>
      <c r="P4" s="200"/>
      <c r="Q4" s="200"/>
      <c r="R4" s="200"/>
      <c r="S4" s="207"/>
      <c r="T4" s="157"/>
      <c r="U4" s="112"/>
      <c r="V4" s="112"/>
      <c r="W4" s="112"/>
      <c r="X4" s="112"/>
      <c r="Y4" s="112"/>
      <c r="Z4" s="112"/>
      <c r="AA4" s="112"/>
      <c r="AF4" s="12"/>
      <c r="AG4" s="12"/>
      <c r="AH4" s="12"/>
      <c r="AI4" s="12"/>
    </row>
    <row r="5" spans="1:35" ht="18" customHeight="1">
      <c r="A5" s="112"/>
      <c r="B5" s="112"/>
      <c r="C5" s="157"/>
      <c r="D5" s="201"/>
      <c r="E5" s="210" t="s">
        <v>133</v>
      </c>
      <c r="F5" s="202"/>
      <c r="G5" s="203"/>
      <c r="H5" s="158">
        <v>38</v>
      </c>
      <c r="I5" s="203"/>
      <c r="J5" s="203"/>
      <c r="K5" s="203"/>
      <c r="L5" s="203"/>
      <c r="M5" s="210" t="s">
        <v>137</v>
      </c>
      <c r="N5" s="203"/>
      <c r="O5" s="203"/>
      <c r="P5" s="159">
        <v>17874</v>
      </c>
      <c r="Q5" s="203"/>
      <c r="R5" s="160">
        <f ca="1">DATEDIF(P5,TODAY(),"y")</f>
        <v>67</v>
      </c>
      <c r="S5" s="208"/>
      <c r="T5" s="157"/>
      <c r="U5" s="112"/>
      <c r="V5" s="112"/>
      <c r="W5" s="112"/>
      <c r="X5" s="112"/>
      <c r="Y5" s="112"/>
      <c r="Z5" s="112"/>
      <c r="AA5" s="112"/>
      <c r="AF5" s="12"/>
      <c r="AG5" s="12"/>
      <c r="AH5" s="12"/>
      <c r="AI5" s="12"/>
    </row>
    <row r="6" spans="1:35" ht="14.25">
      <c r="A6" s="112"/>
      <c r="B6" s="112"/>
      <c r="C6" s="157"/>
      <c r="D6" s="204"/>
      <c r="E6" s="203"/>
      <c r="F6" s="203"/>
      <c r="G6" s="203"/>
      <c r="H6" s="203"/>
      <c r="I6" s="203"/>
      <c r="J6" s="203"/>
      <c r="K6" s="203"/>
      <c r="L6" s="203"/>
      <c r="M6" s="203"/>
      <c r="N6" s="203"/>
      <c r="O6" s="203"/>
      <c r="P6" s="203"/>
      <c r="Q6" s="203"/>
      <c r="R6" s="203"/>
      <c r="S6" s="208"/>
      <c r="T6" s="157"/>
      <c r="U6" s="112"/>
      <c r="V6" s="112"/>
      <c r="W6" s="112"/>
      <c r="X6" s="112"/>
      <c r="Y6" s="112"/>
      <c r="Z6" s="112"/>
      <c r="AA6" s="112"/>
      <c r="AF6" s="12"/>
      <c r="AG6" s="12"/>
      <c r="AH6" s="12"/>
      <c r="AI6" s="12"/>
    </row>
    <row r="7" spans="1:35" ht="14.25">
      <c r="A7" s="112"/>
      <c r="B7" s="112"/>
      <c r="C7" s="157"/>
      <c r="D7" s="204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8"/>
      <c r="T7" s="157"/>
      <c r="U7" s="112"/>
      <c r="V7" s="112"/>
      <c r="W7" s="112"/>
      <c r="X7" s="112"/>
      <c r="Y7" s="112"/>
      <c r="Z7" s="112"/>
      <c r="AA7" s="112"/>
      <c r="AF7" s="12"/>
      <c r="AG7" s="12"/>
      <c r="AH7" s="12"/>
      <c r="AI7" s="12"/>
    </row>
    <row r="8" spans="1:35" ht="18" customHeight="1">
      <c r="A8" s="112"/>
      <c r="B8" s="112"/>
      <c r="C8" s="157"/>
      <c r="D8" s="204"/>
      <c r="E8" s="210" t="s">
        <v>142</v>
      </c>
      <c r="F8" s="202"/>
      <c r="G8" s="203"/>
      <c r="H8" s="158">
        <v>3</v>
      </c>
      <c r="I8" s="203"/>
      <c r="J8" s="203"/>
      <c r="K8" s="203"/>
      <c r="L8" s="203"/>
      <c r="M8" s="210" t="s">
        <v>138</v>
      </c>
      <c r="N8" s="203"/>
      <c r="O8" s="203"/>
      <c r="P8" s="159">
        <v>7387</v>
      </c>
      <c r="Q8" s="203"/>
      <c r="R8" s="161">
        <f ca="1">DATEDIF(P8,TODAY(),"y")</f>
        <v>95</v>
      </c>
      <c r="S8" s="208"/>
      <c r="T8" s="157"/>
      <c r="U8" s="112"/>
      <c r="V8" s="112"/>
      <c r="W8" s="112"/>
      <c r="X8" s="112"/>
      <c r="Y8" s="112"/>
      <c r="Z8" s="112"/>
      <c r="AA8" s="112"/>
      <c r="AF8" s="12"/>
      <c r="AG8" s="12"/>
      <c r="AH8" s="12"/>
      <c r="AI8" s="12"/>
    </row>
    <row r="9" spans="1:35" ht="14.25">
      <c r="A9" s="112"/>
      <c r="B9" s="112"/>
      <c r="C9" s="157"/>
      <c r="D9" s="205"/>
      <c r="E9" s="206"/>
      <c r="F9" s="206"/>
      <c r="G9" s="206"/>
      <c r="H9" s="206"/>
      <c r="I9" s="206"/>
      <c r="J9" s="206"/>
      <c r="K9" s="206"/>
      <c r="L9" s="206"/>
      <c r="M9" s="206"/>
      <c r="N9" s="206"/>
      <c r="O9" s="206"/>
      <c r="P9" s="206"/>
      <c r="Q9" s="206"/>
      <c r="R9" s="206"/>
      <c r="S9" s="209"/>
      <c r="T9" s="157"/>
      <c r="U9" s="112"/>
      <c r="V9" s="112"/>
      <c r="W9" s="112"/>
      <c r="X9" s="112"/>
      <c r="Y9" s="112"/>
      <c r="Z9" s="112"/>
      <c r="AA9" s="112"/>
      <c r="AF9" s="12"/>
      <c r="AG9" s="12"/>
      <c r="AH9" s="12"/>
      <c r="AI9" s="12"/>
    </row>
    <row r="10" spans="1:35" ht="14.25">
      <c r="A10" s="112"/>
      <c r="B10" s="112"/>
      <c r="C10" s="157"/>
      <c r="D10" s="157"/>
      <c r="E10" s="157"/>
      <c r="F10" s="157"/>
      <c r="G10" s="157"/>
      <c r="H10" s="157"/>
      <c r="I10" s="157"/>
      <c r="J10" s="157"/>
      <c r="K10" s="157"/>
      <c r="L10" s="157"/>
      <c r="M10" s="157"/>
      <c r="N10" s="157"/>
      <c r="O10" s="157"/>
      <c r="P10" s="157"/>
      <c r="Q10" s="157"/>
      <c r="R10" s="157"/>
      <c r="S10" s="157"/>
      <c r="T10" s="112"/>
      <c r="U10" s="112"/>
      <c r="V10" s="112"/>
      <c r="W10" s="112"/>
      <c r="X10" s="112"/>
      <c r="Y10" s="112"/>
      <c r="Z10" s="112"/>
      <c r="AA10" s="112"/>
      <c r="AF10" s="12"/>
      <c r="AG10" s="12"/>
      <c r="AH10" s="12"/>
      <c r="AI10" s="12"/>
    </row>
    <row r="11" spans="1:35" ht="14.25">
      <c r="A11" s="112"/>
      <c r="B11" s="112"/>
      <c r="C11" s="157"/>
      <c r="D11" s="157"/>
      <c r="E11" s="157"/>
      <c r="F11" s="157"/>
      <c r="G11" s="157"/>
      <c r="H11" s="157"/>
      <c r="I11" s="157"/>
      <c r="J11" s="157"/>
      <c r="K11" s="157"/>
      <c r="L11" s="157"/>
      <c r="M11" s="157"/>
      <c r="N11" s="157"/>
      <c r="O11" s="157"/>
      <c r="P11" s="157"/>
      <c r="Q11" s="157"/>
      <c r="R11" s="157"/>
      <c r="S11" s="157"/>
      <c r="T11" s="112"/>
      <c r="U11" s="112"/>
      <c r="V11" s="112"/>
      <c r="W11" s="112"/>
      <c r="X11" s="112"/>
      <c r="Y11" s="112"/>
      <c r="Z11" s="112"/>
      <c r="AA11" s="112"/>
      <c r="AF11" s="12"/>
      <c r="AG11" s="12"/>
      <c r="AH11" s="12"/>
      <c r="AI11" s="12"/>
    </row>
    <row r="12" spans="1:35">
      <c r="A12" s="112"/>
      <c r="B12" s="112"/>
      <c r="C12" s="112"/>
      <c r="D12" s="112"/>
      <c r="E12" s="112"/>
      <c r="F12" s="112"/>
      <c r="G12" s="112"/>
      <c r="H12" s="112"/>
      <c r="I12" s="112"/>
      <c r="J12" s="112"/>
      <c r="K12" s="112"/>
      <c r="L12" s="112"/>
      <c r="M12" s="112"/>
      <c r="N12" s="112"/>
      <c r="O12" s="112"/>
      <c r="P12" s="112"/>
      <c r="Q12" s="112"/>
      <c r="R12" s="112"/>
      <c r="S12" s="112"/>
      <c r="T12" s="112"/>
      <c r="U12" s="112"/>
      <c r="V12" s="112"/>
      <c r="W12" s="112"/>
      <c r="X12" s="112"/>
      <c r="Y12" s="112"/>
      <c r="Z12" s="112"/>
      <c r="AA12" s="112"/>
      <c r="AF12" s="12"/>
      <c r="AG12" s="12"/>
      <c r="AH12" s="12"/>
      <c r="AI12" s="12"/>
    </row>
    <row r="13" spans="1:35">
      <c r="A13" s="112"/>
      <c r="B13" s="112"/>
      <c r="C13" s="112"/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2"/>
      <c r="P13" s="112"/>
      <c r="Q13" s="112"/>
      <c r="R13" s="112"/>
      <c r="S13" s="112"/>
      <c r="T13" s="112"/>
      <c r="U13" s="112"/>
      <c r="V13" s="112"/>
      <c r="W13" s="112"/>
      <c r="X13" s="112"/>
      <c r="Y13" s="112"/>
      <c r="Z13" s="112"/>
      <c r="AA13" s="112"/>
      <c r="AF13" s="12"/>
      <c r="AG13" s="12"/>
      <c r="AH13" s="12"/>
      <c r="AI13" s="12"/>
    </row>
    <row r="14" spans="1:35">
      <c r="A14" s="112"/>
      <c r="B14" s="112"/>
      <c r="C14" s="112"/>
      <c r="D14" s="112"/>
      <c r="E14" s="112"/>
      <c r="F14" s="112"/>
      <c r="G14" s="112"/>
      <c r="H14" s="112"/>
      <c r="I14" s="112"/>
      <c r="J14" s="112"/>
      <c r="K14" s="112"/>
      <c r="L14" s="112"/>
      <c r="M14" s="112"/>
      <c r="N14" s="112"/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F14" s="12"/>
      <c r="AG14" s="12"/>
      <c r="AH14" s="12"/>
      <c r="AI14" s="12"/>
    </row>
    <row r="15" spans="1:35">
      <c r="A15" s="112"/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12"/>
      <c r="T15" s="112"/>
      <c r="U15" s="112"/>
      <c r="V15" s="112"/>
      <c r="W15" s="112"/>
      <c r="X15" s="112"/>
      <c r="Y15" s="112"/>
      <c r="Z15" s="112"/>
      <c r="AA15" s="112"/>
      <c r="AF15" s="12"/>
      <c r="AG15" s="12"/>
      <c r="AH15" s="12"/>
      <c r="AI15" s="12"/>
    </row>
    <row r="16" spans="1:35">
      <c r="A16" s="112"/>
      <c r="B16" s="112"/>
      <c r="C16" s="112"/>
      <c r="D16" s="112"/>
      <c r="E16" s="112"/>
      <c r="F16" s="112"/>
      <c r="G16" s="112"/>
      <c r="H16" s="112"/>
      <c r="I16" s="112"/>
      <c r="J16" s="112"/>
      <c r="K16" s="112"/>
      <c r="L16" s="112"/>
      <c r="M16" s="112"/>
      <c r="N16" s="112"/>
      <c r="O16" s="112"/>
      <c r="P16" s="112"/>
      <c r="Q16" s="112"/>
      <c r="R16" s="112"/>
      <c r="S16" s="112"/>
      <c r="T16" s="112"/>
      <c r="U16" s="112"/>
      <c r="V16" s="112"/>
      <c r="W16" s="112"/>
      <c r="X16" s="112"/>
      <c r="Y16" s="112"/>
      <c r="Z16" s="112"/>
      <c r="AA16" s="112"/>
      <c r="AF16" s="12"/>
      <c r="AG16" s="12"/>
      <c r="AH16" s="12"/>
      <c r="AI16" s="12"/>
    </row>
    <row r="17" spans="1:35">
      <c r="A17" s="112"/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F17" s="12"/>
      <c r="AG17" s="12"/>
      <c r="AH17" s="12"/>
      <c r="AI17" s="12"/>
    </row>
    <row r="18" spans="1:35">
      <c r="A18" s="112"/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12"/>
      <c r="R18" s="112"/>
      <c r="S18" s="112"/>
      <c r="T18" s="112"/>
      <c r="U18" s="112"/>
      <c r="V18" s="112"/>
      <c r="W18" s="112"/>
      <c r="X18" s="112"/>
      <c r="Y18" s="112"/>
      <c r="Z18" s="112"/>
      <c r="AA18" s="112"/>
      <c r="AF18" s="12"/>
      <c r="AG18" s="12"/>
      <c r="AH18" s="12"/>
      <c r="AI18" s="12"/>
    </row>
    <row r="19" spans="1:35">
      <c r="A19" s="112"/>
      <c r="B19" s="112"/>
      <c r="C19" s="112"/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2"/>
      <c r="Q19" s="112"/>
      <c r="R19" s="112"/>
      <c r="S19" s="112"/>
      <c r="T19" s="112"/>
      <c r="U19" s="112"/>
      <c r="V19" s="112"/>
      <c r="W19" s="112"/>
      <c r="X19" s="112"/>
      <c r="Y19" s="112"/>
      <c r="Z19" s="112"/>
      <c r="AA19" s="112"/>
      <c r="AF19" s="12"/>
      <c r="AG19" s="12"/>
      <c r="AH19" s="12"/>
      <c r="AI19" s="12"/>
    </row>
    <row r="20" spans="1:35">
      <c r="A20" s="112"/>
      <c r="B20" s="112"/>
      <c r="C20" s="112"/>
      <c r="D20" s="112"/>
      <c r="E20" s="112"/>
      <c r="F20" s="112"/>
      <c r="G20" s="112"/>
      <c r="H20" s="112"/>
      <c r="I20" s="112"/>
      <c r="J20" s="112"/>
      <c r="K20" s="112"/>
      <c r="L20" s="112"/>
      <c r="M20" s="112"/>
      <c r="N20" s="112"/>
      <c r="O20" s="112"/>
      <c r="P20" s="112"/>
      <c r="Q20" s="112"/>
      <c r="R20" s="112"/>
      <c r="S20" s="112"/>
      <c r="T20" s="112"/>
      <c r="U20" s="112"/>
      <c r="V20" s="112"/>
      <c r="W20" s="112"/>
      <c r="X20" s="112"/>
      <c r="Y20" s="112"/>
      <c r="Z20" s="112"/>
      <c r="AA20" s="112"/>
      <c r="AF20" s="12"/>
      <c r="AG20" s="12"/>
      <c r="AH20" s="12"/>
      <c r="AI20" s="12"/>
    </row>
    <row r="21" spans="1:35">
      <c r="A21" s="112"/>
      <c r="B21" s="112"/>
      <c r="C21" s="112"/>
      <c r="D21" s="112"/>
      <c r="E21" s="112"/>
      <c r="F21" s="112"/>
      <c r="G21" s="112"/>
      <c r="H21" s="112"/>
      <c r="I21" s="112"/>
      <c r="J21" s="112"/>
      <c r="K21" s="112"/>
      <c r="L21" s="112"/>
      <c r="M21" s="112"/>
      <c r="N21" s="112"/>
      <c r="O21" s="112"/>
      <c r="P21" s="112"/>
      <c r="Q21" s="112"/>
      <c r="R21" s="112"/>
      <c r="S21" s="112"/>
      <c r="T21" s="112"/>
      <c r="U21" s="112"/>
      <c r="V21" s="112"/>
      <c r="W21" s="112"/>
      <c r="X21" s="112"/>
      <c r="Y21" s="112"/>
      <c r="Z21" s="112"/>
      <c r="AA21" s="112"/>
      <c r="AF21" s="12"/>
      <c r="AG21" s="12"/>
      <c r="AH21" s="12"/>
      <c r="AI21" s="12"/>
    </row>
    <row r="22" spans="1:35">
      <c r="A22" s="112"/>
      <c r="B22" s="112"/>
      <c r="C22" s="112"/>
      <c r="D22" s="112"/>
      <c r="E22" s="112"/>
      <c r="F22" s="112"/>
      <c r="G22" s="112"/>
      <c r="H22" s="112"/>
      <c r="I22" s="112"/>
      <c r="J22" s="112"/>
      <c r="K22" s="112"/>
      <c r="L22" s="112"/>
      <c r="M22" s="112"/>
      <c r="N22" s="112"/>
      <c r="O22" s="112"/>
      <c r="P22" s="112"/>
      <c r="Q22" s="112"/>
      <c r="R22" s="112"/>
      <c r="S22" s="112"/>
      <c r="T22" s="112"/>
      <c r="U22" s="112"/>
      <c r="V22" s="112"/>
      <c r="W22" s="112"/>
      <c r="X22" s="112"/>
      <c r="Y22" s="112"/>
      <c r="Z22" s="112"/>
      <c r="AA22" s="112"/>
      <c r="AF22" s="12"/>
      <c r="AG22" s="12"/>
      <c r="AH22" s="12"/>
      <c r="AI22" s="12"/>
    </row>
    <row r="23" spans="1:35">
      <c r="A23" s="112"/>
      <c r="B23" s="112"/>
      <c r="C23" s="112"/>
      <c r="D23" s="112"/>
      <c r="E23" s="112"/>
      <c r="F23" s="112"/>
      <c r="G23" s="112"/>
      <c r="H23" s="112"/>
      <c r="I23" s="112"/>
      <c r="J23" s="112"/>
      <c r="K23" s="112"/>
      <c r="L23" s="112"/>
      <c r="M23" s="112"/>
      <c r="N23" s="112"/>
      <c r="O23" s="112"/>
      <c r="P23" s="112"/>
      <c r="Q23" s="112"/>
      <c r="R23" s="112"/>
      <c r="S23" s="112"/>
      <c r="T23" s="112"/>
      <c r="U23" s="112"/>
      <c r="V23" s="112"/>
      <c r="W23" s="112"/>
      <c r="X23" s="112"/>
      <c r="Y23" s="112"/>
      <c r="Z23" s="112"/>
      <c r="AA23" s="112"/>
      <c r="AF23" s="12"/>
      <c r="AG23" s="12"/>
      <c r="AH23" s="12"/>
      <c r="AI23" s="12"/>
    </row>
    <row r="24" spans="1:35">
      <c r="A24" s="112"/>
      <c r="B24" s="112"/>
      <c r="C24" s="112"/>
      <c r="D24" s="112"/>
      <c r="E24" s="112"/>
      <c r="F24" s="112"/>
      <c r="G24" s="112"/>
      <c r="H24" s="112"/>
      <c r="I24" s="112"/>
      <c r="J24" s="112"/>
      <c r="K24" s="112"/>
      <c r="L24" s="112"/>
      <c r="M24" s="112"/>
      <c r="N24" s="112"/>
      <c r="O24" s="112"/>
      <c r="P24" s="112"/>
      <c r="Q24" s="112"/>
      <c r="R24" s="112"/>
      <c r="S24" s="112"/>
      <c r="T24" s="112"/>
      <c r="U24" s="112"/>
      <c r="V24" s="112"/>
      <c r="W24" s="112"/>
      <c r="X24" s="112"/>
      <c r="Y24" s="112"/>
      <c r="Z24" s="112"/>
      <c r="AA24" s="112"/>
      <c r="AF24" s="12"/>
      <c r="AG24" s="12"/>
      <c r="AH24" s="12"/>
      <c r="AI24" s="12"/>
    </row>
    <row r="25" spans="1:35">
      <c r="A25" s="112"/>
      <c r="B25" s="112"/>
      <c r="C25" s="112"/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  <c r="O25" s="112"/>
      <c r="P25" s="112"/>
      <c r="Q25" s="112"/>
      <c r="R25" s="112"/>
      <c r="S25" s="112"/>
      <c r="T25" s="112"/>
      <c r="U25" s="112"/>
      <c r="V25" s="112"/>
      <c r="W25" s="112"/>
      <c r="X25" s="112"/>
      <c r="Y25" s="112"/>
      <c r="Z25" s="112"/>
      <c r="AA25" s="112"/>
      <c r="AF25" s="12"/>
      <c r="AG25" s="12"/>
      <c r="AH25" s="12"/>
      <c r="AI25" s="12"/>
    </row>
    <row r="26" spans="1:35">
      <c r="A26" s="112"/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2"/>
      <c r="Y26" s="112"/>
      <c r="Z26" s="112"/>
      <c r="AA26" s="112"/>
      <c r="AF26" s="12"/>
      <c r="AG26" s="12"/>
      <c r="AH26" s="12"/>
      <c r="AI26" s="12"/>
    </row>
    <row r="27" spans="1:35">
      <c r="A27" s="112"/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F27" s="12"/>
      <c r="AG27" s="12"/>
      <c r="AH27" s="12"/>
      <c r="AI27" s="12"/>
    </row>
    <row r="28" spans="1:35">
      <c r="A28" s="112"/>
      <c r="B28" s="112"/>
      <c r="C28" s="112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2"/>
      <c r="T28" s="112"/>
      <c r="U28" s="112"/>
      <c r="V28" s="112"/>
      <c r="W28" s="112"/>
      <c r="X28" s="112"/>
      <c r="Y28" s="112"/>
      <c r="Z28" s="112"/>
      <c r="AA28" s="112"/>
      <c r="AF28" s="12"/>
      <c r="AG28" s="12"/>
      <c r="AH28" s="12"/>
      <c r="AI28" s="12"/>
    </row>
    <row r="29" spans="1:35">
      <c r="A29" s="112"/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2"/>
      <c r="T29" s="112"/>
      <c r="U29" s="112"/>
      <c r="V29" s="112"/>
      <c r="W29" s="112"/>
      <c r="X29" s="112"/>
      <c r="Y29" s="112"/>
      <c r="Z29" s="112"/>
      <c r="AA29" s="112"/>
      <c r="AF29" s="12"/>
      <c r="AG29" s="12"/>
      <c r="AH29" s="12"/>
      <c r="AI29" s="12"/>
    </row>
    <row r="30" spans="1:35">
      <c r="A30" s="112"/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2"/>
      <c r="T30" s="112"/>
      <c r="U30" s="112"/>
      <c r="V30" s="112"/>
      <c r="W30" s="112"/>
      <c r="X30" s="112"/>
      <c r="Y30" s="112"/>
      <c r="Z30" s="112"/>
      <c r="AA30" s="112"/>
      <c r="AF30" s="12"/>
      <c r="AG30" s="12"/>
      <c r="AH30" s="12"/>
      <c r="AI30" s="12"/>
    </row>
    <row r="31" spans="1:35">
      <c r="A31" s="112"/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2"/>
      <c r="T31" s="112"/>
      <c r="U31" s="112"/>
      <c r="V31" s="112"/>
      <c r="W31" s="112"/>
      <c r="X31" s="112"/>
      <c r="Y31" s="112"/>
      <c r="Z31" s="112"/>
      <c r="AA31" s="112"/>
      <c r="AF31" s="12"/>
      <c r="AG31" s="12"/>
      <c r="AH31" s="12"/>
      <c r="AI31" s="12"/>
    </row>
    <row r="32" spans="1:35">
      <c r="A32" s="112"/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2"/>
      <c r="T32" s="112"/>
      <c r="U32" s="112"/>
      <c r="V32" s="112"/>
      <c r="W32" s="112"/>
      <c r="X32" s="112"/>
      <c r="Y32" s="112"/>
      <c r="Z32" s="112"/>
      <c r="AA32" s="112"/>
      <c r="AF32" s="12"/>
      <c r="AG32" s="12"/>
      <c r="AH32" s="12"/>
      <c r="AI32" s="12"/>
    </row>
    <row r="33" spans="1:35" ht="18.75" customHeight="1">
      <c r="A33" s="112"/>
      <c r="B33" s="112"/>
      <c r="C33" s="112"/>
      <c r="D33" s="112"/>
      <c r="E33" s="113"/>
      <c r="F33" s="162"/>
      <c r="G33" s="162"/>
      <c r="H33" s="211" t="s">
        <v>141</v>
      </c>
      <c r="I33" s="192"/>
      <c r="J33" s="192"/>
      <c r="K33" s="192"/>
      <c r="L33" s="195">
        <f ca="1">LISTE!O3</f>
        <v>3</v>
      </c>
      <c r="M33" s="211" t="s">
        <v>140</v>
      </c>
      <c r="N33" s="193"/>
      <c r="O33" s="192"/>
      <c r="P33" s="194"/>
      <c r="Q33" s="113"/>
      <c r="R33" s="113"/>
      <c r="S33" s="113"/>
      <c r="T33" s="113"/>
      <c r="U33" s="113"/>
      <c r="V33" s="113"/>
      <c r="W33" s="113"/>
      <c r="X33" s="112"/>
      <c r="Y33" s="112"/>
      <c r="Z33" s="112"/>
      <c r="AA33" s="112"/>
      <c r="AF33" s="12"/>
      <c r="AG33" s="12"/>
      <c r="AH33" s="12"/>
      <c r="AI33" s="12"/>
    </row>
    <row r="34" spans="1:35" ht="12" customHeight="1">
      <c r="A34" s="112"/>
      <c r="B34" s="112"/>
      <c r="C34" s="112"/>
      <c r="D34" s="112"/>
      <c r="E34" s="113"/>
      <c r="F34" s="162"/>
      <c r="G34" s="162"/>
      <c r="H34" s="162"/>
      <c r="I34" s="162"/>
      <c r="J34" s="163"/>
      <c r="K34" s="163"/>
      <c r="L34" s="163"/>
      <c r="M34" s="164"/>
      <c r="N34" s="163"/>
      <c r="O34" s="157"/>
      <c r="P34" s="157"/>
      <c r="Q34" s="113"/>
      <c r="R34" s="113"/>
      <c r="S34" s="113"/>
      <c r="T34" s="113"/>
      <c r="U34" s="113"/>
      <c r="V34" s="113"/>
      <c r="W34" s="113"/>
      <c r="X34" s="112"/>
      <c r="Y34" s="112"/>
      <c r="Z34" s="112"/>
      <c r="AA34" s="112"/>
      <c r="AF34" s="12"/>
      <c r="AG34" s="12"/>
      <c r="AH34" s="12"/>
      <c r="AI34" s="12"/>
    </row>
    <row r="35" spans="1:35" ht="12" customHeight="1">
      <c r="A35" s="112"/>
      <c r="B35" s="112"/>
      <c r="C35" s="112"/>
      <c r="D35" s="112"/>
      <c r="E35" s="113"/>
      <c r="F35" s="162"/>
      <c r="G35" s="162"/>
      <c r="H35" s="162"/>
      <c r="I35" s="162"/>
      <c r="J35" s="163"/>
      <c r="K35" s="163"/>
      <c r="L35" s="163"/>
      <c r="M35" s="164"/>
      <c r="N35" s="163"/>
      <c r="O35" s="157"/>
      <c r="P35" s="157"/>
      <c r="Q35" s="113"/>
      <c r="R35" s="113"/>
      <c r="S35" s="113"/>
      <c r="T35" s="113"/>
      <c r="U35" s="113"/>
      <c r="V35" s="113"/>
      <c r="W35" s="113"/>
      <c r="X35" s="112"/>
      <c r="Y35" s="112"/>
      <c r="Z35" s="112"/>
      <c r="AA35" s="112"/>
      <c r="AF35" s="12"/>
      <c r="AG35" s="12"/>
      <c r="AH35" s="12"/>
      <c r="AI35" s="12"/>
    </row>
    <row r="36" spans="1:35" ht="18.75" customHeight="1">
      <c r="A36" s="112"/>
      <c r="B36" s="112"/>
      <c r="C36" s="112"/>
      <c r="D36" s="112"/>
      <c r="E36" s="113"/>
      <c r="F36" s="162"/>
      <c r="G36" s="162"/>
      <c r="H36" s="162"/>
      <c r="I36" s="162"/>
      <c r="J36" s="163"/>
      <c r="K36" s="196" t="str">
        <f ca="1">UPPER(TEXT(TODAY(),"mmmm"))</f>
        <v>MARS</v>
      </c>
      <c r="L36" s="197"/>
      <c r="M36" s="198"/>
      <c r="N36" s="163"/>
      <c r="O36" s="157"/>
      <c r="P36" s="157"/>
      <c r="Q36" s="113"/>
      <c r="R36" s="113"/>
      <c r="S36" s="113"/>
      <c r="T36" s="113"/>
      <c r="U36" s="113"/>
      <c r="V36" s="113"/>
      <c r="W36" s="113"/>
      <c r="X36" s="112"/>
      <c r="Y36" s="112"/>
      <c r="Z36" s="112"/>
      <c r="AA36" s="112"/>
      <c r="AF36" s="12"/>
      <c r="AG36" s="12"/>
      <c r="AH36" s="12"/>
      <c r="AI36" s="12"/>
    </row>
    <row r="37" spans="1:35" ht="12" customHeight="1">
      <c r="A37" s="112"/>
      <c r="B37" s="112"/>
      <c r="C37" s="112"/>
      <c r="D37" s="112"/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113"/>
      <c r="P37" s="113"/>
      <c r="Q37" s="113"/>
      <c r="R37" s="113"/>
      <c r="S37" s="113"/>
      <c r="T37" s="113"/>
      <c r="U37" s="113"/>
      <c r="V37" s="113"/>
      <c r="W37" s="113"/>
      <c r="X37" s="112"/>
      <c r="Y37" s="112"/>
      <c r="Z37" s="112"/>
      <c r="AA37" s="112"/>
      <c r="AF37" s="12"/>
      <c r="AG37" s="12"/>
      <c r="AH37" s="12"/>
      <c r="AI37" s="12"/>
    </row>
    <row r="38" spans="1:35" ht="12" customHeight="1">
      <c r="A38" s="112"/>
      <c r="B38" s="112"/>
      <c r="C38" s="112"/>
      <c r="D38" s="112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2"/>
      <c r="Y38" s="112"/>
      <c r="Z38" s="112"/>
      <c r="AA38" s="112"/>
      <c r="AF38" s="12"/>
      <c r="AG38" s="12"/>
      <c r="AH38" s="12"/>
      <c r="AI38" s="12"/>
    </row>
    <row r="39" spans="1:35">
      <c r="A39" s="112"/>
      <c r="B39" s="112"/>
      <c r="C39" s="112"/>
      <c r="D39" s="112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2"/>
      <c r="Y39" s="112"/>
      <c r="Z39" s="112"/>
      <c r="AA39" s="112"/>
      <c r="AF39" s="12"/>
      <c r="AG39" s="12"/>
      <c r="AH39" s="12"/>
      <c r="AI39" s="12"/>
    </row>
    <row r="40" spans="1:35">
      <c r="A40" s="112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F40" s="12"/>
      <c r="AG40" s="12"/>
      <c r="AH40" s="12"/>
      <c r="AI40" s="12"/>
    </row>
    <row r="41" spans="1:35" ht="12.75" customHeight="1">
      <c r="A41" s="112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F41" s="12"/>
      <c r="AG41" s="12"/>
      <c r="AH41" s="12"/>
      <c r="AI41" s="12"/>
    </row>
    <row r="42" spans="1:35" ht="18" customHeight="1">
      <c r="A42" s="112"/>
      <c r="B42" s="112"/>
      <c r="C42" s="112"/>
      <c r="D42" s="189"/>
      <c r="E42" s="190"/>
      <c r="F42" s="190"/>
      <c r="G42" s="190"/>
      <c r="H42" s="190"/>
      <c r="I42" s="190"/>
      <c r="J42" s="190"/>
      <c r="K42" s="190"/>
      <c r="L42" s="190"/>
      <c r="M42" s="190"/>
      <c r="N42" s="190"/>
      <c r="O42" s="190"/>
      <c r="P42" s="190"/>
      <c r="Q42" s="190"/>
      <c r="R42" s="190"/>
      <c r="S42" s="191"/>
      <c r="T42" s="112"/>
      <c r="U42" s="112"/>
      <c r="V42" s="112"/>
      <c r="W42" s="112"/>
      <c r="X42" s="112"/>
      <c r="Y42" s="112"/>
      <c r="Z42" s="112"/>
      <c r="AA42" s="112"/>
      <c r="AF42" s="12"/>
      <c r="AG42" s="12"/>
      <c r="AH42" s="12"/>
      <c r="AI42" s="12"/>
    </row>
    <row r="43" spans="1:35">
      <c r="A43" s="112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F43" s="12"/>
      <c r="AG43" s="12"/>
      <c r="AH43" s="12"/>
      <c r="AI43" s="12"/>
    </row>
    <row r="44" spans="1:35">
      <c r="A44" s="112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F44" s="12"/>
      <c r="AG44" s="12"/>
      <c r="AH44" s="12"/>
      <c r="AI44" s="12"/>
    </row>
    <row r="45" spans="1:35">
      <c r="A45" s="112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F45" s="12"/>
      <c r="AG45" s="12"/>
      <c r="AH45" s="12"/>
      <c r="AI45" s="12"/>
    </row>
    <row r="46" spans="1:35">
      <c r="A46" s="112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F46" s="12"/>
      <c r="AG46" s="12"/>
      <c r="AH46" s="12"/>
      <c r="AI46" s="12"/>
    </row>
    <row r="47" spans="1:35">
      <c r="A47" s="112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F47" s="12"/>
      <c r="AG47" s="12"/>
      <c r="AH47" s="12"/>
      <c r="AI47" s="12"/>
    </row>
    <row r="48" spans="1:35">
      <c r="A48" s="112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F48" s="12"/>
      <c r="AG48" s="12"/>
      <c r="AH48" s="12"/>
      <c r="AI48" s="12"/>
    </row>
    <row r="49" spans="1:37">
      <c r="A49" s="112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F49" s="12"/>
      <c r="AG49" s="12"/>
      <c r="AH49" s="12"/>
      <c r="AI49" s="12"/>
    </row>
    <row r="50" spans="1:37">
      <c r="A50" s="112"/>
      <c r="B50" s="112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F50" s="12"/>
      <c r="AG50" s="12"/>
      <c r="AH50" s="12"/>
      <c r="AI50" s="12"/>
      <c r="AJ50" s="12"/>
      <c r="AK50" s="12"/>
    </row>
    <row r="51" spans="1:37">
      <c r="A51" s="112"/>
      <c r="B51" s="112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F51" s="12"/>
      <c r="AG51" s="12"/>
      <c r="AH51" s="12"/>
      <c r="AI51" s="12"/>
      <c r="AJ51" s="12"/>
      <c r="AK51" s="12"/>
    </row>
    <row r="52" spans="1:37">
      <c r="A52" s="112"/>
      <c r="B52" s="112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F52" s="12"/>
      <c r="AG52" s="12"/>
      <c r="AH52" s="12"/>
      <c r="AI52" s="12"/>
      <c r="AJ52" s="12"/>
      <c r="AK52" s="12"/>
    </row>
    <row r="53" spans="1:37" s="12" customFormat="1">
      <c r="A53" s="112"/>
      <c r="B53" s="112"/>
      <c r="C53" s="112"/>
      <c r="D53" s="112"/>
      <c r="E53" s="112"/>
      <c r="F53" s="112"/>
      <c r="G53" s="112"/>
      <c r="H53" s="112"/>
      <c r="I53" s="112"/>
      <c r="J53" s="112"/>
      <c r="K53" s="112"/>
      <c r="L53" s="112"/>
      <c r="M53" s="112"/>
      <c r="N53" s="112"/>
      <c r="O53" s="112"/>
      <c r="P53" s="112"/>
      <c r="Q53" s="112"/>
      <c r="R53" s="112"/>
      <c r="S53" s="112"/>
      <c r="T53" s="112"/>
      <c r="U53" s="112"/>
      <c r="V53" s="112"/>
      <c r="W53" s="112"/>
      <c r="X53" s="112"/>
      <c r="Y53" s="112"/>
      <c r="Z53" s="112"/>
      <c r="AA53" s="112"/>
    </row>
    <row r="54" spans="1:37">
      <c r="A54" s="112"/>
      <c r="B54" s="112"/>
      <c r="C54" s="112"/>
      <c r="D54" s="112"/>
      <c r="E54" s="112"/>
      <c r="F54" s="112"/>
      <c r="G54" s="112"/>
      <c r="H54" s="112"/>
      <c r="I54" s="112"/>
      <c r="J54" s="112"/>
      <c r="K54" s="112"/>
      <c r="L54" s="112"/>
      <c r="M54" s="112"/>
      <c r="N54" s="112"/>
      <c r="O54" s="112"/>
      <c r="P54" s="112"/>
      <c r="Q54" s="112"/>
      <c r="R54" s="112"/>
      <c r="S54" s="112"/>
      <c r="T54" s="112"/>
      <c r="U54" s="112"/>
      <c r="V54" s="112"/>
      <c r="W54" s="112"/>
      <c r="X54" s="112"/>
      <c r="Y54" s="112"/>
      <c r="Z54" s="112"/>
      <c r="AA54" s="112"/>
      <c r="AF54" s="12"/>
      <c r="AG54" s="12"/>
      <c r="AH54" s="12"/>
      <c r="AI54" s="12"/>
      <c r="AJ54" s="12"/>
      <c r="AK54" s="12"/>
    </row>
    <row r="55" spans="1:37">
      <c r="A55" s="112"/>
      <c r="B55" s="112"/>
      <c r="C55" s="112"/>
      <c r="D55" s="112"/>
      <c r="E55" s="112"/>
      <c r="F55" s="112"/>
      <c r="G55" s="112"/>
      <c r="H55" s="112"/>
      <c r="I55" s="112"/>
      <c r="J55" s="112"/>
      <c r="K55" s="112"/>
      <c r="L55" s="112"/>
      <c r="M55" s="112"/>
      <c r="N55" s="112"/>
      <c r="O55" s="112"/>
      <c r="P55" s="112"/>
      <c r="Q55" s="112"/>
      <c r="R55" s="112"/>
      <c r="S55" s="112"/>
      <c r="T55" s="112"/>
      <c r="U55" s="112"/>
      <c r="V55" s="112"/>
      <c r="W55" s="112"/>
      <c r="X55" s="112"/>
      <c r="Y55" s="112"/>
      <c r="Z55" s="112"/>
      <c r="AA55" s="112"/>
      <c r="AF55" s="12"/>
      <c r="AG55" s="12"/>
      <c r="AH55" s="12"/>
      <c r="AI55" s="12"/>
      <c r="AJ55" s="12"/>
      <c r="AK55" s="12"/>
    </row>
    <row r="56" spans="1:37">
      <c r="A56" s="112"/>
      <c r="B56" s="112"/>
      <c r="C56" s="112"/>
      <c r="D56" s="112"/>
      <c r="E56" s="112"/>
      <c r="F56" s="112"/>
      <c r="G56" s="112"/>
      <c r="H56" s="112"/>
      <c r="I56" s="112"/>
      <c r="J56" s="112"/>
      <c r="K56" s="112"/>
      <c r="L56" s="112"/>
      <c r="M56" s="112"/>
      <c r="N56" s="112"/>
      <c r="O56" s="112"/>
      <c r="P56" s="112"/>
      <c r="Q56" s="112"/>
      <c r="R56" s="112"/>
      <c r="S56" s="112"/>
      <c r="T56" s="112"/>
      <c r="U56" s="112"/>
      <c r="V56" s="112"/>
      <c r="W56" s="112"/>
      <c r="X56" s="112"/>
      <c r="Y56" s="112"/>
      <c r="Z56" s="112"/>
      <c r="AA56" s="112"/>
      <c r="AF56" s="12"/>
      <c r="AG56" s="12"/>
      <c r="AH56" s="12"/>
      <c r="AI56" s="12"/>
      <c r="AJ56" s="12"/>
      <c r="AK56" s="12"/>
    </row>
    <row r="57" spans="1:37">
      <c r="A57" s="112"/>
      <c r="B57" s="112"/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F57" s="12"/>
      <c r="AG57" s="12"/>
      <c r="AH57" s="12"/>
      <c r="AI57" s="12"/>
      <c r="AJ57" s="12"/>
      <c r="AK57" s="12"/>
    </row>
    <row r="58" spans="1:37">
      <c r="A58" s="112"/>
      <c r="B58" s="112"/>
      <c r="C58" s="112"/>
      <c r="D58" s="112"/>
      <c r="E58" s="112"/>
      <c r="F58" s="112"/>
      <c r="G58" s="112"/>
      <c r="H58" s="112"/>
      <c r="I58" s="112"/>
      <c r="J58" s="112"/>
      <c r="K58" s="112"/>
      <c r="L58" s="112"/>
      <c r="M58" s="112"/>
      <c r="N58" s="112"/>
      <c r="O58" s="112"/>
      <c r="P58" s="112"/>
      <c r="Q58" s="112"/>
      <c r="R58" s="112"/>
      <c r="S58" s="112"/>
      <c r="T58" s="112"/>
      <c r="U58" s="112"/>
      <c r="V58" s="112"/>
      <c r="W58" s="112"/>
      <c r="X58" s="112"/>
      <c r="Y58" s="112"/>
      <c r="Z58" s="112"/>
      <c r="AA58" s="112"/>
      <c r="AF58" s="12"/>
      <c r="AG58" s="12"/>
      <c r="AH58" s="12"/>
      <c r="AI58" s="12"/>
      <c r="AJ58" s="12"/>
      <c r="AK58" s="12"/>
    </row>
    <row r="59" spans="1:37">
      <c r="A59" s="112"/>
      <c r="B59" s="112"/>
      <c r="C59" s="112"/>
      <c r="D59" s="112"/>
      <c r="E59" s="112"/>
      <c r="F59" s="112"/>
      <c r="G59" s="112"/>
      <c r="H59" s="112"/>
      <c r="I59" s="112"/>
      <c r="J59" s="112"/>
      <c r="K59" s="112"/>
      <c r="L59" s="112"/>
      <c r="M59" s="112"/>
      <c r="N59" s="112"/>
      <c r="O59" s="112"/>
      <c r="P59" s="112"/>
      <c r="Q59" s="112"/>
      <c r="R59" s="112"/>
      <c r="S59" s="112"/>
      <c r="T59" s="112"/>
      <c r="U59" s="112"/>
      <c r="V59" s="112"/>
      <c r="W59" s="112"/>
      <c r="X59" s="112"/>
      <c r="Y59" s="112"/>
      <c r="Z59" s="112"/>
      <c r="AA59" s="112"/>
      <c r="AF59" s="12"/>
      <c r="AG59" s="12"/>
      <c r="AH59" s="12"/>
      <c r="AI59" s="12"/>
      <c r="AJ59" s="12"/>
      <c r="AK59" s="12"/>
    </row>
    <row r="60" spans="1:37">
      <c r="A60" s="112"/>
      <c r="B60" s="112"/>
      <c r="C60" s="112"/>
      <c r="D60" s="112"/>
      <c r="E60" s="112"/>
      <c r="F60" s="112"/>
      <c r="G60" s="112"/>
      <c r="H60" s="112"/>
      <c r="I60" s="112"/>
      <c r="J60" s="112"/>
      <c r="K60" s="112"/>
      <c r="L60" s="112"/>
      <c r="M60" s="112"/>
      <c r="N60" s="112"/>
      <c r="O60" s="112"/>
      <c r="P60" s="112"/>
      <c r="Q60" s="112"/>
      <c r="R60" s="112"/>
      <c r="S60" s="112"/>
      <c r="T60" s="112"/>
      <c r="U60" s="112"/>
      <c r="V60" s="112"/>
      <c r="W60" s="112"/>
      <c r="X60" s="112"/>
      <c r="Y60" s="112"/>
      <c r="Z60" s="112"/>
      <c r="AA60" s="112"/>
      <c r="AF60" s="12"/>
      <c r="AG60" s="12"/>
      <c r="AH60" s="12"/>
      <c r="AI60" s="12"/>
      <c r="AJ60" s="12"/>
      <c r="AK60" s="12"/>
    </row>
    <row r="61" spans="1:37">
      <c r="A61" s="112"/>
      <c r="B61" s="112"/>
      <c r="C61" s="112"/>
      <c r="D61" s="112"/>
      <c r="E61" s="112"/>
      <c r="F61" s="112"/>
      <c r="G61" s="112"/>
      <c r="H61" s="112"/>
      <c r="I61" s="112"/>
      <c r="J61" s="112"/>
      <c r="K61" s="112"/>
      <c r="L61" s="112"/>
      <c r="M61" s="112"/>
      <c r="N61" s="112"/>
      <c r="O61" s="112"/>
      <c r="P61" s="112"/>
      <c r="Q61" s="112"/>
      <c r="R61" s="112"/>
      <c r="S61" s="112"/>
      <c r="T61" s="112"/>
      <c r="U61" s="112"/>
      <c r="V61" s="112"/>
      <c r="W61" s="112"/>
      <c r="X61" s="112"/>
      <c r="Y61" s="112"/>
      <c r="Z61" s="112"/>
      <c r="AA61" s="112"/>
      <c r="AF61" s="12"/>
      <c r="AG61" s="12"/>
      <c r="AH61" s="12"/>
      <c r="AI61" s="12"/>
      <c r="AJ61" s="12"/>
      <c r="AK61" s="12"/>
    </row>
    <row r="62" spans="1:37">
      <c r="A62" s="112"/>
      <c r="B62" s="112"/>
      <c r="C62" s="112"/>
      <c r="D62" s="112"/>
      <c r="E62" s="112"/>
      <c r="F62" s="112"/>
      <c r="G62" s="112"/>
      <c r="H62" s="112"/>
      <c r="I62" s="112"/>
      <c r="J62" s="112"/>
      <c r="K62" s="112"/>
      <c r="L62" s="112"/>
      <c r="M62" s="112"/>
      <c r="N62" s="112"/>
      <c r="O62" s="112"/>
      <c r="P62" s="112"/>
      <c r="Q62" s="112"/>
      <c r="R62" s="112"/>
      <c r="S62" s="112"/>
      <c r="T62" s="112"/>
      <c r="U62" s="112"/>
      <c r="V62" s="112"/>
      <c r="W62" s="112"/>
      <c r="X62" s="112"/>
      <c r="Y62" s="112"/>
      <c r="Z62" s="112"/>
      <c r="AA62" s="112"/>
      <c r="AF62" s="12"/>
      <c r="AG62" s="12"/>
      <c r="AH62" s="12"/>
      <c r="AI62" s="12"/>
      <c r="AJ62" s="12"/>
      <c r="AK62" s="12"/>
    </row>
    <row r="63" spans="1:37">
      <c r="A63" s="112"/>
      <c r="B63" s="112"/>
      <c r="C63" s="112"/>
      <c r="D63" s="112"/>
      <c r="E63" s="112"/>
      <c r="F63" s="112"/>
      <c r="G63" s="112"/>
      <c r="H63" s="112"/>
      <c r="I63" s="112"/>
      <c r="J63" s="112"/>
      <c r="K63" s="112"/>
      <c r="L63" s="112"/>
      <c r="M63" s="112"/>
      <c r="N63" s="112"/>
      <c r="O63" s="112"/>
      <c r="P63" s="112"/>
      <c r="Q63" s="112"/>
      <c r="R63" s="112"/>
      <c r="S63" s="112"/>
      <c r="T63" s="112"/>
      <c r="U63" s="112"/>
      <c r="V63" s="112"/>
      <c r="W63" s="112"/>
      <c r="X63" s="112"/>
      <c r="Y63" s="112"/>
      <c r="Z63" s="112"/>
      <c r="AA63" s="112"/>
      <c r="AF63" s="12"/>
      <c r="AG63" s="12"/>
      <c r="AH63" s="12"/>
      <c r="AI63" s="12"/>
      <c r="AJ63" s="12"/>
      <c r="AK63" s="12"/>
    </row>
    <row r="64" spans="1:37">
      <c r="A64" s="112"/>
      <c r="B64" s="112"/>
      <c r="C64" s="112"/>
      <c r="D64" s="112"/>
      <c r="E64" s="112"/>
      <c r="F64" s="112"/>
      <c r="G64" s="112"/>
      <c r="H64" s="112"/>
      <c r="I64" s="112"/>
      <c r="J64" s="112"/>
      <c r="K64" s="112"/>
      <c r="L64" s="112"/>
      <c r="M64" s="112"/>
      <c r="N64" s="112"/>
      <c r="O64" s="112"/>
      <c r="P64" s="112"/>
      <c r="Q64" s="112"/>
      <c r="R64" s="112"/>
      <c r="S64" s="112"/>
      <c r="T64" s="112"/>
      <c r="U64" s="112"/>
      <c r="V64" s="112"/>
      <c r="W64" s="112"/>
      <c r="X64" s="112"/>
      <c r="Y64" s="112"/>
      <c r="Z64" s="112"/>
      <c r="AA64" s="112"/>
      <c r="AF64" s="12"/>
      <c r="AG64" s="12"/>
      <c r="AH64" s="12"/>
      <c r="AI64" s="12"/>
      <c r="AJ64" s="12"/>
      <c r="AK64" s="12"/>
    </row>
    <row r="65" spans="1:37">
      <c r="A65" s="112"/>
      <c r="B65" s="112"/>
      <c r="C65" s="112"/>
      <c r="D65" s="112"/>
      <c r="E65" s="112"/>
      <c r="F65" s="112"/>
      <c r="G65" s="112"/>
      <c r="H65" s="112"/>
      <c r="I65" s="112"/>
      <c r="J65" s="112"/>
      <c r="K65" s="112"/>
      <c r="L65" s="112"/>
      <c r="M65" s="112"/>
      <c r="N65" s="112"/>
      <c r="O65" s="112"/>
      <c r="P65" s="112"/>
      <c r="Q65" s="112"/>
      <c r="R65" s="112"/>
      <c r="S65" s="112"/>
      <c r="T65" s="112"/>
      <c r="U65" s="112"/>
      <c r="V65" s="112"/>
      <c r="W65" s="112"/>
      <c r="X65" s="112"/>
      <c r="Y65" s="112"/>
      <c r="Z65" s="112"/>
      <c r="AA65" s="112"/>
      <c r="AF65" s="12"/>
      <c r="AG65" s="12"/>
      <c r="AH65" s="12"/>
      <c r="AI65" s="12"/>
      <c r="AJ65" s="12"/>
      <c r="AK65" s="12"/>
    </row>
    <row r="66" spans="1:37">
      <c r="A66" s="112"/>
      <c r="B66" s="112"/>
      <c r="C66" s="112"/>
      <c r="D66" s="112"/>
      <c r="E66" s="112"/>
      <c r="F66" s="112"/>
      <c r="G66" s="112"/>
      <c r="H66" s="112"/>
      <c r="I66" s="112"/>
      <c r="J66" s="112"/>
      <c r="K66" s="112"/>
      <c r="L66" s="112"/>
      <c r="M66" s="112"/>
      <c r="N66" s="112"/>
      <c r="O66" s="112"/>
      <c r="P66" s="112"/>
      <c r="Q66" s="112"/>
      <c r="R66" s="112"/>
      <c r="S66" s="112"/>
      <c r="T66" s="112"/>
      <c r="U66" s="112"/>
      <c r="V66" s="112"/>
      <c r="W66" s="112"/>
      <c r="X66" s="112"/>
      <c r="Y66" s="112"/>
      <c r="Z66" s="112"/>
      <c r="AA66" s="112"/>
      <c r="AF66" s="12"/>
      <c r="AG66" s="12"/>
      <c r="AH66" s="12"/>
      <c r="AI66" s="12"/>
      <c r="AJ66" s="12"/>
      <c r="AK66" s="12"/>
    </row>
    <row r="67" spans="1:37">
      <c r="A67" s="112"/>
      <c r="B67" s="112"/>
      <c r="C67" s="112"/>
      <c r="D67" s="112"/>
      <c r="E67" s="112"/>
      <c r="F67" s="112"/>
      <c r="G67" s="112"/>
      <c r="H67" s="112"/>
      <c r="I67" s="112"/>
      <c r="J67" s="112"/>
      <c r="K67" s="112"/>
      <c r="L67" s="112"/>
      <c r="M67" s="112"/>
      <c r="N67" s="112"/>
      <c r="O67" s="112"/>
      <c r="P67" s="112"/>
      <c r="Q67" s="112"/>
      <c r="R67" s="112"/>
      <c r="S67" s="112"/>
      <c r="T67" s="112"/>
      <c r="U67" s="112"/>
      <c r="V67" s="112"/>
      <c r="W67" s="112"/>
      <c r="X67" s="112"/>
      <c r="Y67" s="112"/>
      <c r="Z67" s="112"/>
      <c r="AA67" s="112"/>
      <c r="AF67" s="12"/>
      <c r="AG67" s="12"/>
      <c r="AH67" s="12"/>
      <c r="AI67" s="12"/>
      <c r="AJ67" s="12"/>
      <c r="AK67" s="12"/>
    </row>
    <row r="68" spans="1:37">
      <c r="A68" s="112"/>
      <c r="B68" s="112"/>
      <c r="C68" s="112"/>
      <c r="D68" s="112"/>
      <c r="E68" s="112"/>
      <c r="F68" s="112"/>
      <c r="G68" s="112"/>
      <c r="H68" s="112"/>
      <c r="I68" s="112"/>
      <c r="J68" s="112"/>
      <c r="K68" s="112"/>
      <c r="L68" s="112"/>
      <c r="M68" s="112"/>
      <c r="N68" s="112"/>
      <c r="O68" s="112"/>
      <c r="P68" s="112"/>
      <c r="Q68" s="112"/>
      <c r="R68" s="112"/>
      <c r="S68" s="112"/>
      <c r="T68" s="112"/>
      <c r="U68" s="112"/>
      <c r="V68" s="112"/>
      <c r="W68" s="112"/>
      <c r="X68" s="112"/>
      <c r="Y68" s="112"/>
      <c r="Z68" s="112"/>
      <c r="AA68" s="112"/>
      <c r="AF68" s="12"/>
      <c r="AG68" s="12"/>
      <c r="AH68" s="12"/>
      <c r="AI68" s="12"/>
      <c r="AJ68" s="12"/>
      <c r="AK68" s="12"/>
    </row>
    <row r="69" spans="1:37">
      <c r="A69" s="112"/>
      <c r="B69" s="112"/>
      <c r="C69" s="112"/>
      <c r="D69" s="112"/>
      <c r="E69" s="112"/>
      <c r="F69" s="112"/>
      <c r="G69" s="112"/>
      <c r="H69" s="112"/>
      <c r="I69" s="112"/>
      <c r="J69" s="112"/>
      <c r="K69" s="112"/>
      <c r="L69" s="112"/>
      <c r="M69" s="112"/>
      <c r="N69" s="112"/>
      <c r="O69" s="112"/>
      <c r="P69" s="112"/>
      <c r="Q69" s="112"/>
      <c r="R69" s="112"/>
      <c r="S69" s="112"/>
      <c r="T69" s="112"/>
      <c r="U69" s="112"/>
      <c r="V69" s="112"/>
      <c r="W69" s="112"/>
      <c r="X69" s="112"/>
      <c r="Y69" s="112"/>
      <c r="Z69" s="112"/>
      <c r="AA69" s="112"/>
      <c r="AF69" s="12"/>
      <c r="AG69" s="12"/>
      <c r="AH69" s="12"/>
      <c r="AI69" s="12"/>
      <c r="AJ69" s="12"/>
      <c r="AK69" s="12"/>
    </row>
    <row r="70" spans="1:37">
      <c r="A70" s="112"/>
      <c r="B70" s="112"/>
      <c r="C70" s="112"/>
      <c r="D70" s="112"/>
      <c r="E70" s="112"/>
      <c r="F70" s="112"/>
      <c r="G70" s="112"/>
      <c r="H70" s="112"/>
      <c r="I70" s="112"/>
      <c r="J70" s="112"/>
      <c r="K70" s="112"/>
      <c r="L70" s="112"/>
      <c r="M70" s="112"/>
      <c r="N70" s="112"/>
      <c r="O70" s="112"/>
      <c r="P70" s="112"/>
      <c r="Q70" s="112"/>
      <c r="R70" s="112"/>
      <c r="S70" s="112"/>
      <c r="T70" s="112"/>
      <c r="U70" s="112"/>
      <c r="V70" s="112"/>
      <c r="W70" s="112"/>
      <c r="X70" s="112"/>
      <c r="Y70" s="112"/>
      <c r="Z70" s="112"/>
      <c r="AA70" s="112"/>
      <c r="AF70" s="12"/>
      <c r="AG70" s="12"/>
      <c r="AH70" s="12"/>
      <c r="AI70" s="12"/>
      <c r="AJ70" s="12"/>
      <c r="AK70" s="12"/>
    </row>
    <row r="71" spans="1:37">
      <c r="A71" s="112"/>
      <c r="B71" s="112"/>
      <c r="C71" s="112"/>
      <c r="D71" s="112"/>
      <c r="E71" s="112"/>
      <c r="F71" s="112"/>
      <c r="G71" s="112"/>
      <c r="H71" s="112"/>
      <c r="I71" s="112"/>
      <c r="J71" s="112"/>
      <c r="K71" s="112"/>
      <c r="L71" s="112"/>
      <c r="M71" s="112"/>
      <c r="N71" s="112"/>
      <c r="O71" s="112"/>
      <c r="P71" s="112"/>
      <c r="Q71" s="112"/>
      <c r="R71" s="112"/>
      <c r="S71" s="112"/>
      <c r="T71" s="112"/>
      <c r="U71" s="112"/>
      <c r="V71" s="112"/>
      <c r="W71" s="112"/>
      <c r="X71" s="112"/>
      <c r="Y71" s="112"/>
      <c r="Z71" s="112"/>
      <c r="AA71" s="112"/>
      <c r="AF71" s="12"/>
      <c r="AG71" s="12"/>
      <c r="AH71" s="12"/>
      <c r="AI71" s="12"/>
      <c r="AJ71" s="12"/>
      <c r="AK71" s="12"/>
    </row>
    <row r="72" spans="1:37">
      <c r="A72" s="112"/>
      <c r="B72" s="112"/>
      <c r="C72" s="112"/>
      <c r="D72" s="112"/>
      <c r="E72" s="112"/>
      <c r="F72" s="112"/>
      <c r="G72" s="112"/>
      <c r="H72" s="112"/>
      <c r="I72" s="112"/>
      <c r="J72" s="112"/>
      <c r="K72" s="112"/>
      <c r="L72" s="112"/>
      <c r="M72" s="112"/>
      <c r="N72" s="112"/>
      <c r="O72" s="112"/>
      <c r="P72" s="112"/>
      <c r="Q72" s="112"/>
      <c r="R72" s="112"/>
      <c r="S72" s="112"/>
      <c r="T72" s="112"/>
      <c r="U72" s="112"/>
      <c r="V72" s="112"/>
      <c r="W72" s="112"/>
      <c r="X72" s="112"/>
      <c r="Y72" s="112"/>
      <c r="Z72" s="112"/>
      <c r="AA72" s="112"/>
      <c r="AF72" s="12"/>
      <c r="AG72" s="12"/>
      <c r="AH72" s="12"/>
      <c r="AI72" s="12"/>
      <c r="AJ72" s="12"/>
      <c r="AK72" s="12"/>
    </row>
    <row r="73" spans="1:37">
      <c r="A73" s="112"/>
      <c r="B73" s="112"/>
      <c r="C73" s="112"/>
      <c r="D73" s="112"/>
      <c r="E73" s="112"/>
      <c r="F73" s="112"/>
      <c r="G73" s="112"/>
      <c r="H73" s="112"/>
      <c r="I73" s="112"/>
      <c r="J73" s="112"/>
      <c r="K73" s="112"/>
      <c r="L73" s="112"/>
      <c r="M73" s="112"/>
      <c r="N73" s="112"/>
      <c r="O73" s="112"/>
      <c r="P73" s="112"/>
      <c r="Q73" s="112"/>
      <c r="R73" s="112"/>
      <c r="S73" s="112"/>
      <c r="T73" s="112"/>
      <c r="U73" s="112"/>
      <c r="V73" s="112"/>
      <c r="W73" s="112"/>
      <c r="X73" s="112"/>
      <c r="Y73" s="112"/>
      <c r="Z73" s="112"/>
      <c r="AA73" s="112"/>
      <c r="AF73" s="12"/>
      <c r="AG73" s="12"/>
      <c r="AH73" s="12"/>
      <c r="AI73" s="12"/>
      <c r="AJ73" s="12"/>
      <c r="AK73" s="12"/>
    </row>
    <row r="74" spans="1:37">
      <c r="A74" s="112"/>
      <c r="B74" s="112"/>
      <c r="C74" s="112"/>
      <c r="D74" s="112"/>
      <c r="E74" s="112"/>
      <c r="F74" s="112"/>
      <c r="G74" s="112"/>
      <c r="H74" s="112"/>
      <c r="I74" s="112"/>
      <c r="J74" s="112"/>
      <c r="K74" s="112"/>
      <c r="L74" s="112"/>
      <c r="M74" s="112"/>
      <c r="N74" s="112"/>
      <c r="O74" s="112"/>
      <c r="P74" s="112"/>
      <c r="Q74" s="112"/>
      <c r="R74" s="112"/>
      <c r="S74" s="112"/>
      <c r="T74" s="112"/>
      <c r="U74" s="112"/>
      <c r="V74" s="112"/>
      <c r="W74" s="112"/>
      <c r="X74" s="112"/>
      <c r="Y74" s="112"/>
      <c r="Z74" s="112"/>
      <c r="AA74" s="112"/>
      <c r="AF74" s="12"/>
      <c r="AG74" s="12"/>
      <c r="AH74" s="12"/>
      <c r="AI74" s="12"/>
      <c r="AJ74" s="12"/>
      <c r="AK74" s="12"/>
    </row>
    <row r="75" spans="1:37">
      <c r="A75" s="112"/>
      <c r="B75" s="112"/>
      <c r="C75" s="112"/>
      <c r="D75" s="112"/>
      <c r="E75" s="112"/>
      <c r="F75" s="112"/>
      <c r="G75" s="112"/>
      <c r="H75" s="112"/>
      <c r="I75" s="112"/>
      <c r="J75" s="112"/>
      <c r="K75" s="112"/>
      <c r="L75" s="112"/>
      <c r="M75" s="112"/>
      <c r="N75" s="112"/>
      <c r="O75" s="112"/>
      <c r="P75" s="112"/>
      <c r="Q75" s="112"/>
      <c r="R75" s="112"/>
      <c r="S75" s="112"/>
      <c r="T75" s="112"/>
      <c r="U75" s="112"/>
      <c r="V75" s="112"/>
      <c r="W75" s="112"/>
      <c r="X75" s="112"/>
      <c r="Y75" s="112"/>
      <c r="Z75" s="112"/>
      <c r="AA75" s="112"/>
      <c r="AF75" s="12"/>
      <c r="AG75" s="12"/>
      <c r="AH75" s="12"/>
      <c r="AI75" s="12"/>
      <c r="AJ75" s="12"/>
      <c r="AK75" s="12"/>
    </row>
    <row r="76" spans="1:37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AF76" s="12"/>
      <c r="AG76" s="12"/>
      <c r="AH76" s="12"/>
      <c r="AI76" s="12"/>
      <c r="AJ76" s="12"/>
      <c r="AK76" s="12"/>
    </row>
    <row r="77" spans="1:3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AF77" s="12"/>
      <c r="AG77" s="12"/>
      <c r="AH77" s="12"/>
      <c r="AI77" s="12"/>
      <c r="AJ77" s="12"/>
      <c r="AK77" s="12"/>
    </row>
    <row r="78" spans="1:37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AF78" s="12"/>
      <c r="AG78" s="12"/>
      <c r="AH78" s="12"/>
      <c r="AI78" s="12"/>
      <c r="AJ78" s="12"/>
      <c r="AK78" s="12"/>
    </row>
    <row r="79" spans="1:37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AF79" s="12"/>
      <c r="AG79" s="12"/>
      <c r="AH79" s="12"/>
      <c r="AI79" s="12"/>
      <c r="AJ79" s="12"/>
      <c r="AK79" s="12"/>
    </row>
    <row r="80" spans="1:37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AF80" s="12"/>
      <c r="AG80" s="12"/>
      <c r="AH80" s="12"/>
      <c r="AI80" s="12"/>
      <c r="AJ80" s="12"/>
      <c r="AK80" s="12"/>
    </row>
    <row r="81" spans="1:37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AF81" s="12"/>
      <c r="AG81" s="12"/>
      <c r="AH81" s="12"/>
      <c r="AI81" s="12"/>
      <c r="AJ81" s="12"/>
      <c r="AK81" s="12"/>
    </row>
    <row r="82" spans="1:37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AF82" s="12"/>
      <c r="AG82" s="12"/>
      <c r="AH82" s="12"/>
      <c r="AI82" s="12"/>
      <c r="AJ82" s="12"/>
      <c r="AK82" s="12"/>
    </row>
    <row r="83" spans="1:37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AF83" s="12"/>
      <c r="AG83" s="12"/>
      <c r="AH83" s="12"/>
      <c r="AI83" s="12"/>
      <c r="AJ83" s="12"/>
      <c r="AK83" s="12"/>
    </row>
    <row r="84" spans="1:37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AF84" s="12"/>
      <c r="AG84" s="12"/>
      <c r="AH84" s="12"/>
      <c r="AI84" s="12"/>
      <c r="AJ84" s="12"/>
      <c r="AK84" s="12"/>
    </row>
    <row r="85" spans="1:37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AF85" s="12"/>
      <c r="AG85" s="12"/>
      <c r="AH85" s="12"/>
      <c r="AI85" s="12"/>
      <c r="AJ85" s="12"/>
      <c r="AK85" s="12"/>
    </row>
    <row r="86" spans="1:37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AF86" s="12"/>
      <c r="AG86" s="12"/>
      <c r="AH86" s="12"/>
      <c r="AI86" s="12"/>
      <c r="AJ86" s="12"/>
      <c r="AK86" s="12"/>
    </row>
    <row r="87" spans="1:3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AF87" s="12"/>
      <c r="AG87" s="12"/>
      <c r="AH87" s="12"/>
      <c r="AI87" s="12"/>
      <c r="AJ87" s="12"/>
      <c r="AK87" s="12"/>
    </row>
    <row r="88" spans="1:37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AF88" s="12"/>
      <c r="AG88" s="12"/>
      <c r="AH88" s="12"/>
      <c r="AI88" s="12"/>
      <c r="AJ88" s="12"/>
      <c r="AK88" s="12"/>
    </row>
    <row r="89" spans="1:37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AF89" s="12"/>
      <c r="AG89" s="12"/>
      <c r="AH89" s="12"/>
      <c r="AI89" s="12"/>
      <c r="AJ89" s="12"/>
      <c r="AK89" s="12"/>
    </row>
    <row r="90" spans="1:37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AF90" s="12"/>
      <c r="AG90" s="12"/>
      <c r="AH90" s="12"/>
      <c r="AI90" s="12"/>
      <c r="AJ90" s="12"/>
      <c r="AK90" s="12"/>
    </row>
    <row r="91" spans="1:37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AF91" s="12"/>
      <c r="AG91" s="12"/>
      <c r="AH91" s="12"/>
      <c r="AI91" s="12"/>
      <c r="AJ91" s="12"/>
      <c r="AK91" s="12"/>
    </row>
    <row r="92" spans="1:37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AF92" s="12"/>
      <c r="AG92" s="12"/>
      <c r="AH92" s="12"/>
      <c r="AI92" s="12"/>
      <c r="AJ92" s="12"/>
      <c r="AK92" s="12"/>
    </row>
    <row r="93" spans="1:37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AF93" s="12"/>
      <c r="AG93" s="12"/>
      <c r="AH93" s="12"/>
      <c r="AI93" s="12"/>
      <c r="AJ93" s="12"/>
      <c r="AK93" s="12"/>
    </row>
    <row r="94" spans="1:37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AF94" s="12"/>
      <c r="AG94" s="12"/>
      <c r="AH94" s="12"/>
      <c r="AI94" s="12"/>
      <c r="AJ94" s="12"/>
      <c r="AK94" s="12"/>
    </row>
    <row r="95" spans="1:37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AF95" s="12"/>
      <c r="AG95" s="12"/>
      <c r="AH95" s="12"/>
      <c r="AI95" s="12"/>
      <c r="AJ95" s="12"/>
      <c r="AK95" s="12"/>
    </row>
    <row r="96" spans="1:37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AF96" s="12"/>
      <c r="AG96" s="12"/>
      <c r="AH96" s="12"/>
      <c r="AI96" s="12"/>
      <c r="AJ96" s="12"/>
      <c r="AK96" s="12"/>
    </row>
    <row r="97" spans="1:3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AF97" s="12"/>
      <c r="AG97" s="12"/>
      <c r="AH97" s="12"/>
      <c r="AI97" s="12"/>
      <c r="AJ97" s="12"/>
      <c r="AK97" s="12"/>
    </row>
    <row r="98" spans="1:37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AF98" s="12"/>
      <c r="AG98" s="12"/>
      <c r="AH98" s="12"/>
      <c r="AI98" s="12"/>
      <c r="AJ98" s="12"/>
      <c r="AK98" s="12"/>
    </row>
  </sheetData>
  <sheetProtection formatCells="0" formatColumns="0" formatRows="0" insertColumns="0" insertRows="0" insertHyperlinks="0" deleteColumns="0" deleteRows="0" selectLockedCells="1"/>
  <phoneticPr fontId="37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R369"/>
  <sheetViews>
    <sheetView showGridLines="0" zoomScale="90" zoomScaleNormal="90" zoomScaleSheetLayoutView="55" workbookViewId="0">
      <pane ySplit="1" topLeftCell="A2" activePane="bottomLeft" state="frozen"/>
      <selection pane="bottomLeft" activeCell="J40" sqref="J40"/>
    </sheetView>
  </sheetViews>
  <sheetFormatPr baseColWidth="10" defaultColWidth="13.5703125" defaultRowHeight="12.75"/>
  <cols>
    <col min="1" max="1" width="8.7109375" style="122" bestFit="1" customWidth="1"/>
    <col min="2" max="2" width="15" style="7" bestFit="1" customWidth="1"/>
    <col min="3" max="3" width="15" style="7" customWidth="1"/>
    <col min="4" max="4" width="13.5703125" style="7" customWidth="1"/>
    <col min="5" max="5" width="13.28515625" style="120" customWidth="1"/>
    <col min="6" max="6" width="10" style="7" customWidth="1"/>
    <col min="7" max="7" width="23.140625" style="7" bestFit="1" customWidth="1"/>
    <col min="8" max="9" width="13.5703125" style="7" customWidth="1"/>
    <col min="10" max="10" width="15.140625" style="121" customWidth="1"/>
    <col min="11" max="11" width="15.140625" style="7" customWidth="1"/>
    <col min="12" max="12" width="15.140625" style="121" customWidth="1"/>
    <col min="13" max="13" width="5.42578125" style="7" customWidth="1"/>
    <col min="14" max="14" width="4.42578125" style="127" customWidth="1"/>
    <col min="15" max="15" width="14.42578125" style="124" bestFit="1" customWidth="1"/>
    <col min="16" max="16" width="13.5703125" style="7"/>
    <col min="17" max="17" width="16.85546875" style="7" bestFit="1" customWidth="1"/>
    <col min="18" max="16384" width="13.5703125" style="7"/>
  </cols>
  <sheetData>
    <row r="1" spans="1:18" s="119" customFormat="1" ht="18" customHeight="1">
      <c r="A1" s="154" t="s">
        <v>134</v>
      </c>
      <c r="B1" s="154" t="s">
        <v>22</v>
      </c>
      <c r="C1" s="154" t="s">
        <v>32</v>
      </c>
      <c r="D1" s="154" t="s">
        <v>23</v>
      </c>
      <c r="E1" s="154" t="s">
        <v>24</v>
      </c>
      <c r="F1" s="154" t="s">
        <v>25</v>
      </c>
      <c r="G1" s="154" t="s">
        <v>26</v>
      </c>
      <c r="H1" s="154" t="s">
        <v>27</v>
      </c>
      <c r="I1" s="154" t="s">
        <v>28</v>
      </c>
      <c r="J1" s="154" t="s">
        <v>30</v>
      </c>
      <c r="K1" s="154" t="s">
        <v>31</v>
      </c>
      <c r="L1" s="154" t="s">
        <v>132</v>
      </c>
      <c r="M1" s="155" t="s">
        <v>15</v>
      </c>
      <c r="P1" s="125"/>
      <c r="Q1" s="126"/>
    </row>
    <row r="2" spans="1:18" ht="16.5" customHeight="1">
      <c r="A2" s="147" t="s">
        <v>154</v>
      </c>
      <c r="B2" s="147" t="s">
        <v>153</v>
      </c>
      <c r="C2" s="147" t="s">
        <v>153</v>
      </c>
      <c r="D2" s="148" t="s">
        <v>155</v>
      </c>
      <c r="E2" s="149" t="s">
        <v>153</v>
      </c>
      <c r="F2" s="260" t="s">
        <v>153</v>
      </c>
      <c r="G2" s="148" t="s">
        <v>153</v>
      </c>
      <c r="H2" s="150" t="s">
        <v>153</v>
      </c>
      <c r="I2" s="151" t="s">
        <v>153</v>
      </c>
      <c r="J2" s="152" t="s">
        <v>153</v>
      </c>
      <c r="K2" s="152" t="s">
        <v>153</v>
      </c>
      <c r="L2" s="150" t="s">
        <v>153</v>
      </c>
      <c r="M2" s="153" t="s">
        <v>153</v>
      </c>
      <c r="N2" s="156" t="e">
        <f>MONTH(E2)</f>
        <v>#VALUE!</v>
      </c>
      <c r="O2" s="138">
        <f ca="1">TODAY()</f>
        <v>42434</v>
      </c>
      <c r="Q2" s="10"/>
      <c r="R2" s="10"/>
    </row>
    <row r="3" spans="1:18" ht="16.5" customHeight="1">
      <c r="A3" s="128" t="s">
        <v>135</v>
      </c>
      <c r="B3" s="128" t="s">
        <v>33</v>
      </c>
      <c r="C3" s="128" t="s">
        <v>143</v>
      </c>
      <c r="D3" s="129" t="s">
        <v>34</v>
      </c>
      <c r="E3" s="130">
        <v>7387</v>
      </c>
      <c r="F3" s="258">
        <f ca="1">DATEDIF(E3,TODAY(),"y")</f>
        <v>95</v>
      </c>
      <c r="G3" s="129" t="s">
        <v>101</v>
      </c>
      <c r="H3" s="132" t="s">
        <v>102</v>
      </c>
      <c r="I3" s="133">
        <v>67280</v>
      </c>
      <c r="J3" s="134">
        <v>388975351</v>
      </c>
      <c r="K3" s="134"/>
      <c r="L3" s="132"/>
      <c r="M3" s="135"/>
      <c r="N3" s="156">
        <f>MONTH(E3)</f>
        <v>3</v>
      </c>
      <c r="O3" s="137">
        <f ca="1">COUNTIF(N3:N36,MONTH(O2))</f>
        <v>3</v>
      </c>
      <c r="Q3" s="10"/>
      <c r="R3" s="10"/>
    </row>
    <row r="4" spans="1:18" ht="16.5" customHeight="1">
      <c r="A4" s="139" t="s">
        <v>136</v>
      </c>
      <c r="B4" s="139" t="s">
        <v>37</v>
      </c>
      <c r="C4" s="139" t="s">
        <v>143</v>
      </c>
      <c r="D4" s="140" t="s">
        <v>36</v>
      </c>
      <c r="E4" s="141">
        <v>13977</v>
      </c>
      <c r="F4" s="146">
        <f ca="1">DATEDIF(E4,TODAY(),"y")</f>
        <v>77</v>
      </c>
      <c r="G4" s="140" t="s">
        <v>104</v>
      </c>
      <c r="H4" s="142" t="s">
        <v>102</v>
      </c>
      <c r="I4" s="143">
        <v>67280</v>
      </c>
      <c r="J4" s="144"/>
      <c r="K4" s="144"/>
      <c r="L4" s="142"/>
      <c r="M4" s="145"/>
      <c r="N4" s="156">
        <f>MONTH(E4)</f>
        <v>4</v>
      </c>
      <c r="P4" s="10"/>
      <c r="Q4" s="10"/>
    </row>
    <row r="5" spans="1:18" ht="16.5" customHeight="1">
      <c r="A5" s="128" t="s">
        <v>135</v>
      </c>
      <c r="B5" s="128" t="s">
        <v>38</v>
      </c>
      <c r="C5" s="128" t="s">
        <v>143</v>
      </c>
      <c r="D5" s="129" t="s">
        <v>39</v>
      </c>
      <c r="E5" s="130">
        <v>14462</v>
      </c>
      <c r="F5" s="131">
        <f ca="1">DATEDIF(E5,TODAY(),"y")</f>
        <v>76</v>
      </c>
      <c r="G5" s="129" t="s">
        <v>126</v>
      </c>
      <c r="H5" s="132"/>
      <c r="I5" s="133"/>
      <c r="J5" s="134"/>
      <c r="K5" s="134"/>
      <c r="L5" s="132"/>
      <c r="M5" s="135"/>
      <c r="N5" s="156">
        <f>MONTH(E5)</f>
        <v>8</v>
      </c>
      <c r="P5" s="10"/>
      <c r="Q5" s="10"/>
    </row>
    <row r="6" spans="1:18" ht="16.5" customHeight="1">
      <c r="A6" s="128" t="s">
        <v>136</v>
      </c>
      <c r="B6" s="128" t="s">
        <v>38</v>
      </c>
      <c r="C6" s="128" t="s">
        <v>143</v>
      </c>
      <c r="D6" s="129" t="s">
        <v>40</v>
      </c>
      <c r="E6" s="130">
        <v>14119</v>
      </c>
      <c r="F6" s="131">
        <f ca="1">DATEDIF(E6,TODAY(),"y")</f>
        <v>77</v>
      </c>
      <c r="G6" s="129" t="s">
        <v>126</v>
      </c>
      <c r="H6" s="132" t="s">
        <v>102</v>
      </c>
      <c r="I6" s="133">
        <v>67280</v>
      </c>
      <c r="J6" s="134"/>
      <c r="K6" s="134"/>
      <c r="L6" s="132"/>
      <c r="M6" s="135"/>
      <c r="N6" s="156">
        <f>MONTH(E6)</f>
        <v>8</v>
      </c>
      <c r="P6" s="10"/>
      <c r="Q6" s="10"/>
    </row>
    <row r="7" spans="1:18" ht="16.5" customHeight="1">
      <c r="A7" s="128" t="s">
        <v>135</v>
      </c>
      <c r="B7" s="128" t="s">
        <v>41</v>
      </c>
      <c r="C7" s="128" t="s">
        <v>143</v>
      </c>
      <c r="D7" s="129"/>
      <c r="E7" s="130" t="s">
        <v>152</v>
      </c>
      <c r="F7" s="131" t="e">
        <f ca="1">DATEDIF(E7,TODAY(),"y")</f>
        <v>#VALUE!</v>
      </c>
      <c r="G7" s="129"/>
      <c r="H7" s="132"/>
      <c r="I7" s="133"/>
      <c r="J7" s="134"/>
      <c r="K7" s="134"/>
      <c r="L7" s="132"/>
      <c r="M7" s="135"/>
      <c r="N7" s="156" t="e">
        <f>MONTH(E7)</f>
        <v>#VALUE!</v>
      </c>
      <c r="P7" s="10"/>
      <c r="Q7" s="10"/>
    </row>
    <row r="8" spans="1:18" ht="16.5" customHeight="1">
      <c r="A8" s="128" t="s">
        <v>136</v>
      </c>
      <c r="B8" s="128" t="s">
        <v>51</v>
      </c>
      <c r="C8" s="128" t="s">
        <v>143</v>
      </c>
      <c r="D8" s="129" t="s">
        <v>52</v>
      </c>
      <c r="E8" s="130">
        <v>15508</v>
      </c>
      <c r="F8" s="131">
        <f ca="1">DATEDIF(E8,TODAY(),"y")</f>
        <v>73</v>
      </c>
      <c r="G8" s="129" t="s">
        <v>108</v>
      </c>
      <c r="H8" s="132" t="s">
        <v>102</v>
      </c>
      <c r="I8" s="133">
        <v>67280</v>
      </c>
      <c r="J8" s="134">
        <v>388974712</v>
      </c>
      <c r="K8" s="134"/>
      <c r="L8" s="132"/>
      <c r="M8" s="135"/>
      <c r="N8" s="156">
        <f>MONTH(E8)</f>
        <v>6</v>
      </c>
      <c r="P8" s="10"/>
      <c r="Q8" s="10"/>
    </row>
    <row r="9" spans="1:18" ht="16.5" customHeight="1">
      <c r="A9" s="128" t="s">
        <v>135</v>
      </c>
      <c r="B9" s="128" t="s">
        <v>56</v>
      </c>
      <c r="C9" s="128" t="s">
        <v>143</v>
      </c>
      <c r="D9" s="129" t="s">
        <v>57</v>
      </c>
      <c r="E9" s="130">
        <v>13564</v>
      </c>
      <c r="F9" s="131">
        <f ca="1">DATEDIF(E9,TODAY(),"y")</f>
        <v>79</v>
      </c>
      <c r="G9" s="129" t="s">
        <v>109</v>
      </c>
      <c r="H9" s="132" t="s">
        <v>102</v>
      </c>
      <c r="I9" s="133">
        <v>67280</v>
      </c>
      <c r="J9" s="134"/>
      <c r="K9" s="134"/>
      <c r="L9" s="132"/>
      <c r="M9" s="135"/>
      <c r="N9" s="156">
        <f>MONTH(E9)</f>
        <v>2</v>
      </c>
      <c r="P9" s="10"/>
      <c r="Q9" s="10"/>
    </row>
    <row r="10" spans="1:18" ht="16.5" customHeight="1">
      <c r="A10" s="128" t="s">
        <v>135</v>
      </c>
      <c r="B10" s="128" t="s">
        <v>62</v>
      </c>
      <c r="C10" s="128" t="s">
        <v>143</v>
      </c>
      <c r="D10" s="129" t="s">
        <v>34</v>
      </c>
      <c r="E10" s="130">
        <v>10180</v>
      </c>
      <c r="F10" s="131">
        <f ca="1">DATEDIF(E10,TODAY(),"y")</f>
        <v>88</v>
      </c>
      <c r="G10" s="129" t="s">
        <v>111</v>
      </c>
      <c r="H10" s="132" t="s">
        <v>102</v>
      </c>
      <c r="I10" s="133">
        <v>67280</v>
      </c>
      <c r="J10" s="134">
        <v>388974900</v>
      </c>
      <c r="K10" s="134"/>
      <c r="L10" s="132"/>
      <c r="M10" s="135"/>
      <c r="N10" s="156">
        <f>MONTH(E10)</f>
        <v>11</v>
      </c>
      <c r="P10" s="10"/>
      <c r="Q10" s="10"/>
    </row>
    <row r="11" spans="1:18" ht="16.5" customHeight="1">
      <c r="A11" s="128" t="s">
        <v>136</v>
      </c>
      <c r="B11" s="128" t="s">
        <v>67</v>
      </c>
      <c r="C11" s="128" t="s">
        <v>143</v>
      </c>
      <c r="D11" s="129" t="s">
        <v>68</v>
      </c>
      <c r="E11" s="130">
        <v>11136</v>
      </c>
      <c r="F11" s="131">
        <f ca="1">DATEDIF(E11,TODAY(),"y")</f>
        <v>85</v>
      </c>
      <c r="G11" s="129" t="s">
        <v>112</v>
      </c>
      <c r="H11" s="132" t="s">
        <v>113</v>
      </c>
      <c r="I11" s="133"/>
      <c r="J11" s="134">
        <v>388960829</v>
      </c>
      <c r="K11" s="134"/>
      <c r="L11" s="132"/>
      <c r="M11" s="135"/>
      <c r="N11" s="156">
        <f>MONTH(E11)</f>
        <v>6</v>
      </c>
      <c r="P11" s="10"/>
      <c r="Q11" s="10"/>
    </row>
    <row r="12" spans="1:18" ht="16.5" customHeight="1">
      <c r="A12" s="128" t="s">
        <v>136</v>
      </c>
      <c r="B12" s="128" t="s">
        <v>65</v>
      </c>
      <c r="C12" s="128" t="s">
        <v>143</v>
      </c>
      <c r="D12" s="129" t="s">
        <v>66</v>
      </c>
      <c r="E12" s="130">
        <v>11919</v>
      </c>
      <c r="F12" s="131">
        <f ca="1">DATEDIF(E12,TODAY(),"y")</f>
        <v>83</v>
      </c>
      <c r="G12" s="129" t="s">
        <v>128</v>
      </c>
      <c r="H12" s="132" t="s">
        <v>102</v>
      </c>
      <c r="I12" s="133">
        <v>67280</v>
      </c>
      <c r="J12" s="134">
        <v>388473593</v>
      </c>
      <c r="K12" s="134"/>
      <c r="L12" s="132"/>
      <c r="M12" s="135"/>
      <c r="N12" s="156">
        <f>MONTH(E12)</f>
        <v>8</v>
      </c>
      <c r="P12" s="10"/>
      <c r="Q12" s="10"/>
      <c r="R12" s="10"/>
    </row>
    <row r="13" spans="1:18" ht="16.5" customHeight="1">
      <c r="A13" s="128" t="s">
        <v>135</v>
      </c>
      <c r="B13" s="128" t="s">
        <v>76</v>
      </c>
      <c r="C13" s="128" t="s">
        <v>143</v>
      </c>
      <c r="D13" s="129" t="s">
        <v>77</v>
      </c>
      <c r="E13" s="130">
        <v>12144</v>
      </c>
      <c r="F13" s="131">
        <f ca="1">DATEDIF(E13,TODAY(),"y")</f>
        <v>82</v>
      </c>
      <c r="G13" s="129" t="s">
        <v>129</v>
      </c>
      <c r="H13" s="132" t="s">
        <v>102</v>
      </c>
      <c r="I13" s="133">
        <v>67280</v>
      </c>
      <c r="J13" s="134">
        <v>388974356</v>
      </c>
      <c r="K13" s="134"/>
      <c r="L13" s="132"/>
      <c r="M13" s="135"/>
      <c r="N13" s="156">
        <f>MONTH(E13)</f>
        <v>3</v>
      </c>
      <c r="P13" s="10"/>
      <c r="Q13" s="10"/>
      <c r="R13" s="10"/>
    </row>
    <row r="14" spans="1:18" ht="16.5" customHeight="1">
      <c r="A14" s="128" t="s">
        <v>135</v>
      </c>
      <c r="B14" s="128" t="s">
        <v>72</v>
      </c>
      <c r="C14" s="128" t="s">
        <v>143</v>
      </c>
      <c r="D14" s="129" t="s">
        <v>73</v>
      </c>
      <c r="E14" s="130">
        <v>10872</v>
      </c>
      <c r="F14" s="131">
        <f ca="1">DATEDIF(E14,TODAY(),"y")</f>
        <v>86</v>
      </c>
      <c r="G14" s="129" t="s">
        <v>115</v>
      </c>
      <c r="H14" s="132" t="s">
        <v>102</v>
      </c>
      <c r="I14" s="133">
        <v>67280</v>
      </c>
      <c r="J14" s="134"/>
      <c r="K14" s="134"/>
      <c r="L14" s="132"/>
      <c r="M14" s="135"/>
      <c r="N14" s="156">
        <f>MONTH(E14)</f>
        <v>10</v>
      </c>
      <c r="P14" s="10"/>
      <c r="Q14" s="10"/>
      <c r="R14" s="10"/>
    </row>
    <row r="15" spans="1:18" ht="16.5" customHeight="1">
      <c r="A15" s="128" t="s">
        <v>135</v>
      </c>
      <c r="B15" s="128" t="s">
        <v>29</v>
      </c>
      <c r="C15" s="128" t="s">
        <v>143</v>
      </c>
      <c r="D15" s="128" t="s">
        <v>57</v>
      </c>
      <c r="E15" s="130">
        <v>17874</v>
      </c>
      <c r="F15" s="131">
        <f ca="1">DATEDIF(E15,TODAY(),"y")</f>
        <v>67</v>
      </c>
      <c r="G15" s="128" t="s">
        <v>124</v>
      </c>
      <c r="H15" s="133" t="s">
        <v>102</v>
      </c>
      <c r="I15" s="133">
        <v>67280</v>
      </c>
      <c r="J15" s="136">
        <v>388475989</v>
      </c>
      <c r="K15" s="136">
        <v>614486317</v>
      </c>
      <c r="L15" s="133"/>
      <c r="M15" s="135"/>
      <c r="N15" s="156">
        <f>MONTH(E15)</f>
        <v>12</v>
      </c>
      <c r="P15" s="10"/>
      <c r="Q15" s="10"/>
      <c r="R15" s="10"/>
    </row>
    <row r="16" spans="1:18" ht="16.5" customHeight="1">
      <c r="A16" s="128" t="s">
        <v>136</v>
      </c>
      <c r="B16" s="128" t="s">
        <v>84</v>
      </c>
      <c r="C16" s="128" t="s">
        <v>143</v>
      </c>
      <c r="D16" s="129" t="s">
        <v>71</v>
      </c>
      <c r="E16" s="130">
        <v>8619</v>
      </c>
      <c r="F16" s="131">
        <f ca="1">DATEDIF(E16,TODAY(),"y")</f>
        <v>92</v>
      </c>
      <c r="G16" s="129" t="s">
        <v>130</v>
      </c>
      <c r="H16" s="132" t="s">
        <v>102</v>
      </c>
      <c r="I16" s="133">
        <v>67280</v>
      </c>
      <c r="J16" s="134">
        <v>388473457</v>
      </c>
      <c r="K16" s="134"/>
      <c r="L16" s="132"/>
      <c r="M16" s="135"/>
      <c r="N16" s="156">
        <f>MONTH(E16)</f>
        <v>8</v>
      </c>
      <c r="P16" s="10"/>
      <c r="Q16" s="10"/>
      <c r="R16" s="10"/>
    </row>
    <row r="17" spans="1:18" ht="16.5" customHeight="1">
      <c r="A17" s="128" t="s">
        <v>135</v>
      </c>
      <c r="B17" s="128" t="s">
        <v>85</v>
      </c>
      <c r="C17" s="128" t="s">
        <v>143</v>
      </c>
      <c r="D17" s="129" t="s">
        <v>86</v>
      </c>
      <c r="E17" s="130">
        <v>14475</v>
      </c>
      <c r="F17" s="131">
        <f ca="1">DATEDIF(E17,TODAY(),"y")</f>
        <v>76</v>
      </c>
      <c r="G17" s="129" t="s">
        <v>119</v>
      </c>
      <c r="H17" s="132" t="s">
        <v>120</v>
      </c>
      <c r="I17" s="133"/>
      <c r="J17" s="134">
        <v>388509946</v>
      </c>
      <c r="K17" s="134"/>
      <c r="L17" s="132"/>
      <c r="M17" s="135"/>
      <c r="N17" s="156">
        <f>MONTH(E17)</f>
        <v>8</v>
      </c>
      <c r="P17" s="10"/>
      <c r="Q17" s="10"/>
      <c r="R17" s="10"/>
    </row>
    <row r="18" spans="1:18" ht="16.5" customHeight="1">
      <c r="A18" s="128" t="s">
        <v>135</v>
      </c>
      <c r="B18" s="128" t="s">
        <v>90</v>
      </c>
      <c r="C18" s="128" t="s">
        <v>143</v>
      </c>
      <c r="D18" s="129" t="s">
        <v>91</v>
      </c>
      <c r="E18" s="130">
        <v>12864</v>
      </c>
      <c r="F18" s="131">
        <f ca="1">DATEDIF(E18,TODAY(),"y")</f>
        <v>80</v>
      </c>
      <c r="G18" s="129" t="s">
        <v>122</v>
      </c>
      <c r="H18" s="132" t="s">
        <v>102</v>
      </c>
      <c r="I18" s="133">
        <v>67280</v>
      </c>
      <c r="J18" s="134">
        <v>975715343</v>
      </c>
      <c r="K18" s="134"/>
      <c r="L18" s="132"/>
      <c r="M18" s="135"/>
      <c r="N18" s="156">
        <f>MONTH(E18)</f>
        <v>3</v>
      </c>
      <c r="P18" s="10"/>
      <c r="Q18" s="10"/>
      <c r="R18" s="10"/>
    </row>
    <row r="19" spans="1:18" ht="16.5" customHeight="1">
      <c r="A19" s="128" t="s">
        <v>136</v>
      </c>
      <c r="B19" s="128" t="s">
        <v>90</v>
      </c>
      <c r="C19" s="128" t="s">
        <v>143</v>
      </c>
      <c r="D19" s="129" t="s">
        <v>92</v>
      </c>
      <c r="E19" s="130">
        <v>12821</v>
      </c>
      <c r="F19" s="131">
        <f ca="1">DATEDIF(E19,TODAY(),"y")</f>
        <v>81</v>
      </c>
      <c r="G19" s="129" t="s">
        <v>122</v>
      </c>
      <c r="H19" s="132" t="s">
        <v>102</v>
      </c>
      <c r="I19" s="133">
        <v>67280</v>
      </c>
      <c r="J19" s="134"/>
      <c r="K19" s="134"/>
      <c r="L19" s="132"/>
      <c r="M19" s="135"/>
      <c r="N19" s="156">
        <f>MONTH(E19)</f>
        <v>2</v>
      </c>
      <c r="P19" s="10"/>
      <c r="Q19" s="10"/>
      <c r="R19" s="10"/>
    </row>
    <row r="20" spans="1:18" ht="16.5" customHeight="1">
      <c r="A20" s="128" t="s">
        <v>135</v>
      </c>
      <c r="B20" s="128" t="s">
        <v>93</v>
      </c>
      <c r="C20" s="128" t="s">
        <v>143</v>
      </c>
      <c r="D20" s="129" t="s">
        <v>94</v>
      </c>
      <c r="E20" s="130">
        <v>11093</v>
      </c>
      <c r="F20" s="131">
        <f ca="1">DATEDIF(E20,TODAY(),"y")</f>
        <v>85</v>
      </c>
      <c r="G20" s="129" t="s">
        <v>131</v>
      </c>
      <c r="H20" s="132" t="s">
        <v>102</v>
      </c>
      <c r="I20" s="133">
        <v>67280</v>
      </c>
      <c r="J20" s="134">
        <v>388473021</v>
      </c>
      <c r="K20" s="134"/>
      <c r="L20" s="132"/>
      <c r="M20" s="135"/>
      <c r="N20" s="156">
        <f>MONTH(E20)</f>
        <v>5</v>
      </c>
      <c r="P20" s="10"/>
      <c r="Q20" s="10"/>
      <c r="R20" s="10"/>
    </row>
    <row r="21" spans="1:18" ht="16.5" customHeight="1">
      <c r="A21" s="128" t="s">
        <v>136</v>
      </c>
      <c r="B21" s="128" t="s">
        <v>97</v>
      </c>
      <c r="C21" s="128" t="s">
        <v>143</v>
      </c>
      <c r="D21" s="129" t="s">
        <v>98</v>
      </c>
      <c r="E21" s="130">
        <v>10592</v>
      </c>
      <c r="F21" s="131">
        <f ca="1">DATEDIF(E21,TODAY(),"y")</f>
        <v>87</v>
      </c>
      <c r="G21" s="129" t="s">
        <v>123</v>
      </c>
      <c r="H21" s="132" t="s">
        <v>102</v>
      </c>
      <c r="I21" s="133">
        <v>67280</v>
      </c>
      <c r="J21" s="134">
        <v>388974834</v>
      </c>
      <c r="K21" s="134"/>
      <c r="L21" s="132"/>
      <c r="M21" s="135"/>
      <c r="N21" s="156">
        <f>MONTH(E21)</f>
        <v>12</v>
      </c>
      <c r="P21" s="10"/>
      <c r="Q21" s="10"/>
      <c r="R21" s="10"/>
    </row>
    <row r="22" spans="1:18" ht="16.5" customHeight="1">
      <c r="A22" s="128" t="s">
        <v>136</v>
      </c>
      <c r="B22" s="128" t="s">
        <v>53</v>
      </c>
      <c r="C22" s="128" t="s">
        <v>54</v>
      </c>
      <c r="D22" s="129" t="s">
        <v>55</v>
      </c>
      <c r="E22" s="130">
        <v>12218</v>
      </c>
      <c r="F22" s="131">
        <f ca="1">DATEDIF(E22,TODAY(),"y")</f>
        <v>82</v>
      </c>
      <c r="G22" s="129" t="s">
        <v>127</v>
      </c>
      <c r="H22" s="132" t="s">
        <v>102</v>
      </c>
      <c r="I22" s="133">
        <v>67280</v>
      </c>
      <c r="J22" s="134">
        <v>369360742</v>
      </c>
      <c r="K22" s="134"/>
      <c r="L22" s="132"/>
      <c r="M22" s="135"/>
      <c r="N22" s="156">
        <f>MONTH(E22)</f>
        <v>6</v>
      </c>
    </row>
    <row r="23" spans="1:18" ht="16.5" customHeight="1">
      <c r="A23" s="128" t="s">
        <v>136</v>
      </c>
      <c r="B23" s="128" t="s">
        <v>78</v>
      </c>
      <c r="C23" s="128" t="s">
        <v>79</v>
      </c>
      <c r="D23" s="129" t="s">
        <v>80</v>
      </c>
      <c r="E23" s="130">
        <v>10096</v>
      </c>
      <c r="F23" s="131">
        <f ca="1">DATEDIF(E23,TODAY(),"y")</f>
        <v>88</v>
      </c>
      <c r="G23" s="129" t="s">
        <v>116</v>
      </c>
      <c r="H23" s="132" t="s">
        <v>102</v>
      </c>
      <c r="I23" s="133">
        <v>67280</v>
      </c>
      <c r="J23" s="134">
        <v>388974867</v>
      </c>
      <c r="K23" s="134"/>
      <c r="L23" s="132"/>
      <c r="M23" s="135"/>
      <c r="N23" s="156">
        <f>MONTH(E23)</f>
        <v>8</v>
      </c>
    </row>
    <row r="24" spans="1:18" ht="16.5" customHeight="1">
      <c r="A24" s="128" t="s">
        <v>136</v>
      </c>
      <c r="B24" s="128" t="s">
        <v>69</v>
      </c>
      <c r="C24" s="128" t="s">
        <v>70</v>
      </c>
      <c r="D24" s="129" t="s">
        <v>71</v>
      </c>
      <c r="E24" s="130">
        <v>12931</v>
      </c>
      <c r="F24" s="131">
        <f ca="1">DATEDIF(E24,TODAY(),"y")</f>
        <v>80</v>
      </c>
      <c r="G24" s="129" t="s">
        <v>114</v>
      </c>
      <c r="H24" s="132" t="s">
        <v>102</v>
      </c>
      <c r="I24" s="133">
        <v>67280</v>
      </c>
      <c r="J24" s="134"/>
      <c r="K24" s="134"/>
      <c r="L24" s="132"/>
      <c r="M24" s="135"/>
      <c r="N24" s="156">
        <f>MONTH(E24)</f>
        <v>5</v>
      </c>
    </row>
    <row r="25" spans="1:18" ht="16.5" customHeight="1">
      <c r="A25" s="128" t="s">
        <v>136</v>
      </c>
      <c r="B25" s="128" t="s">
        <v>42</v>
      </c>
      <c r="C25" s="128" t="s">
        <v>43</v>
      </c>
      <c r="D25" s="129" t="s">
        <v>44</v>
      </c>
      <c r="E25" s="130">
        <v>10618</v>
      </c>
      <c r="F25" s="131">
        <f ca="1">DATEDIF(E25,TODAY(),"y")</f>
        <v>87</v>
      </c>
      <c r="G25" s="129" t="s">
        <v>105</v>
      </c>
      <c r="H25" s="132" t="s">
        <v>102</v>
      </c>
      <c r="I25" s="133">
        <v>67280</v>
      </c>
      <c r="J25" s="134">
        <v>388974878</v>
      </c>
      <c r="K25" s="134"/>
      <c r="L25" s="132"/>
      <c r="M25" s="135"/>
      <c r="N25" s="156">
        <f>MONTH(E25)</f>
        <v>1</v>
      </c>
    </row>
    <row r="26" spans="1:18" ht="16.5" customHeight="1">
      <c r="A26" s="128" t="s">
        <v>136</v>
      </c>
      <c r="B26" s="128" t="s">
        <v>97</v>
      </c>
      <c r="C26" s="128" t="s">
        <v>99</v>
      </c>
      <c r="D26" s="129" t="s">
        <v>100</v>
      </c>
      <c r="E26" s="130">
        <v>11731</v>
      </c>
      <c r="F26" s="131">
        <f ca="1">DATEDIF(E26,TODAY(),"y")</f>
        <v>84</v>
      </c>
      <c r="G26" s="129" t="s">
        <v>123</v>
      </c>
      <c r="H26" s="132" t="s">
        <v>102</v>
      </c>
      <c r="I26" s="133">
        <v>67280</v>
      </c>
      <c r="J26" s="134"/>
      <c r="K26" s="134"/>
      <c r="L26" s="132"/>
      <c r="M26" s="135"/>
      <c r="N26" s="156">
        <f>MONTH(E26)</f>
        <v>2</v>
      </c>
    </row>
    <row r="27" spans="1:18" ht="16.5" customHeight="1">
      <c r="A27" s="128" t="s">
        <v>136</v>
      </c>
      <c r="B27" s="128" t="s">
        <v>48</v>
      </c>
      <c r="C27" s="128" t="s">
        <v>49</v>
      </c>
      <c r="D27" s="129" t="s">
        <v>50</v>
      </c>
      <c r="E27" s="130">
        <v>16960</v>
      </c>
      <c r="F27" s="131">
        <f ca="1">DATEDIF(E27,TODAY(),"y")</f>
        <v>69</v>
      </c>
      <c r="G27" s="129" t="s">
        <v>106</v>
      </c>
      <c r="H27" s="132" t="s">
        <v>107</v>
      </c>
      <c r="I27" s="133"/>
      <c r="J27" s="134">
        <v>950742361</v>
      </c>
      <c r="K27" s="134"/>
      <c r="L27" s="132"/>
      <c r="M27" s="135"/>
      <c r="N27" s="156">
        <f>MONTH(E27)</f>
        <v>6</v>
      </c>
    </row>
    <row r="28" spans="1:18" ht="16.5" customHeight="1">
      <c r="A28" s="128" t="s">
        <v>136</v>
      </c>
      <c r="B28" s="128" t="s">
        <v>45</v>
      </c>
      <c r="C28" s="128" t="s">
        <v>46</v>
      </c>
      <c r="D28" s="129" t="s">
        <v>47</v>
      </c>
      <c r="E28" s="130">
        <v>14475</v>
      </c>
      <c r="F28" s="131">
        <f ca="1">DATEDIF(E28,TODAY(),"y")</f>
        <v>76</v>
      </c>
      <c r="G28" s="129" t="s">
        <v>125</v>
      </c>
      <c r="H28" s="132" t="s">
        <v>102</v>
      </c>
      <c r="I28" s="133">
        <v>67280</v>
      </c>
      <c r="J28" s="134">
        <v>388975893</v>
      </c>
      <c r="K28" s="134"/>
      <c r="L28" s="132"/>
      <c r="M28" s="135"/>
      <c r="N28" s="156">
        <f>MONTH(E28)</f>
        <v>8</v>
      </c>
    </row>
    <row r="29" spans="1:18" ht="16.5" customHeight="1">
      <c r="A29" s="128" t="s">
        <v>136</v>
      </c>
      <c r="B29" s="128" t="s">
        <v>87</v>
      </c>
      <c r="C29" s="128" t="s">
        <v>88</v>
      </c>
      <c r="D29" s="129" t="s">
        <v>89</v>
      </c>
      <c r="E29" s="130">
        <v>14437</v>
      </c>
      <c r="F29" s="131">
        <f ca="1">DATEDIF(E29,TODAY(),"y")</f>
        <v>76</v>
      </c>
      <c r="G29" s="129" t="s">
        <v>121</v>
      </c>
      <c r="H29" s="132" t="s">
        <v>102</v>
      </c>
      <c r="I29" s="133">
        <v>67280</v>
      </c>
      <c r="J29" s="134"/>
      <c r="K29" s="134"/>
      <c r="L29" s="132"/>
      <c r="M29" s="135"/>
      <c r="N29" s="156">
        <f>MONTH(E29)</f>
        <v>7</v>
      </c>
    </row>
    <row r="30" spans="1:18" ht="16.5" customHeight="1">
      <c r="A30" s="128" t="s">
        <v>136</v>
      </c>
      <c r="B30" s="128" t="s">
        <v>60</v>
      </c>
      <c r="C30" s="128" t="s">
        <v>61</v>
      </c>
      <c r="D30" s="129" t="s">
        <v>50</v>
      </c>
      <c r="E30" s="130">
        <v>17068</v>
      </c>
      <c r="F30" s="131">
        <f ca="1">DATEDIF(E30,TODAY(),"y")</f>
        <v>69</v>
      </c>
      <c r="G30" s="129" t="s">
        <v>110</v>
      </c>
      <c r="H30" s="132" t="s">
        <v>102</v>
      </c>
      <c r="I30" s="133">
        <v>67280</v>
      </c>
      <c r="J30" s="134">
        <v>369266642</v>
      </c>
      <c r="K30" s="134"/>
      <c r="L30" s="132"/>
      <c r="M30" s="135" t="s">
        <v>15</v>
      </c>
      <c r="N30" s="156">
        <f>MONTH(E30)</f>
        <v>9</v>
      </c>
    </row>
    <row r="31" spans="1:18" ht="16.5" customHeight="1">
      <c r="A31" s="128" t="s">
        <v>136</v>
      </c>
      <c r="B31" s="128" t="s">
        <v>62</v>
      </c>
      <c r="C31" s="128" t="s">
        <v>63</v>
      </c>
      <c r="D31" s="129" t="s">
        <v>64</v>
      </c>
      <c r="E31" s="130">
        <v>10826</v>
      </c>
      <c r="F31" s="131">
        <f ca="1">DATEDIF(E31,TODAY(),"y")</f>
        <v>86</v>
      </c>
      <c r="G31" s="129" t="s">
        <v>111</v>
      </c>
      <c r="H31" s="132" t="s">
        <v>102</v>
      </c>
      <c r="I31" s="133">
        <v>67280</v>
      </c>
      <c r="J31" s="134"/>
      <c r="K31" s="134"/>
      <c r="L31" s="132"/>
      <c r="M31" s="135"/>
      <c r="N31" s="156">
        <f>MONTH(E31)</f>
        <v>8</v>
      </c>
    </row>
    <row r="32" spans="1:18" ht="16.5" customHeight="1">
      <c r="A32" s="128" t="s">
        <v>136</v>
      </c>
      <c r="B32" s="128" t="s">
        <v>56</v>
      </c>
      <c r="C32" s="128" t="s">
        <v>58</v>
      </c>
      <c r="D32" s="129" t="s">
        <v>59</v>
      </c>
      <c r="E32" s="130">
        <v>14447</v>
      </c>
      <c r="F32" s="131">
        <f ca="1">DATEDIF(E32,TODAY(),"y")</f>
        <v>76</v>
      </c>
      <c r="G32" s="129" t="s">
        <v>109</v>
      </c>
      <c r="H32" s="132" t="s">
        <v>102</v>
      </c>
      <c r="I32" s="133">
        <v>67280</v>
      </c>
      <c r="J32" s="134"/>
      <c r="K32" s="134"/>
      <c r="L32" s="132"/>
      <c r="M32" s="135" t="s">
        <v>15</v>
      </c>
      <c r="N32" s="156">
        <f>MONTH(E32)</f>
        <v>7</v>
      </c>
    </row>
    <row r="33" spans="1:14" ht="16.5" customHeight="1">
      <c r="A33" s="128" t="s">
        <v>136</v>
      </c>
      <c r="B33" s="128" t="s">
        <v>72</v>
      </c>
      <c r="C33" s="128" t="s">
        <v>74</v>
      </c>
      <c r="D33" s="129" t="s">
        <v>75</v>
      </c>
      <c r="E33" s="130">
        <v>11953</v>
      </c>
      <c r="F33" s="131">
        <f ca="1">DATEDIF(E33,TODAY(),"y")</f>
        <v>83</v>
      </c>
      <c r="G33" s="129" t="s">
        <v>115</v>
      </c>
      <c r="H33" s="132" t="s">
        <v>102</v>
      </c>
      <c r="I33" s="133">
        <v>67280</v>
      </c>
      <c r="J33" s="134">
        <v>388317404</v>
      </c>
      <c r="K33" s="134"/>
      <c r="L33" s="132"/>
      <c r="M33" s="135"/>
      <c r="N33" s="156">
        <f>MONTH(E33)</f>
        <v>9</v>
      </c>
    </row>
    <row r="34" spans="1:14" ht="16.5" customHeight="1">
      <c r="A34" s="128" t="s">
        <v>136</v>
      </c>
      <c r="B34" s="128" t="s">
        <v>33</v>
      </c>
      <c r="C34" s="128" t="s">
        <v>35</v>
      </c>
      <c r="D34" s="129" t="s">
        <v>36</v>
      </c>
      <c r="E34" s="130">
        <v>8074</v>
      </c>
      <c r="F34" s="131">
        <f ca="1">DATEDIF(E34,TODAY(),"y")</f>
        <v>94</v>
      </c>
      <c r="G34" s="129" t="s">
        <v>103</v>
      </c>
      <c r="H34" s="132" t="s">
        <v>102</v>
      </c>
      <c r="I34" s="133">
        <v>67280</v>
      </c>
      <c r="J34" s="134"/>
      <c r="K34" s="134"/>
      <c r="L34" s="132"/>
      <c r="M34" s="135"/>
      <c r="N34" s="156">
        <f>MONTH(E34)</f>
        <v>2</v>
      </c>
    </row>
    <row r="35" spans="1:14" ht="16.5" customHeight="1">
      <c r="A35" s="128" t="s">
        <v>136</v>
      </c>
      <c r="B35" s="128" t="s">
        <v>81</v>
      </c>
      <c r="C35" s="128" t="s">
        <v>82</v>
      </c>
      <c r="D35" s="129" t="s">
        <v>83</v>
      </c>
      <c r="E35" s="130">
        <v>17271</v>
      </c>
      <c r="F35" s="131">
        <f ca="1">DATEDIF(E35,TODAY(),"y")</f>
        <v>68</v>
      </c>
      <c r="G35" s="129" t="s">
        <v>117</v>
      </c>
      <c r="H35" s="132" t="s">
        <v>118</v>
      </c>
      <c r="I35" s="133"/>
      <c r="J35" s="134">
        <v>388508573</v>
      </c>
      <c r="K35" s="134"/>
      <c r="L35" s="132"/>
      <c r="M35" s="135"/>
      <c r="N35" s="156">
        <f>MONTH(E35)</f>
        <v>4</v>
      </c>
    </row>
    <row r="36" spans="1:14" ht="16.5" customHeight="1">
      <c r="A36" s="128" t="s">
        <v>136</v>
      </c>
      <c r="B36" s="128" t="s">
        <v>93</v>
      </c>
      <c r="C36" s="128" t="s">
        <v>95</v>
      </c>
      <c r="D36" s="129" t="s">
        <v>96</v>
      </c>
      <c r="E36" s="130">
        <v>11746</v>
      </c>
      <c r="F36" s="131">
        <f ca="1">DATEDIF(E36,TODAY(),"y")</f>
        <v>84</v>
      </c>
      <c r="G36" s="129" t="s">
        <v>131</v>
      </c>
      <c r="H36" s="132" t="s">
        <v>102</v>
      </c>
      <c r="I36" s="133">
        <v>67280</v>
      </c>
      <c r="J36" s="134"/>
      <c r="K36" s="134"/>
      <c r="L36" s="132"/>
      <c r="M36" s="135"/>
      <c r="N36" s="156">
        <f>MONTH(E36)</f>
        <v>2</v>
      </c>
    </row>
    <row r="37" spans="1:14">
      <c r="A37" s="128"/>
      <c r="B37" s="128"/>
      <c r="C37" s="128"/>
      <c r="D37" s="129"/>
      <c r="E37" s="130"/>
      <c r="F37" s="259"/>
      <c r="G37" s="129"/>
      <c r="H37" s="132"/>
      <c r="I37" s="133"/>
      <c r="J37" s="134" t="s">
        <v>153</v>
      </c>
      <c r="K37" s="134" t="s">
        <v>153</v>
      </c>
      <c r="L37" s="132" t="s">
        <v>153</v>
      </c>
      <c r="M37" s="135" t="s">
        <v>153</v>
      </c>
      <c r="N37" s="156">
        <f t="shared" ref="N37:N100" si="0">MONTH(E37)</f>
        <v>1</v>
      </c>
    </row>
    <row r="38" spans="1:14">
      <c r="A38" s="128"/>
      <c r="B38" s="128"/>
      <c r="C38" s="128"/>
      <c r="D38" s="129"/>
      <c r="E38" s="130"/>
      <c r="F38" s="259"/>
      <c r="G38" s="129"/>
      <c r="H38" s="132"/>
      <c r="I38" s="133"/>
      <c r="J38" s="134" t="s">
        <v>153</v>
      </c>
      <c r="K38" s="134" t="s">
        <v>153</v>
      </c>
      <c r="L38" s="132" t="s">
        <v>153</v>
      </c>
      <c r="M38" s="135" t="s">
        <v>153</v>
      </c>
      <c r="N38" s="156">
        <f t="shared" si="0"/>
        <v>1</v>
      </c>
    </row>
    <row r="39" spans="1:14">
      <c r="A39" s="128"/>
      <c r="B39" s="128"/>
      <c r="C39" s="128"/>
      <c r="D39" s="129"/>
      <c r="E39" s="130"/>
      <c r="F39" s="259"/>
      <c r="G39" s="129"/>
      <c r="H39" s="132"/>
      <c r="I39" s="133"/>
      <c r="J39" s="134" t="s">
        <v>153</v>
      </c>
      <c r="K39" s="134" t="s">
        <v>153</v>
      </c>
      <c r="L39" s="132" t="s">
        <v>153</v>
      </c>
      <c r="M39" s="135" t="s">
        <v>153</v>
      </c>
      <c r="N39" s="156">
        <f t="shared" si="0"/>
        <v>1</v>
      </c>
    </row>
    <row r="40" spans="1:14">
      <c r="A40" s="128"/>
      <c r="B40" s="128"/>
      <c r="C40" s="128"/>
      <c r="D40" s="129"/>
      <c r="E40" s="130"/>
      <c r="F40" s="131"/>
      <c r="G40" s="129"/>
      <c r="H40" s="132"/>
      <c r="I40" s="133"/>
      <c r="J40" s="134"/>
      <c r="K40" s="134"/>
      <c r="L40" s="132"/>
      <c r="M40" s="135"/>
      <c r="N40" s="156">
        <f t="shared" si="0"/>
        <v>1</v>
      </c>
    </row>
    <row r="41" spans="1:14">
      <c r="A41" s="128"/>
      <c r="B41" s="128"/>
      <c r="C41" s="128"/>
      <c r="D41" s="129"/>
      <c r="E41" s="130"/>
      <c r="F41" s="131"/>
      <c r="G41" s="129"/>
      <c r="H41" s="132"/>
      <c r="I41" s="133"/>
      <c r="J41" s="134"/>
      <c r="K41" s="134"/>
      <c r="L41" s="132"/>
      <c r="M41" s="135"/>
      <c r="N41" s="156">
        <f t="shared" si="0"/>
        <v>1</v>
      </c>
    </row>
    <row r="42" spans="1:14">
      <c r="A42" s="128"/>
      <c r="B42" s="128"/>
      <c r="C42" s="128"/>
      <c r="D42" s="129"/>
      <c r="E42" s="130"/>
      <c r="F42" s="131"/>
      <c r="G42" s="129"/>
      <c r="H42" s="132"/>
      <c r="I42" s="133"/>
      <c r="J42" s="134"/>
      <c r="K42" s="134"/>
      <c r="L42" s="132"/>
      <c r="M42" s="135"/>
      <c r="N42" s="156">
        <f t="shared" si="0"/>
        <v>1</v>
      </c>
    </row>
    <row r="43" spans="1:14">
      <c r="A43" s="128"/>
      <c r="B43" s="128"/>
      <c r="C43" s="128"/>
      <c r="D43" s="129"/>
      <c r="E43" s="130"/>
      <c r="F43" s="131"/>
      <c r="G43" s="129"/>
      <c r="H43" s="132"/>
      <c r="I43" s="133"/>
      <c r="J43" s="134"/>
      <c r="K43" s="134"/>
      <c r="L43" s="132"/>
      <c r="M43" s="135"/>
      <c r="N43" s="156">
        <f t="shared" si="0"/>
        <v>1</v>
      </c>
    </row>
    <row r="44" spans="1:14">
      <c r="A44" s="128"/>
      <c r="B44" s="128"/>
      <c r="C44" s="128"/>
      <c r="D44" s="129"/>
      <c r="E44" s="130"/>
      <c r="F44" s="131"/>
      <c r="G44" s="129"/>
      <c r="H44" s="132"/>
      <c r="I44" s="133"/>
      <c r="J44" s="134"/>
      <c r="K44" s="134"/>
      <c r="L44" s="132"/>
      <c r="M44" s="135"/>
      <c r="N44" s="156">
        <f t="shared" si="0"/>
        <v>1</v>
      </c>
    </row>
    <row r="45" spans="1:14">
      <c r="A45" s="128"/>
      <c r="B45" s="128"/>
      <c r="C45" s="128"/>
      <c r="D45" s="129"/>
      <c r="E45" s="130"/>
      <c r="F45" s="131"/>
      <c r="G45" s="129"/>
      <c r="H45" s="132"/>
      <c r="I45" s="133"/>
      <c r="J45" s="134"/>
      <c r="K45" s="134"/>
      <c r="L45" s="132"/>
      <c r="M45" s="135"/>
      <c r="N45" s="156">
        <f t="shared" si="0"/>
        <v>1</v>
      </c>
    </row>
    <row r="46" spans="1:14">
      <c r="A46" s="128"/>
      <c r="B46" s="128"/>
      <c r="C46" s="128"/>
      <c r="D46" s="129"/>
      <c r="E46" s="130"/>
      <c r="F46" s="131"/>
      <c r="G46" s="129"/>
      <c r="H46" s="132"/>
      <c r="I46" s="133"/>
      <c r="J46" s="134"/>
      <c r="K46" s="134"/>
      <c r="L46" s="132"/>
      <c r="M46" s="135"/>
      <c r="N46" s="156">
        <f t="shared" si="0"/>
        <v>1</v>
      </c>
    </row>
    <row r="47" spans="1:14">
      <c r="A47" s="128"/>
      <c r="B47" s="128"/>
      <c r="C47" s="128"/>
      <c r="D47" s="129"/>
      <c r="E47" s="130"/>
      <c r="F47" s="131"/>
      <c r="G47" s="129"/>
      <c r="H47" s="132"/>
      <c r="I47" s="133"/>
      <c r="J47" s="134"/>
      <c r="K47" s="134"/>
      <c r="L47" s="132"/>
      <c r="M47" s="135"/>
      <c r="N47" s="156">
        <f t="shared" si="0"/>
        <v>1</v>
      </c>
    </row>
    <row r="48" spans="1:14">
      <c r="A48" s="128"/>
      <c r="B48" s="128"/>
      <c r="C48" s="128"/>
      <c r="D48" s="129"/>
      <c r="E48" s="130"/>
      <c r="F48" s="131"/>
      <c r="G48" s="129"/>
      <c r="H48" s="132"/>
      <c r="I48" s="133"/>
      <c r="J48" s="134"/>
      <c r="K48" s="134"/>
      <c r="L48" s="132"/>
      <c r="M48" s="135"/>
      <c r="N48" s="156">
        <f t="shared" si="0"/>
        <v>1</v>
      </c>
    </row>
    <row r="49" spans="1:14">
      <c r="A49" s="128"/>
      <c r="B49" s="128"/>
      <c r="C49" s="128"/>
      <c r="D49" s="129"/>
      <c r="E49" s="130"/>
      <c r="F49" s="131"/>
      <c r="G49" s="129"/>
      <c r="H49" s="132"/>
      <c r="I49" s="133"/>
      <c r="J49" s="134"/>
      <c r="K49" s="134"/>
      <c r="L49" s="132"/>
      <c r="M49" s="135"/>
      <c r="N49" s="156">
        <f t="shared" si="0"/>
        <v>1</v>
      </c>
    </row>
    <row r="50" spans="1:14">
      <c r="A50" s="128"/>
      <c r="B50" s="128"/>
      <c r="C50" s="128"/>
      <c r="D50" s="129"/>
      <c r="E50" s="130"/>
      <c r="F50" s="131"/>
      <c r="G50" s="129"/>
      <c r="H50" s="132"/>
      <c r="I50" s="133"/>
      <c r="J50" s="134"/>
      <c r="K50" s="134"/>
      <c r="L50" s="132"/>
      <c r="M50" s="135"/>
      <c r="N50" s="156">
        <f t="shared" si="0"/>
        <v>1</v>
      </c>
    </row>
    <row r="51" spans="1:14">
      <c r="A51" s="128"/>
      <c r="B51" s="128"/>
      <c r="C51" s="128"/>
      <c r="D51" s="129"/>
      <c r="E51" s="130"/>
      <c r="F51" s="131"/>
      <c r="G51" s="129"/>
      <c r="H51" s="132"/>
      <c r="I51" s="133"/>
      <c r="J51" s="134"/>
      <c r="K51" s="134"/>
      <c r="L51" s="132"/>
      <c r="M51" s="135"/>
      <c r="N51" s="156">
        <f t="shared" si="0"/>
        <v>1</v>
      </c>
    </row>
    <row r="52" spans="1:14">
      <c r="A52" s="128"/>
      <c r="B52" s="128"/>
      <c r="C52" s="128"/>
      <c r="D52" s="129"/>
      <c r="E52" s="130"/>
      <c r="F52" s="131"/>
      <c r="G52" s="129"/>
      <c r="H52" s="132"/>
      <c r="I52" s="133"/>
      <c r="J52" s="134"/>
      <c r="K52" s="134"/>
      <c r="L52" s="132"/>
      <c r="M52" s="135"/>
      <c r="N52" s="156">
        <f t="shared" si="0"/>
        <v>1</v>
      </c>
    </row>
    <row r="53" spans="1:14">
      <c r="A53" s="128"/>
      <c r="B53" s="128"/>
      <c r="C53" s="128"/>
      <c r="D53" s="129"/>
      <c r="E53" s="130"/>
      <c r="F53" s="131"/>
      <c r="G53" s="129"/>
      <c r="H53" s="132"/>
      <c r="I53" s="133"/>
      <c r="J53" s="134"/>
      <c r="K53" s="134"/>
      <c r="L53" s="132"/>
      <c r="M53" s="135"/>
      <c r="N53" s="156">
        <f t="shared" si="0"/>
        <v>1</v>
      </c>
    </row>
    <row r="54" spans="1:14">
      <c r="A54" s="128"/>
      <c r="B54" s="128"/>
      <c r="C54" s="128"/>
      <c r="D54" s="129"/>
      <c r="E54" s="130"/>
      <c r="F54" s="131"/>
      <c r="G54" s="129"/>
      <c r="H54" s="132"/>
      <c r="I54" s="133"/>
      <c r="J54" s="134"/>
      <c r="K54" s="134"/>
      <c r="L54" s="132"/>
      <c r="M54" s="135"/>
      <c r="N54" s="156">
        <f t="shared" si="0"/>
        <v>1</v>
      </c>
    </row>
    <row r="55" spans="1:14">
      <c r="A55" s="128"/>
      <c r="B55" s="128"/>
      <c r="C55" s="128"/>
      <c r="D55" s="129"/>
      <c r="E55" s="130"/>
      <c r="F55" s="131"/>
      <c r="G55" s="129"/>
      <c r="H55" s="132"/>
      <c r="I55" s="133"/>
      <c r="J55" s="134"/>
      <c r="K55" s="134"/>
      <c r="L55" s="132"/>
      <c r="M55" s="135"/>
      <c r="N55" s="156">
        <f t="shared" si="0"/>
        <v>1</v>
      </c>
    </row>
    <row r="56" spans="1:14">
      <c r="A56" s="128"/>
      <c r="B56" s="128"/>
      <c r="C56" s="128"/>
      <c r="D56" s="129"/>
      <c r="E56" s="130"/>
      <c r="F56" s="131"/>
      <c r="G56" s="129"/>
      <c r="H56" s="132"/>
      <c r="I56" s="133"/>
      <c r="J56" s="134"/>
      <c r="K56" s="134"/>
      <c r="L56" s="132"/>
      <c r="M56" s="135"/>
      <c r="N56" s="156">
        <f t="shared" si="0"/>
        <v>1</v>
      </c>
    </row>
    <row r="57" spans="1:14">
      <c r="A57" s="128"/>
      <c r="B57" s="128"/>
      <c r="C57" s="128"/>
      <c r="D57" s="129"/>
      <c r="E57" s="130"/>
      <c r="F57" s="131"/>
      <c r="G57" s="129"/>
      <c r="H57" s="132"/>
      <c r="I57" s="133"/>
      <c r="J57" s="134"/>
      <c r="K57" s="134"/>
      <c r="L57" s="132"/>
      <c r="M57" s="135"/>
      <c r="N57" s="156">
        <f t="shared" si="0"/>
        <v>1</v>
      </c>
    </row>
    <row r="58" spans="1:14">
      <c r="A58" s="128"/>
      <c r="B58" s="128"/>
      <c r="C58" s="128"/>
      <c r="D58" s="129"/>
      <c r="E58" s="130"/>
      <c r="F58" s="131"/>
      <c r="G58" s="129"/>
      <c r="H58" s="132"/>
      <c r="I58" s="133"/>
      <c r="J58" s="134"/>
      <c r="K58" s="134"/>
      <c r="L58" s="132"/>
      <c r="M58" s="135"/>
      <c r="N58" s="156">
        <f t="shared" si="0"/>
        <v>1</v>
      </c>
    </row>
    <row r="59" spans="1:14">
      <c r="A59" s="128"/>
      <c r="B59" s="128"/>
      <c r="C59" s="128"/>
      <c r="D59" s="129"/>
      <c r="E59" s="130"/>
      <c r="F59" s="131"/>
      <c r="G59" s="129"/>
      <c r="H59" s="132"/>
      <c r="I59" s="133"/>
      <c r="J59" s="134"/>
      <c r="K59" s="134"/>
      <c r="L59" s="132"/>
      <c r="M59" s="135"/>
      <c r="N59" s="156">
        <f t="shared" si="0"/>
        <v>1</v>
      </c>
    </row>
    <row r="60" spans="1:14">
      <c r="A60" s="128"/>
      <c r="B60" s="128"/>
      <c r="C60" s="128"/>
      <c r="D60" s="129"/>
      <c r="E60" s="130"/>
      <c r="F60" s="131"/>
      <c r="G60" s="129"/>
      <c r="H60" s="132"/>
      <c r="I60" s="133"/>
      <c r="J60" s="134"/>
      <c r="K60" s="134"/>
      <c r="L60" s="132"/>
      <c r="M60" s="135"/>
      <c r="N60" s="156">
        <f t="shared" si="0"/>
        <v>1</v>
      </c>
    </row>
    <row r="61" spans="1:14">
      <c r="A61" s="128"/>
      <c r="B61" s="128"/>
      <c r="C61" s="128"/>
      <c r="D61" s="129"/>
      <c r="E61" s="130"/>
      <c r="F61" s="131"/>
      <c r="G61" s="129"/>
      <c r="H61" s="132"/>
      <c r="I61" s="133"/>
      <c r="J61" s="134"/>
      <c r="K61" s="134"/>
      <c r="L61" s="132"/>
      <c r="M61" s="135"/>
      <c r="N61" s="156">
        <f t="shared" si="0"/>
        <v>1</v>
      </c>
    </row>
    <row r="62" spans="1:14">
      <c r="A62" s="128"/>
      <c r="B62" s="128"/>
      <c r="C62" s="128"/>
      <c r="D62" s="129"/>
      <c r="E62" s="130"/>
      <c r="F62" s="131"/>
      <c r="G62" s="129"/>
      <c r="H62" s="132"/>
      <c r="I62" s="133"/>
      <c r="J62" s="134"/>
      <c r="K62" s="134"/>
      <c r="L62" s="132"/>
      <c r="M62" s="135"/>
      <c r="N62" s="156">
        <f t="shared" si="0"/>
        <v>1</v>
      </c>
    </row>
    <row r="63" spans="1:14">
      <c r="A63" s="128"/>
      <c r="B63" s="128"/>
      <c r="C63" s="128"/>
      <c r="D63" s="129"/>
      <c r="E63" s="130"/>
      <c r="F63" s="131"/>
      <c r="G63" s="129"/>
      <c r="H63" s="132"/>
      <c r="I63" s="133"/>
      <c r="J63" s="134"/>
      <c r="K63" s="134"/>
      <c r="L63" s="132"/>
      <c r="M63" s="135"/>
      <c r="N63" s="156">
        <f t="shared" si="0"/>
        <v>1</v>
      </c>
    </row>
    <row r="64" spans="1:14">
      <c r="A64" s="128"/>
      <c r="B64" s="128"/>
      <c r="C64" s="128"/>
      <c r="D64" s="129"/>
      <c r="E64" s="130"/>
      <c r="F64" s="131"/>
      <c r="G64" s="129"/>
      <c r="H64" s="132"/>
      <c r="I64" s="133"/>
      <c r="J64" s="134"/>
      <c r="K64" s="134"/>
      <c r="L64" s="132"/>
      <c r="M64" s="135"/>
      <c r="N64" s="156">
        <f t="shared" si="0"/>
        <v>1</v>
      </c>
    </row>
    <row r="65" spans="1:14">
      <c r="A65" s="128"/>
      <c r="B65" s="128"/>
      <c r="C65" s="128"/>
      <c r="D65" s="129"/>
      <c r="E65" s="130"/>
      <c r="F65" s="131"/>
      <c r="G65" s="129"/>
      <c r="H65" s="132"/>
      <c r="I65" s="133"/>
      <c r="J65" s="134"/>
      <c r="K65" s="134"/>
      <c r="L65" s="132"/>
      <c r="M65" s="135"/>
      <c r="N65" s="156">
        <f t="shared" si="0"/>
        <v>1</v>
      </c>
    </row>
    <row r="66" spans="1:14">
      <c r="A66" s="128"/>
      <c r="B66" s="128"/>
      <c r="C66" s="128"/>
      <c r="D66" s="129"/>
      <c r="E66" s="130"/>
      <c r="F66" s="131"/>
      <c r="G66" s="129"/>
      <c r="H66" s="132"/>
      <c r="I66" s="133"/>
      <c r="J66" s="134"/>
      <c r="K66" s="134"/>
      <c r="L66" s="132"/>
      <c r="M66" s="135"/>
      <c r="N66" s="156">
        <f t="shared" si="0"/>
        <v>1</v>
      </c>
    </row>
    <row r="67" spans="1:14">
      <c r="A67" s="128"/>
      <c r="B67" s="128"/>
      <c r="C67" s="128"/>
      <c r="D67" s="129"/>
      <c r="E67" s="130"/>
      <c r="F67" s="131"/>
      <c r="G67" s="129"/>
      <c r="H67" s="132"/>
      <c r="I67" s="133"/>
      <c r="J67" s="134"/>
      <c r="K67" s="134"/>
      <c r="L67" s="132"/>
      <c r="M67" s="135"/>
      <c r="N67" s="156">
        <f t="shared" si="0"/>
        <v>1</v>
      </c>
    </row>
    <row r="68" spans="1:14">
      <c r="A68" s="128"/>
      <c r="B68" s="128"/>
      <c r="C68" s="128"/>
      <c r="D68" s="129"/>
      <c r="E68" s="130"/>
      <c r="F68" s="131"/>
      <c r="G68" s="129"/>
      <c r="H68" s="132"/>
      <c r="I68" s="133"/>
      <c r="J68" s="134"/>
      <c r="K68" s="134"/>
      <c r="L68" s="132"/>
      <c r="M68" s="135"/>
      <c r="N68" s="156">
        <f t="shared" si="0"/>
        <v>1</v>
      </c>
    </row>
    <row r="69" spans="1:14">
      <c r="A69" s="128"/>
      <c r="B69" s="128"/>
      <c r="C69" s="128"/>
      <c r="D69" s="129"/>
      <c r="E69" s="130"/>
      <c r="F69" s="131"/>
      <c r="G69" s="129"/>
      <c r="H69" s="132"/>
      <c r="I69" s="133"/>
      <c r="J69" s="134"/>
      <c r="K69" s="134"/>
      <c r="L69" s="132"/>
      <c r="M69" s="135"/>
      <c r="N69" s="156">
        <f t="shared" si="0"/>
        <v>1</v>
      </c>
    </row>
    <row r="70" spans="1:14">
      <c r="A70" s="128"/>
      <c r="B70" s="128"/>
      <c r="C70" s="128"/>
      <c r="D70" s="129"/>
      <c r="E70" s="130"/>
      <c r="F70" s="131"/>
      <c r="G70" s="129"/>
      <c r="H70" s="132"/>
      <c r="I70" s="133"/>
      <c r="J70" s="134"/>
      <c r="K70" s="134"/>
      <c r="L70" s="132"/>
      <c r="M70" s="135"/>
      <c r="N70" s="156">
        <f t="shared" si="0"/>
        <v>1</v>
      </c>
    </row>
    <row r="71" spans="1:14">
      <c r="A71" s="128"/>
      <c r="B71" s="128"/>
      <c r="C71" s="128"/>
      <c r="D71" s="129"/>
      <c r="E71" s="130"/>
      <c r="F71" s="131"/>
      <c r="G71" s="129"/>
      <c r="H71" s="132"/>
      <c r="I71" s="133"/>
      <c r="J71" s="134"/>
      <c r="K71" s="134"/>
      <c r="L71" s="132"/>
      <c r="M71" s="135"/>
      <c r="N71" s="156">
        <f t="shared" si="0"/>
        <v>1</v>
      </c>
    </row>
    <row r="72" spans="1:14">
      <c r="A72" s="128"/>
      <c r="B72" s="128"/>
      <c r="C72" s="128"/>
      <c r="D72" s="129"/>
      <c r="E72" s="130"/>
      <c r="F72" s="131"/>
      <c r="G72" s="129"/>
      <c r="H72" s="132"/>
      <c r="I72" s="133"/>
      <c r="J72" s="134"/>
      <c r="K72" s="134"/>
      <c r="L72" s="132"/>
      <c r="M72" s="135"/>
      <c r="N72" s="156">
        <f t="shared" si="0"/>
        <v>1</v>
      </c>
    </row>
    <row r="73" spans="1:14">
      <c r="A73" s="128"/>
      <c r="B73" s="128"/>
      <c r="C73" s="128"/>
      <c r="D73" s="129"/>
      <c r="E73" s="130"/>
      <c r="F73" s="131"/>
      <c r="G73" s="129"/>
      <c r="H73" s="132"/>
      <c r="I73" s="133"/>
      <c r="J73" s="134"/>
      <c r="K73" s="134"/>
      <c r="L73" s="132"/>
      <c r="M73" s="135"/>
      <c r="N73" s="156">
        <f t="shared" si="0"/>
        <v>1</v>
      </c>
    </row>
    <row r="74" spans="1:14">
      <c r="A74" s="128"/>
      <c r="B74" s="128"/>
      <c r="C74" s="128"/>
      <c r="D74" s="129"/>
      <c r="E74" s="130"/>
      <c r="F74" s="131"/>
      <c r="G74" s="129"/>
      <c r="H74" s="132"/>
      <c r="I74" s="133"/>
      <c r="J74" s="134"/>
      <c r="K74" s="134"/>
      <c r="L74" s="132"/>
      <c r="M74" s="135"/>
      <c r="N74" s="156">
        <f t="shared" si="0"/>
        <v>1</v>
      </c>
    </row>
    <row r="75" spans="1:14">
      <c r="A75" s="128"/>
      <c r="B75" s="128"/>
      <c r="C75" s="128"/>
      <c r="D75" s="129"/>
      <c r="E75" s="130"/>
      <c r="F75" s="131"/>
      <c r="G75" s="129"/>
      <c r="H75" s="132"/>
      <c r="I75" s="133"/>
      <c r="J75" s="134"/>
      <c r="K75" s="134"/>
      <c r="L75" s="132"/>
      <c r="M75" s="135"/>
      <c r="N75" s="156">
        <f t="shared" si="0"/>
        <v>1</v>
      </c>
    </row>
    <row r="76" spans="1:14">
      <c r="A76" s="128"/>
      <c r="B76" s="128"/>
      <c r="C76" s="128"/>
      <c r="D76" s="129"/>
      <c r="E76" s="130"/>
      <c r="F76" s="131"/>
      <c r="G76" s="129"/>
      <c r="H76" s="132"/>
      <c r="I76" s="133"/>
      <c r="J76" s="134"/>
      <c r="K76" s="134"/>
      <c r="L76" s="132"/>
      <c r="M76" s="135"/>
      <c r="N76" s="156">
        <f t="shared" si="0"/>
        <v>1</v>
      </c>
    </row>
    <row r="77" spans="1:14">
      <c r="A77" s="128"/>
      <c r="B77" s="128"/>
      <c r="C77" s="128"/>
      <c r="D77" s="129"/>
      <c r="E77" s="130"/>
      <c r="F77" s="131"/>
      <c r="G77" s="129"/>
      <c r="H77" s="132"/>
      <c r="I77" s="133"/>
      <c r="J77" s="134"/>
      <c r="K77" s="134"/>
      <c r="L77" s="132"/>
      <c r="M77" s="135"/>
      <c r="N77" s="156">
        <f t="shared" si="0"/>
        <v>1</v>
      </c>
    </row>
    <row r="78" spans="1:14">
      <c r="A78" s="128"/>
      <c r="B78" s="128"/>
      <c r="C78" s="128"/>
      <c r="D78" s="129"/>
      <c r="E78" s="130"/>
      <c r="F78" s="131"/>
      <c r="G78" s="129"/>
      <c r="H78" s="132"/>
      <c r="I78" s="133"/>
      <c r="J78" s="134"/>
      <c r="K78" s="134"/>
      <c r="L78" s="132"/>
      <c r="M78" s="135"/>
      <c r="N78" s="156">
        <f t="shared" si="0"/>
        <v>1</v>
      </c>
    </row>
    <row r="79" spans="1:14">
      <c r="A79" s="128"/>
      <c r="B79" s="128"/>
      <c r="C79" s="128"/>
      <c r="D79" s="129"/>
      <c r="E79" s="130"/>
      <c r="F79" s="131"/>
      <c r="G79" s="129"/>
      <c r="H79" s="132"/>
      <c r="I79" s="133"/>
      <c r="J79" s="134"/>
      <c r="K79" s="134"/>
      <c r="L79" s="132"/>
      <c r="M79" s="135"/>
      <c r="N79" s="156">
        <f t="shared" si="0"/>
        <v>1</v>
      </c>
    </row>
    <row r="80" spans="1:14">
      <c r="A80" s="128"/>
      <c r="B80" s="128"/>
      <c r="C80" s="128"/>
      <c r="D80" s="129"/>
      <c r="E80" s="130"/>
      <c r="F80" s="131"/>
      <c r="G80" s="129"/>
      <c r="H80" s="132"/>
      <c r="I80" s="133"/>
      <c r="J80" s="134"/>
      <c r="K80" s="134"/>
      <c r="L80" s="132"/>
      <c r="M80" s="135"/>
      <c r="N80" s="156">
        <f t="shared" si="0"/>
        <v>1</v>
      </c>
    </row>
    <row r="81" spans="1:14">
      <c r="A81" s="128"/>
      <c r="B81" s="128"/>
      <c r="C81" s="128"/>
      <c r="D81" s="129"/>
      <c r="E81" s="130"/>
      <c r="F81" s="131"/>
      <c r="G81" s="129"/>
      <c r="H81" s="132"/>
      <c r="I81" s="133"/>
      <c r="J81" s="134"/>
      <c r="K81" s="134"/>
      <c r="L81" s="132"/>
      <c r="M81" s="135"/>
      <c r="N81" s="156">
        <f t="shared" si="0"/>
        <v>1</v>
      </c>
    </row>
    <row r="82" spans="1:14">
      <c r="A82" s="128"/>
      <c r="B82" s="128"/>
      <c r="C82" s="128"/>
      <c r="D82" s="129"/>
      <c r="E82" s="130"/>
      <c r="F82" s="131"/>
      <c r="G82" s="129"/>
      <c r="H82" s="132"/>
      <c r="I82" s="133"/>
      <c r="J82" s="134"/>
      <c r="K82" s="134"/>
      <c r="L82" s="132"/>
      <c r="M82" s="135"/>
      <c r="N82" s="156">
        <f t="shared" si="0"/>
        <v>1</v>
      </c>
    </row>
    <row r="83" spans="1:14">
      <c r="A83" s="128"/>
      <c r="B83" s="128"/>
      <c r="C83" s="128"/>
      <c r="D83" s="129"/>
      <c r="E83" s="130"/>
      <c r="F83" s="131"/>
      <c r="G83" s="129"/>
      <c r="H83" s="132"/>
      <c r="I83" s="133"/>
      <c r="J83" s="134"/>
      <c r="K83" s="134"/>
      <c r="L83" s="132"/>
      <c r="M83" s="135"/>
      <c r="N83" s="156">
        <f t="shared" si="0"/>
        <v>1</v>
      </c>
    </row>
    <row r="84" spans="1:14">
      <c r="A84" s="128"/>
      <c r="B84" s="128"/>
      <c r="C84" s="128"/>
      <c r="D84" s="129"/>
      <c r="E84" s="130"/>
      <c r="F84" s="131"/>
      <c r="G84" s="129"/>
      <c r="H84" s="132"/>
      <c r="I84" s="133"/>
      <c r="J84" s="134"/>
      <c r="K84" s="134"/>
      <c r="L84" s="132"/>
      <c r="M84" s="135"/>
      <c r="N84" s="156">
        <f t="shared" si="0"/>
        <v>1</v>
      </c>
    </row>
    <row r="85" spans="1:14">
      <c r="A85" s="128"/>
      <c r="B85" s="128"/>
      <c r="C85" s="128"/>
      <c r="D85" s="129"/>
      <c r="E85" s="130"/>
      <c r="F85" s="131"/>
      <c r="G85" s="129"/>
      <c r="H85" s="132"/>
      <c r="I85" s="133"/>
      <c r="J85" s="134"/>
      <c r="K85" s="134"/>
      <c r="L85" s="132"/>
      <c r="M85" s="135"/>
      <c r="N85" s="156">
        <f t="shared" si="0"/>
        <v>1</v>
      </c>
    </row>
    <row r="86" spans="1:14">
      <c r="A86" s="128"/>
      <c r="B86" s="128"/>
      <c r="C86" s="128"/>
      <c r="D86" s="129"/>
      <c r="E86" s="130"/>
      <c r="F86" s="131"/>
      <c r="G86" s="129"/>
      <c r="H86" s="132"/>
      <c r="I86" s="133"/>
      <c r="J86" s="134"/>
      <c r="K86" s="134"/>
      <c r="L86" s="132"/>
      <c r="M86" s="135"/>
      <c r="N86" s="156">
        <f t="shared" si="0"/>
        <v>1</v>
      </c>
    </row>
    <row r="87" spans="1:14">
      <c r="A87" s="128"/>
      <c r="B87" s="128"/>
      <c r="C87" s="128"/>
      <c r="D87" s="129"/>
      <c r="E87" s="130"/>
      <c r="F87" s="131"/>
      <c r="G87" s="129"/>
      <c r="H87" s="132"/>
      <c r="I87" s="133"/>
      <c r="J87" s="134"/>
      <c r="K87" s="134"/>
      <c r="L87" s="132"/>
      <c r="M87" s="135"/>
      <c r="N87" s="156">
        <f t="shared" si="0"/>
        <v>1</v>
      </c>
    </row>
    <row r="88" spans="1:14">
      <c r="A88" s="128"/>
      <c r="B88" s="128"/>
      <c r="C88" s="128"/>
      <c r="D88" s="129"/>
      <c r="E88" s="130"/>
      <c r="F88" s="131"/>
      <c r="G88" s="129"/>
      <c r="H88" s="132"/>
      <c r="I88" s="133"/>
      <c r="J88" s="134"/>
      <c r="K88" s="134"/>
      <c r="L88" s="132"/>
      <c r="M88" s="135"/>
      <c r="N88" s="156">
        <f t="shared" si="0"/>
        <v>1</v>
      </c>
    </row>
    <row r="89" spans="1:14">
      <c r="A89" s="128"/>
      <c r="B89" s="128"/>
      <c r="C89" s="128"/>
      <c r="D89" s="129"/>
      <c r="E89" s="130"/>
      <c r="F89" s="131"/>
      <c r="G89" s="129"/>
      <c r="H89" s="132"/>
      <c r="I89" s="133"/>
      <c r="J89" s="134"/>
      <c r="K89" s="134"/>
      <c r="L89" s="132"/>
      <c r="M89" s="135"/>
      <c r="N89" s="156">
        <f t="shared" si="0"/>
        <v>1</v>
      </c>
    </row>
    <row r="90" spans="1:14">
      <c r="A90" s="128"/>
      <c r="B90" s="128"/>
      <c r="C90" s="128"/>
      <c r="D90" s="129"/>
      <c r="E90" s="130"/>
      <c r="F90" s="131"/>
      <c r="G90" s="129"/>
      <c r="H90" s="132"/>
      <c r="I90" s="133"/>
      <c r="J90" s="134"/>
      <c r="K90" s="134"/>
      <c r="L90" s="132"/>
      <c r="M90" s="135"/>
      <c r="N90" s="156">
        <f t="shared" si="0"/>
        <v>1</v>
      </c>
    </row>
    <row r="91" spans="1:14">
      <c r="A91" s="128"/>
      <c r="B91" s="128"/>
      <c r="C91" s="128"/>
      <c r="D91" s="129"/>
      <c r="E91" s="130"/>
      <c r="F91" s="131"/>
      <c r="G91" s="129"/>
      <c r="H91" s="132"/>
      <c r="I91" s="133"/>
      <c r="J91" s="134"/>
      <c r="K91" s="134"/>
      <c r="L91" s="132"/>
      <c r="M91" s="135"/>
      <c r="N91" s="156">
        <f t="shared" si="0"/>
        <v>1</v>
      </c>
    </row>
    <row r="92" spans="1:14">
      <c r="A92" s="128"/>
      <c r="B92" s="128"/>
      <c r="C92" s="128"/>
      <c r="D92" s="129"/>
      <c r="E92" s="130"/>
      <c r="F92" s="131"/>
      <c r="G92" s="129"/>
      <c r="H92" s="132"/>
      <c r="I92" s="133"/>
      <c r="J92" s="134"/>
      <c r="K92" s="134"/>
      <c r="L92" s="132"/>
      <c r="M92" s="135"/>
      <c r="N92" s="156">
        <f t="shared" si="0"/>
        <v>1</v>
      </c>
    </row>
    <row r="93" spans="1:14">
      <c r="A93" s="128"/>
      <c r="B93" s="128"/>
      <c r="C93" s="128"/>
      <c r="D93" s="129"/>
      <c r="E93" s="130"/>
      <c r="F93" s="131"/>
      <c r="G93" s="129"/>
      <c r="H93" s="132"/>
      <c r="I93" s="133"/>
      <c r="J93" s="134"/>
      <c r="K93" s="134"/>
      <c r="L93" s="132"/>
      <c r="M93" s="135"/>
      <c r="N93" s="156">
        <f t="shared" si="0"/>
        <v>1</v>
      </c>
    </row>
    <row r="94" spans="1:14">
      <c r="A94" s="128"/>
      <c r="B94" s="128"/>
      <c r="C94" s="128"/>
      <c r="D94" s="129"/>
      <c r="E94" s="130"/>
      <c r="F94" s="131"/>
      <c r="G94" s="129"/>
      <c r="H94" s="132"/>
      <c r="I94" s="133"/>
      <c r="J94" s="134"/>
      <c r="K94" s="134"/>
      <c r="L94" s="132"/>
      <c r="M94" s="135"/>
      <c r="N94" s="156">
        <f t="shared" si="0"/>
        <v>1</v>
      </c>
    </row>
    <row r="95" spans="1:14">
      <c r="A95" s="128"/>
      <c r="B95" s="128"/>
      <c r="C95" s="128"/>
      <c r="D95" s="129"/>
      <c r="E95" s="130"/>
      <c r="F95" s="131"/>
      <c r="G95" s="129"/>
      <c r="H95" s="132"/>
      <c r="I95" s="133"/>
      <c r="J95" s="134"/>
      <c r="K95" s="134"/>
      <c r="L95" s="132"/>
      <c r="M95" s="135"/>
      <c r="N95" s="156">
        <f t="shared" si="0"/>
        <v>1</v>
      </c>
    </row>
    <row r="96" spans="1:14">
      <c r="A96" s="128"/>
      <c r="B96" s="128"/>
      <c r="C96" s="128"/>
      <c r="D96" s="129"/>
      <c r="E96" s="130"/>
      <c r="F96" s="131"/>
      <c r="G96" s="129"/>
      <c r="H96" s="132"/>
      <c r="I96" s="133"/>
      <c r="J96" s="134"/>
      <c r="K96" s="134"/>
      <c r="L96" s="132"/>
      <c r="M96" s="135"/>
      <c r="N96" s="156">
        <f t="shared" si="0"/>
        <v>1</v>
      </c>
    </row>
    <row r="97" spans="1:14">
      <c r="A97" s="128"/>
      <c r="B97" s="128"/>
      <c r="C97" s="128"/>
      <c r="D97" s="129"/>
      <c r="E97" s="130"/>
      <c r="F97" s="131"/>
      <c r="G97" s="129"/>
      <c r="H97" s="132"/>
      <c r="I97" s="133"/>
      <c r="J97" s="134"/>
      <c r="K97" s="134"/>
      <c r="L97" s="132"/>
      <c r="M97" s="135"/>
      <c r="N97" s="156">
        <f t="shared" si="0"/>
        <v>1</v>
      </c>
    </row>
    <row r="98" spans="1:14">
      <c r="A98" s="128"/>
      <c r="B98" s="128"/>
      <c r="C98" s="128"/>
      <c r="D98" s="129"/>
      <c r="E98" s="130"/>
      <c r="F98" s="131"/>
      <c r="G98" s="129"/>
      <c r="H98" s="132"/>
      <c r="I98" s="133"/>
      <c r="J98" s="134"/>
      <c r="K98" s="134"/>
      <c r="L98" s="132"/>
      <c r="M98" s="135"/>
      <c r="N98" s="156">
        <f t="shared" si="0"/>
        <v>1</v>
      </c>
    </row>
    <row r="99" spans="1:14">
      <c r="A99" s="128"/>
      <c r="B99" s="128"/>
      <c r="C99" s="128"/>
      <c r="D99" s="129"/>
      <c r="E99" s="130"/>
      <c r="F99" s="131"/>
      <c r="G99" s="129"/>
      <c r="H99" s="132"/>
      <c r="I99" s="133"/>
      <c r="J99" s="134"/>
      <c r="K99" s="134"/>
      <c r="L99" s="132"/>
      <c r="M99" s="135"/>
      <c r="N99" s="156">
        <f t="shared" si="0"/>
        <v>1</v>
      </c>
    </row>
    <row r="100" spans="1:14">
      <c r="A100" s="128"/>
      <c r="B100" s="128"/>
      <c r="C100" s="128"/>
      <c r="D100" s="129"/>
      <c r="E100" s="130"/>
      <c r="F100" s="131"/>
      <c r="G100" s="129"/>
      <c r="H100" s="132"/>
      <c r="I100" s="133"/>
      <c r="J100" s="134"/>
      <c r="K100" s="134"/>
      <c r="L100" s="132"/>
      <c r="M100" s="135"/>
      <c r="N100" s="156">
        <f t="shared" si="0"/>
        <v>1</v>
      </c>
    </row>
    <row r="101" spans="1:14">
      <c r="A101" s="128"/>
      <c r="B101" s="128"/>
      <c r="C101" s="128"/>
      <c r="D101" s="129"/>
      <c r="E101" s="130"/>
      <c r="F101" s="131"/>
      <c r="G101" s="129"/>
      <c r="H101" s="132"/>
      <c r="I101" s="133"/>
      <c r="J101" s="134"/>
      <c r="K101" s="134"/>
      <c r="L101" s="132"/>
      <c r="M101" s="135"/>
      <c r="N101" s="156">
        <f t="shared" ref="N101:N164" si="1">MONTH(E101)</f>
        <v>1</v>
      </c>
    </row>
    <row r="102" spans="1:14">
      <c r="A102" s="128"/>
      <c r="B102" s="128"/>
      <c r="C102" s="128"/>
      <c r="D102" s="129"/>
      <c r="E102" s="130"/>
      <c r="F102" s="131"/>
      <c r="G102" s="129"/>
      <c r="H102" s="132"/>
      <c r="I102" s="133"/>
      <c r="J102" s="134"/>
      <c r="K102" s="134"/>
      <c r="L102" s="132"/>
      <c r="M102" s="135"/>
      <c r="N102" s="156">
        <f t="shared" si="1"/>
        <v>1</v>
      </c>
    </row>
    <row r="103" spans="1:14">
      <c r="A103" s="128"/>
      <c r="B103" s="128"/>
      <c r="C103" s="128"/>
      <c r="D103" s="129"/>
      <c r="E103" s="130"/>
      <c r="F103" s="131"/>
      <c r="G103" s="129"/>
      <c r="H103" s="132"/>
      <c r="I103" s="133"/>
      <c r="J103" s="134"/>
      <c r="K103" s="134"/>
      <c r="L103" s="132"/>
      <c r="M103" s="135"/>
      <c r="N103" s="156">
        <f t="shared" si="1"/>
        <v>1</v>
      </c>
    </row>
    <row r="104" spans="1:14">
      <c r="A104" s="128"/>
      <c r="B104" s="128"/>
      <c r="C104" s="128"/>
      <c r="D104" s="129"/>
      <c r="E104" s="130"/>
      <c r="F104" s="131"/>
      <c r="G104" s="129"/>
      <c r="H104" s="132"/>
      <c r="I104" s="133"/>
      <c r="J104" s="134"/>
      <c r="K104" s="134"/>
      <c r="L104" s="132"/>
      <c r="M104" s="135"/>
      <c r="N104" s="156">
        <f t="shared" si="1"/>
        <v>1</v>
      </c>
    </row>
    <row r="105" spans="1:14">
      <c r="A105" s="128"/>
      <c r="B105" s="128"/>
      <c r="C105" s="128"/>
      <c r="D105" s="129"/>
      <c r="E105" s="130"/>
      <c r="F105" s="131"/>
      <c r="G105" s="129"/>
      <c r="H105" s="132"/>
      <c r="I105" s="133"/>
      <c r="J105" s="134"/>
      <c r="K105" s="134"/>
      <c r="L105" s="132"/>
      <c r="M105" s="135"/>
      <c r="N105" s="156">
        <f t="shared" si="1"/>
        <v>1</v>
      </c>
    </row>
    <row r="106" spans="1:14">
      <c r="A106" s="128"/>
      <c r="B106" s="128"/>
      <c r="C106" s="128"/>
      <c r="D106" s="129"/>
      <c r="E106" s="130"/>
      <c r="F106" s="131"/>
      <c r="G106" s="129"/>
      <c r="H106" s="132"/>
      <c r="I106" s="133"/>
      <c r="J106" s="134"/>
      <c r="K106" s="134"/>
      <c r="L106" s="132"/>
      <c r="M106" s="135"/>
      <c r="N106" s="156">
        <f t="shared" si="1"/>
        <v>1</v>
      </c>
    </row>
    <row r="107" spans="1:14">
      <c r="A107" s="128"/>
      <c r="B107" s="128"/>
      <c r="C107" s="128"/>
      <c r="D107" s="129"/>
      <c r="E107" s="130"/>
      <c r="F107" s="131"/>
      <c r="G107" s="129"/>
      <c r="H107" s="132"/>
      <c r="I107" s="133"/>
      <c r="J107" s="134"/>
      <c r="K107" s="134"/>
      <c r="L107" s="132"/>
      <c r="M107" s="135"/>
      <c r="N107" s="156">
        <f t="shared" si="1"/>
        <v>1</v>
      </c>
    </row>
    <row r="108" spans="1:14">
      <c r="A108" s="128"/>
      <c r="B108" s="128"/>
      <c r="C108" s="128"/>
      <c r="D108" s="129"/>
      <c r="E108" s="130"/>
      <c r="F108" s="131"/>
      <c r="G108" s="129"/>
      <c r="H108" s="132"/>
      <c r="I108" s="133"/>
      <c r="J108" s="134"/>
      <c r="K108" s="134"/>
      <c r="L108" s="132"/>
      <c r="M108" s="135"/>
      <c r="N108" s="156">
        <f t="shared" si="1"/>
        <v>1</v>
      </c>
    </row>
    <row r="109" spans="1:14">
      <c r="A109" s="128"/>
      <c r="B109" s="128"/>
      <c r="C109" s="128"/>
      <c r="D109" s="129"/>
      <c r="E109" s="130"/>
      <c r="F109" s="131"/>
      <c r="G109" s="129"/>
      <c r="H109" s="132"/>
      <c r="I109" s="133"/>
      <c r="J109" s="134"/>
      <c r="K109" s="134"/>
      <c r="L109" s="132"/>
      <c r="M109" s="135"/>
      <c r="N109" s="156">
        <f t="shared" si="1"/>
        <v>1</v>
      </c>
    </row>
    <row r="110" spans="1:14">
      <c r="A110" s="128"/>
      <c r="B110" s="128"/>
      <c r="C110" s="128"/>
      <c r="D110" s="129"/>
      <c r="E110" s="130"/>
      <c r="F110" s="131"/>
      <c r="G110" s="129"/>
      <c r="H110" s="132"/>
      <c r="I110" s="133"/>
      <c r="J110" s="134"/>
      <c r="K110" s="134"/>
      <c r="L110" s="132"/>
      <c r="M110" s="135"/>
      <c r="N110" s="156">
        <f t="shared" si="1"/>
        <v>1</v>
      </c>
    </row>
    <row r="111" spans="1:14">
      <c r="A111" s="128"/>
      <c r="B111" s="128"/>
      <c r="C111" s="128"/>
      <c r="D111" s="129"/>
      <c r="E111" s="130"/>
      <c r="F111" s="131"/>
      <c r="G111" s="129"/>
      <c r="H111" s="132"/>
      <c r="I111" s="133"/>
      <c r="J111" s="134"/>
      <c r="K111" s="134"/>
      <c r="L111" s="132"/>
      <c r="M111" s="135"/>
      <c r="N111" s="156">
        <f t="shared" si="1"/>
        <v>1</v>
      </c>
    </row>
    <row r="112" spans="1:14">
      <c r="A112" s="128"/>
      <c r="B112" s="128"/>
      <c r="C112" s="128"/>
      <c r="D112" s="129"/>
      <c r="E112" s="130"/>
      <c r="F112" s="131"/>
      <c r="G112" s="129"/>
      <c r="H112" s="132"/>
      <c r="I112" s="133"/>
      <c r="J112" s="134"/>
      <c r="K112" s="134"/>
      <c r="L112" s="132"/>
      <c r="M112" s="135"/>
      <c r="N112" s="156">
        <f t="shared" si="1"/>
        <v>1</v>
      </c>
    </row>
    <row r="113" spans="1:14">
      <c r="A113" s="128"/>
      <c r="B113" s="128"/>
      <c r="C113" s="128"/>
      <c r="D113" s="129"/>
      <c r="E113" s="130"/>
      <c r="F113" s="131"/>
      <c r="G113" s="129"/>
      <c r="H113" s="132"/>
      <c r="I113" s="133"/>
      <c r="J113" s="134"/>
      <c r="K113" s="134"/>
      <c r="L113" s="132"/>
      <c r="M113" s="135"/>
      <c r="N113" s="156">
        <f t="shared" si="1"/>
        <v>1</v>
      </c>
    </row>
    <row r="114" spans="1:14">
      <c r="A114" s="128"/>
      <c r="B114" s="128"/>
      <c r="C114" s="128"/>
      <c r="D114" s="129"/>
      <c r="E114" s="130"/>
      <c r="F114" s="131"/>
      <c r="G114" s="129"/>
      <c r="H114" s="132"/>
      <c r="I114" s="133"/>
      <c r="J114" s="134"/>
      <c r="K114" s="134"/>
      <c r="L114" s="132"/>
      <c r="M114" s="135"/>
      <c r="N114" s="156">
        <f t="shared" si="1"/>
        <v>1</v>
      </c>
    </row>
    <row r="115" spans="1:14">
      <c r="A115" s="128"/>
      <c r="B115" s="128"/>
      <c r="C115" s="128"/>
      <c r="D115" s="129"/>
      <c r="E115" s="130"/>
      <c r="F115" s="131"/>
      <c r="G115" s="129"/>
      <c r="H115" s="132"/>
      <c r="I115" s="133"/>
      <c r="J115" s="134"/>
      <c r="K115" s="134"/>
      <c r="L115" s="132"/>
      <c r="M115" s="135"/>
      <c r="N115" s="156">
        <f t="shared" si="1"/>
        <v>1</v>
      </c>
    </row>
    <row r="116" spans="1:14">
      <c r="A116" s="128"/>
      <c r="B116" s="128"/>
      <c r="C116" s="128"/>
      <c r="D116" s="129"/>
      <c r="E116" s="130"/>
      <c r="F116" s="131"/>
      <c r="G116" s="129"/>
      <c r="H116" s="132"/>
      <c r="I116" s="133"/>
      <c r="J116" s="134"/>
      <c r="K116" s="134"/>
      <c r="L116" s="132"/>
      <c r="M116" s="135"/>
      <c r="N116" s="156">
        <f t="shared" si="1"/>
        <v>1</v>
      </c>
    </row>
    <row r="117" spans="1:14">
      <c r="A117" s="128"/>
      <c r="B117" s="128"/>
      <c r="C117" s="128"/>
      <c r="D117" s="129"/>
      <c r="E117" s="130"/>
      <c r="F117" s="131"/>
      <c r="G117" s="129"/>
      <c r="H117" s="132"/>
      <c r="I117" s="133"/>
      <c r="J117" s="134"/>
      <c r="K117" s="134"/>
      <c r="L117" s="132"/>
      <c r="M117" s="135"/>
      <c r="N117" s="156">
        <f t="shared" si="1"/>
        <v>1</v>
      </c>
    </row>
    <row r="118" spans="1:14">
      <c r="A118" s="128"/>
      <c r="B118" s="128"/>
      <c r="C118" s="128"/>
      <c r="D118" s="129"/>
      <c r="E118" s="130"/>
      <c r="F118" s="131"/>
      <c r="G118" s="129"/>
      <c r="H118" s="132"/>
      <c r="I118" s="133"/>
      <c r="J118" s="134"/>
      <c r="K118" s="134"/>
      <c r="L118" s="132"/>
      <c r="M118" s="135"/>
      <c r="N118" s="156">
        <f t="shared" si="1"/>
        <v>1</v>
      </c>
    </row>
    <row r="119" spans="1:14">
      <c r="A119" s="128"/>
      <c r="B119" s="128"/>
      <c r="C119" s="128"/>
      <c r="D119" s="129"/>
      <c r="E119" s="130"/>
      <c r="F119" s="131"/>
      <c r="G119" s="129"/>
      <c r="H119" s="132"/>
      <c r="I119" s="133"/>
      <c r="J119" s="134"/>
      <c r="K119" s="134"/>
      <c r="L119" s="132"/>
      <c r="M119" s="135"/>
      <c r="N119" s="156">
        <f t="shared" si="1"/>
        <v>1</v>
      </c>
    </row>
    <row r="120" spans="1:14">
      <c r="A120" s="128"/>
      <c r="B120" s="128"/>
      <c r="C120" s="128"/>
      <c r="D120" s="129"/>
      <c r="E120" s="130"/>
      <c r="F120" s="131"/>
      <c r="G120" s="129"/>
      <c r="H120" s="132"/>
      <c r="I120" s="133"/>
      <c r="J120" s="134"/>
      <c r="K120" s="134"/>
      <c r="L120" s="132"/>
      <c r="M120" s="135"/>
      <c r="N120" s="156">
        <f t="shared" si="1"/>
        <v>1</v>
      </c>
    </row>
    <row r="121" spans="1:14">
      <c r="A121" s="128"/>
      <c r="B121" s="128"/>
      <c r="C121" s="128"/>
      <c r="D121" s="129"/>
      <c r="E121" s="130"/>
      <c r="F121" s="131"/>
      <c r="G121" s="129"/>
      <c r="H121" s="132"/>
      <c r="I121" s="133"/>
      <c r="J121" s="134"/>
      <c r="K121" s="134"/>
      <c r="L121" s="132"/>
      <c r="M121" s="135"/>
      <c r="N121" s="156">
        <f t="shared" si="1"/>
        <v>1</v>
      </c>
    </row>
    <row r="122" spans="1:14">
      <c r="A122" s="128"/>
      <c r="B122" s="128"/>
      <c r="C122" s="128"/>
      <c r="D122" s="129"/>
      <c r="E122" s="130"/>
      <c r="F122" s="131"/>
      <c r="G122" s="129"/>
      <c r="H122" s="132"/>
      <c r="I122" s="133"/>
      <c r="J122" s="134"/>
      <c r="K122" s="134"/>
      <c r="L122" s="132"/>
      <c r="M122" s="135"/>
      <c r="N122" s="156">
        <f t="shared" si="1"/>
        <v>1</v>
      </c>
    </row>
    <row r="123" spans="1:14">
      <c r="A123" s="128"/>
      <c r="B123" s="128"/>
      <c r="C123" s="128"/>
      <c r="D123" s="129"/>
      <c r="E123" s="130"/>
      <c r="F123" s="131"/>
      <c r="G123" s="129"/>
      <c r="H123" s="132"/>
      <c r="I123" s="133"/>
      <c r="J123" s="134"/>
      <c r="K123" s="134"/>
      <c r="L123" s="132"/>
      <c r="M123" s="135"/>
      <c r="N123" s="156">
        <f t="shared" si="1"/>
        <v>1</v>
      </c>
    </row>
    <row r="124" spans="1:14">
      <c r="A124" s="128"/>
      <c r="B124" s="128"/>
      <c r="C124" s="128"/>
      <c r="D124" s="129"/>
      <c r="E124" s="130"/>
      <c r="F124" s="131"/>
      <c r="G124" s="129"/>
      <c r="H124" s="132"/>
      <c r="I124" s="133"/>
      <c r="J124" s="134"/>
      <c r="K124" s="134"/>
      <c r="L124" s="132"/>
      <c r="M124" s="135"/>
      <c r="N124" s="156">
        <f t="shared" si="1"/>
        <v>1</v>
      </c>
    </row>
    <row r="125" spans="1:14">
      <c r="A125" s="128"/>
      <c r="B125" s="128"/>
      <c r="C125" s="128"/>
      <c r="D125" s="129"/>
      <c r="E125" s="130"/>
      <c r="F125" s="131"/>
      <c r="G125" s="129"/>
      <c r="H125" s="132"/>
      <c r="I125" s="133"/>
      <c r="J125" s="134"/>
      <c r="K125" s="134"/>
      <c r="L125" s="132"/>
      <c r="M125" s="135"/>
      <c r="N125" s="156">
        <f t="shared" si="1"/>
        <v>1</v>
      </c>
    </row>
    <row r="126" spans="1:14">
      <c r="A126" s="128"/>
      <c r="B126" s="128"/>
      <c r="C126" s="128"/>
      <c r="D126" s="129"/>
      <c r="E126" s="130"/>
      <c r="F126" s="131"/>
      <c r="G126" s="129"/>
      <c r="H126" s="132"/>
      <c r="I126" s="133"/>
      <c r="J126" s="134"/>
      <c r="K126" s="134"/>
      <c r="L126" s="132"/>
      <c r="M126" s="135"/>
      <c r="N126" s="156">
        <f t="shared" si="1"/>
        <v>1</v>
      </c>
    </row>
    <row r="127" spans="1:14">
      <c r="A127" s="128"/>
      <c r="B127" s="128"/>
      <c r="C127" s="128"/>
      <c r="D127" s="129"/>
      <c r="E127" s="130"/>
      <c r="F127" s="131"/>
      <c r="G127" s="129"/>
      <c r="H127" s="132"/>
      <c r="I127" s="133"/>
      <c r="J127" s="134"/>
      <c r="K127" s="134"/>
      <c r="L127" s="132"/>
      <c r="M127" s="135"/>
      <c r="N127" s="156">
        <f t="shared" si="1"/>
        <v>1</v>
      </c>
    </row>
    <row r="128" spans="1:14">
      <c r="A128" s="128"/>
      <c r="B128" s="128"/>
      <c r="C128" s="128"/>
      <c r="D128" s="129"/>
      <c r="E128" s="130"/>
      <c r="F128" s="131"/>
      <c r="G128" s="129"/>
      <c r="H128" s="132"/>
      <c r="I128" s="133"/>
      <c r="J128" s="134"/>
      <c r="K128" s="134"/>
      <c r="L128" s="132"/>
      <c r="M128" s="135"/>
      <c r="N128" s="156">
        <f t="shared" si="1"/>
        <v>1</v>
      </c>
    </row>
    <row r="129" spans="1:14">
      <c r="A129" s="128"/>
      <c r="B129" s="128"/>
      <c r="C129" s="128"/>
      <c r="D129" s="129"/>
      <c r="E129" s="130"/>
      <c r="F129" s="131"/>
      <c r="G129" s="129"/>
      <c r="H129" s="132"/>
      <c r="I129" s="133"/>
      <c r="J129" s="134"/>
      <c r="K129" s="134"/>
      <c r="L129" s="132"/>
      <c r="M129" s="135"/>
      <c r="N129" s="156">
        <f t="shared" si="1"/>
        <v>1</v>
      </c>
    </row>
    <row r="130" spans="1:14">
      <c r="A130" s="128"/>
      <c r="B130" s="128"/>
      <c r="C130" s="128"/>
      <c r="D130" s="129"/>
      <c r="E130" s="130"/>
      <c r="F130" s="131"/>
      <c r="G130" s="129"/>
      <c r="H130" s="132"/>
      <c r="I130" s="133"/>
      <c r="J130" s="134"/>
      <c r="K130" s="134"/>
      <c r="L130" s="132"/>
      <c r="M130" s="135"/>
      <c r="N130" s="156">
        <f t="shared" si="1"/>
        <v>1</v>
      </c>
    </row>
    <row r="131" spans="1:14">
      <c r="A131" s="128"/>
      <c r="B131" s="128"/>
      <c r="C131" s="128"/>
      <c r="D131" s="129"/>
      <c r="E131" s="130"/>
      <c r="F131" s="131"/>
      <c r="G131" s="129"/>
      <c r="H131" s="132"/>
      <c r="I131" s="133"/>
      <c r="J131" s="134"/>
      <c r="K131" s="134"/>
      <c r="L131" s="132"/>
      <c r="M131" s="135"/>
      <c r="N131" s="156">
        <f t="shared" si="1"/>
        <v>1</v>
      </c>
    </row>
    <row r="132" spans="1:14">
      <c r="A132" s="128"/>
      <c r="B132" s="128"/>
      <c r="C132" s="128"/>
      <c r="D132" s="129"/>
      <c r="E132" s="130"/>
      <c r="F132" s="131"/>
      <c r="G132" s="129"/>
      <c r="H132" s="132"/>
      <c r="I132" s="133"/>
      <c r="J132" s="134"/>
      <c r="K132" s="134"/>
      <c r="L132" s="132"/>
      <c r="M132" s="135"/>
      <c r="N132" s="156">
        <f t="shared" si="1"/>
        <v>1</v>
      </c>
    </row>
    <row r="133" spans="1:14">
      <c r="A133" s="128"/>
      <c r="B133" s="128"/>
      <c r="C133" s="128"/>
      <c r="D133" s="129"/>
      <c r="E133" s="130"/>
      <c r="F133" s="131"/>
      <c r="G133" s="129"/>
      <c r="H133" s="132"/>
      <c r="I133" s="133"/>
      <c r="J133" s="134"/>
      <c r="K133" s="134"/>
      <c r="L133" s="132"/>
      <c r="M133" s="135"/>
      <c r="N133" s="156">
        <f t="shared" si="1"/>
        <v>1</v>
      </c>
    </row>
    <row r="134" spans="1:14">
      <c r="A134" s="128"/>
      <c r="B134" s="128"/>
      <c r="C134" s="128"/>
      <c r="D134" s="129"/>
      <c r="E134" s="130"/>
      <c r="F134" s="131"/>
      <c r="G134" s="129"/>
      <c r="H134" s="132"/>
      <c r="I134" s="133"/>
      <c r="J134" s="134"/>
      <c r="K134" s="134"/>
      <c r="L134" s="132"/>
      <c r="M134" s="135"/>
      <c r="N134" s="156">
        <f t="shared" si="1"/>
        <v>1</v>
      </c>
    </row>
    <row r="135" spans="1:14">
      <c r="A135" s="128"/>
      <c r="B135" s="128"/>
      <c r="C135" s="128"/>
      <c r="D135" s="129"/>
      <c r="E135" s="130"/>
      <c r="F135" s="131"/>
      <c r="G135" s="129"/>
      <c r="H135" s="132"/>
      <c r="I135" s="133"/>
      <c r="J135" s="134"/>
      <c r="K135" s="134"/>
      <c r="L135" s="132"/>
      <c r="M135" s="135"/>
      <c r="N135" s="156">
        <f t="shared" si="1"/>
        <v>1</v>
      </c>
    </row>
    <row r="136" spans="1:14">
      <c r="A136" s="128"/>
      <c r="B136" s="128"/>
      <c r="C136" s="128"/>
      <c r="D136" s="129"/>
      <c r="E136" s="130"/>
      <c r="F136" s="131"/>
      <c r="G136" s="129"/>
      <c r="H136" s="132"/>
      <c r="I136" s="133"/>
      <c r="J136" s="134"/>
      <c r="K136" s="134"/>
      <c r="L136" s="132"/>
      <c r="M136" s="135"/>
      <c r="N136" s="156">
        <f t="shared" si="1"/>
        <v>1</v>
      </c>
    </row>
    <row r="137" spans="1:14">
      <c r="A137" s="128"/>
      <c r="B137" s="128"/>
      <c r="C137" s="128"/>
      <c r="D137" s="129"/>
      <c r="E137" s="130"/>
      <c r="F137" s="131"/>
      <c r="G137" s="129"/>
      <c r="H137" s="132"/>
      <c r="I137" s="133"/>
      <c r="J137" s="134"/>
      <c r="K137" s="134"/>
      <c r="L137" s="132"/>
      <c r="M137" s="135"/>
      <c r="N137" s="156">
        <f t="shared" si="1"/>
        <v>1</v>
      </c>
    </row>
    <row r="138" spans="1:14">
      <c r="A138" s="128"/>
      <c r="B138" s="128"/>
      <c r="C138" s="128"/>
      <c r="D138" s="129"/>
      <c r="E138" s="130"/>
      <c r="F138" s="131"/>
      <c r="G138" s="129"/>
      <c r="H138" s="132"/>
      <c r="I138" s="133"/>
      <c r="J138" s="134"/>
      <c r="K138" s="134"/>
      <c r="L138" s="132"/>
      <c r="M138" s="135"/>
      <c r="N138" s="156">
        <f t="shared" si="1"/>
        <v>1</v>
      </c>
    </row>
    <row r="139" spans="1:14">
      <c r="A139" s="128"/>
      <c r="B139" s="128"/>
      <c r="C139" s="128"/>
      <c r="D139" s="129"/>
      <c r="E139" s="130"/>
      <c r="F139" s="131"/>
      <c r="G139" s="129"/>
      <c r="H139" s="132"/>
      <c r="I139" s="133"/>
      <c r="J139" s="134"/>
      <c r="K139" s="134"/>
      <c r="L139" s="132"/>
      <c r="M139" s="135"/>
      <c r="N139" s="156">
        <f t="shared" si="1"/>
        <v>1</v>
      </c>
    </row>
    <row r="140" spans="1:14">
      <c r="A140" s="128"/>
      <c r="B140" s="128"/>
      <c r="C140" s="128"/>
      <c r="D140" s="129"/>
      <c r="E140" s="130"/>
      <c r="F140" s="131"/>
      <c r="G140" s="129"/>
      <c r="H140" s="132"/>
      <c r="I140" s="133"/>
      <c r="J140" s="134"/>
      <c r="K140" s="134"/>
      <c r="L140" s="132"/>
      <c r="M140" s="135"/>
      <c r="N140" s="156">
        <f t="shared" si="1"/>
        <v>1</v>
      </c>
    </row>
    <row r="141" spans="1:14">
      <c r="A141" s="128"/>
      <c r="B141" s="128"/>
      <c r="C141" s="128"/>
      <c r="D141" s="129"/>
      <c r="E141" s="130"/>
      <c r="F141" s="131"/>
      <c r="G141" s="129"/>
      <c r="H141" s="132"/>
      <c r="I141" s="133"/>
      <c r="J141" s="134"/>
      <c r="K141" s="134"/>
      <c r="L141" s="132"/>
      <c r="M141" s="135"/>
      <c r="N141" s="156">
        <f t="shared" si="1"/>
        <v>1</v>
      </c>
    </row>
    <row r="142" spans="1:14">
      <c r="A142" s="128"/>
      <c r="B142" s="128"/>
      <c r="C142" s="128"/>
      <c r="D142" s="129"/>
      <c r="E142" s="130"/>
      <c r="F142" s="131"/>
      <c r="G142" s="129"/>
      <c r="H142" s="132"/>
      <c r="I142" s="133"/>
      <c r="J142" s="134"/>
      <c r="K142" s="134"/>
      <c r="L142" s="132"/>
      <c r="M142" s="135"/>
      <c r="N142" s="156">
        <f t="shared" si="1"/>
        <v>1</v>
      </c>
    </row>
    <row r="143" spans="1:14">
      <c r="A143" s="128"/>
      <c r="B143" s="128"/>
      <c r="C143" s="128"/>
      <c r="D143" s="129"/>
      <c r="E143" s="130"/>
      <c r="F143" s="131"/>
      <c r="G143" s="129"/>
      <c r="H143" s="132"/>
      <c r="I143" s="133"/>
      <c r="J143" s="134"/>
      <c r="K143" s="134"/>
      <c r="L143" s="132"/>
      <c r="M143" s="135"/>
      <c r="N143" s="156">
        <f t="shared" si="1"/>
        <v>1</v>
      </c>
    </row>
    <row r="144" spans="1:14">
      <c r="A144" s="128"/>
      <c r="B144" s="128"/>
      <c r="C144" s="128"/>
      <c r="D144" s="129"/>
      <c r="E144" s="130"/>
      <c r="F144" s="131"/>
      <c r="G144" s="129"/>
      <c r="H144" s="132"/>
      <c r="I144" s="133"/>
      <c r="J144" s="134"/>
      <c r="K144" s="134"/>
      <c r="L144" s="132"/>
      <c r="M144" s="135"/>
      <c r="N144" s="156">
        <f t="shared" si="1"/>
        <v>1</v>
      </c>
    </row>
    <row r="145" spans="1:14">
      <c r="A145" s="128"/>
      <c r="B145" s="128"/>
      <c r="C145" s="128"/>
      <c r="D145" s="129"/>
      <c r="E145" s="130"/>
      <c r="F145" s="131"/>
      <c r="G145" s="129"/>
      <c r="H145" s="132"/>
      <c r="I145" s="133"/>
      <c r="J145" s="134"/>
      <c r="K145" s="134"/>
      <c r="L145" s="132"/>
      <c r="M145" s="135"/>
      <c r="N145" s="156">
        <f t="shared" si="1"/>
        <v>1</v>
      </c>
    </row>
    <row r="146" spans="1:14">
      <c r="A146" s="128"/>
      <c r="B146" s="128"/>
      <c r="C146" s="128"/>
      <c r="D146" s="129"/>
      <c r="E146" s="130"/>
      <c r="F146" s="131"/>
      <c r="G146" s="129"/>
      <c r="H146" s="132"/>
      <c r="I146" s="133"/>
      <c r="J146" s="134"/>
      <c r="K146" s="134"/>
      <c r="L146" s="132"/>
      <c r="M146" s="135"/>
      <c r="N146" s="156">
        <f t="shared" si="1"/>
        <v>1</v>
      </c>
    </row>
    <row r="147" spans="1:14">
      <c r="A147" s="128"/>
      <c r="B147" s="128"/>
      <c r="C147" s="128"/>
      <c r="D147" s="129"/>
      <c r="E147" s="130"/>
      <c r="F147" s="131"/>
      <c r="G147" s="129"/>
      <c r="H147" s="132"/>
      <c r="I147" s="133"/>
      <c r="J147" s="134"/>
      <c r="K147" s="134"/>
      <c r="L147" s="132"/>
      <c r="M147" s="135"/>
      <c r="N147" s="156">
        <f t="shared" si="1"/>
        <v>1</v>
      </c>
    </row>
    <row r="148" spans="1:14">
      <c r="A148" s="128"/>
      <c r="B148" s="128"/>
      <c r="C148" s="128"/>
      <c r="D148" s="129"/>
      <c r="E148" s="130"/>
      <c r="F148" s="131"/>
      <c r="G148" s="129"/>
      <c r="H148" s="132"/>
      <c r="I148" s="133"/>
      <c r="J148" s="134"/>
      <c r="K148" s="134"/>
      <c r="L148" s="132"/>
      <c r="M148" s="135"/>
      <c r="N148" s="156">
        <f t="shared" si="1"/>
        <v>1</v>
      </c>
    </row>
    <row r="149" spans="1:14">
      <c r="A149" s="128"/>
      <c r="B149" s="128"/>
      <c r="C149" s="128"/>
      <c r="D149" s="129"/>
      <c r="E149" s="130"/>
      <c r="F149" s="131"/>
      <c r="G149" s="129"/>
      <c r="H149" s="132"/>
      <c r="I149" s="133"/>
      <c r="J149" s="134"/>
      <c r="K149" s="134"/>
      <c r="L149" s="132"/>
      <c r="M149" s="135"/>
      <c r="N149" s="156">
        <f t="shared" si="1"/>
        <v>1</v>
      </c>
    </row>
    <row r="150" spans="1:14">
      <c r="A150" s="128"/>
      <c r="B150" s="128"/>
      <c r="C150" s="128"/>
      <c r="D150" s="129"/>
      <c r="E150" s="130"/>
      <c r="F150" s="131"/>
      <c r="G150" s="129"/>
      <c r="H150" s="132"/>
      <c r="I150" s="133"/>
      <c r="J150" s="134"/>
      <c r="K150" s="134"/>
      <c r="L150" s="132"/>
      <c r="M150" s="135"/>
      <c r="N150" s="156">
        <f t="shared" si="1"/>
        <v>1</v>
      </c>
    </row>
    <row r="151" spans="1:14">
      <c r="A151" s="128"/>
      <c r="B151" s="128"/>
      <c r="C151" s="128"/>
      <c r="D151" s="129"/>
      <c r="E151" s="130"/>
      <c r="F151" s="131"/>
      <c r="G151" s="129"/>
      <c r="H151" s="132"/>
      <c r="I151" s="133"/>
      <c r="J151" s="134"/>
      <c r="K151" s="134"/>
      <c r="L151" s="132"/>
      <c r="M151" s="135"/>
      <c r="N151" s="156">
        <f t="shared" si="1"/>
        <v>1</v>
      </c>
    </row>
    <row r="152" spans="1:14">
      <c r="A152" s="128"/>
      <c r="B152" s="128"/>
      <c r="C152" s="128"/>
      <c r="D152" s="129"/>
      <c r="E152" s="130"/>
      <c r="F152" s="131"/>
      <c r="G152" s="129"/>
      <c r="H152" s="132"/>
      <c r="I152" s="133"/>
      <c r="J152" s="134"/>
      <c r="K152" s="134"/>
      <c r="L152" s="132"/>
      <c r="M152" s="135"/>
      <c r="N152" s="156">
        <f t="shared" si="1"/>
        <v>1</v>
      </c>
    </row>
    <row r="153" spans="1:14">
      <c r="A153" s="128"/>
      <c r="B153" s="128"/>
      <c r="C153" s="128"/>
      <c r="D153" s="129"/>
      <c r="E153" s="130"/>
      <c r="F153" s="131"/>
      <c r="G153" s="129"/>
      <c r="H153" s="132"/>
      <c r="I153" s="133"/>
      <c r="J153" s="134"/>
      <c r="K153" s="134"/>
      <c r="L153" s="132"/>
      <c r="M153" s="135"/>
      <c r="N153" s="156">
        <f t="shared" si="1"/>
        <v>1</v>
      </c>
    </row>
    <row r="154" spans="1:14">
      <c r="A154" s="128"/>
      <c r="B154" s="128"/>
      <c r="C154" s="128"/>
      <c r="D154" s="129"/>
      <c r="E154" s="130"/>
      <c r="F154" s="131"/>
      <c r="G154" s="129"/>
      <c r="H154" s="132"/>
      <c r="I154" s="133"/>
      <c r="J154" s="134"/>
      <c r="K154" s="134"/>
      <c r="L154" s="132"/>
      <c r="M154" s="135"/>
      <c r="N154" s="156">
        <f t="shared" si="1"/>
        <v>1</v>
      </c>
    </row>
    <row r="155" spans="1:14">
      <c r="A155" s="128"/>
      <c r="B155" s="128"/>
      <c r="C155" s="128"/>
      <c r="D155" s="129"/>
      <c r="E155" s="130"/>
      <c r="F155" s="131"/>
      <c r="G155" s="129"/>
      <c r="H155" s="132"/>
      <c r="I155" s="133"/>
      <c r="J155" s="134"/>
      <c r="K155" s="134"/>
      <c r="L155" s="132"/>
      <c r="M155" s="135"/>
      <c r="N155" s="156">
        <f t="shared" si="1"/>
        <v>1</v>
      </c>
    </row>
    <row r="156" spans="1:14">
      <c r="A156" s="128"/>
      <c r="B156" s="128"/>
      <c r="C156" s="128"/>
      <c r="D156" s="129"/>
      <c r="E156" s="130"/>
      <c r="F156" s="131"/>
      <c r="G156" s="129"/>
      <c r="H156" s="132"/>
      <c r="I156" s="133"/>
      <c r="J156" s="134"/>
      <c r="K156" s="134"/>
      <c r="L156" s="132"/>
      <c r="M156" s="135"/>
      <c r="N156" s="156">
        <f t="shared" si="1"/>
        <v>1</v>
      </c>
    </row>
    <row r="157" spans="1:14">
      <c r="A157" s="128"/>
      <c r="B157" s="128"/>
      <c r="C157" s="128"/>
      <c r="D157" s="129"/>
      <c r="E157" s="130"/>
      <c r="F157" s="131"/>
      <c r="G157" s="129"/>
      <c r="H157" s="132"/>
      <c r="I157" s="133"/>
      <c r="J157" s="134"/>
      <c r="K157" s="134"/>
      <c r="L157" s="132"/>
      <c r="M157" s="135"/>
      <c r="N157" s="156">
        <f t="shared" si="1"/>
        <v>1</v>
      </c>
    </row>
    <row r="158" spans="1:14">
      <c r="A158" s="128"/>
      <c r="B158" s="128"/>
      <c r="C158" s="128"/>
      <c r="D158" s="129"/>
      <c r="E158" s="130"/>
      <c r="F158" s="131"/>
      <c r="G158" s="129"/>
      <c r="H158" s="132"/>
      <c r="I158" s="133"/>
      <c r="J158" s="134"/>
      <c r="K158" s="134"/>
      <c r="L158" s="132"/>
      <c r="M158" s="135"/>
      <c r="N158" s="156">
        <f t="shared" si="1"/>
        <v>1</v>
      </c>
    </row>
    <row r="159" spans="1:14">
      <c r="A159" s="128"/>
      <c r="B159" s="128"/>
      <c r="C159" s="128"/>
      <c r="D159" s="129"/>
      <c r="E159" s="130"/>
      <c r="F159" s="131"/>
      <c r="G159" s="129"/>
      <c r="H159" s="132"/>
      <c r="I159" s="133"/>
      <c r="J159" s="134"/>
      <c r="K159" s="134"/>
      <c r="L159" s="132"/>
      <c r="M159" s="135"/>
      <c r="N159" s="156">
        <f t="shared" si="1"/>
        <v>1</v>
      </c>
    </row>
    <row r="160" spans="1:14">
      <c r="A160" s="128"/>
      <c r="B160" s="128"/>
      <c r="C160" s="128"/>
      <c r="D160" s="129"/>
      <c r="E160" s="130"/>
      <c r="F160" s="131"/>
      <c r="G160" s="129"/>
      <c r="H160" s="132"/>
      <c r="I160" s="133"/>
      <c r="J160" s="134"/>
      <c r="K160" s="134"/>
      <c r="L160" s="132"/>
      <c r="M160" s="135"/>
      <c r="N160" s="156">
        <f t="shared" si="1"/>
        <v>1</v>
      </c>
    </row>
    <row r="161" spans="1:14">
      <c r="A161" s="128"/>
      <c r="B161" s="128"/>
      <c r="C161" s="128"/>
      <c r="D161" s="129"/>
      <c r="E161" s="130"/>
      <c r="F161" s="131"/>
      <c r="G161" s="129"/>
      <c r="H161" s="132"/>
      <c r="I161" s="133"/>
      <c r="J161" s="134"/>
      <c r="K161" s="134"/>
      <c r="L161" s="132"/>
      <c r="M161" s="135"/>
      <c r="N161" s="156">
        <f t="shared" si="1"/>
        <v>1</v>
      </c>
    </row>
    <row r="162" spans="1:14">
      <c r="A162" s="128"/>
      <c r="B162" s="128"/>
      <c r="C162" s="128"/>
      <c r="D162" s="129"/>
      <c r="E162" s="130"/>
      <c r="F162" s="131"/>
      <c r="G162" s="129"/>
      <c r="H162" s="132"/>
      <c r="I162" s="133"/>
      <c r="J162" s="134"/>
      <c r="K162" s="134"/>
      <c r="L162" s="132"/>
      <c r="M162" s="135"/>
      <c r="N162" s="156">
        <f t="shared" si="1"/>
        <v>1</v>
      </c>
    </row>
    <row r="163" spans="1:14">
      <c r="A163" s="128"/>
      <c r="B163" s="128"/>
      <c r="C163" s="128"/>
      <c r="D163" s="129"/>
      <c r="E163" s="130"/>
      <c r="F163" s="131"/>
      <c r="G163" s="129"/>
      <c r="H163" s="132"/>
      <c r="I163" s="133"/>
      <c r="J163" s="134"/>
      <c r="K163" s="134"/>
      <c r="L163" s="132"/>
      <c r="M163" s="135"/>
      <c r="N163" s="156">
        <f t="shared" si="1"/>
        <v>1</v>
      </c>
    </row>
    <row r="164" spans="1:14">
      <c r="A164" s="128"/>
      <c r="B164" s="128"/>
      <c r="C164" s="128"/>
      <c r="D164" s="129"/>
      <c r="E164" s="130"/>
      <c r="F164" s="131"/>
      <c r="G164" s="129"/>
      <c r="H164" s="132"/>
      <c r="I164" s="133"/>
      <c r="J164" s="134"/>
      <c r="K164" s="134"/>
      <c r="L164" s="132"/>
      <c r="M164" s="135"/>
      <c r="N164" s="156">
        <f t="shared" si="1"/>
        <v>1</v>
      </c>
    </row>
    <row r="165" spans="1:14">
      <c r="A165" s="128"/>
      <c r="B165" s="128"/>
      <c r="C165" s="128"/>
      <c r="D165" s="129"/>
      <c r="E165" s="130"/>
      <c r="F165" s="131"/>
      <c r="G165" s="129"/>
      <c r="H165" s="132"/>
      <c r="I165" s="133"/>
      <c r="J165" s="134"/>
      <c r="K165" s="134"/>
      <c r="L165" s="132"/>
      <c r="M165" s="135"/>
      <c r="N165" s="156">
        <f t="shared" ref="N165:N228" si="2">MONTH(E165)</f>
        <v>1</v>
      </c>
    </row>
    <row r="166" spans="1:14">
      <c r="A166" s="128"/>
      <c r="B166" s="128"/>
      <c r="C166" s="128"/>
      <c r="D166" s="129"/>
      <c r="E166" s="130"/>
      <c r="F166" s="131"/>
      <c r="G166" s="129"/>
      <c r="H166" s="132"/>
      <c r="I166" s="133"/>
      <c r="J166" s="134"/>
      <c r="K166" s="134"/>
      <c r="L166" s="132"/>
      <c r="M166" s="135"/>
      <c r="N166" s="156">
        <f t="shared" si="2"/>
        <v>1</v>
      </c>
    </row>
    <row r="167" spans="1:14">
      <c r="A167" s="128"/>
      <c r="B167" s="128"/>
      <c r="C167" s="128"/>
      <c r="D167" s="129"/>
      <c r="E167" s="130"/>
      <c r="F167" s="131"/>
      <c r="G167" s="129"/>
      <c r="H167" s="132"/>
      <c r="I167" s="133"/>
      <c r="J167" s="134"/>
      <c r="K167" s="134"/>
      <c r="L167" s="132"/>
      <c r="M167" s="135"/>
      <c r="N167" s="156">
        <f t="shared" si="2"/>
        <v>1</v>
      </c>
    </row>
    <row r="168" spans="1:14">
      <c r="A168" s="128"/>
      <c r="B168" s="128"/>
      <c r="C168" s="128"/>
      <c r="D168" s="129"/>
      <c r="E168" s="130"/>
      <c r="F168" s="131"/>
      <c r="G168" s="129"/>
      <c r="H168" s="132"/>
      <c r="I168" s="133"/>
      <c r="J168" s="134"/>
      <c r="K168" s="134"/>
      <c r="L168" s="132"/>
      <c r="M168" s="135"/>
      <c r="N168" s="156">
        <f t="shared" si="2"/>
        <v>1</v>
      </c>
    </row>
    <row r="169" spans="1:14">
      <c r="A169" s="128"/>
      <c r="B169" s="128"/>
      <c r="C169" s="128"/>
      <c r="D169" s="129"/>
      <c r="E169" s="130"/>
      <c r="F169" s="131"/>
      <c r="G169" s="129"/>
      <c r="H169" s="132"/>
      <c r="I169" s="133"/>
      <c r="J169" s="134"/>
      <c r="K169" s="134"/>
      <c r="L169" s="132"/>
      <c r="M169" s="135"/>
      <c r="N169" s="156">
        <f t="shared" si="2"/>
        <v>1</v>
      </c>
    </row>
    <row r="170" spans="1:14">
      <c r="A170" s="128"/>
      <c r="B170" s="128"/>
      <c r="C170" s="128"/>
      <c r="D170" s="129"/>
      <c r="E170" s="130"/>
      <c r="F170" s="131"/>
      <c r="G170" s="129"/>
      <c r="H170" s="132"/>
      <c r="I170" s="133"/>
      <c r="J170" s="134"/>
      <c r="K170" s="134"/>
      <c r="L170" s="132"/>
      <c r="M170" s="135"/>
      <c r="N170" s="156">
        <f t="shared" si="2"/>
        <v>1</v>
      </c>
    </row>
    <row r="171" spans="1:14">
      <c r="A171" s="128"/>
      <c r="B171" s="128"/>
      <c r="C171" s="128"/>
      <c r="D171" s="129"/>
      <c r="E171" s="130"/>
      <c r="F171" s="131"/>
      <c r="G171" s="129"/>
      <c r="H171" s="132"/>
      <c r="I171" s="133"/>
      <c r="J171" s="134"/>
      <c r="K171" s="134"/>
      <c r="L171" s="132"/>
      <c r="M171" s="135"/>
      <c r="N171" s="156">
        <f t="shared" si="2"/>
        <v>1</v>
      </c>
    </row>
    <row r="172" spans="1:14">
      <c r="A172" s="128"/>
      <c r="B172" s="128"/>
      <c r="C172" s="128"/>
      <c r="D172" s="129"/>
      <c r="E172" s="130"/>
      <c r="F172" s="131"/>
      <c r="G172" s="129"/>
      <c r="H172" s="132"/>
      <c r="I172" s="133"/>
      <c r="J172" s="134"/>
      <c r="K172" s="134"/>
      <c r="L172" s="132"/>
      <c r="M172" s="135"/>
      <c r="N172" s="156">
        <f t="shared" si="2"/>
        <v>1</v>
      </c>
    </row>
    <row r="173" spans="1:14">
      <c r="A173" s="128"/>
      <c r="B173" s="128"/>
      <c r="C173" s="128"/>
      <c r="D173" s="129"/>
      <c r="E173" s="130"/>
      <c r="F173" s="131"/>
      <c r="G173" s="129"/>
      <c r="H173" s="132"/>
      <c r="I173" s="133"/>
      <c r="J173" s="134"/>
      <c r="K173" s="134"/>
      <c r="L173" s="132"/>
      <c r="M173" s="135"/>
      <c r="N173" s="156">
        <f t="shared" si="2"/>
        <v>1</v>
      </c>
    </row>
    <row r="174" spans="1:14">
      <c r="A174" s="128"/>
      <c r="B174" s="128"/>
      <c r="C174" s="128"/>
      <c r="D174" s="129"/>
      <c r="E174" s="130"/>
      <c r="F174" s="131"/>
      <c r="G174" s="129"/>
      <c r="H174" s="132"/>
      <c r="I174" s="133"/>
      <c r="J174" s="134"/>
      <c r="K174" s="134"/>
      <c r="L174" s="132"/>
      <c r="M174" s="135"/>
      <c r="N174" s="156">
        <f t="shared" si="2"/>
        <v>1</v>
      </c>
    </row>
    <row r="175" spans="1:14">
      <c r="A175" s="128"/>
      <c r="B175" s="128"/>
      <c r="C175" s="128"/>
      <c r="D175" s="129"/>
      <c r="E175" s="130"/>
      <c r="F175" s="131"/>
      <c r="G175" s="129"/>
      <c r="H175" s="132"/>
      <c r="I175" s="133"/>
      <c r="J175" s="134"/>
      <c r="K175" s="134"/>
      <c r="L175" s="132"/>
      <c r="M175" s="135"/>
      <c r="N175" s="156">
        <f t="shared" si="2"/>
        <v>1</v>
      </c>
    </row>
    <row r="176" spans="1:14">
      <c r="A176" s="128"/>
      <c r="B176" s="128"/>
      <c r="C176" s="128"/>
      <c r="D176" s="129"/>
      <c r="E176" s="130"/>
      <c r="F176" s="131"/>
      <c r="G176" s="129"/>
      <c r="H176" s="132"/>
      <c r="I176" s="133"/>
      <c r="J176" s="134"/>
      <c r="K176" s="134"/>
      <c r="L176" s="132"/>
      <c r="M176" s="135"/>
      <c r="N176" s="156">
        <f t="shared" si="2"/>
        <v>1</v>
      </c>
    </row>
    <row r="177" spans="1:14">
      <c r="A177" s="128"/>
      <c r="B177" s="128"/>
      <c r="C177" s="128"/>
      <c r="D177" s="129"/>
      <c r="E177" s="130"/>
      <c r="F177" s="131"/>
      <c r="G177" s="129"/>
      <c r="H177" s="132"/>
      <c r="I177" s="133"/>
      <c r="J177" s="134"/>
      <c r="K177" s="134"/>
      <c r="L177" s="132"/>
      <c r="M177" s="135"/>
      <c r="N177" s="156">
        <f t="shared" si="2"/>
        <v>1</v>
      </c>
    </row>
    <row r="178" spans="1:14">
      <c r="A178" s="128"/>
      <c r="B178" s="128"/>
      <c r="C178" s="128"/>
      <c r="D178" s="129"/>
      <c r="E178" s="130"/>
      <c r="F178" s="131"/>
      <c r="G178" s="129"/>
      <c r="H178" s="132"/>
      <c r="I178" s="133"/>
      <c r="J178" s="134"/>
      <c r="K178" s="134"/>
      <c r="L178" s="132"/>
      <c r="M178" s="135"/>
      <c r="N178" s="156">
        <f t="shared" si="2"/>
        <v>1</v>
      </c>
    </row>
    <row r="179" spans="1:14">
      <c r="A179" s="128"/>
      <c r="B179" s="128"/>
      <c r="C179" s="128"/>
      <c r="D179" s="129"/>
      <c r="E179" s="130"/>
      <c r="F179" s="131"/>
      <c r="G179" s="129"/>
      <c r="H179" s="132"/>
      <c r="I179" s="133"/>
      <c r="J179" s="134"/>
      <c r="K179" s="134"/>
      <c r="L179" s="132"/>
      <c r="M179" s="135"/>
      <c r="N179" s="156">
        <f t="shared" si="2"/>
        <v>1</v>
      </c>
    </row>
    <row r="180" spans="1:14">
      <c r="A180" s="128"/>
      <c r="B180" s="128"/>
      <c r="C180" s="128"/>
      <c r="D180" s="129"/>
      <c r="E180" s="130"/>
      <c r="F180" s="131"/>
      <c r="G180" s="129"/>
      <c r="H180" s="132"/>
      <c r="I180" s="133"/>
      <c r="J180" s="134"/>
      <c r="K180" s="134"/>
      <c r="L180" s="132"/>
      <c r="M180" s="135"/>
      <c r="N180" s="156">
        <f t="shared" si="2"/>
        <v>1</v>
      </c>
    </row>
    <row r="181" spans="1:14">
      <c r="A181" s="128"/>
      <c r="B181" s="128"/>
      <c r="C181" s="128"/>
      <c r="D181" s="129"/>
      <c r="E181" s="130"/>
      <c r="F181" s="131"/>
      <c r="G181" s="129"/>
      <c r="H181" s="132"/>
      <c r="I181" s="133"/>
      <c r="J181" s="134"/>
      <c r="K181" s="134"/>
      <c r="L181" s="132"/>
      <c r="M181" s="135"/>
      <c r="N181" s="156">
        <f t="shared" si="2"/>
        <v>1</v>
      </c>
    </row>
    <row r="182" spans="1:14">
      <c r="A182" s="128"/>
      <c r="B182" s="128"/>
      <c r="C182" s="128"/>
      <c r="D182" s="129"/>
      <c r="E182" s="130"/>
      <c r="F182" s="131"/>
      <c r="G182" s="129"/>
      <c r="H182" s="132"/>
      <c r="I182" s="133"/>
      <c r="J182" s="134"/>
      <c r="K182" s="134"/>
      <c r="L182" s="132"/>
      <c r="M182" s="135"/>
      <c r="N182" s="156">
        <f t="shared" si="2"/>
        <v>1</v>
      </c>
    </row>
    <row r="183" spans="1:14">
      <c r="A183" s="128"/>
      <c r="B183" s="128"/>
      <c r="C183" s="128"/>
      <c r="D183" s="129"/>
      <c r="E183" s="130"/>
      <c r="F183" s="131"/>
      <c r="G183" s="129"/>
      <c r="H183" s="132"/>
      <c r="I183" s="133"/>
      <c r="J183" s="134"/>
      <c r="K183" s="134"/>
      <c r="L183" s="132"/>
      <c r="M183" s="135"/>
      <c r="N183" s="156">
        <f t="shared" si="2"/>
        <v>1</v>
      </c>
    </row>
    <row r="184" spans="1:14">
      <c r="A184" s="128"/>
      <c r="B184" s="128"/>
      <c r="C184" s="128"/>
      <c r="D184" s="129"/>
      <c r="E184" s="130"/>
      <c r="F184" s="131"/>
      <c r="G184" s="129"/>
      <c r="H184" s="132"/>
      <c r="I184" s="133"/>
      <c r="J184" s="134"/>
      <c r="K184" s="134"/>
      <c r="L184" s="132"/>
      <c r="M184" s="135"/>
      <c r="N184" s="156">
        <f t="shared" si="2"/>
        <v>1</v>
      </c>
    </row>
    <row r="185" spans="1:14">
      <c r="A185" s="128"/>
      <c r="B185" s="128"/>
      <c r="C185" s="128"/>
      <c r="D185" s="129"/>
      <c r="E185" s="130"/>
      <c r="F185" s="131"/>
      <c r="G185" s="129"/>
      <c r="H185" s="132"/>
      <c r="I185" s="133"/>
      <c r="J185" s="134"/>
      <c r="K185" s="134"/>
      <c r="L185" s="132"/>
      <c r="M185" s="135"/>
      <c r="N185" s="156">
        <f t="shared" si="2"/>
        <v>1</v>
      </c>
    </row>
    <row r="186" spans="1:14">
      <c r="A186" s="128"/>
      <c r="B186" s="128"/>
      <c r="C186" s="128"/>
      <c r="D186" s="129"/>
      <c r="E186" s="130"/>
      <c r="F186" s="131"/>
      <c r="G186" s="129"/>
      <c r="H186" s="132"/>
      <c r="I186" s="133"/>
      <c r="J186" s="134"/>
      <c r="K186" s="134"/>
      <c r="L186" s="132"/>
      <c r="M186" s="135"/>
      <c r="N186" s="156">
        <f t="shared" si="2"/>
        <v>1</v>
      </c>
    </row>
    <row r="187" spans="1:14">
      <c r="A187" s="128"/>
      <c r="B187" s="128"/>
      <c r="C187" s="128"/>
      <c r="D187" s="129"/>
      <c r="E187" s="130"/>
      <c r="F187" s="131"/>
      <c r="G187" s="129"/>
      <c r="H187" s="132"/>
      <c r="I187" s="133"/>
      <c r="J187" s="134"/>
      <c r="K187" s="134"/>
      <c r="L187" s="132"/>
      <c r="M187" s="135"/>
      <c r="N187" s="156">
        <f t="shared" si="2"/>
        <v>1</v>
      </c>
    </row>
    <row r="188" spans="1:14">
      <c r="A188" s="128"/>
      <c r="B188" s="128"/>
      <c r="C188" s="128"/>
      <c r="D188" s="129"/>
      <c r="E188" s="130"/>
      <c r="F188" s="131"/>
      <c r="G188" s="129"/>
      <c r="H188" s="132"/>
      <c r="I188" s="133"/>
      <c r="J188" s="134"/>
      <c r="K188" s="134"/>
      <c r="L188" s="132"/>
      <c r="M188" s="135"/>
      <c r="N188" s="156">
        <f t="shared" si="2"/>
        <v>1</v>
      </c>
    </row>
    <row r="189" spans="1:14">
      <c r="A189" s="128"/>
      <c r="B189" s="128"/>
      <c r="C189" s="128"/>
      <c r="D189" s="129"/>
      <c r="E189" s="130"/>
      <c r="F189" s="131"/>
      <c r="G189" s="129"/>
      <c r="H189" s="132"/>
      <c r="I189" s="133"/>
      <c r="J189" s="134"/>
      <c r="K189" s="134"/>
      <c r="L189" s="132"/>
      <c r="M189" s="135"/>
      <c r="N189" s="156">
        <f t="shared" si="2"/>
        <v>1</v>
      </c>
    </row>
    <row r="190" spans="1:14">
      <c r="A190" s="128"/>
      <c r="B190" s="128"/>
      <c r="C190" s="128"/>
      <c r="D190" s="129"/>
      <c r="E190" s="130"/>
      <c r="F190" s="131"/>
      <c r="G190" s="129"/>
      <c r="H190" s="132"/>
      <c r="I190" s="133"/>
      <c r="J190" s="134"/>
      <c r="K190" s="134"/>
      <c r="L190" s="132"/>
      <c r="M190" s="135"/>
      <c r="N190" s="156">
        <f t="shared" si="2"/>
        <v>1</v>
      </c>
    </row>
    <row r="191" spans="1:14">
      <c r="A191" s="128"/>
      <c r="B191" s="128"/>
      <c r="C191" s="128"/>
      <c r="D191" s="129"/>
      <c r="E191" s="130"/>
      <c r="F191" s="131"/>
      <c r="G191" s="129"/>
      <c r="H191" s="132"/>
      <c r="I191" s="133"/>
      <c r="J191" s="134"/>
      <c r="K191" s="134"/>
      <c r="L191" s="132"/>
      <c r="M191" s="135"/>
      <c r="N191" s="156">
        <f t="shared" si="2"/>
        <v>1</v>
      </c>
    </row>
    <row r="192" spans="1:14">
      <c r="A192" s="128"/>
      <c r="B192" s="128"/>
      <c r="C192" s="128"/>
      <c r="D192" s="129"/>
      <c r="E192" s="130"/>
      <c r="F192" s="131"/>
      <c r="G192" s="129"/>
      <c r="H192" s="132"/>
      <c r="I192" s="133"/>
      <c r="J192" s="134"/>
      <c r="K192" s="134"/>
      <c r="L192" s="132"/>
      <c r="M192" s="135"/>
      <c r="N192" s="156">
        <f t="shared" si="2"/>
        <v>1</v>
      </c>
    </row>
    <row r="193" spans="1:14">
      <c r="A193" s="128"/>
      <c r="B193" s="128"/>
      <c r="C193" s="128"/>
      <c r="D193" s="129"/>
      <c r="E193" s="130"/>
      <c r="F193" s="131"/>
      <c r="G193" s="129"/>
      <c r="H193" s="132"/>
      <c r="I193" s="133"/>
      <c r="J193" s="134"/>
      <c r="K193" s="134"/>
      <c r="L193" s="132"/>
      <c r="M193" s="135"/>
      <c r="N193" s="156">
        <f t="shared" si="2"/>
        <v>1</v>
      </c>
    </row>
    <row r="194" spans="1:14">
      <c r="A194" s="128"/>
      <c r="B194" s="128"/>
      <c r="C194" s="128"/>
      <c r="D194" s="129"/>
      <c r="E194" s="130"/>
      <c r="F194" s="131"/>
      <c r="G194" s="129"/>
      <c r="H194" s="132"/>
      <c r="I194" s="133"/>
      <c r="J194" s="134"/>
      <c r="K194" s="134"/>
      <c r="L194" s="132"/>
      <c r="M194" s="135"/>
      <c r="N194" s="156">
        <f t="shared" si="2"/>
        <v>1</v>
      </c>
    </row>
    <row r="195" spans="1:14">
      <c r="A195" s="128"/>
      <c r="B195" s="128"/>
      <c r="C195" s="128"/>
      <c r="D195" s="129"/>
      <c r="E195" s="130"/>
      <c r="F195" s="131"/>
      <c r="G195" s="129"/>
      <c r="H195" s="132"/>
      <c r="I195" s="133"/>
      <c r="J195" s="134"/>
      <c r="K195" s="134"/>
      <c r="L195" s="132"/>
      <c r="M195" s="135"/>
      <c r="N195" s="156">
        <f t="shared" si="2"/>
        <v>1</v>
      </c>
    </row>
    <row r="196" spans="1:14">
      <c r="A196" s="128"/>
      <c r="B196" s="128"/>
      <c r="C196" s="128"/>
      <c r="D196" s="129"/>
      <c r="E196" s="130"/>
      <c r="F196" s="131"/>
      <c r="G196" s="129"/>
      <c r="H196" s="132"/>
      <c r="I196" s="133"/>
      <c r="J196" s="134"/>
      <c r="K196" s="134"/>
      <c r="L196" s="132"/>
      <c r="M196" s="135"/>
      <c r="N196" s="156">
        <f t="shared" si="2"/>
        <v>1</v>
      </c>
    </row>
    <row r="197" spans="1:14">
      <c r="A197" s="128"/>
      <c r="B197" s="128"/>
      <c r="C197" s="128"/>
      <c r="D197" s="129"/>
      <c r="E197" s="130"/>
      <c r="F197" s="131"/>
      <c r="G197" s="129"/>
      <c r="H197" s="132"/>
      <c r="I197" s="133"/>
      <c r="J197" s="134"/>
      <c r="K197" s="134"/>
      <c r="L197" s="132"/>
      <c r="M197" s="135"/>
      <c r="N197" s="156">
        <f t="shared" si="2"/>
        <v>1</v>
      </c>
    </row>
    <row r="198" spans="1:14">
      <c r="A198" s="128"/>
      <c r="B198" s="128"/>
      <c r="C198" s="128"/>
      <c r="D198" s="129"/>
      <c r="E198" s="130"/>
      <c r="F198" s="131"/>
      <c r="G198" s="129"/>
      <c r="H198" s="132"/>
      <c r="I198" s="133"/>
      <c r="J198" s="134"/>
      <c r="K198" s="134"/>
      <c r="L198" s="132"/>
      <c r="M198" s="135"/>
      <c r="N198" s="156">
        <f t="shared" si="2"/>
        <v>1</v>
      </c>
    </row>
    <row r="199" spans="1:14">
      <c r="A199" s="128"/>
      <c r="B199" s="128"/>
      <c r="C199" s="128"/>
      <c r="D199" s="129"/>
      <c r="E199" s="130"/>
      <c r="F199" s="131"/>
      <c r="G199" s="129"/>
      <c r="H199" s="132"/>
      <c r="I199" s="133"/>
      <c r="J199" s="134"/>
      <c r="K199" s="134"/>
      <c r="L199" s="132"/>
      <c r="M199" s="135"/>
      <c r="N199" s="156">
        <f t="shared" si="2"/>
        <v>1</v>
      </c>
    </row>
    <row r="200" spans="1:14">
      <c r="A200" s="128"/>
      <c r="B200" s="128"/>
      <c r="C200" s="128"/>
      <c r="D200" s="129"/>
      <c r="E200" s="130"/>
      <c r="F200" s="131"/>
      <c r="G200" s="129"/>
      <c r="H200" s="132"/>
      <c r="I200" s="133"/>
      <c r="J200" s="134"/>
      <c r="K200" s="134"/>
      <c r="L200" s="132"/>
      <c r="M200" s="135"/>
      <c r="N200" s="156">
        <f t="shared" si="2"/>
        <v>1</v>
      </c>
    </row>
    <row r="201" spans="1:14">
      <c r="A201" s="128"/>
      <c r="B201" s="128"/>
      <c r="C201" s="128"/>
      <c r="D201" s="129"/>
      <c r="E201" s="130"/>
      <c r="F201" s="131"/>
      <c r="G201" s="129"/>
      <c r="H201" s="132"/>
      <c r="I201" s="133"/>
      <c r="J201" s="134"/>
      <c r="K201" s="134"/>
      <c r="L201" s="132"/>
      <c r="M201" s="135"/>
      <c r="N201" s="156">
        <f t="shared" si="2"/>
        <v>1</v>
      </c>
    </row>
    <row r="202" spans="1:14">
      <c r="A202" s="128"/>
      <c r="B202" s="128"/>
      <c r="C202" s="128"/>
      <c r="D202" s="129"/>
      <c r="E202" s="130"/>
      <c r="F202" s="131"/>
      <c r="G202" s="129"/>
      <c r="H202" s="132"/>
      <c r="I202" s="133"/>
      <c r="J202" s="134"/>
      <c r="K202" s="134"/>
      <c r="L202" s="132"/>
      <c r="M202" s="135"/>
      <c r="N202" s="156">
        <f t="shared" si="2"/>
        <v>1</v>
      </c>
    </row>
    <row r="203" spans="1:14">
      <c r="A203" s="128"/>
      <c r="B203" s="128"/>
      <c r="C203" s="128"/>
      <c r="D203" s="129"/>
      <c r="E203" s="130"/>
      <c r="F203" s="131"/>
      <c r="G203" s="129"/>
      <c r="H203" s="132"/>
      <c r="I203" s="133"/>
      <c r="J203" s="134"/>
      <c r="K203" s="134"/>
      <c r="L203" s="132"/>
      <c r="M203" s="135"/>
      <c r="N203" s="156">
        <f t="shared" si="2"/>
        <v>1</v>
      </c>
    </row>
    <row r="204" spans="1:14">
      <c r="A204" s="128"/>
      <c r="B204" s="128"/>
      <c r="C204" s="128"/>
      <c r="D204" s="129"/>
      <c r="E204" s="130"/>
      <c r="F204" s="131"/>
      <c r="G204" s="129"/>
      <c r="H204" s="132"/>
      <c r="I204" s="133"/>
      <c r="J204" s="134"/>
      <c r="K204" s="134"/>
      <c r="L204" s="132"/>
      <c r="M204" s="135"/>
      <c r="N204" s="156">
        <f t="shared" si="2"/>
        <v>1</v>
      </c>
    </row>
    <row r="205" spans="1:14">
      <c r="A205" s="128"/>
      <c r="B205" s="128"/>
      <c r="C205" s="128"/>
      <c r="D205" s="129"/>
      <c r="E205" s="130"/>
      <c r="F205" s="131"/>
      <c r="G205" s="129"/>
      <c r="H205" s="132"/>
      <c r="I205" s="133"/>
      <c r="J205" s="134"/>
      <c r="K205" s="134"/>
      <c r="L205" s="132"/>
      <c r="M205" s="135"/>
      <c r="N205" s="156">
        <f t="shared" si="2"/>
        <v>1</v>
      </c>
    </row>
    <row r="206" spans="1:14">
      <c r="A206" s="128"/>
      <c r="B206" s="128"/>
      <c r="C206" s="128"/>
      <c r="D206" s="129"/>
      <c r="E206" s="130"/>
      <c r="F206" s="131"/>
      <c r="G206" s="129"/>
      <c r="H206" s="132"/>
      <c r="I206" s="133"/>
      <c r="J206" s="134"/>
      <c r="K206" s="134"/>
      <c r="L206" s="132"/>
      <c r="M206" s="135"/>
      <c r="N206" s="156">
        <f t="shared" si="2"/>
        <v>1</v>
      </c>
    </row>
    <row r="207" spans="1:14">
      <c r="A207" s="128"/>
      <c r="B207" s="128"/>
      <c r="C207" s="128"/>
      <c r="D207" s="129"/>
      <c r="E207" s="130"/>
      <c r="F207" s="131"/>
      <c r="G207" s="129"/>
      <c r="H207" s="132"/>
      <c r="I207" s="133"/>
      <c r="J207" s="134"/>
      <c r="K207" s="134"/>
      <c r="L207" s="132"/>
      <c r="M207" s="135"/>
      <c r="N207" s="156">
        <f t="shared" si="2"/>
        <v>1</v>
      </c>
    </row>
    <row r="208" spans="1:14">
      <c r="A208" s="128"/>
      <c r="B208" s="128"/>
      <c r="C208" s="128"/>
      <c r="D208" s="129"/>
      <c r="E208" s="130"/>
      <c r="F208" s="131"/>
      <c r="G208" s="129"/>
      <c r="H208" s="132"/>
      <c r="I208" s="133"/>
      <c r="J208" s="134"/>
      <c r="K208" s="134"/>
      <c r="L208" s="132"/>
      <c r="M208" s="135"/>
      <c r="N208" s="156">
        <f t="shared" si="2"/>
        <v>1</v>
      </c>
    </row>
    <row r="209" spans="1:14">
      <c r="A209" s="128"/>
      <c r="B209" s="128"/>
      <c r="C209" s="128"/>
      <c r="D209" s="129"/>
      <c r="E209" s="130"/>
      <c r="F209" s="131"/>
      <c r="G209" s="129"/>
      <c r="H209" s="132"/>
      <c r="I209" s="133"/>
      <c r="J209" s="134"/>
      <c r="K209" s="134"/>
      <c r="L209" s="132"/>
      <c r="M209" s="135"/>
      <c r="N209" s="156">
        <f t="shared" si="2"/>
        <v>1</v>
      </c>
    </row>
    <row r="210" spans="1:14">
      <c r="A210" s="128"/>
      <c r="B210" s="128"/>
      <c r="C210" s="128"/>
      <c r="D210" s="129"/>
      <c r="E210" s="130"/>
      <c r="F210" s="131"/>
      <c r="G210" s="129"/>
      <c r="H210" s="132"/>
      <c r="I210" s="133"/>
      <c r="J210" s="134"/>
      <c r="K210" s="134"/>
      <c r="L210" s="132"/>
      <c r="M210" s="135"/>
      <c r="N210" s="156">
        <f t="shared" si="2"/>
        <v>1</v>
      </c>
    </row>
    <row r="211" spans="1:14">
      <c r="A211" s="128"/>
      <c r="B211" s="128"/>
      <c r="C211" s="128"/>
      <c r="D211" s="129"/>
      <c r="E211" s="130"/>
      <c r="F211" s="131"/>
      <c r="G211" s="129"/>
      <c r="H211" s="132"/>
      <c r="I211" s="133"/>
      <c r="J211" s="134"/>
      <c r="K211" s="134"/>
      <c r="L211" s="132"/>
      <c r="M211" s="135"/>
      <c r="N211" s="156">
        <f t="shared" si="2"/>
        <v>1</v>
      </c>
    </row>
    <row r="212" spans="1:14">
      <c r="A212" s="128"/>
      <c r="B212" s="128"/>
      <c r="C212" s="128"/>
      <c r="D212" s="129"/>
      <c r="E212" s="130"/>
      <c r="F212" s="131"/>
      <c r="G212" s="129"/>
      <c r="H212" s="132"/>
      <c r="I212" s="133"/>
      <c r="J212" s="134"/>
      <c r="K212" s="134"/>
      <c r="L212" s="132"/>
      <c r="M212" s="135"/>
      <c r="N212" s="156">
        <f t="shared" si="2"/>
        <v>1</v>
      </c>
    </row>
    <row r="213" spans="1:14">
      <c r="A213" s="128"/>
      <c r="B213" s="128"/>
      <c r="C213" s="128"/>
      <c r="D213" s="129"/>
      <c r="E213" s="130"/>
      <c r="F213" s="131"/>
      <c r="G213" s="129"/>
      <c r="H213" s="132"/>
      <c r="I213" s="133"/>
      <c r="J213" s="134"/>
      <c r="K213" s="134"/>
      <c r="L213" s="132"/>
      <c r="M213" s="135"/>
      <c r="N213" s="156">
        <f t="shared" si="2"/>
        <v>1</v>
      </c>
    </row>
    <row r="214" spans="1:14">
      <c r="A214" s="128"/>
      <c r="B214" s="128"/>
      <c r="C214" s="128"/>
      <c r="D214" s="129"/>
      <c r="E214" s="130"/>
      <c r="F214" s="131"/>
      <c r="G214" s="129"/>
      <c r="H214" s="132"/>
      <c r="I214" s="133"/>
      <c r="J214" s="134"/>
      <c r="K214" s="134"/>
      <c r="L214" s="132"/>
      <c r="M214" s="135"/>
      <c r="N214" s="156">
        <f t="shared" si="2"/>
        <v>1</v>
      </c>
    </row>
    <row r="215" spans="1:14">
      <c r="A215" s="128"/>
      <c r="B215" s="128"/>
      <c r="C215" s="128"/>
      <c r="D215" s="129"/>
      <c r="E215" s="130"/>
      <c r="F215" s="131"/>
      <c r="G215" s="129"/>
      <c r="H215" s="132"/>
      <c r="I215" s="133"/>
      <c r="J215" s="134"/>
      <c r="K215" s="134"/>
      <c r="L215" s="132"/>
      <c r="M215" s="135"/>
      <c r="N215" s="156">
        <f t="shared" si="2"/>
        <v>1</v>
      </c>
    </row>
    <row r="216" spans="1:14">
      <c r="A216" s="128"/>
      <c r="B216" s="128"/>
      <c r="C216" s="128"/>
      <c r="D216" s="129"/>
      <c r="E216" s="130"/>
      <c r="F216" s="131"/>
      <c r="G216" s="129"/>
      <c r="H216" s="132"/>
      <c r="I216" s="133"/>
      <c r="J216" s="134"/>
      <c r="K216" s="134"/>
      <c r="L216" s="132"/>
      <c r="M216" s="135"/>
      <c r="N216" s="156">
        <f t="shared" si="2"/>
        <v>1</v>
      </c>
    </row>
    <row r="217" spans="1:14">
      <c r="A217" s="128"/>
      <c r="B217" s="128"/>
      <c r="C217" s="128"/>
      <c r="D217" s="129"/>
      <c r="E217" s="130"/>
      <c r="F217" s="131"/>
      <c r="G217" s="129"/>
      <c r="H217" s="132"/>
      <c r="I217" s="133"/>
      <c r="J217" s="134"/>
      <c r="K217" s="134"/>
      <c r="L217" s="132"/>
      <c r="M217" s="135"/>
      <c r="N217" s="156">
        <f t="shared" si="2"/>
        <v>1</v>
      </c>
    </row>
    <row r="218" spans="1:14">
      <c r="A218" s="128"/>
      <c r="B218" s="128"/>
      <c r="C218" s="128"/>
      <c r="D218" s="129"/>
      <c r="E218" s="130"/>
      <c r="F218" s="131"/>
      <c r="G218" s="129"/>
      <c r="H218" s="132"/>
      <c r="I218" s="133"/>
      <c r="J218" s="134"/>
      <c r="K218" s="134"/>
      <c r="L218" s="132"/>
      <c r="M218" s="135"/>
      <c r="N218" s="156">
        <f t="shared" si="2"/>
        <v>1</v>
      </c>
    </row>
    <row r="219" spans="1:14">
      <c r="A219" s="128"/>
      <c r="B219" s="128"/>
      <c r="C219" s="128"/>
      <c r="D219" s="129"/>
      <c r="E219" s="130"/>
      <c r="F219" s="131"/>
      <c r="G219" s="129"/>
      <c r="H219" s="132"/>
      <c r="I219" s="133"/>
      <c r="J219" s="134"/>
      <c r="K219" s="134"/>
      <c r="L219" s="132"/>
      <c r="M219" s="135"/>
      <c r="N219" s="156">
        <f t="shared" si="2"/>
        <v>1</v>
      </c>
    </row>
    <row r="220" spans="1:14">
      <c r="A220" s="128"/>
      <c r="B220" s="128"/>
      <c r="C220" s="128"/>
      <c r="D220" s="129"/>
      <c r="E220" s="130"/>
      <c r="F220" s="131"/>
      <c r="G220" s="129"/>
      <c r="H220" s="132"/>
      <c r="I220" s="133"/>
      <c r="J220" s="134"/>
      <c r="K220" s="134"/>
      <c r="L220" s="132"/>
      <c r="M220" s="135"/>
      <c r="N220" s="156">
        <f t="shared" si="2"/>
        <v>1</v>
      </c>
    </row>
    <row r="221" spans="1:14">
      <c r="A221" s="128"/>
      <c r="B221" s="128"/>
      <c r="C221" s="128"/>
      <c r="D221" s="129"/>
      <c r="E221" s="130"/>
      <c r="F221" s="131"/>
      <c r="G221" s="129"/>
      <c r="H221" s="132"/>
      <c r="I221" s="133"/>
      <c r="J221" s="134"/>
      <c r="K221" s="134"/>
      <c r="L221" s="132"/>
      <c r="M221" s="135"/>
      <c r="N221" s="156">
        <f t="shared" si="2"/>
        <v>1</v>
      </c>
    </row>
    <row r="222" spans="1:14">
      <c r="A222" s="128"/>
      <c r="B222" s="128"/>
      <c r="C222" s="128"/>
      <c r="D222" s="129"/>
      <c r="E222" s="130"/>
      <c r="F222" s="131"/>
      <c r="G222" s="129"/>
      <c r="H222" s="132"/>
      <c r="I222" s="133"/>
      <c r="J222" s="134"/>
      <c r="K222" s="134"/>
      <c r="L222" s="132"/>
      <c r="M222" s="135"/>
      <c r="N222" s="156">
        <f t="shared" si="2"/>
        <v>1</v>
      </c>
    </row>
    <row r="223" spans="1:14">
      <c r="A223" s="128"/>
      <c r="B223" s="128"/>
      <c r="C223" s="128"/>
      <c r="D223" s="129"/>
      <c r="E223" s="130"/>
      <c r="F223" s="131"/>
      <c r="G223" s="129"/>
      <c r="H223" s="132"/>
      <c r="I223" s="133"/>
      <c r="J223" s="134"/>
      <c r="K223" s="134"/>
      <c r="L223" s="132"/>
      <c r="M223" s="135"/>
      <c r="N223" s="156">
        <f t="shared" si="2"/>
        <v>1</v>
      </c>
    </row>
    <row r="224" spans="1:14">
      <c r="A224" s="128"/>
      <c r="B224" s="128"/>
      <c r="C224" s="128"/>
      <c r="D224" s="129"/>
      <c r="E224" s="130"/>
      <c r="F224" s="131"/>
      <c r="G224" s="129"/>
      <c r="H224" s="132"/>
      <c r="I224" s="133"/>
      <c r="J224" s="134"/>
      <c r="K224" s="134"/>
      <c r="L224" s="132"/>
      <c r="M224" s="135"/>
      <c r="N224" s="156">
        <f t="shared" si="2"/>
        <v>1</v>
      </c>
    </row>
    <row r="225" spans="1:14">
      <c r="A225" s="128"/>
      <c r="B225" s="128"/>
      <c r="C225" s="128"/>
      <c r="D225" s="129"/>
      <c r="E225" s="130"/>
      <c r="F225" s="131"/>
      <c r="G225" s="129"/>
      <c r="H225" s="132"/>
      <c r="I225" s="133"/>
      <c r="J225" s="134"/>
      <c r="K225" s="134"/>
      <c r="L225" s="132"/>
      <c r="M225" s="135"/>
      <c r="N225" s="156">
        <f t="shared" si="2"/>
        <v>1</v>
      </c>
    </row>
    <row r="226" spans="1:14">
      <c r="A226" s="128"/>
      <c r="B226" s="128"/>
      <c r="C226" s="128"/>
      <c r="D226" s="129"/>
      <c r="E226" s="130"/>
      <c r="F226" s="131"/>
      <c r="G226" s="129"/>
      <c r="H226" s="132"/>
      <c r="I226" s="133"/>
      <c r="J226" s="134"/>
      <c r="K226" s="134"/>
      <c r="L226" s="132"/>
      <c r="M226" s="135"/>
      <c r="N226" s="156">
        <f t="shared" si="2"/>
        <v>1</v>
      </c>
    </row>
    <row r="227" spans="1:14">
      <c r="A227" s="128"/>
      <c r="B227" s="128"/>
      <c r="C227" s="128"/>
      <c r="D227" s="129"/>
      <c r="E227" s="130"/>
      <c r="F227" s="131"/>
      <c r="G227" s="129"/>
      <c r="H227" s="132"/>
      <c r="I227" s="133"/>
      <c r="J227" s="134"/>
      <c r="K227" s="134"/>
      <c r="L227" s="132"/>
      <c r="M227" s="135"/>
      <c r="N227" s="156">
        <f t="shared" si="2"/>
        <v>1</v>
      </c>
    </row>
    <row r="228" spans="1:14">
      <c r="A228" s="128"/>
      <c r="B228" s="128"/>
      <c r="C228" s="128"/>
      <c r="D228" s="129"/>
      <c r="E228" s="130"/>
      <c r="F228" s="131"/>
      <c r="G228" s="129"/>
      <c r="H228" s="132"/>
      <c r="I228" s="133"/>
      <c r="J228" s="134"/>
      <c r="K228" s="134"/>
      <c r="L228" s="132"/>
      <c r="M228" s="135"/>
      <c r="N228" s="156">
        <f t="shared" si="2"/>
        <v>1</v>
      </c>
    </row>
    <row r="229" spans="1:14">
      <c r="A229" s="128"/>
      <c r="B229" s="128"/>
      <c r="C229" s="128"/>
      <c r="D229" s="129"/>
      <c r="E229" s="130"/>
      <c r="F229" s="131"/>
      <c r="G229" s="129"/>
      <c r="H229" s="132"/>
      <c r="I229" s="133"/>
      <c r="J229" s="134"/>
      <c r="K229" s="134"/>
      <c r="L229" s="132"/>
      <c r="M229" s="135"/>
      <c r="N229" s="156">
        <f t="shared" ref="N229:N292" si="3">MONTH(E229)</f>
        <v>1</v>
      </c>
    </row>
    <row r="230" spans="1:14">
      <c r="A230" s="128"/>
      <c r="B230" s="128"/>
      <c r="C230" s="128"/>
      <c r="D230" s="129"/>
      <c r="E230" s="130"/>
      <c r="F230" s="131"/>
      <c r="G230" s="129"/>
      <c r="H230" s="132"/>
      <c r="I230" s="133"/>
      <c r="J230" s="134"/>
      <c r="K230" s="134"/>
      <c r="L230" s="132"/>
      <c r="M230" s="135"/>
      <c r="N230" s="156">
        <f t="shared" si="3"/>
        <v>1</v>
      </c>
    </row>
    <row r="231" spans="1:14">
      <c r="A231" s="128"/>
      <c r="B231" s="128"/>
      <c r="C231" s="128"/>
      <c r="D231" s="129"/>
      <c r="E231" s="130"/>
      <c r="F231" s="131"/>
      <c r="G231" s="129"/>
      <c r="H231" s="132"/>
      <c r="I231" s="133"/>
      <c r="J231" s="134"/>
      <c r="K231" s="134"/>
      <c r="L231" s="132"/>
      <c r="M231" s="135"/>
      <c r="N231" s="156">
        <f t="shared" si="3"/>
        <v>1</v>
      </c>
    </row>
    <row r="232" spans="1:14">
      <c r="A232" s="128"/>
      <c r="B232" s="128"/>
      <c r="C232" s="128"/>
      <c r="D232" s="129"/>
      <c r="E232" s="130"/>
      <c r="F232" s="131"/>
      <c r="G232" s="129"/>
      <c r="H232" s="132"/>
      <c r="I232" s="133"/>
      <c r="J232" s="134"/>
      <c r="K232" s="134"/>
      <c r="L232" s="132"/>
      <c r="M232" s="135"/>
      <c r="N232" s="156">
        <f t="shared" si="3"/>
        <v>1</v>
      </c>
    </row>
    <row r="233" spans="1:14">
      <c r="A233" s="128"/>
      <c r="B233" s="128"/>
      <c r="C233" s="128"/>
      <c r="D233" s="129"/>
      <c r="E233" s="130"/>
      <c r="F233" s="131"/>
      <c r="G233" s="129"/>
      <c r="H233" s="132"/>
      <c r="I233" s="133"/>
      <c r="J233" s="134"/>
      <c r="K233" s="134"/>
      <c r="L233" s="132"/>
      <c r="M233" s="135"/>
      <c r="N233" s="156">
        <f t="shared" si="3"/>
        <v>1</v>
      </c>
    </row>
    <row r="234" spans="1:14">
      <c r="A234" s="128"/>
      <c r="B234" s="128"/>
      <c r="C234" s="128"/>
      <c r="D234" s="129"/>
      <c r="E234" s="130"/>
      <c r="F234" s="131"/>
      <c r="G234" s="129"/>
      <c r="H234" s="132"/>
      <c r="I234" s="133"/>
      <c r="J234" s="134"/>
      <c r="K234" s="134"/>
      <c r="L234" s="132"/>
      <c r="M234" s="135"/>
      <c r="N234" s="156">
        <f t="shared" si="3"/>
        <v>1</v>
      </c>
    </row>
    <row r="235" spans="1:14">
      <c r="A235" s="128"/>
      <c r="B235" s="128"/>
      <c r="C235" s="128"/>
      <c r="D235" s="129"/>
      <c r="E235" s="130"/>
      <c r="F235" s="131"/>
      <c r="G235" s="129"/>
      <c r="H235" s="132"/>
      <c r="I235" s="133"/>
      <c r="J235" s="134"/>
      <c r="K235" s="134"/>
      <c r="L235" s="132"/>
      <c r="M235" s="135"/>
      <c r="N235" s="156">
        <f t="shared" si="3"/>
        <v>1</v>
      </c>
    </row>
    <row r="236" spans="1:14">
      <c r="A236" s="128"/>
      <c r="B236" s="128"/>
      <c r="C236" s="128"/>
      <c r="D236" s="129"/>
      <c r="E236" s="130"/>
      <c r="F236" s="131"/>
      <c r="G236" s="129"/>
      <c r="H236" s="132"/>
      <c r="I236" s="133"/>
      <c r="J236" s="134"/>
      <c r="K236" s="134"/>
      <c r="L236" s="132"/>
      <c r="M236" s="135"/>
      <c r="N236" s="156">
        <f t="shared" si="3"/>
        <v>1</v>
      </c>
    </row>
    <row r="237" spans="1:14">
      <c r="A237" s="128"/>
      <c r="B237" s="128"/>
      <c r="C237" s="128"/>
      <c r="D237" s="129"/>
      <c r="E237" s="130"/>
      <c r="F237" s="131"/>
      <c r="G237" s="129"/>
      <c r="H237" s="132"/>
      <c r="I237" s="133"/>
      <c r="J237" s="134"/>
      <c r="K237" s="134"/>
      <c r="L237" s="132"/>
      <c r="M237" s="135"/>
      <c r="N237" s="156">
        <f t="shared" si="3"/>
        <v>1</v>
      </c>
    </row>
    <row r="238" spans="1:14">
      <c r="A238" s="128"/>
      <c r="B238" s="128"/>
      <c r="C238" s="128"/>
      <c r="D238" s="129"/>
      <c r="E238" s="130"/>
      <c r="F238" s="131"/>
      <c r="G238" s="129"/>
      <c r="H238" s="132"/>
      <c r="I238" s="133"/>
      <c r="J238" s="134"/>
      <c r="K238" s="134"/>
      <c r="L238" s="132"/>
      <c r="M238" s="135"/>
      <c r="N238" s="156">
        <f t="shared" si="3"/>
        <v>1</v>
      </c>
    </row>
    <row r="239" spans="1:14">
      <c r="A239" s="128"/>
      <c r="B239" s="128"/>
      <c r="C239" s="128"/>
      <c r="D239" s="129"/>
      <c r="E239" s="130"/>
      <c r="F239" s="131"/>
      <c r="G239" s="129"/>
      <c r="H239" s="132"/>
      <c r="I239" s="133"/>
      <c r="J239" s="134"/>
      <c r="K239" s="134"/>
      <c r="L239" s="132"/>
      <c r="M239" s="135"/>
      <c r="N239" s="156">
        <f t="shared" si="3"/>
        <v>1</v>
      </c>
    </row>
    <row r="240" spans="1:14">
      <c r="A240" s="128"/>
      <c r="B240" s="128"/>
      <c r="C240" s="128"/>
      <c r="D240" s="129"/>
      <c r="E240" s="130"/>
      <c r="F240" s="131"/>
      <c r="G240" s="129"/>
      <c r="H240" s="132"/>
      <c r="I240" s="133"/>
      <c r="J240" s="134"/>
      <c r="K240" s="134"/>
      <c r="L240" s="132"/>
      <c r="M240" s="135"/>
      <c r="N240" s="156">
        <f t="shared" si="3"/>
        <v>1</v>
      </c>
    </row>
    <row r="241" spans="1:14">
      <c r="A241" s="128"/>
      <c r="B241" s="128"/>
      <c r="C241" s="128"/>
      <c r="D241" s="129"/>
      <c r="E241" s="130"/>
      <c r="F241" s="131"/>
      <c r="G241" s="129"/>
      <c r="H241" s="132"/>
      <c r="I241" s="133"/>
      <c r="J241" s="134"/>
      <c r="K241" s="134"/>
      <c r="L241" s="132"/>
      <c r="M241" s="135"/>
      <c r="N241" s="156">
        <f t="shared" si="3"/>
        <v>1</v>
      </c>
    </row>
    <row r="242" spans="1:14">
      <c r="A242" s="128"/>
      <c r="B242" s="128"/>
      <c r="C242" s="128"/>
      <c r="D242" s="129"/>
      <c r="E242" s="130"/>
      <c r="F242" s="131"/>
      <c r="G242" s="129"/>
      <c r="H242" s="132"/>
      <c r="I242" s="133"/>
      <c r="J242" s="134"/>
      <c r="K242" s="134"/>
      <c r="L242" s="132"/>
      <c r="M242" s="135"/>
      <c r="N242" s="156">
        <f t="shared" si="3"/>
        <v>1</v>
      </c>
    </row>
    <row r="243" spans="1:14">
      <c r="A243" s="128"/>
      <c r="B243" s="128"/>
      <c r="C243" s="128"/>
      <c r="D243" s="129"/>
      <c r="E243" s="130"/>
      <c r="F243" s="131"/>
      <c r="G243" s="129"/>
      <c r="H243" s="132"/>
      <c r="I243" s="133"/>
      <c r="J243" s="134"/>
      <c r="K243" s="134"/>
      <c r="L243" s="132"/>
      <c r="M243" s="135"/>
      <c r="N243" s="156">
        <f t="shared" si="3"/>
        <v>1</v>
      </c>
    </row>
    <row r="244" spans="1:14">
      <c r="A244" s="128"/>
      <c r="B244" s="128"/>
      <c r="C244" s="128"/>
      <c r="D244" s="129"/>
      <c r="E244" s="130"/>
      <c r="F244" s="131"/>
      <c r="G244" s="129"/>
      <c r="H244" s="132"/>
      <c r="I244" s="133"/>
      <c r="J244" s="134"/>
      <c r="K244" s="134"/>
      <c r="L244" s="132"/>
      <c r="M244" s="135"/>
      <c r="N244" s="156">
        <f t="shared" si="3"/>
        <v>1</v>
      </c>
    </row>
    <row r="245" spans="1:14">
      <c r="A245" s="128"/>
      <c r="B245" s="128"/>
      <c r="C245" s="128"/>
      <c r="D245" s="129"/>
      <c r="E245" s="130"/>
      <c r="F245" s="131"/>
      <c r="G245" s="129"/>
      <c r="H245" s="132"/>
      <c r="I245" s="133"/>
      <c r="J245" s="134"/>
      <c r="K245" s="134"/>
      <c r="L245" s="132"/>
      <c r="M245" s="135"/>
      <c r="N245" s="156">
        <f t="shared" si="3"/>
        <v>1</v>
      </c>
    </row>
    <row r="246" spans="1:14">
      <c r="A246" s="128"/>
      <c r="B246" s="128"/>
      <c r="C246" s="128"/>
      <c r="D246" s="129"/>
      <c r="E246" s="130"/>
      <c r="F246" s="131"/>
      <c r="G246" s="129"/>
      <c r="H246" s="132"/>
      <c r="I246" s="133"/>
      <c r="J246" s="134"/>
      <c r="K246" s="134"/>
      <c r="L246" s="132"/>
      <c r="M246" s="135"/>
      <c r="N246" s="156">
        <f t="shared" si="3"/>
        <v>1</v>
      </c>
    </row>
    <row r="247" spans="1:14">
      <c r="A247" s="128"/>
      <c r="B247" s="128"/>
      <c r="C247" s="128"/>
      <c r="D247" s="129"/>
      <c r="E247" s="130"/>
      <c r="F247" s="131"/>
      <c r="G247" s="129"/>
      <c r="H247" s="132"/>
      <c r="I247" s="133"/>
      <c r="J247" s="134"/>
      <c r="K247" s="134"/>
      <c r="L247" s="132"/>
      <c r="M247" s="135"/>
      <c r="N247" s="156">
        <f t="shared" si="3"/>
        <v>1</v>
      </c>
    </row>
    <row r="248" spans="1:14">
      <c r="A248" s="128"/>
      <c r="B248" s="128"/>
      <c r="C248" s="128"/>
      <c r="D248" s="129"/>
      <c r="E248" s="130"/>
      <c r="F248" s="131"/>
      <c r="G248" s="129"/>
      <c r="H248" s="132"/>
      <c r="I248" s="133"/>
      <c r="J248" s="134"/>
      <c r="K248" s="134"/>
      <c r="L248" s="132"/>
      <c r="M248" s="135"/>
      <c r="N248" s="156">
        <f t="shared" si="3"/>
        <v>1</v>
      </c>
    </row>
    <row r="249" spans="1:14">
      <c r="A249" s="128"/>
      <c r="B249" s="128"/>
      <c r="C249" s="128"/>
      <c r="D249" s="129"/>
      <c r="E249" s="130"/>
      <c r="F249" s="131"/>
      <c r="G249" s="129"/>
      <c r="H249" s="132"/>
      <c r="I249" s="133"/>
      <c r="J249" s="134"/>
      <c r="K249" s="134"/>
      <c r="L249" s="132"/>
      <c r="M249" s="135"/>
      <c r="N249" s="156">
        <f t="shared" si="3"/>
        <v>1</v>
      </c>
    </row>
    <row r="250" spans="1:14">
      <c r="A250" s="128"/>
      <c r="B250" s="128"/>
      <c r="C250" s="128"/>
      <c r="D250" s="129"/>
      <c r="E250" s="130"/>
      <c r="F250" s="131"/>
      <c r="G250" s="129"/>
      <c r="H250" s="132"/>
      <c r="I250" s="133"/>
      <c r="J250" s="134"/>
      <c r="K250" s="134"/>
      <c r="L250" s="132"/>
      <c r="M250" s="135"/>
      <c r="N250" s="156">
        <f t="shared" si="3"/>
        <v>1</v>
      </c>
    </row>
    <row r="251" spans="1:14">
      <c r="A251" s="128"/>
      <c r="B251" s="128"/>
      <c r="C251" s="128"/>
      <c r="D251" s="129"/>
      <c r="E251" s="130"/>
      <c r="F251" s="131"/>
      <c r="G251" s="129"/>
      <c r="H251" s="132"/>
      <c r="I251" s="133"/>
      <c r="J251" s="134"/>
      <c r="K251" s="134"/>
      <c r="L251" s="132"/>
      <c r="M251" s="135"/>
      <c r="N251" s="156">
        <f t="shared" si="3"/>
        <v>1</v>
      </c>
    </row>
    <row r="252" spans="1:14">
      <c r="A252" s="128"/>
      <c r="B252" s="128"/>
      <c r="C252" s="128"/>
      <c r="D252" s="129"/>
      <c r="E252" s="130"/>
      <c r="F252" s="131"/>
      <c r="G252" s="129"/>
      <c r="H252" s="132"/>
      <c r="I252" s="133"/>
      <c r="J252" s="134"/>
      <c r="K252" s="134"/>
      <c r="L252" s="132"/>
      <c r="M252" s="135"/>
      <c r="N252" s="156">
        <f t="shared" si="3"/>
        <v>1</v>
      </c>
    </row>
    <row r="253" spans="1:14">
      <c r="A253" s="128"/>
      <c r="B253" s="128"/>
      <c r="C253" s="128"/>
      <c r="D253" s="129"/>
      <c r="E253" s="130"/>
      <c r="F253" s="131"/>
      <c r="G253" s="129"/>
      <c r="H253" s="132"/>
      <c r="I253" s="133"/>
      <c r="J253" s="134"/>
      <c r="K253" s="134"/>
      <c r="L253" s="132"/>
      <c r="M253" s="135"/>
      <c r="N253" s="156">
        <f t="shared" si="3"/>
        <v>1</v>
      </c>
    </row>
    <row r="254" spans="1:14">
      <c r="A254" s="128"/>
      <c r="B254" s="128"/>
      <c r="C254" s="128"/>
      <c r="D254" s="129"/>
      <c r="E254" s="130"/>
      <c r="F254" s="131"/>
      <c r="G254" s="129"/>
      <c r="H254" s="132"/>
      <c r="I254" s="133"/>
      <c r="J254" s="134"/>
      <c r="K254" s="134"/>
      <c r="L254" s="132"/>
      <c r="M254" s="135"/>
      <c r="N254" s="156">
        <f t="shared" si="3"/>
        <v>1</v>
      </c>
    </row>
    <row r="255" spans="1:14">
      <c r="A255" s="128"/>
      <c r="B255" s="128"/>
      <c r="C255" s="128"/>
      <c r="D255" s="129"/>
      <c r="E255" s="130"/>
      <c r="F255" s="131"/>
      <c r="G255" s="129"/>
      <c r="H255" s="132"/>
      <c r="I255" s="133"/>
      <c r="J255" s="134"/>
      <c r="K255" s="134"/>
      <c r="L255" s="132"/>
      <c r="M255" s="135"/>
      <c r="N255" s="156">
        <f t="shared" si="3"/>
        <v>1</v>
      </c>
    </row>
    <row r="256" spans="1:14">
      <c r="A256" s="128"/>
      <c r="B256" s="128"/>
      <c r="C256" s="128"/>
      <c r="D256" s="129"/>
      <c r="E256" s="130"/>
      <c r="F256" s="131"/>
      <c r="G256" s="129"/>
      <c r="H256" s="132"/>
      <c r="I256" s="133"/>
      <c r="J256" s="134"/>
      <c r="K256" s="134"/>
      <c r="L256" s="132"/>
      <c r="M256" s="135"/>
      <c r="N256" s="156">
        <f t="shared" si="3"/>
        <v>1</v>
      </c>
    </row>
    <row r="257" spans="1:14">
      <c r="A257" s="128"/>
      <c r="B257" s="128"/>
      <c r="C257" s="128"/>
      <c r="D257" s="129"/>
      <c r="E257" s="130"/>
      <c r="F257" s="131"/>
      <c r="G257" s="129"/>
      <c r="H257" s="132"/>
      <c r="I257" s="133"/>
      <c r="J257" s="134"/>
      <c r="K257" s="134"/>
      <c r="L257" s="132"/>
      <c r="M257" s="135"/>
      <c r="N257" s="156">
        <f t="shared" si="3"/>
        <v>1</v>
      </c>
    </row>
    <row r="258" spans="1:14">
      <c r="A258" s="128"/>
      <c r="B258" s="128"/>
      <c r="C258" s="128"/>
      <c r="D258" s="129"/>
      <c r="E258" s="130"/>
      <c r="F258" s="131"/>
      <c r="G258" s="129"/>
      <c r="H258" s="132"/>
      <c r="I258" s="133"/>
      <c r="J258" s="134"/>
      <c r="K258" s="134"/>
      <c r="L258" s="132"/>
      <c r="M258" s="135"/>
      <c r="N258" s="156">
        <f t="shared" si="3"/>
        <v>1</v>
      </c>
    </row>
    <row r="259" spans="1:14">
      <c r="A259" s="128"/>
      <c r="B259" s="128"/>
      <c r="C259" s="128"/>
      <c r="D259" s="129"/>
      <c r="E259" s="130"/>
      <c r="F259" s="131"/>
      <c r="G259" s="129"/>
      <c r="H259" s="132"/>
      <c r="I259" s="133"/>
      <c r="J259" s="134"/>
      <c r="K259" s="134"/>
      <c r="L259" s="132"/>
      <c r="M259" s="135"/>
      <c r="N259" s="156">
        <f t="shared" si="3"/>
        <v>1</v>
      </c>
    </row>
    <row r="260" spans="1:14">
      <c r="A260" s="128"/>
      <c r="B260" s="128"/>
      <c r="C260" s="128"/>
      <c r="D260" s="129"/>
      <c r="E260" s="130"/>
      <c r="F260" s="131"/>
      <c r="G260" s="129"/>
      <c r="H260" s="132"/>
      <c r="I260" s="133"/>
      <c r="J260" s="134"/>
      <c r="K260" s="134"/>
      <c r="L260" s="132"/>
      <c r="M260" s="135"/>
      <c r="N260" s="156">
        <f t="shared" si="3"/>
        <v>1</v>
      </c>
    </row>
    <row r="261" spans="1:14">
      <c r="A261" s="128"/>
      <c r="B261" s="128"/>
      <c r="C261" s="128"/>
      <c r="D261" s="129"/>
      <c r="E261" s="130"/>
      <c r="F261" s="131"/>
      <c r="G261" s="129"/>
      <c r="H261" s="132"/>
      <c r="I261" s="133"/>
      <c r="J261" s="134"/>
      <c r="K261" s="134"/>
      <c r="L261" s="132"/>
      <c r="M261" s="135"/>
      <c r="N261" s="156">
        <f t="shared" si="3"/>
        <v>1</v>
      </c>
    </row>
    <row r="262" spans="1:14">
      <c r="A262" s="128"/>
      <c r="B262" s="128"/>
      <c r="C262" s="128"/>
      <c r="D262" s="129"/>
      <c r="E262" s="130"/>
      <c r="F262" s="131"/>
      <c r="G262" s="129"/>
      <c r="H262" s="132"/>
      <c r="I262" s="133"/>
      <c r="J262" s="134"/>
      <c r="K262" s="134"/>
      <c r="L262" s="132"/>
      <c r="M262" s="135"/>
      <c r="N262" s="156">
        <f t="shared" si="3"/>
        <v>1</v>
      </c>
    </row>
    <row r="263" spans="1:14">
      <c r="A263" s="128"/>
      <c r="B263" s="128"/>
      <c r="C263" s="128"/>
      <c r="D263" s="129"/>
      <c r="E263" s="130"/>
      <c r="F263" s="131"/>
      <c r="G263" s="129"/>
      <c r="H263" s="132"/>
      <c r="I263" s="133"/>
      <c r="J263" s="134"/>
      <c r="K263" s="134"/>
      <c r="L263" s="132"/>
      <c r="M263" s="135"/>
      <c r="N263" s="156">
        <f t="shared" si="3"/>
        <v>1</v>
      </c>
    </row>
    <row r="264" spans="1:14">
      <c r="A264" s="128"/>
      <c r="B264" s="128"/>
      <c r="C264" s="128"/>
      <c r="D264" s="129"/>
      <c r="E264" s="130"/>
      <c r="F264" s="131"/>
      <c r="G264" s="129"/>
      <c r="H264" s="132"/>
      <c r="I264" s="133"/>
      <c r="J264" s="134"/>
      <c r="K264" s="134"/>
      <c r="L264" s="132"/>
      <c r="M264" s="135"/>
      <c r="N264" s="156">
        <f t="shared" si="3"/>
        <v>1</v>
      </c>
    </row>
    <row r="265" spans="1:14">
      <c r="A265" s="128"/>
      <c r="B265" s="128"/>
      <c r="C265" s="128"/>
      <c r="D265" s="129"/>
      <c r="E265" s="130"/>
      <c r="F265" s="131"/>
      <c r="G265" s="129"/>
      <c r="H265" s="132"/>
      <c r="I265" s="133"/>
      <c r="J265" s="134"/>
      <c r="K265" s="134"/>
      <c r="L265" s="132"/>
      <c r="M265" s="135"/>
      <c r="N265" s="156">
        <f t="shared" si="3"/>
        <v>1</v>
      </c>
    </row>
    <row r="266" spans="1:14">
      <c r="A266" s="128"/>
      <c r="B266" s="128"/>
      <c r="C266" s="128"/>
      <c r="D266" s="129"/>
      <c r="E266" s="130"/>
      <c r="F266" s="131"/>
      <c r="G266" s="129"/>
      <c r="H266" s="132"/>
      <c r="I266" s="133"/>
      <c r="J266" s="134"/>
      <c r="K266" s="134"/>
      <c r="L266" s="132"/>
      <c r="M266" s="135"/>
      <c r="N266" s="156">
        <f t="shared" si="3"/>
        <v>1</v>
      </c>
    </row>
    <row r="267" spans="1:14">
      <c r="A267" s="128"/>
      <c r="B267" s="128"/>
      <c r="C267" s="128"/>
      <c r="D267" s="129"/>
      <c r="E267" s="130"/>
      <c r="F267" s="131"/>
      <c r="G267" s="129"/>
      <c r="H267" s="132"/>
      <c r="I267" s="133"/>
      <c r="J267" s="134"/>
      <c r="K267" s="134"/>
      <c r="L267" s="132"/>
      <c r="M267" s="135"/>
      <c r="N267" s="156">
        <f t="shared" si="3"/>
        <v>1</v>
      </c>
    </row>
    <row r="268" spans="1:14">
      <c r="A268" s="128"/>
      <c r="B268" s="128"/>
      <c r="C268" s="128"/>
      <c r="D268" s="129"/>
      <c r="E268" s="130"/>
      <c r="F268" s="131"/>
      <c r="G268" s="129"/>
      <c r="H268" s="132"/>
      <c r="I268" s="133"/>
      <c r="J268" s="134"/>
      <c r="K268" s="134"/>
      <c r="L268" s="132"/>
      <c r="M268" s="135"/>
      <c r="N268" s="156">
        <f t="shared" si="3"/>
        <v>1</v>
      </c>
    </row>
    <row r="269" spans="1:14">
      <c r="A269" s="128"/>
      <c r="B269" s="128"/>
      <c r="C269" s="128"/>
      <c r="D269" s="129"/>
      <c r="E269" s="130"/>
      <c r="F269" s="131"/>
      <c r="G269" s="129"/>
      <c r="H269" s="132"/>
      <c r="I269" s="133"/>
      <c r="J269" s="134"/>
      <c r="K269" s="134"/>
      <c r="L269" s="132"/>
      <c r="M269" s="135"/>
      <c r="N269" s="156">
        <f t="shared" si="3"/>
        <v>1</v>
      </c>
    </row>
    <row r="270" spans="1:14">
      <c r="A270" s="128"/>
      <c r="B270" s="128"/>
      <c r="C270" s="128"/>
      <c r="D270" s="129"/>
      <c r="E270" s="130"/>
      <c r="F270" s="131"/>
      <c r="G270" s="129"/>
      <c r="H270" s="132"/>
      <c r="I270" s="133"/>
      <c r="J270" s="134"/>
      <c r="K270" s="134"/>
      <c r="L270" s="132"/>
      <c r="M270" s="135"/>
      <c r="N270" s="156">
        <f t="shared" si="3"/>
        <v>1</v>
      </c>
    </row>
    <row r="271" spans="1:14">
      <c r="A271" s="128"/>
      <c r="B271" s="128"/>
      <c r="C271" s="128"/>
      <c r="D271" s="129"/>
      <c r="E271" s="130"/>
      <c r="F271" s="131"/>
      <c r="G271" s="129"/>
      <c r="H271" s="132"/>
      <c r="I271" s="133"/>
      <c r="J271" s="134"/>
      <c r="K271" s="134"/>
      <c r="L271" s="132"/>
      <c r="M271" s="135"/>
      <c r="N271" s="156">
        <f t="shared" si="3"/>
        <v>1</v>
      </c>
    </row>
    <row r="272" spans="1:14">
      <c r="A272" s="128"/>
      <c r="B272" s="128"/>
      <c r="C272" s="128"/>
      <c r="D272" s="129"/>
      <c r="E272" s="130"/>
      <c r="F272" s="131"/>
      <c r="G272" s="129"/>
      <c r="H272" s="132"/>
      <c r="I272" s="133"/>
      <c r="J272" s="134"/>
      <c r="K272" s="134"/>
      <c r="L272" s="132"/>
      <c r="M272" s="135"/>
      <c r="N272" s="156">
        <f t="shared" si="3"/>
        <v>1</v>
      </c>
    </row>
    <row r="273" spans="1:14">
      <c r="A273" s="128"/>
      <c r="B273" s="128"/>
      <c r="C273" s="128"/>
      <c r="D273" s="129"/>
      <c r="E273" s="130"/>
      <c r="F273" s="131"/>
      <c r="G273" s="129"/>
      <c r="H273" s="132"/>
      <c r="I273" s="133"/>
      <c r="J273" s="134"/>
      <c r="K273" s="134"/>
      <c r="L273" s="132"/>
      <c r="M273" s="135"/>
      <c r="N273" s="156">
        <f t="shared" si="3"/>
        <v>1</v>
      </c>
    </row>
    <row r="274" spans="1:14">
      <c r="A274" s="128"/>
      <c r="B274" s="128"/>
      <c r="C274" s="128"/>
      <c r="D274" s="129"/>
      <c r="E274" s="130"/>
      <c r="F274" s="131"/>
      <c r="G274" s="129"/>
      <c r="H274" s="132"/>
      <c r="I274" s="133"/>
      <c r="J274" s="134"/>
      <c r="K274" s="134"/>
      <c r="L274" s="132"/>
      <c r="M274" s="135"/>
      <c r="N274" s="156">
        <f t="shared" si="3"/>
        <v>1</v>
      </c>
    </row>
    <row r="275" spans="1:14">
      <c r="A275" s="128"/>
      <c r="B275" s="128"/>
      <c r="C275" s="128"/>
      <c r="D275" s="129"/>
      <c r="E275" s="130"/>
      <c r="F275" s="131"/>
      <c r="G275" s="129"/>
      <c r="H275" s="132"/>
      <c r="I275" s="133"/>
      <c r="J275" s="134"/>
      <c r="K275" s="134"/>
      <c r="L275" s="132"/>
      <c r="M275" s="135"/>
      <c r="N275" s="156">
        <f t="shared" si="3"/>
        <v>1</v>
      </c>
    </row>
    <row r="276" spans="1:14">
      <c r="A276" s="128"/>
      <c r="B276" s="128"/>
      <c r="C276" s="128"/>
      <c r="D276" s="129"/>
      <c r="E276" s="130"/>
      <c r="F276" s="131"/>
      <c r="G276" s="129"/>
      <c r="H276" s="132"/>
      <c r="I276" s="133"/>
      <c r="J276" s="134"/>
      <c r="K276" s="134"/>
      <c r="L276" s="132"/>
      <c r="M276" s="135"/>
      <c r="N276" s="156">
        <f t="shared" si="3"/>
        <v>1</v>
      </c>
    </row>
    <row r="277" spans="1:14">
      <c r="A277" s="128"/>
      <c r="B277" s="128"/>
      <c r="C277" s="128"/>
      <c r="D277" s="129"/>
      <c r="E277" s="130"/>
      <c r="F277" s="131"/>
      <c r="G277" s="129"/>
      <c r="H277" s="132"/>
      <c r="I277" s="133"/>
      <c r="J277" s="134"/>
      <c r="K277" s="134"/>
      <c r="L277" s="132"/>
      <c r="M277" s="135"/>
      <c r="N277" s="156">
        <f t="shared" si="3"/>
        <v>1</v>
      </c>
    </row>
    <row r="278" spans="1:14">
      <c r="A278" s="128"/>
      <c r="B278" s="128"/>
      <c r="C278" s="128"/>
      <c r="D278" s="129"/>
      <c r="E278" s="130"/>
      <c r="F278" s="131"/>
      <c r="G278" s="129"/>
      <c r="H278" s="132"/>
      <c r="I278" s="133"/>
      <c r="J278" s="134"/>
      <c r="K278" s="134"/>
      <c r="L278" s="132"/>
      <c r="M278" s="135"/>
      <c r="N278" s="156">
        <f t="shared" si="3"/>
        <v>1</v>
      </c>
    </row>
    <row r="279" spans="1:14">
      <c r="A279" s="128"/>
      <c r="B279" s="128"/>
      <c r="C279" s="128"/>
      <c r="D279" s="129"/>
      <c r="E279" s="130"/>
      <c r="F279" s="131"/>
      <c r="G279" s="129"/>
      <c r="H279" s="132"/>
      <c r="I279" s="133"/>
      <c r="J279" s="134"/>
      <c r="K279" s="134"/>
      <c r="L279" s="132"/>
      <c r="M279" s="135"/>
      <c r="N279" s="156">
        <f t="shared" si="3"/>
        <v>1</v>
      </c>
    </row>
    <row r="280" spans="1:14">
      <c r="A280" s="128"/>
      <c r="B280" s="128"/>
      <c r="C280" s="128"/>
      <c r="D280" s="129"/>
      <c r="E280" s="130"/>
      <c r="F280" s="131"/>
      <c r="G280" s="129"/>
      <c r="H280" s="132"/>
      <c r="I280" s="133"/>
      <c r="J280" s="134"/>
      <c r="K280" s="134"/>
      <c r="L280" s="132"/>
      <c r="M280" s="135"/>
      <c r="N280" s="156">
        <f t="shared" si="3"/>
        <v>1</v>
      </c>
    </row>
    <row r="281" spans="1:14">
      <c r="A281" s="128"/>
      <c r="B281" s="128"/>
      <c r="C281" s="128"/>
      <c r="D281" s="129"/>
      <c r="E281" s="130"/>
      <c r="F281" s="131"/>
      <c r="G281" s="129"/>
      <c r="H281" s="132"/>
      <c r="I281" s="133"/>
      <c r="J281" s="134"/>
      <c r="K281" s="134"/>
      <c r="L281" s="132"/>
      <c r="M281" s="135"/>
      <c r="N281" s="156">
        <f t="shared" si="3"/>
        <v>1</v>
      </c>
    </row>
    <row r="282" spans="1:14">
      <c r="A282" s="128"/>
      <c r="B282" s="128"/>
      <c r="C282" s="128"/>
      <c r="D282" s="129"/>
      <c r="E282" s="130"/>
      <c r="F282" s="131"/>
      <c r="G282" s="129"/>
      <c r="H282" s="132"/>
      <c r="I282" s="133"/>
      <c r="J282" s="134"/>
      <c r="K282" s="134"/>
      <c r="L282" s="132"/>
      <c r="M282" s="135"/>
      <c r="N282" s="156">
        <f t="shared" si="3"/>
        <v>1</v>
      </c>
    </row>
    <row r="283" spans="1:14">
      <c r="A283" s="128"/>
      <c r="B283" s="128"/>
      <c r="C283" s="128"/>
      <c r="D283" s="129"/>
      <c r="E283" s="130"/>
      <c r="F283" s="131"/>
      <c r="G283" s="129"/>
      <c r="H283" s="132"/>
      <c r="I283" s="133"/>
      <c r="J283" s="134"/>
      <c r="K283" s="134"/>
      <c r="L283" s="132"/>
      <c r="M283" s="135"/>
      <c r="N283" s="156">
        <f t="shared" si="3"/>
        <v>1</v>
      </c>
    </row>
    <row r="284" spans="1:14">
      <c r="A284" s="128"/>
      <c r="B284" s="128"/>
      <c r="C284" s="128"/>
      <c r="D284" s="129"/>
      <c r="E284" s="130"/>
      <c r="F284" s="131"/>
      <c r="G284" s="129"/>
      <c r="H284" s="132"/>
      <c r="I284" s="133"/>
      <c r="J284" s="134"/>
      <c r="K284" s="134"/>
      <c r="L284" s="132"/>
      <c r="M284" s="135"/>
      <c r="N284" s="156">
        <f t="shared" si="3"/>
        <v>1</v>
      </c>
    </row>
    <row r="285" spans="1:14">
      <c r="A285" s="128"/>
      <c r="B285" s="128"/>
      <c r="C285" s="128"/>
      <c r="D285" s="129"/>
      <c r="E285" s="130"/>
      <c r="F285" s="131"/>
      <c r="G285" s="129"/>
      <c r="H285" s="132"/>
      <c r="I285" s="133"/>
      <c r="J285" s="134"/>
      <c r="K285" s="134"/>
      <c r="L285" s="132"/>
      <c r="M285" s="135"/>
      <c r="N285" s="156">
        <f t="shared" si="3"/>
        <v>1</v>
      </c>
    </row>
    <row r="286" spans="1:14">
      <c r="A286" s="128"/>
      <c r="B286" s="128"/>
      <c r="C286" s="128"/>
      <c r="D286" s="129"/>
      <c r="E286" s="130"/>
      <c r="F286" s="131"/>
      <c r="G286" s="129"/>
      <c r="H286" s="132"/>
      <c r="I286" s="133"/>
      <c r="J286" s="134"/>
      <c r="K286" s="134"/>
      <c r="L286" s="132"/>
      <c r="M286" s="135"/>
      <c r="N286" s="156">
        <f t="shared" si="3"/>
        <v>1</v>
      </c>
    </row>
    <row r="287" spans="1:14">
      <c r="A287" s="128"/>
      <c r="B287" s="128"/>
      <c r="C287" s="128"/>
      <c r="D287" s="129"/>
      <c r="E287" s="130"/>
      <c r="F287" s="131"/>
      <c r="G287" s="129"/>
      <c r="H287" s="132"/>
      <c r="I287" s="133"/>
      <c r="J287" s="134"/>
      <c r="K287" s="134"/>
      <c r="L287" s="132"/>
      <c r="M287" s="135"/>
      <c r="N287" s="156">
        <f t="shared" si="3"/>
        <v>1</v>
      </c>
    </row>
    <row r="288" spans="1:14">
      <c r="A288" s="128"/>
      <c r="B288" s="128"/>
      <c r="C288" s="128"/>
      <c r="D288" s="129"/>
      <c r="E288" s="130"/>
      <c r="F288" s="131"/>
      <c r="G288" s="129"/>
      <c r="H288" s="132"/>
      <c r="I288" s="133"/>
      <c r="J288" s="134"/>
      <c r="K288" s="134"/>
      <c r="L288" s="132"/>
      <c r="M288" s="135"/>
      <c r="N288" s="156">
        <f t="shared" si="3"/>
        <v>1</v>
      </c>
    </row>
    <row r="289" spans="1:14">
      <c r="A289" s="128"/>
      <c r="B289" s="128"/>
      <c r="C289" s="128"/>
      <c r="D289" s="129"/>
      <c r="E289" s="130"/>
      <c r="F289" s="131"/>
      <c r="G289" s="129"/>
      <c r="H289" s="132"/>
      <c r="I289" s="133"/>
      <c r="J289" s="134"/>
      <c r="K289" s="134"/>
      <c r="L289" s="132"/>
      <c r="M289" s="135"/>
      <c r="N289" s="156">
        <f t="shared" si="3"/>
        <v>1</v>
      </c>
    </row>
    <row r="290" spans="1:14">
      <c r="A290" s="128"/>
      <c r="B290" s="128"/>
      <c r="C290" s="128"/>
      <c r="D290" s="129"/>
      <c r="E290" s="130"/>
      <c r="F290" s="131"/>
      <c r="G290" s="129"/>
      <c r="H290" s="132"/>
      <c r="I290" s="133"/>
      <c r="J290" s="134"/>
      <c r="K290" s="134"/>
      <c r="L290" s="132"/>
      <c r="M290" s="135"/>
      <c r="N290" s="156">
        <f t="shared" si="3"/>
        <v>1</v>
      </c>
    </row>
    <row r="291" spans="1:14">
      <c r="A291" s="128"/>
      <c r="B291" s="128"/>
      <c r="C291" s="128"/>
      <c r="D291" s="129"/>
      <c r="E291" s="130"/>
      <c r="F291" s="131"/>
      <c r="G291" s="129"/>
      <c r="H291" s="132"/>
      <c r="I291" s="133"/>
      <c r="J291" s="134"/>
      <c r="K291" s="134"/>
      <c r="L291" s="132"/>
      <c r="M291" s="135"/>
      <c r="N291" s="156">
        <f t="shared" si="3"/>
        <v>1</v>
      </c>
    </row>
    <row r="292" spans="1:14">
      <c r="A292" s="128"/>
      <c r="B292" s="128"/>
      <c r="C292" s="128"/>
      <c r="D292" s="129"/>
      <c r="E292" s="130"/>
      <c r="F292" s="131"/>
      <c r="G292" s="129"/>
      <c r="H292" s="132"/>
      <c r="I292" s="133"/>
      <c r="J292" s="134"/>
      <c r="K292" s="134"/>
      <c r="L292" s="132"/>
      <c r="M292" s="135"/>
      <c r="N292" s="156">
        <f t="shared" si="3"/>
        <v>1</v>
      </c>
    </row>
    <row r="293" spans="1:14">
      <c r="A293" s="128"/>
      <c r="B293" s="128"/>
      <c r="C293" s="128"/>
      <c r="D293" s="129"/>
      <c r="E293" s="130"/>
      <c r="F293" s="131"/>
      <c r="G293" s="129"/>
      <c r="H293" s="132"/>
      <c r="I293" s="133"/>
      <c r="J293" s="134"/>
      <c r="K293" s="134"/>
      <c r="L293" s="132"/>
      <c r="M293" s="135"/>
      <c r="N293" s="156">
        <f t="shared" ref="N293:N356" si="4">MONTH(E293)</f>
        <v>1</v>
      </c>
    </row>
    <row r="294" spans="1:14">
      <c r="A294" s="128"/>
      <c r="B294" s="128"/>
      <c r="C294" s="128"/>
      <c r="D294" s="129"/>
      <c r="E294" s="130"/>
      <c r="F294" s="131"/>
      <c r="G294" s="129"/>
      <c r="H294" s="132"/>
      <c r="I294" s="133"/>
      <c r="J294" s="134"/>
      <c r="K294" s="134"/>
      <c r="L294" s="132"/>
      <c r="M294" s="135"/>
      <c r="N294" s="156">
        <f t="shared" si="4"/>
        <v>1</v>
      </c>
    </row>
    <row r="295" spans="1:14">
      <c r="A295" s="128"/>
      <c r="B295" s="128"/>
      <c r="C295" s="128"/>
      <c r="D295" s="129"/>
      <c r="E295" s="130"/>
      <c r="F295" s="131"/>
      <c r="G295" s="129"/>
      <c r="H295" s="132"/>
      <c r="I295" s="133"/>
      <c r="J295" s="134"/>
      <c r="K295" s="134"/>
      <c r="L295" s="132"/>
      <c r="M295" s="135"/>
      <c r="N295" s="156">
        <f t="shared" si="4"/>
        <v>1</v>
      </c>
    </row>
    <row r="296" spans="1:14">
      <c r="A296" s="128"/>
      <c r="B296" s="128"/>
      <c r="C296" s="128"/>
      <c r="D296" s="129"/>
      <c r="E296" s="130"/>
      <c r="F296" s="131"/>
      <c r="G296" s="129"/>
      <c r="H296" s="132"/>
      <c r="I296" s="133"/>
      <c r="J296" s="134"/>
      <c r="K296" s="134"/>
      <c r="L296" s="132"/>
      <c r="M296" s="135"/>
      <c r="N296" s="156">
        <f t="shared" si="4"/>
        <v>1</v>
      </c>
    </row>
    <row r="297" spans="1:14">
      <c r="A297" s="128"/>
      <c r="B297" s="128"/>
      <c r="C297" s="128"/>
      <c r="D297" s="129"/>
      <c r="E297" s="130"/>
      <c r="F297" s="131"/>
      <c r="G297" s="129"/>
      <c r="H297" s="132"/>
      <c r="I297" s="133"/>
      <c r="J297" s="134"/>
      <c r="K297" s="134"/>
      <c r="L297" s="132"/>
      <c r="M297" s="135"/>
      <c r="N297" s="156">
        <f t="shared" si="4"/>
        <v>1</v>
      </c>
    </row>
    <row r="298" spans="1:14">
      <c r="A298" s="128"/>
      <c r="B298" s="128"/>
      <c r="C298" s="128"/>
      <c r="D298" s="129"/>
      <c r="E298" s="130"/>
      <c r="F298" s="131"/>
      <c r="G298" s="129"/>
      <c r="H298" s="132"/>
      <c r="I298" s="133"/>
      <c r="J298" s="134"/>
      <c r="K298" s="134"/>
      <c r="L298" s="132"/>
      <c r="M298" s="135"/>
      <c r="N298" s="156">
        <f t="shared" si="4"/>
        <v>1</v>
      </c>
    </row>
    <row r="299" spans="1:14">
      <c r="A299" s="128"/>
      <c r="B299" s="128"/>
      <c r="C299" s="128"/>
      <c r="D299" s="129"/>
      <c r="E299" s="130"/>
      <c r="F299" s="131"/>
      <c r="G299" s="129"/>
      <c r="H299" s="132"/>
      <c r="I299" s="133"/>
      <c r="J299" s="134"/>
      <c r="K299" s="134"/>
      <c r="L299" s="132"/>
      <c r="M299" s="135"/>
      <c r="N299" s="156">
        <f t="shared" si="4"/>
        <v>1</v>
      </c>
    </row>
    <row r="300" spans="1:14">
      <c r="A300" s="128"/>
      <c r="B300" s="128"/>
      <c r="C300" s="128"/>
      <c r="D300" s="129"/>
      <c r="E300" s="130"/>
      <c r="F300" s="131"/>
      <c r="G300" s="129"/>
      <c r="H300" s="132"/>
      <c r="I300" s="133"/>
      <c r="J300" s="134"/>
      <c r="K300" s="134"/>
      <c r="L300" s="132"/>
      <c r="M300" s="135"/>
      <c r="N300" s="156">
        <f t="shared" si="4"/>
        <v>1</v>
      </c>
    </row>
    <row r="301" spans="1:14">
      <c r="A301" s="128"/>
      <c r="B301" s="128"/>
      <c r="C301" s="128"/>
      <c r="D301" s="129"/>
      <c r="E301" s="130"/>
      <c r="F301" s="131"/>
      <c r="G301" s="129"/>
      <c r="H301" s="132"/>
      <c r="I301" s="133"/>
      <c r="J301" s="134"/>
      <c r="K301" s="134"/>
      <c r="L301" s="132"/>
      <c r="M301" s="135"/>
      <c r="N301" s="156">
        <f t="shared" si="4"/>
        <v>1</v>
      </c>
    </row>
    <row r="302" spans="1:14">
      <c r="A302" s="128"/>
      <c r="B302" s="128"/>
      <c r="C302" s="128"/>
      <c r="D302" s="129"/>
      <c r="E302" s="130"/>
      <c r="F302" s="131"/>
      <c r="G302" s="129"/>
      <c r="H302" s="132"/>
      <c r="I302" s="133"/>
      <c r="J302" s="134"/>
      <c r="K302" s="134"/>
      <c r="L302" s="132"/>
      <c r="M302" s="135"/>
      <c r="N302" s="156">
        <f t="shared" si="4"/>
        <v>1</v>
      </c>
    </row>
    <row r="303" spans="1:14">
      <c r="A303" s="128"/>
      <c r="B303" s="128"/>
      <c r="C303" s="128"/>
      <c r="D303" s="129"/>
      <c r="E303" s="130"/>
      <c r="F303" s="131"/>
      <c r="G303" s="129"/>
      <c r="H303" s="132"/>
      <c r="I303" s="133"/>
      <c r="J303" s="134"/>
      <c r="K303" s="134"/>
      <c r="L303" s="132"/>
      <c r="M303" s="135"/>
      <c r="N303" s="156">
        <f t="shared" si="4"/>
        <v>1</v>
      </c>
    </row>
    <row r="304" spans="1:14">
      <c r="A304" s="128"/>
      <c r="B304" s="128"/>
      <c r="C304" s="128"/>
      <c r="D304" s="129"/>
      <c r="E304" s="130"/>
      <c r="F304" s="131"/>
      <c r="G304" s="129"/>
      <c r="H304" s="132"/>
      <c r="I304" s="133"/>
      <c r="J304" s="134"/>
      <c r="K304" s="134"/>
      <c r="L304" s="132"/>
      <c r="M304" s="135"/>
      <c r="N304" s="156">
        <f t="shared" si="4"/>
        <v>1</v>
      </c>
    </row>
    <row r="305" spans="1:14">
      <c r="A305" s="128"/>
      <c r="B305" s="128"/>
      <c r="C305" s="128"/>
      <c r="D305" s="129"/>
      <c r="E305" s="130"/>
      <c r="F305" s="131"/>
      <c r="G305" s="129"/>
      <c r="H305" s="132"/>
      <c r="I305" s="133"/>
      <c r="J305" s="134"/>
      <c r="K305" s="134"/>
      <c r="L305" s="132"/>
      <c r="M305" s="135"/>
      <c r="N305" s="156">
        <f t="shared" si="4"/>
        <v>1</v>
      </c>
    </row>
    <row r="306" spans="1:14">
      <c r="A306" s="128"/>
      <c r="B306" s="128"/>
      <c r="C306" s="128"/>
      <c r="D306" s="129"/>
      <c r="E306" s="130"/>
      <c r="F306" s="131"/>
      <c r="G306" s="129"/>
      <c r="H306" s="132"/>
      <c r="I306" s="133"/>
      <c r="J306" s="134"/>
      <c r="K306" s="134"/>
      <c r="L306" s="132"/>
      <c r="M306" s="135"/>
      <c r="N306" s="156">
        <f t="shared" si="4"/>
        <v>1</v>
      </c>
    </row>
    <row r="307" spans="1:14">
      <c r="A307" s="128"/>
      <c r="B307" s="128"/>
      <c r="C307" s="128"/>
      <c r="D307" s="129"/>
      <c r="E307" s="130"/>
      <c r="F307" s="131"/>
      <c r="G307" s="129"/>
      <c r="H307" s="132"/>
      <c r="I307" s="133"/>
      <c r="J307" s="134"/>
      <c r="K307" s="134"/>
      <c r="L307" s="132"/>
      <c r="M307" s="135"/>
      <c r="N307" s="156">
        <f t="shared" si="4"/>
        <v>1</v>
      </c>
    </row>
    <row r="308" spans="1:14">
      <c r="A308" s="128"/>
      <c r="B308" s="128"/>
      <c r="C308" s="128"/>
      <c r="D308" s="129"/>
      <c r="E308" s="130"/>
      <c r="F308" s="131"/>
      <c r="G308" s="129"/>
      <c r="H308" s="132"/>
      <c r="I308" s="133"/>
      <c r="J308" s="134"/>
      <c r="K308" s="134"/>
      <c r="L308" s="132"/>
      <c r="M308" s="135"/>
      <c r="N308" s="156">
        <f t="shared" si="4"/>
        <v>1</v>
      </c>
    </row>
    <row r="309" spans="1:14">
      <c r="A309" s="128"/>
      <c r="B309" s="128"/>
      <c r="C309" s="128"/>
      <c r="D309" s="129"/>
      <c r="E309" s="130"/>
      <c r="F309" s="131"/>
      <c r="G309" s="129"/>
      <c r="H309" s="132"/>
      <c r="I309" s="133"/>
      <c r="J309" s="134"/>
      <c r="K309" s="134"/>
      <c r="L309" s="132"/>
      <c r="M309" s="135"/>
      <c r="N309" s="156">
        <f t="shared" si="4"/>
        <v>1</v>
      </c>
    </row>
    <row r="310" spans="1:14">
      <c r="A310" s="128"/>
      <c r="B310" s="128"/>
      <c r="C310" s="128"/>
      <c r="D310" s="129"/>
      <c r="E310" s="130"/>
      <c r="F310" s="131"/>
      <c r="G310" s="129"/>
      <c r="H310" s="132"/>
      <c r="I310" s="133"/>
      <c r="J310" s="134"/>
      <c r="K310" s="134"/>
      <c r="L310" s="132"/>
      <c r="M310" s="135"/>
      <c r="N310" s="156">
        <f t="shared" si="4"/>
        <v>1</v>
      </c>
    </row>
    <row r="311" spans="1:14">
      <c r="A311" s="128"/>
      <c r="B311" s="128"/>
      <c r="C311" s="128"/>
      <c r="D311" s="129"/>
      <c r="E311" s="130"/>
      <c r="F311" s="131"/>
      <c r="G311" s="129"/>
      <c r="H311" s="132"/>
      <c r="I311" s="133"/>
      <c r="J311" s="134"/>
      <c r="K311" s="134"/>
      <c r="L311" s="132"/>
      <c r="M311" s="135"/>
      <c r="N311" s="156">
        <f t="shared" si="4"/>
        <v>1</v>
      </c>
    </row>
    <row r="312" spans="1:14">
      <c r="A312" s="128"/>
      <c r="B312" s="128"/>
      <c r="C312" s="128"/>
      <c r="D312" s="129"/>
      <c r="E312" s="130"/>
      <c r="F312" s="131"/>
      <c r="G312" s="129"/>
      <c r="H312" s="132"/>
      <c r="I312" s="133"/>
      <c r="J312" s="134"/>
      <c r="K312" s="134"/>
      <c r="L312" s="132"/>
      <c r="M312" s="135"/>
      <c r="N312" s="156">
        <f t="shared" si="4"/>
        <v>1</v>
      </c>
    </row>
    <row r="313" spans="1:14">
      <c r="A313" s="128"/>
      <c r="B313" s="128"/>
      <c r="C313" s="128"/>
      <c r="D313" s="129"/>
      <c r="E313" s="130"/>
      <c r="F313" s="131"/>
      <c r="G313" s="129"/>
      <c r="H313" s="132"/>
      <c r="I313" s="133"/>
      <c r="J313" s="134"/>
      <c r="K313" s="134"/>
      <c r="L313" s="132"/>
      <c r="M313" s="135"/>
      <c r="N313" s="156">
        <f t="shared" si="4"/>
        <v>1</v>
      </c>
    </row>
    <row r="314" spans="1:14">
      <c r="A314" s="128"/>
      <c r="B314" s="128"/>
      <c r="C314" s="128"/>
      <c r="D314" s="129"/>
      <c r="E314" s="130"/>
      <c r="F314" s="131"/>
      <c r="G314" s="129"/>
      <c r="H314" s="132"/>
      <c r="I314" s="133"/>
      <c r="J314" s="134"/>
      <c r="K314" s="134"/>
      <c r="L314" s="132"/>
      <c r="M314" s="135"/>
      <c r="N314" s="156">
        <f t="shared" si="4"/>
        <v>1</v>
      </c>
    </row>
    <row r="315" spans="1:14">
      <c r="A315" s="128"/>
      <c r="B315" s="128"/>
      <c r="C315" s="128"/>
      <c r="D315" s="129"/>
      <c r="E315" s="130"/>
      <c r="F315" s="131"/>
      <c r="G315" s="129"/>
      <c r="H315" s="132"/>
      <c r="I315" s="133"/>
      <c r="J315" s="134"/>
      <c r="K315" s="134"/>
      <c r="L315" s="132"/>
      <c r="M315" s="135"/>
      <c r="N315" s="156">
        <f t="shared" si="4"/>
        <v>1</v>
      </c>
    </row>
    <row r="316" spans="1:14">
      <c r="A316" s="128"/>
      <c r="B316" s="128"/>
      <c r="C316" s="128"/>
      <c r="D316" s="129"/>
      <c r="E316" s="130"/>
      <c r="F316" s="131"/>
      <c r="G316" s="129"/>
      <c r="H316" s="132"/>
      <c r="I316" s="133"/>
      <c r="J316" s="134"/>
      <c r="K316" s="134"/>
      <c r="L316" s="132"/>
      <c r="M316" s="135"/>
      <c r="N316" s="156">
        <f t="shared" si="4"/>
        <v>1</v>
      </c>
    </row>
    <row r="317" spans="1:14">
      <c r="A317" s="128"/>
      <c r="B317" s="128"/>
      <c r="C317" s="128"/>
      <c r="D317" s="129"/>
      <c r="E317" s="130"/>
      <c r="F317" s="131"/>
      <c r="G317" s="129"/>
      <c r="H317" s="132"/>
      <c r="I317" s="133"/>
      <c r="J317" s="134"/>
      <c r="K317" s="134"/>
      <c r="L317" s="132"/>
      <c r="M317" s="135"/>
      <c r="N317" s="156">
        <f t="shared" si="4"/>
        <v>1</v>
      </c>
    </row>
    <row r="318" spans="1:14">
      <c r="A318" s="128"/>
      <c r="B318" s="128"/>
      <c r="C318" s="128"/>
      <c r="D318" s="129"/>
      <c r="E318" s="130"/>
      <c r="F318" s="131"/>
      <c r="G318" s="129"/>
      <c r="H318" s="132"/>
      <c r="I318" s="133"/>
      <c r="J318" s="134"/>
      <c r="K318" s="134"/>
      <c r="L318" s="132"/>
      <c r="M318" s="135"/>
      <c r="N318" s="156">
        <f t="shared" si="4"/>
        <v>1</v>
      </c>
    </row>
    <row r="319" spans="1:14">
      <c r="A319" s="128"/>
      <c r="B319" s="128"/>
      <c r="C319" s="128"/>
      <c r="D319" s="129"/>
      <c r="E319" s="130"/>
      <c r="F319" s="131"/>
      <c r="G319" s="129"/>
      <c r="H319" s="132"/>
      <c r="I319" s="133"/>
      <c r="J319" s="134"/>
      <c r="K319" s="134"/>
      <c r="L319" s="132"/>
      <c r="M319" s="135"/>
      <c r="N319" s="156">
        <f t="shared" si="4"/>
        <v>1</v>
      </c>
    </row>
    <row r="320" spans="1:14">
      <c r="A320" s="128"/>
      <c r="B320" s="128"/>
      <c r="C320" s="128"/>
      <c r="D320" s="129"/>
      <c r="E320" s="130"/>
      <c r="F320" s="131"/>
      <c r="G320" s="129"/>
      <c r="H320" s="132"/>
      <c r="I320" s="133"/>
      <c r="J320" s="134"/>
      <c r="K320" s="134"/>
      <c r="L320" s="132"/>
      <c r="M320" s="135"/>
      <c r="N320" s="156">
        <f t="shared" si="4"/>
        <v>1</v>
      </c>
    </row>
    <row r="321" spans="1:14">
      <c r="A321" s="128"/>
      <c r="B321" s="128"/>
      <c r="C321" s="128"/>
      <c r="D321" s="129"/>
      <c r="E321" s="130"/>
      <c r="F321" s="131"/>
      <c r="G321" s="129"/>
      <c r="H321" s="132"/>
      <c r="I321" s="133"/>
      <c r="J321" s="134"/>
      <c r="K321" s="134"/>
      <c r="L321" s="132"/>
      <c r="M321" s="135"/>
      <c r="N321" s="156">
        <f t="shared" si="4"/>
        <v>1</v>
      </c>
    </row>
    <row r="322" spans="1:14">
      <c r="A322" s="128"/>
      <c r="B322" s="128"/>
      <c r="C322" s="128"/>
      <c r="D322" s="129"/>
      <c r="E322" s="130"/>
      <c r="F322" s="131"/>
      <c r="G322" s="129"/>
      <c r="H322" s="132"/>
      <c r="I322" s="133"/>
      <c r="J322" s="134"/>
      <c r="K322" s="134"/>
      <c r="L322" s="132"/>
      <c r="M322" s="135"/>
      <c r="N322" s="156">
        <f t="shared" si="4"/>
        <v>1</v>
      </c>
    </row>
    <row r="323" spans="1:14">
      <c r="A323" s="128"/>
      <c r="B323" s="128"/>
      <c r="C323" s="128"/>
      <c r="D323" s="129"/>
      <c r="E323" s="130"/>
      <c r="F323" s="131"/>
      <c r="G323" s="129"/>
      <c r="H323" s="132"/>
      <c r="I323" s="133"/>
      <c r="J323" s="134"/>
      <c r="K323" s="134"/>
      <c r="L323" s="132"/>
      <c r="M323" s="135"/>
      <c r="N323" s="156">
        <f t="shared" si="4"/>
        <v>1</v>
      </c>
    </row>
    <row r="324" spans="1:14">
      <c r="A324" s="128"/>
      <c r="B324" s="128"/>
      <c r="C324" s="128"/>
      <c r="D324" s="129"/>
      <c r="E324" s="130"/>
      <c r="F324" s="131"/>
      <c r="G324" s="129"/>
      <c r="H324" s="132"/>
      <c r="I324" s="133"/>
      <c r="J324" s="134"/>
      <c r="K324" s="134"/>
      <c r="L324" s="132"/>
      <c r="M324" s="135"/>
      <c r="N324" s="156">
        <f t="shared" si="4"/>
        <v>1</v>
      </c>
    </row>
    <row r="325" spans="1:14">
      <c r="A325" s="128"/>
      <c r="B325" s="128"/>
      <c r="C325" s="128"/>
      <c r="D325" s="129"/>
      <c r="E325" s="130"/>
      <c r="F325" s="131"/>
      <c r="G325" s="129"/>
      <c r="H325" s="132"/>
      <c r="I325" s="133"/>
      <c r="J325" s="134"/>
      <c r="K325" s="134"/>
      <c r="L325" s="132"/>
      <c r="M325" s="135"/>
      <c r="N325" s="156">
        <f t="shared" si="4"/>
        <v>1</v>
      </c>
    </row>
    <row r="326" spans="1:14">
      <c r="A326" s="128"/>
      <c r="B326" s="128"/>
      <c r="C326" s="128"/>
      <c r="D326" s="129"/>
      <c r="E326" s="130"/>
      <c r="F326" s="131"/>
      <c r="G326" s="129"/>
      <c r="H326" s="132"/>
      <c r="I326" s="133"/>
      <c r="J326" s="134"/>
      <c r="K326" s="134"/>
      <c r="L326" s="132"/>
      <c r="M326" s="135"/>
      <c r="N326" s="156">
        <f t="shared" si="4"/>
        <v>1</v>
      </c>
    </row>
    <row r="327" spans="1:14">
      <c r="A327" s="128"/>
      <c r="B327" s="128"/>
      <c r="C327" s="128"/>
      <c r="D327" s="129"/>
      <c r="E327" s="130"/>
      <c r="F327" s="131"/>
      <c r="G327" s="129"/>
      <c r="H327" s="132"/>
      <c r="I327" s="133"/>
      <c r="J327" s="134"/>
      <c r="K327" s="134"/>
      <c r="L327" s="132"/>
      <c r="M327" s="135"/>
      <c r="N327" s="156">
        <f t="shared" si="4"/>
        <v>1</v>
      </c>
    </row>
    <row r="328" spans="1:14">
      <c r="A328" s="128"/>
      <c r="B328" s="128"/>
      <c r="C328" s="128"/>
      <c r="D328" s="129"/>
      <c r="E328" s="130"/>
      <c r="F328" s="131"/>
      <c r="G328" s="129"/>
      <c r="H328" s="132"/>
      <c r="I328" s="133"/>
      <c r="J328" s="134"/>
      <c r="K328" s="134"/>
      <c r="L328" s="132"/>
      <c r="M328" s="135"/>
      <c r="N328" s="156">
        <f t="shared" si="4"/>
        <v>1</v>
      </c>
    </row>
    <row r="329" spans="1:14">
      <c r="A329" s="128"/>
      <c r="B329" s="128"/>
      <c r="C329" s="128"/>
      <c r="D329" s="129"/>
      <c r="E329" s="130"/>
      <c r="F329" s="131"/>
      <c r="G329" s="129"/>
      <c r="H329" s="132"/>
      <c r="I329" s="133"/>
      <c r="J329" s="134"/>
      <c r="K329" s="134"/>
      <c r="L329" s="132"/>
      <c r="M329" s="135"/>
      <c r="N329" s="156">
        <f t="shared" si="4"/>
        <v>1</v>
      </c>
    </row>
    <row r="330" spans="1:14">
      <c r="A330" s="128"/>
      <c r="B330" s="128"/>
      <c r="C330" s="128"/>
      <c r="D330" s="129"/>
      <c r="E330" s="130"/>
      <c r="F330" s="131"/>
      <c r="G330" s="129"/>
      <c r="H330" s="132"/>
      <c r="I330" s="133"/>
      <c r="J330" s="134"/>
      <c r="K330" s="134"/>
      <c r="L330" s="132"/>
      <c r="M330" s="135"/>
      <c r="N330" s="156">
        <f t="shared" si="4"/>
        <v>1</v>
      </c>
    </row>
    <row r="331" spans="1:14">
      <c r="A331" s="128"/>
      <c r="B331" s="128"/>
      <c r="C331" s="128"/>
      <c r="D331" s="129"/>
      <c r="E331" s="130"/>
      <c r="F331" s="131"/>
      <c r="G331" s="129"/>
      <c r="H331" s="132"/>
      <c r="I331" s="133"/>
      <c r="J331" s="134"/>
      <c r="K331" s="134"/>
      <c r="L331" s="132"/>
      <c r="M331" s="135"/>
      <c r="N331" s="156">
        <f t="shared" si="4"/>
        <v>1</v>
      </c>
    </row>
    <row r="332" spans="1:14">
      <c r="A332" s="128"/>
      <c r="B332" s="128"/>
      <c r="C332" s="128"/>
      <c r="D332" s="129"/>
      <c r="E332" s="130"/>
      <c r="F332" s="131"/>
      <c r="G332" s="129"/>
      <c r="H332" s="132"/>
      <c r="I332" s="133"/>
      <c r="J332" s="134"/>
      <c r="K332" s="134"/>
      <c r="L332" s="132"/>
      <c r="M332" s="135"/>
      <c r="N332" s="156">
        <f t="shared" si="4"/>
        <v>1</v>
      </c>
    </row>
    <row r="333" spans="1:14">
      <c r="A333" s="128"/>
      <c r="B333" s="128"/>
      <c r="C333" s="128"/>
      <c r="D333" s="129"/>
      <c r="E333" s="130"/>
      <c r="F333" s="131"/>
      <c r="G333" s="129"/>
      <c r="H333" s="132"/>
      <c r="I333" s="133"/>
      <c r="J333" s="134"/>
      <c r="K333" s="134"/>
      <c r="L333" s="132"/>
      <c r="M333" s="135"/>
      <c r="N333" s="156">
        <f t="shared" si="4"/>
        <v>1</v>
      </c>
    </row>
    <row r="334" spans="1:14">
      <c r="A334" s="128"/>
      <c r="B334" s="128"/>
      <c r="C334" s="128"/>
      <c r="D334" s="129"/>
      <c r="E334" s="130"/>
      <c r="F334" s="131"/>
      <c r="G334" s="129"/>
      <c r="H334" s="132"/>
      <c r="I334" s="133"/>
      <c r="J334" s="134"/>
      <c r="K334" s="134"/>
      <c r="L334" s="132"/>
      <c r="M334" s="135"/>
      <c r="N334" s="156">
        <f t="shared" si="4"/>
        <v>1</v>
      </c>
    </row>
    <row r="335" spans="1:14">
      <c r="A335" s="128"/>
      <c r="B335" s="128"/>
      <c r="C335" s="128"/>
      <c r="D335" s="129"/>
      <c r="E335" s="130"/>
      <c r="F335" s="131"/>
      <c r="G335" s="129"/>
      <c r="H335" s="132"/>
      <c r="I335" s="133"/>
      <c r="J335" s="134"/>
      <c r="K335" s="134"/>
      <c r="L335" s="132"/>
      <c r="M335" s="135"/>
      <c r="N335" s="156">
        <f t="shared" si="4"/>
        <v>1</v>
      </c>
    </row>
    <row r="336" spans="1:14">
      <c r="A336" s="128"/>
      <c r="B336" s="128"/>
      <c r="C336" s="128"/>
      <c r="D336" s="129"/>
      <c r="E336" s="130"/>
      <c r="F336" s="131"/>
      <c r="G336" s="129"/>
      <c r="H336" s="132"/>
      <c r="I336" s="133"/>
      <c r="J336" s="134"/>
      <c r="K336" s="134"/>
      <c r="L336" s="132"/>
      <c r="M336" s="135"/>
      <c r="N336" s="156">
        <f t="shared" si="4"/>
        <v>1</v>
      </c>
    </row>
    <row r="337" spans="1:14">
      <c r="A337" s="128"/>
      <c r="B337" s="128"/>
      <c r="C337" s="128"/>
      <c r="D337" s="129"/>
      <c r="E337" s="130"/>
      <c r="F337" s="131"/>
      <c r="G337" s="129"/>
      <c r="H337" s="132"/>
      <c r="I337" s="133"/>
      <c r="J337" s="134"/>
      <c r="K337" s="134"/>
      <c r="L337" s="132"/>
      <c r="M337" s="135"/>
      <c r="N337" s="156">
        <f t="shared" si="4"/>
        <v>1</v>
      </c>
    </row>
    <row r="338" spans="1:14">
      <c r="A338" s="128"/>
      <c r="B338" s="128"/>
      <c r="C338" s="128"/>
      <c r="D338" s="129"/>
      <c r="E338" s="130"/>
      <c r="F338" s="131"/>
      <c r="G338" s="129"/>
      <c r="H338" s="132"/>
      <c r="I338" s="133"/>
      <c r="J338" s="134"/>
      <c r="K338" s="134"/>
      <c r="L338" s="132"/>
      <c r="M338" s="135"/>
      <c r="N338" s="156">
        <f t="shared" si="4"/>
        <v>1</v>
      </c>
    </row>
    <row r="339" spans="1:14">
      <c r="A339" s="128"/>
      <c r="B339" s="128"/>
      <c r="C339" s="128"/>
      <c r="D339" s="129"/>
      <c r="E339" s="130"/>
      <c r="F339" s="131"/>
      <c r="G339" s="129"/>
      <c r="H339" s="132"/>
      <c r="I339" s="133"/>
      <c r="J339" s="134"/>
      <c r="K339" s="134"/>
      <c r="L339" s="132"/>
      <c r="M339" s="135"/>
      <c r="N339" s="156">
        <f t="shared" si="4"/>
        <v>1</v>
      </c>
    </row>
    <row r="340" spans="1:14">
      <c r="A340" s="128"/>
      <c r="B340" s="128"/>
      <c r="C340" s="128"/>
      <c r="D340" s="129"/>
      <c r="E340" s="130"/>
      <c r="F340" s="131"/>
      <c r="G340" s="129"/>
      <c r="H340" s="132"/>
      <c r="I340" s="133"/>
      <c r="J340" s="134"/>
      <c r="K340" s="134"/>
      <c r="L340" s="132"/>
      <c r="M340" s="135"/>
      <c r="N340" s="156">
        <f t="shared" si="4"/>
        <v>1</v>
      </c>
    </row>
    <row r="341" spans="1:14">
      <c r="A341" s="128"/>
      <c r="B341" s="128"/>
      <c r="C341" s="128"/>
      <c r="D341" s="129"/>
      <c r="E341" s="130"/>
      <c r="F341" s="131"/>
      <c r="G341" s="129"/>
      <c r="H341" s="132"/>
      <c r="I341" s="133"/>
      <c r="J341" s="134"/>
      <c r="K341" s="134"/>
      <c r="L341" s="132"/>
      <c r="M341" s="135"/>
      <c r="N341" s="156">
        <f t="shared" si="4"/>
        <v>1</v>
      </c>
    </row>
    <row r="342" spans="1:14">
      <c r="A342" s="128"/>
      <c r="B342" s="128"/>
      <c r="C342" s="128"/>
      <c r="D342" s="129"/>
      <c r="E342" s="130"/>
      <c r="F342" s="131"/>
      <c r="G342" s="129"/>
      <c r="H342" s="132"/>
      <c r="I342" s="133"/>
      <c r="J342" s="134"/>
      <c r="K342" s="134"/>
      <c r="L342" s="132"/>
      <c r="M342" s="135"/>
      <c r="N342" s="156">
        <f t="shared" si="4"/>
        <v>1</v>
      </c>
    </row>
    <row r="343" spans="1:14">
      <c r="A343" s="128"/>
      <c r="B343" s="128"/>
      <c r="C343" s="128"/>
      <c r="D343" s="129"/>
      <c r="E343" s="130"/>
      <c r="F343" s="131"/>
      <c r="G343" s="129"/>
      <c r="H343" s="132"/>
      <c r="I343" s="133"/>
      <c r="J343" s="134"/>
      <c r="K343" s="134"/>
      <c r="L343" s="132"/>
      <c r="M343" s="135"/>
      <c r="N343" s="156">
        <f t="shared" si="4"/>
        <v>1</v>
      </c>
    </row>
    <row r="344" spans="1:14">
      <c r="A344" s="128"/>
      <c r="B344" s="128"/>
      <c r="C344" s="128"/>
      <c r="D344" s="129"/>
      <c r="E344" s="130"/>
      <c r="F344" s="131"/>
      <c r="G344" s="129"/>
      <c r="H344" s="132"/>
      <c r="I344" s="133"/>
      <c r="J344" s="134"/>
      <c r="K344" s="134"/>
      <c r="L344" s="132"/>
      <c r="M344" s="135"/>
      <c r="N344" s="156">
        <f t="shared" si="4"/>
        <v>1</v>
      </c>
    </row>
    <row r="345" spans="1:14">
      <c r="A345" s="128"/>
      <c r="B345" s="128"/>
      <c r="C345" s="128"/>
      <c r="D345" s="129"/>
      <c r="E345" s="130"/>
      <c r="F345" s="131"/>
      <c r="G345" s="129"/>
      <c r="H345" s="132"/>
      <c r="I345" s="133"/>
      <c r="J345" s="134"/>
      <c r="K345" s="134"/>
      <c r="L345" s="132"/>
      <c r="M345" s="135"/>
      <c r="N345" s="156">
        <f t="shared" si="4"/>
        <v>1</v>
      </c>
    </row>
    <row r="346" spans="1:14">
      <c r="A346" s="128"/>
      <c r="B346" s="128"/>
      <c r="C346" s="128"/>
      <c r="D346" s="129"/>
      <c r="E346" s="130"/>
      <c r="F346" s="131"/>
      <c r="G346" s="129"/>
      <c r="H346" s="132"/>
      <c r="I346" s="133"/>
      <c r="J346" s="134"/>
      <c r="K346" s="134"/>
      <c r="L346" s="132"/>
      <c r="M346" s="135"/>
      <c r="N346" s="156">
        <f t="shared" si="4"/>
        <v>1</v>
      </c>
    </row>
    <row r="347" spans="1:14">
      <c r="A347" s="128"/>
      <c r="B347" s="128"/>
      <c r="C347" s="128"/>
      <c r="D347" s="129"/>
      <c r="E347" s="130"/>
      <c r="F347" s="131"/>
      <c r="G347" s="129"/>
      <c r="H347" s="132"/>
      <c r="I347" s="133"/>
      <c r="J347" s="134"/>
      <c r="K347" s="134"/>
      <c r="L347" s="132"/>
      <c r="M347" s="135"/>
      <c r="N347" s="156">
        <f t="shared" si="4"/>
        <v>1</v>
      </c>
    </row>
    <row r="348" spans="1:14">
      <c r="A348" s="128"/>
      <c r="B348" s="128"/>
      <c r="C348" s="128"/>
      <c r="D348" s="129"/>
      <c r="E348" s="130"/>
      <c r="F348" s="131"/>
      <c r="G348" s="129"/>
      <c r="H348" s="132"/>
      <c r="I348" s="133"/>
      <c r="J348" s="134"/>
      <c r="K348" s="134"/>
      <c r="L348" s="132"/>
      <c r="M348" s="135"/>
      <c r="N348" s="156">
        <f t="shared" si="4"/>
        <v>1</v>
      </c>
    </row>
    <row r="349" spans="1:14">
      <c r="A349" s="128"/>
      <c r="B349" s="128"/>
      <c r="C349" s="128"/>
      <c r="D349" s="129"/>
      <c r="E349" s="130"/>
      <c r="F349" s="131"/>
      <c r="G349" s="129"/>
      <c r="H349" s="132"/>
      <c r="I349" s="133"/>
      <c r="J349" s="134"/>
      <c r="K349" s="134"/>
      <c r="L349" s="132"/>
      <c r="M349" s="135"/>
      <c r="N349" s="156">
        <f t="shared" si="4"/>
        <v>1</v>
      </c>
    </row>
    <row r="350" spans="1:14">
      <c r="A350" s="128"/>
      <c r="B350" s="128"/>
      <c r="C350" s="128"/>
      <c r="D350" s="129"/>
      <c r="E350" s="130"/>
      <c r="F350" s="131"/>
      <c r="G350" s="129"/>
      <c r="H350" s="132"/>
      <c r="I350" s="133"/>
      <c r="J350" s="134"/>
      <c r="K350" s="134"/>
      <c r="L350" s="132"/>
      <c r="M350" s="135"/>
      <c r="N350" s="156">
        <f t="shared" si="4"/>
        <v>1</v>
      </c>
    </row>
    <row r="351" spans="1:14">
      <c r="A351" s="128"/>
      <c r="B351" s="128"/>
      <c r="C351" s="128"/>
      <c r="D351" s="129"/>
      <c r="E351" s="130"/>
      <c r="F351" s="131"/>
      <c r="G351" s="129"/>
      <c r="H351" s="132"/>
      <c r="I351" s="133"/>
      <c r="J351" s="134"/>
      <c r="K351" s="134"/>
      <c r="L351" s="132"/>
      <c r="M351" s="135"/>
      <c r="N351" s="156">
        <f t="shared" si="4"/>
        <v>1</v>
      </c>
    </row>
    <row r="352" spans="1:14">
      <c r="A352" s="128"/>
      <c r="B352" s="128"/>
      <c r="C352" s="128"/>
      <c r="D352" s="129"/>
      <c r="E352" s="130"/>
      <c r="F352" s="131"/>
      <c r="G352" s="129"/>
      <c r="H352" s="132"/>
      <c r="I352" s="133"/>
      <c r="J352" s="134"/>
      <c r="K352" s="134"/>
      <c r="L352" s="132"/>
      <c r="M352" s="135"/>
      <c r="N352" s="156">
        <f t="shared" si="4"/>
        <v>1</v>
      </c>
    </row>
    <row r="353" spans="1:14">
      <c r="A353" s="128"/>
      <c r="B353" s="128"/>
      <c r="C353" s="128"/>
      <c r="D353" s="129"/>
      <c r="E353" s="130"/>
      <c r="F353" s="131"/>
      <c r="G353" s="129"/>
      <c r="H353" s="132"/>
      <c r="I353" s="133"/>
      <c r="J353" s="134"/>
      <c r="K353" s="134"/>
      <c r="L353" s="132"/>
      <c r="M353" s="135"/>
      <c r="N353" s="156">
        <f t="shared" si="4"/>
        <v>1</v>
      </c>
    </row>
    <row r="354" spans="1:14">
      <c r="A354" s="128"/>
      <c r="B354" s="128"/>
      <c r="C354" s="128"/>
      <c r="D354" s="129"/>
      <c r="E354" s="130"/>
      <c r="F354" s="131"/>
      <c r="G354" s="129"/>
      <c r="H354" s="132"/>
      <c r="I354" s="133"/>
      <c r="J354" s="134"/>
      <c r="K354" s="134"/>
      <c r="L354" s="132"/>
      <c r="M354" s="135"/>
      <c r="N354" s="156">
        <f t="shared" si="4"/>
        <v>1</v>
      </c>
    </row>
    <row r="355" spans="1:14">
      <c r="A355" s="128"/>
      <c r="B355" s="128"/>
      <c r="C355" s="128"/>
      <c r="D355" s="129"/>
      <c r="E355" s="130"/>
      <c r="F355" s="131"/>
      <c r="G355" s="129"/>
      <c r="H355" s="132"/>
      <c r="I355" s="133"/>
      <c r="J355" s="134"/>
      <c r="K355" s="134"/>
      <c r="L355" s="132"/>
      <c r="M355" s="135"/>
      <c r="N355" s="156">
        <f t="shared" si="4"/>
        <v>1</v>
      </c>
    </row>
    <row r="356" spans="1:14">
      <c r="A356" s="128"/>
      <c r="B356" s="128"/>
      <c r="C356" s="128"/>
      <c r="D356" s="129"/>
      <c r="E356" s="130"/>
      <c r="F356" s="131"/>
      <c r="G356" s="129"/>
      <c r="H356" s="132"/>
      <c r="I356" s="133"/>
      <c r="J356" s="134"/>
      <c r="K356" s="134"/>
      <c r="L356" s="132"/>
      <c r="M356" s="135"/>
      <c r="N356" s="156">
        <f t="shared" si="4"/>
        <v>1</v>
      </c>
    </row>
    <row r="357" spans="1:14">
      <c r="A357" s="128"/>
      <c r="B357" s="128"/>
      <c r="C357" s="128"/>
      <c r="D357" s="129"/>
      <c r="E357" s="130"/>
      <c r="F357" s="131"/>
      <c r="G357" s="129"/>
      <c r="H357" s="132"/>
      <c r="I357" s="133"/>
      <c r="J357" s="134"/>
      <c r="K357" s="134"/>
      <c r="L357" s="132"/>
      <c r="M357" s="135"/>
      <c r="N357" s="156">
        <f t="shared" ref="N357:N369" si="5">MONTH(E357)</f>
        <v>1</v>
      </c>
    </row>
    <row r="358" spans="1:14">
      <c r="A358" s="128"/>
      <c r="B358" s="128"/>
      <c r="C358" s="128"/>
      <c r="D358" s="129"/>
      <c r="E358" s="130"/>
      <c r="F358" s="131"/>
      <c r="G358" s="129"/>
      <c r="H358" s="132"/>
      <c r="I358" s="133"/>
      <c r="J358" s="134"/>
      <c r="K358" s="134"/>
      <c r="L358" s="132"/>
      <c r="M358" s="135"/>
      <c r="N358" s="156">
        <f t="shared" si="5"/>
        <v>1</v>
      </c>
    </row>
    <row r="359" spans="1:14">
      <c r="A359" s="128"/>
      <c r="B359" s="128"/>
      <c r="C359" s="128"/>
      <c r="D359" s="129"/>
      <c r="E359" s="130"/>
      <c r="F359" s="131"/>
      <c r="G359" s="129"/>
      <c r="H359" s="132"/>
      <c r="I359" s="133"/>
      <c r="J359" s="134"/>
      <c r="K359" s="134"/>
      <c r="L359" s="132"/>
      <c r="M359" s="135"/>
      <c r="N359" s="156">
        <f t="shared" si="5"/>
        <v>1</v>
      </c>
    </row>
    <row r="360" spans="1:14">
      <c r="A360" s="128"/>
      <c r="B360" s="128"/>
      <c r="C360" s="128"/>
      <c r="D360" s="129"/>
      <c r="E360" s="130"/>
      <c r="F360" s="131"/>
      <c r="G360" s="129"/>
      <c r="H360" s="132"/>
      <c r="I360" s="133"/>
      <c r="J360" s="134"/>
      <c r="K360" s="134"/>
      <c r="L360" s="132"/>
      <c r="M360" s="135"/>
      <c r="N360" s="156">
        <f t="shared" si="5"/>
        <v>1</v>
      </c>
    </row>
    <row r="361" spans="1:14">
      <c r="A361" s="128"/>
      <c r="B361" s="128"/>
      <c r="C361" s="128"/>
      <c r="D361" s="129"/>
      <c r="E361" s="130"/>
      <c r="F361" s="131"/>
      <c r="G361" s="129"/>
      <c r="H361" s="132"/>
      <c r="I361" s="133"/>
      <c r="J361" s="134"/>
      <c r="K361" s="134"/>
      <c r="L361" s="132"/>
      <c r="M361" s="135"/>
      <c r="N361" s="156">
        <f t="shared" si="5"/>
        <v>1</v>
      </c>
    </row>
    <row r="362" spans="1:14">
      <c r="A362" s="128"/>
      <c r="B362" s="128"/>
      <c r="C362" s="128"/>
      <c r="D362" s="129"/>
      <c r="E362" s="130"/>
      <c r="F362" s="131"/>
      <c r="G362" s="129"/>
      <c r="H362" s="132"/>
      <c r="I362" s="133"/>
      <c r="J362" s="134"/>
      <c r="K362" s="134"/>
      <c r="L362" s="132"/>
      <c r="M362" s="135"/>
      <c r="N362" s="156">
        <f t="shared" si="5"/>
        <v>1</v>
      </c>
    </row>
    <row r="363" spans="1:14">
      <c r="A363" s="128"/>
      <c r="B363" s="128"/>
      <c r="C363" s="128"/>
      <c r="D363" s="129"/>
      <c r="E363" s="130"/>
      <c r="F363" s="131"/>
      <c r="G363" s="129"/>
      <c r="H363" s="132"/>
      <c r="I363" s="133"/>
      <c r="J363" s="134"/>
      <c r="K363" s="134"/>
      <c r="L363" s="132"/>
      <c r="M363" s="135"/>
      <c r="N363" s="156">
        <f t="shared" si="5"/>
        <v>1</v>
      </c>
    </row>
    <row r="364" spans="1:14">
      <c r="A364" s="128"/>
      <c r="B364" s="128"/>
      <c r="C364" s="128"/>
      <c r="D364" s="129"/>
      <c r="E364" s="130"/>
      <c r="F364" s="131"/>
      <c r="G364" s="129"/>
      <c r="H364" s="132"/>
      <c r="I364" s="133"/>
      <c r="J364" s="134"/>
      <c r="K364" s="134"/>
      <c r="L364" s="132"/>
      <c r="M364" s="135"/>
      <c r="N364" s="156">
        <f t="shared" si="5"/>
        <v>1</v>
      </c>
    </row>
    <row r="365" spans="1:14">
      <c r="A365" s="128"/>
      <c r="B365" s="128"/>
      <c r="C365" s="128"/>
      <c r="D365" s="129"/>
      <c r="E365" s="130"/>
      <c r="F365" s="131"/>
      <c r="G365" s="129"/>
      <c r="H365" s="132"/>
      <c r="I365" s="133"/>
      <c r="J365" s="134"/>
      <c r="K365" s="134"/>
      <c r="L365" s="132"/>
      <c r="M365" s="135"/>
      <c r="N365" s="156">
        <f t="shared" si="5"/>
        <v>1</v>
      </c>
    </row>
    <row r="366" spans="1:14">
      <c r="A366" s="128"/>
      <c r="B366" s="128"/>
      <c r="C366" s="128"/>
      <c r="D366" s="129"/>
      <c r="E366" s="130"/>
      <c r="F366" s="131"/>
      <c r="G366" s="129"/>
      <c r="H366" s="132"/>
      <c r="I366" s="133"/>
      <c r="J366" s="134"/>
      <c r="K366" s="134"/>
      <c r="L366" s="132"/>
      <c r="M366" s="135"/>
      <c r="N366" s="156">
        <f t="shared" si="5"/>
        <v>1</v>
      </c>
    </row>
    <row r="367" spans="1:14">
      <c r="A367" s="128"/>
      <c r="B367" s="128"/>
      <c r="C367" s="128"/>
      <c r="D367" s="129"/>
      <c r="E367" s="130"/>
      <c r="F367" s="131"/>
      <c r="G367" s="129"/>
      <c r="H367" s="132"/>
      <c r="I367" s="133"/>
      <c r="J367" s="134"/>
      <c r="K367" s="134"/>
      <c r="L367" s="132"/>
      <c r="M367" s="135"/>
      <c r="N367" s="156">
        <f t="shared" si="5"/>
        <v>1</v>
      </c>
    </row>
    <row r="368" spans="1:14">
      <c r="A368" s="128"/>
      <c r="B368" s="128"/>
      <c r="C368" s="128"/>
      <c r="D368" s="129"/>
      <c r="E368" s="130"/>
      <c r="F368" s="131"/>
      <c r="G368" s="129"/>
      <c r="H368" s="132"/>
      <c r="I368" s="133"/>
      <c r="J368" s="134"/>
      <c r="K368" s="134"/>
      <c r="L368" s="132"/>
      <c r="M368" s="135"/>
      <c r="N368" s="156">
        <f t="shared" si="5"/>
        <v>1</v>
      </c>
    </row>
    <row r="369" spans="1:14">
      <c r="A369" s="128"/>
      <c r="B369" s="128"/>
      <c r="C369" s="128"/>
      <c r="D369" s="129"/>
      <c r="E369" s="130"/>
      <c r="F369" s="131"/>
      <c r="G369" s="129"/>
      <c r="H369" s="132"/>
      <c r="I369" s="133"/>
      <c r="J369" s="134"/>
      <c r="K369" s="134"/>
      <c r="L369" s="132"/>
      <c r="M369" s="135"/>
      <c r="N369" s="156">
        <f t="shared" si="5"/>
        <v>1</v>
      </c>
    </row>
  </sheetData>
  <sheetProtection formatCells="0" formatColumns="0" formatRows="0" insertColumns="0" insertRows="0" insertHyperlinks="0" deleteColumns="0" deleteRows="0" selectLockedCells="1" sort="0" autoFilter="0"/>
  <sortState ref="A2:N81">
    <sortCondition ref="C2"/>
  </sortState>
  <phoneticPr fontId="2" type="noConversion"/>
  <conditionalFormatting sqref="E4">
    <cfRule type="expression" dxfId="6" priority="20" stopIfTrue="1">
      <formula>MONTH(TODAY()+1)=$N4</formula>
    </cfRule>
  </conditionalFormatting>
  <conditionalFormatting sqref="A1:E369 G1:M369">
    <cfRule type="expression" dxfId="5" priority="17" stopIfTrue="1">
      <formula>MONTH(TODAY()+1)=$N1</formula>
    </cfRule>
  </conditionalFormatting>
  <conditionalFormatting sqref="E5:E6 E1:E3 E8:E369">
    <cfRule type="expression" dxfId="4" priority="18" stopIfTrue="1">
      <formula>MONTH(TODAY()+1)=N1</formula>
    </cfRule>
  </conditionalFormatting>
  <conditionalFormatting sqref="N1:N369">
    <cfRule type="expression" dxfId="3" priority="30" stopIfTrue="1">
      <formula>E1&lt;&gt;0</formula>
    </cfRule>
  </conditionalFormatting>
  <conditionalFormatting sqref="F1:F369">
    <cfRule type="expression" dxfId="2" priority="31" stopIfTrue="1">
      <formula>MONTH(TODAY()+1)=$N1</formula>
    </cfRule>
    <cfRule type="expression" dxfId="1" priority="32" stopIfTrue="1">
      <formula>E1&lt;&gt;0</formula>
    </cfRule>
  </conditionalFormatting>
  <conditionalFormatting sqref="P12:P21 P4:P10">
    <cfRule type="expression" dxfId="0" priority="26" stopIfTrue="1">
      <formula>ISERR(P4)</formula>
    </cfRule>
  </conditionalFormatting>
  <dataValidations xWindow="1191" yWindow="580" count="4">
    <dataValidation allowBlank="1" showInputMessage="1" showErrorMessage="1" promptTitle="N° TEL" prompt="Saisir normalement_x000a_format automatique" sqref="J1:K2 J4:K369"/>
    <dataValidation allowBlank="1" showInputMessage="1" showErrorMessage="1" promptTitle="X" prompt="Membres du bureau, double-clic pour oui, idem pour non," sqref="M1:M2 M4:M369"/>
    <dataValidation allowBlank="1" showInputMessage="1" showErrorMessage="1" promptTitle="AGE" prompt="Calcul automatique" sqref="F2:F369"/>
    <dataValidation allowBlank="1" showInputMessage="1" showErrorMessage="1" promptTitle="MOIS" prompt="Ne pas effacer" sqref="N2:N369"/>
  </dataValidations>
  <printOptions horizontalCentered="1" headings="1"/>
  <pageMargins left="0.78740157480314965" right="0.78740157480314965" top="0.78740157480314965" bottom="0.78740157480314965" header="0.31496062992125984" footer="0.51181102362204722"/>
  <pageSetup paperSize="9" scale="68" fitToHeight="5" orientation="landscape" r:id="rId1"/>
  <headerFooter alignWithMargins="0">
    <oddHeader>&amp;F</oddHeader>
    <oddFooter>Page &amp;P de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BZ46"/>
  <sheetViews>
    <sheetView showGridLines="0" zoomScale="75" zoomScaleNormal="75" workbookViewId="0">
      <selection activeCell="B2" sqref="B2:G3"/>
    </sheetView>
  </sheetViews>
  <sheetFormatPr baseColWidth="10" defaultRowHeight="18"/>
  <cols>
    <col min="1" max="1" width="3.5703125" style="7" customWidth="1"/>
    <col min="2" max="2" width="7" style="6" bestFit="1" customWidth="1"/>
    <col min="3" max="3" width="5" style="7" bestFit="1" customWidth="1"/>
    <col min="4" max="5" width="6.42578125" style="6" hidden="1" customWidth="1"/>
    <col min="6" max="6" width="1.7109375" style="1" customWidth="1"/>
    <col min="7" max="7" width="9.140625" style="101" customWidth="1"/>
    <col min="8" max="8" width="7" style="6" bestFit="1" customWidth="1"/>
    <col min="9" max="9" width="5" style="7" bestFit="1" customWidth="1"/>
    <col min="10" max="11" width="6.42578125" style="6" hidden="1" customWidth="1"/>
    <col min="12" max="12" width="1.7109375" style="3" customWidth="1"/>
    <col min="13" max="13" width="9.140625" style="101" customWidth="1"/>
    <col min="14" max="14" width="7" style="6" bestFit="1" customWidth="1"/>
    <col min="15" max="15" width="5" style="7" bestFit="1" customWidth="1"/>
    <col min="16" max="17" width="6.42578125" style="6" hidden="1" customWidth="1"/>
    <col min="18" max="18" width="1.7109375" style="6" customWidth="1"/>
    <col min="19" max="19" width="9.140625" style="101" customWidth="1"/>
    <col min="20" max="20" width="7" style="6" bestFit="1" customWidth="1"/>
    <col min="21" max="21" width="5" style="7" bestFit="1" customWidth="1"/>
    <col min="22" max="23" width="6.42578125" style="6" hidden="1" customWidth="1"/>
    <col min="24" max="24" width="1.7109375" style="6" customWidth="1"/>
    <col min="25" max="25" width="9.140625" style="101" customWidth="1"/>
    <col min="26" max="26" width="7" style="6" bestFit="1" customWidth="1"/>
    <col min="27" max="27" width="5" style="7" bestFit="1" customWidth="1"/>
    <col min="28" max="29" width="6.42578125" style="6" hidden="1" customWidth="1"/>
    <col min="30" max="30" width="1.7109375" style="6" customWidth="1"/>
    <col min="31" max="31" width="9.140625" style="101" customWidth="1"/>
    <col min="32" max="32" width="7" style="6" bestFit="1" customWidth="1"/>
    <col min="33" max="33" width="5" style="7" bestFit="1" customWidth="1"/>
    <col min="34" max="35" width="6.42578125" style="6" hidden="1" customWidth="1"/>
    <col min="36" max="36" width="1.7109375" style="6" customWidth="1"/>
    <col min="37" max="37" width="9.140625" style="101" customWidth="1"/>
    <col min="38" max="38" width="3.28515625" style="7" customWidth="1"/>
    <col min="39" max="39" width="7" style="6" bestFit="1" customWidth="1"/>
    <col min="40" max="40" width="5" style="7" bestFit="1" customWidth="1"/>
    <col min="41" max="41" width="7" style="6" hidden="1" customWidth="1"/>
    <col min="42" max="42" width="6.5703125" style="6" hidden="1" customWidth="1"/>
    <col min="43" max="43" width="1.7109375" style="6" customWidth="1"/>
    <col min="44" max="44" width="9.140625" style="101" customWidth="1"/>
    <col min="45" max="45" width="7" style="6" bestFit="1" customWidth="1"/>
    <col min="46" max="46" width="5" style="7" bestFit="1" customWidth="1"/>
    <col min="47" max="47" width="7" style="6" hidden="1" customWidth="1"/>
    <col min="48" max="48" width="6.5703125" style="6" hidden="1" customWidth="1"/>
    <col min="49" max="49" width="1.7109375" style="6" customWidth="1"/>
    <col min="50" max="50" width="9.140625" style="101" customWidth="1"/>
    <col min="51" max="51" width="7" style="6" bestFit="1" customWidth="1"/>
    <col min="52" max="52" width="5" style="7" bestFit="1" customWidth="1"/>
    <col min="53" max="53" width="7" style="6" hidden="1" customWidth="1"/>
    <col min="54" max="54" width="6.5703125" style="6" hidden="1" customWidth="1"/>
    <col min="55" max="55" width="1.7109375" style="6" customWidth="1"/>
    <col min="56" max="56" width="9.140625" style="101" customWidth="1"/>
    <col min="57" max="57" width="7" style="6" bestFit="1" customWidth="1"/>
    <col min="58" max="58" width="5" style="7" bestFit="1" customWidth="1"/>
    <col min="59" max="59" width="7" style="6" hidden="1" customWidth="1"/>
    <col min="60" max="60" width="6.5703125" style="6" hidden="1" customWidth="1"/>
    <col min="61" max="61" width="1.7109375" style="6" customWidth="1"/>
    <col min="62" max="62" width="9.140625" style="101" customWidth="1"/>
    <col min="63" max="63" width="7" style="6" bestFit="1" customWidth="1"/>
    <col min="64" max="64" width="5" style="7" bestFit="1" customWidth="1"/>
    <col min="65" max="65" width="7" style="6" hidden="1" customWidth="1"/>
    <col min="66" max="66" width="6.5703125" style="6" hidden="1" customWidth="1"/>
    <col min="67" max="67" width="1.7109375" style="6" customWidth="1"/>
    <col min="68" max="68" width="9.140625" style="101" customWidth="1"/>
    <col min="69" max="69" width="7" style="6" bestFit="1" customWidth="1"/>
    <col min="70" max="70" width="5" style="7" bestFit="1" customWidth="1"/>
    <col min="71" max="71" width="7" style="6" hidden="1" customWidth="1"/>
    <col min="72" max="72" width="6.5703125" style="6" hidden="1" customWidth="1"/>
    <col min="73" max="73" width="1.7109375" style="6" customWidth="1"/>
    <col min="74" max="74" width="9.140625" style="101" customWidth="1"/>
    <col min="75" max="75" width="3.42578125" style="8" customWidth="1"/>
    <col min="76" max="76" width="20.5703125" style="6" bestFit="1" customWidth="1"/>
    <col min="77" max="77" width="19.28515625" style="7" customWidth="1"/>
    <col min="78" max="78" width="11.5703125" style="33" bestFit="1" customWidth="1"/>
    <col min="79" max="16384" width="11.42578125" style="6"/>
  </cols>
  <sheetData>
    <row r="1" spans="1:77" ht="20.25">
      <c r="A1" s="32">
        <f ca="1">TODAY()</f>
        <v>42434</v>
      </c>
      <c r="B1" s="110" t="s">
        <v>18</v>
      </c>
      <c r="G1" s="111" t="s">
        <v>19</v>
      </c>
      <c r="M1" s="216" t="s">
        <v>139</v>
      </c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8"/>
    </row>
    <row r="2" spans="1:77" ht="15.75" customHeight="1">
      <c r="B2" s="246">
        <v>2016</v>
      </c>
      <c r="C2" s="247"/>
      <c r="D2" s="247"/>
      <c r="E2" s="247"/>
      <c r="F2" s="247"/>
      <c r="G2" s="248"/>
      <c r="AH2" s="123"/>
      <c r="AY2" s="12"/>
      <c r="AZ2" s="10"/>
      <c r="BA2" s="12"/>
      <c r="BB2" s="12"/>
      <c r="BC2" s="9"/>
      <c r="BD2" s="104"/>
      <c r="BE2" s="9"/>
      <c r="BF2" s="11"/>
      <c r="BG2" s="12"/>
      <c r="BH2" s="12"/>
      <c r="BI2" s="12"/>
      <c r="BJ2" s="106"/>
    </row>
    <row r="3" spans="1:77" ht="15.75" customHeight="1">
      <c r="A3" s="6"/>
      <c r="B3" s="249"/>
      <c r="C3" s="250"/>
      <c r="D3" s="250"/>
      <c r="E3" s="250"/>
      <c r="F3" s="250"/>
      <c r="G3" s="251"/>
      <c r="R3" s="9"/>
      <c r="AY3" s="12"/>
      <c r="AZ3" s="10"/>
      <c r="BA3" s="12"/>
      <c r="BB3" s="12"/>
      <c r="BC3" s="9"/>
      <c r="BD3" s="104"/>
      <c r="BE3" s="9"/>
      <c r="BF3" s="11"/>
      <c r="BG3" s="12"/>
      <c r="BH3" s="12"/>
      <c r="BI3" s="12"/>
      <c r="BJ3" s="106"/>
    </row>
    <row r="4" spans="1:77" ht="15.75" customHeight="1">
      <c r="A4" s="6"/>
      <c r="B4" s="110"/>
      <c r="C4" s="6"/>
      <c r="D4" s="34"/>
      <c r="E4" s="34"/>
      <c r="F4" s="6"/>
      <c r="G4" s="102"/>
      <c r="AY4" s="12"/>
      <c r="AZ4" s="10"/>
      <c r="BA4" s="12"/>
      <c r="BB4" s="12"/>
      <c r="BC4" s="9"/>
      <c r="BD4" s="104"/>
      <c r="BE4" s="9"/>
      <c r="BF4" s="11"/>
      <c r="BG4" s="12"/>
      <c r="BH4" s="12"/>
      <c r="BI4" s="12"/>
      <c r="BJ4" s="106"/>
    </row>
    <row r="5" spans="1:77" ht="18.75" thickBot="1">
      <c r="A5" s="35"/>
      <c r="B5" s="36">
        <v>1</v>
      </c>
      <c r="C5" s="35"/>
      <c r="D5" s="36"/>
      <c r="E5" s="36"/>
      <c r="F5" s="37"/>
      <c r="G5" s="103"/>
      <c r="H5" s="36">
        <v>2</v>
      </c>
      <c r="I5" s="35"/>
      <c r="J5" s="36"/>
      <c r="K5" s="36"/>
      <c r="L5" s="36"/>
      <c r="M5" s="103"/>
      <c r="N5" s="38">
        <v>3</v>
      </c>
      <c r="O5" s="39"/>
      <c r="P5" s="38"/>
      <c r="Q5" s="38"/>
      <c r="R5" s="38"/>
      <c r="S5" s="105"/>
      <c r="T5" s="38">
        <v>4</v>
      </c>
      <c r="U5" s="39"/>
      <c r="V5" s="38"/>
      <c r="W5" s="38"/>
      <c r="X5" s="38"/>
      <c r="Y5" s="105"/>
      <c r="Z5" s="38">
        <v>5</v>
      </c>
      <c r="AA5" s="39"/>
      <c r="AB5" s="38"/>
      <c r="AC5" s="38"/>
      <c r="AD5" s="38"/>
      <c r="AE5" s="105"/>
      <c r="AF5" s="38">
        <v>6</v>
      </c>
      <c r="AG5" s="39"/>
      <c r="AH5" s="38"/>
      <c r="AI5" s="38"/>
      <c r="AJ5" s="38"/>
      <c r="AK5" s="105"/>
      <c r="AL5" s="39"/>
      <c r="AM5" s="38">
        <v>7</v>
      </c>
      <c r="AN5" s="39"/>
      <c r="AO5" s="38"/>
      <c r="AP5" s="38"/>
      <c r="AQ5" s="38"/>
      <c r="AR5" s="105"/>
      <c r="AS5" s="38">
        <v>8</v>
      </c>
      <c r="AT5" s="39"/>
      <c r="AU5" s="38"/>
      <c r="AV5" s="38"/>
      <c r="AW5" s="38"/>
      <c r="AX5" s="105"/>
      <c r="AY5" s="38">
        <v>9</v>
      </c>
      <c r="AZ5" s="39"/>
      <c r="BA5" s="38"/>
      <c r="BB5" s="38"/>
      <c r="BC5" s="38"/>
      <c r="BD5" s="105"/>
      <c r="BE5" s="38">
        <v>10</v>
      </c>
      <c r="BF5" s="39"/>
      <c r="BG5" s="38"/>
      <c r="BH5" s="38"/>
      <c r="BI5" s="38"/>
      <c r="BJ5" s="105"/>
      <c r="BK5" s="36">
        <v>11</v>
      </c>
      <c r="BL5" s="35"/>
      <c r="BM5" s="36"/>
      <c r="BN5" s="36"/>
      <c r="BO5" s="36"/>
      <c r="BP5" s="103"/>
      <c r="BQ5" s="36">
        <v>12</v>
      </c>
      <c r="BR5" s="35"/>
      <c r="BS5" s="36"/>
      <c r="BT5" s="36"/>
      <c r="BU5" s="36"/>
      <c r="BV5" s="107"/>
    </row>
    <row r="6" spans="1:77" ht="21" customHeight="1" thickBot="1">
      <c r="A6" s="35"/>
      <c r="B6" s="252" t="str">
        <f>UPPER(TEXT(DATE(AN,B5,1),"mmmm"))</f>
        <v>JANVIER</v>
      </c>
      <c r="C6" s="253"/>
      <c r="D6" s="253"/>
      <c r="E6" s="253"/>
      <c r="F6" s="253"/>
      <c r="G6" s="254"/>
      <c r="H6" s="252" t="str">
        <f>UPPER(TEXT(DATE(AN,H5,1),"mmmm"))</f>
        <v>FÉVRIER</v>
      </c>
      <c r="I6" s="253"/>
      <c r="J6" s="253"/>
      <c r="K6" s="253"/>
      <c r="L6" s="253"/>
      <c r="M6" s="254"/>
      <c r="N6" s="252" t="str">
        <f>UPPER(TEXT(DATE(AN,N5,1),"mmmm"))</f>
        <v>MARS</v>
      </c>
      <c r="O6" s="253"/>
      <c r="P6" s="253"/>
      <c r="Q6" s="253"/>
      <c r="R6" s="253"/>
      <c r="S6" s="254"/>
      <c r="T6" s="223" t="str">
        <f>UPPER(TEXT(DATE(AN,T5,1),"mmmm"))</f>
        <v>AVRIL</v>
      </c>
      <c r="U6" s="224"/>
      <c r="V6" s="224"/>
      <c r="W6" s="224"/>
      <c r="X6" s="224"/>
      <c r="Y6" s="225"/>
      <c r="Z6" s="223" t="str">
        <f>UPPER(TEXT(DATE(AN,Z5,1),"mmmm"))</f>
        <v>MAI</v>
      </c>
      <c r="AA6" s="224"/>
      <c r="AB6" s="224"/>
      <c r="AC6" s="224"/>
      <c r="AD6" s="224"/>
      <c r="AE6" s="225"/>
      <c r="AF6" s="223" t="str">
        <f>UPPER(TEXT(DATE(AN,AF5,1),"mmmm"))</f>
        <v>JUIN</v>
      </c>
      <c r="AG6" s="224"/>
      <c r="AH6" s="224"/>
      <c r="AI6" s="224"/>
      <c r="AJ6" s="224"/>
      <c r="AK6" s="225"/>
      <c r="AL6" s="2"/>
      <c r="AM6" s="235" t="str">
        <f>UPPER(TEXT(DATE(AN,AM5,1),"mmmm"))</f>
        <v>JUILLET</v>
      </c>
      <c r="AN6" s="236"/>
      <c r="AO6" s="236"/>
      <c r="AP6" s="236"/>
      <c r="AQ6" s="236"/>
      <c r="AR6" s="237"/>
      <c r="AS6" s="235" t="str">
        <f>UPPER(TEXT(DATE(AN,AS5,1),"mmmm"))</f>
        <v>AOÛT</v>
      </c>
      <c r="AT6" s="236"/>
      <c r="AU6" s="236"/>
      <c r="AV6" s="236"/>
      <c r="AW6" s="236"/>
      <c r="AX6" s="236"/>
      <c r="AY6" s="235" t="str">
        <f>UPPER(TEXT(DATE(AN,AY5,1),"mmmm"))</f>
        <v>SEPTEMBRE</v>
      </c>
      <c r="AZ6" s="236"/>
      <c r="BA6" s="236"/>
      <c r="BB6" s="236"/>
      <c r="BC6" s="236"/>
      <c r="BD6" s="237"/>
      <c r="BE6" s="230" t="str">
        <f>UPPER(TEXT(DATE(AN,BE5,1),"mmmm"))</f>
        <v>OCTOBRE</v>
      </c>
      <c r="BF6" s="231"/>
      <c r="BG6" s="231"/>
      <c r="BH6" s="231"/>
      <c r="BI6" s="231"/>
      <c r="BJ6" s="232"/>
      <c r="BK6" s="230" t="str">
        <f>UPPER(TEXT(DATE(AN,BK5,1),"mmmm"))</f>
        <v>NOVEMBRE</v>
      </c>
      <c r="BL6" s="231"/>
      <c r="BM6" s="231"/>
      <c r="BN6" s="231"/>
      <c r="BO6" s="231"/>
      <c r="BP6" s="232"/>
      <c r="BQ6" s="230" t="str">
        <f>UPPER(TEXT(DATE(AN,BQ5,1),"mmmm"))</f>
        <v>DÉCEMBRE</v>
      </c>
      <c r="BR6" s="231"/>
      <c r="BS6" s="231"/>
      <c r="BT6" s="231"/>
      <c r="BU6" s="231"/>
      <c r="BV6" s="232"/>
      <c r="BW6" s="4"/>
      <c r="BX6" s="233" t="s">
        <v>0</v>
      </c>
      <c r="BY6" s="234"/>
    </row>
    <row r="7" spans="1:77" ht="17.25" customHeight="1">
      <c r="A7" s="35">
        <v>1</v>
      </c>
      <c r="B7" s="20">
        <f t="shared" ref="B7:B37" si="0">DATE(AN,B$5,$A7)</f>
        <v>42370</v>
      </c>
      <c r="C7" s="21">
        <f t="shared" ref="C7:C37" si="1">$A7</f>
        <v>1</v>
      </c>
      <c r="D7" s="22" t="b">
        <f t="shared" ref="D7:D37" si="2">OR(WEEKDAY(B7,2)=6,WEEKDAY(B7,2)=7)</f>
        <v>0</v>
      </c>
      <c r="E7" s="23" t="b">
        <f t="shared" ref="E7:E37" si="3">OR(NOT(ISNA(MATCH(B7,Feries,0))),D7)</f>
        <v>1</v>
      </c>
      <c r="F7" s="219"/>
      <c r="G7" s="220"/>
      <c r="H7" s="19">
        <f>DATE(AN,H$5,$A7)</f>
        <v>42401</v>
      </c>
      <c r="I7" s="21">
        <f t="shared" ref="I7:I34" si="4">$A7</f>
        <v>1</v>
      </c>
      <c r="J7" s="22" t="b">
        <f t="shared" ref="J7:J35" si="5">OR(WEEKDAY(H7,2)=6,WEEKDAY(H7,2)=7)</f>
        <v>0</v>
      </c>
      <c r="K7" s="23" t="b">
        <f t="shared" ref="K7:K35" si="6">OR(NOT(ISNA(MATCH(H7,Feries,0))),J7)</f>
        <v>0</v>
      </c>
      <c r="L7" s="219"/>
      <c r="M7" s="220"/>
      <c r="N7" s="19">
        <f>DATE(AN,N$5,$A7)</f>
        <v>42430</v>
      </c>
      <c r="O7" s="21">
        <f t="shared" ref="O7:O37" si="7">$A7</f>
        <v>1</v>
      </c>
      <c r="P7" s="22" t="b">
        <f t="shared" ref="P7:P37" si="8">OR(WEEKDAY(N7,2)=6,WEEKDAY(N7,2)=7)</f>
        <v>0</v>
      </c>
      <c r="Q7" s="23" t="b">
        <f t="shared" ref="Q7:Q37" si="9">OR(NOT(ISNA(MATCH(N7,Feries,0))),P7)</f>
        <v>0</v>
      </c>
      <c r="R7" s="219"/>
      <c r="S7" s="220"/>
      <c r="T7" s="20">
        <f t="shared" ref="T7:T36" si="10">DATE(AN,T$5,$A7)</f>
        <v>42461</v>
      </c>
      <c r="U7" s="21">
        <f t="shared" ref="U7:U36" si="11">$A7</f>
        <v>1</v>
      </c>
      <c r="V7" s="22" t="b">
        <f t="shared" ref="V7:V36" si="12">OR(WEEKDAY(T7,2)=6,WEEKDAY(T7,2)=7)</f>
        <v>0</v>
      </c>
      <c r="W7" s="23" t="b">
        <f t="shared" ref="W7:W36" si="13">OR(NOT(ISNA(MATCH(T7,Feries,0))),V7)</f>
        <v>0</v>
      </c>
      <c r="X7" s="238"/>
      <c r="Y7" s="239"/>
      <c r="Z7" s="20">
        <f t="shared" ref="Z7:Z37" si="14">DATE(AN,Z$5,$A7)</f>
        <v>42491</v>
      </c>
      <c r="AA7" s="21">
        <f t="shared" ref="AA7:AA37" si="15">$A7</f>
        <v>1</v>
      </c>
      <c r="AB7" s="22" t="b">
        <f t="shared" ref="AB7:AB37" si="16">OR(WEEKDAY(Z7,2)=6,WEEKDAY(Z7,2)=7)</f>
        <v>1</v>
      </c>
      <c r="AC7" s="23" t="b">
        <f t="shared" ref="AC7:AC37" si="17">OR(NOT(ISNA(MATCH(Z7,Feries,0))),AB7)</f>
        <v>1</v>
      </c>
      <c r="AD7" s="219"/>
      <c r="AE7" s="220"/>
      <c r="AF7" s="20">
        <f t="shared" ref="AF7:AF36" si="18">DATE(AN,AF$5,$A7)</f>
        <v>42522</v>
      </c>
      <c r="AG7" s="21">
        <f t="shared" ref="AG7:AG36" si="19">$A7</f>
        <v>1</v>
      </c>
      <c r="AH7" s="22" t="b">
        <f t="shared" ref="AH7:AH36" si="20">OR(WEEKDAY(AF7,2)=6,WEEKDAY(AF7,2)=7)</f>
        <v>0</v>
      </c>
      <c r="AI7" s="23" t="b">
        <f t="shared" ref="AI7:AI36" si="21">OR(NOT(ISNA(MATCH(AF7,Feries,0))),AH7)</f>
        <v>0</v>
      </c>
      <c r="AJ7" s="238"/>
      <c r="AK7" s="239"/>
      <c r="AL7" s="24">
        <v>1</v>
      </c>
      <c r="AM7" s="20">
        <f t="shared" ref="AM7:AM37" si="22">DATE(AN,AM$5,$AL7)</f>
        <v>42552</v>
      </c>
      <c r="AN7" s="21">
        <f t="shared" ref="AN7:AN37" si="23">$AL7</f>
        <v>1</v>
      </c>
      <c r="AO7" s="22" t="b">
        <f t="shared" ref="AO7:AO37" si="24">OR(WEEKDAY(AM7,2)=6,WEEKDAY(AM7,2)=7)</f>
        <v>0</v>
      </c>
      <c r="AP7" s="23" t="b">
        <f t="shared" ref="AP7:AP37" si="25">OR(NOT(ISNA(MATCH(AM7,Feries,0))),AO7)</f>
        <v>0</v>
      </c>
      <c r="AQ7" s="219"/>
      <c r="AR7" s="220"/>
      <c r="AS7" s="20">
        <f t="shared" ref="AS7:AS37" si="26">DATE(AN,AS$5,$AL7)</f>
        <v>42583</v>
      </c>
      <c r="AT7" s="21">
        <f t="shared" ref="AT7:AT37" si="27">$AL7</f>
        <v>1</v>
      </c>
      <c r="AU7" s="22" t="b">
        <f t="shared" ref="AU7:AU37" si="28">OR(WEEKDAY(AS7,2)=6,WEEKDAY(AS7,2)=7)</f>
        <v>0</v>
      </c>
      <c r="AV7" s="23" t="b">
        <f t="shared" ref="AV7:AV37" si="29">OR(NOT(ISNA(MATCH(AS7,Feries,0))),AU7)</f>
        <v>0</v>
      </c>
      <c r="AW7" s="219"/>
      <c r="AX7" s="220"/>
      <c r="AY7" s="20">
        <f t="shared" ref="AY7:AY36" si="30">DATE(AN,AY$5,$AL7)</f>
        <v>42614</v>
      </c>
      <c r="AZ7" s="21">
        <f t="shared" ref="AZ7:AZ36" si="31">$AL7</f>
        <v>1</v>
      </c>
      <c r="BA7" s="22" t="b">
        <f t="shared" ref="BA7:BA36" si="32">OR(WEEKDAY(AY7,2)=6,WEEKDAY(AY7,2)=7)</f>
        <v>0</v>
      </c>
      <c r="BB7" s="23" t="b">
        <f t="shared" ref="BB7:BB36" si="33">OR(NOT(ISNA(MATCH(AY7,Feries,0))),BA7)</f>
        <v>0</v>
      </c>
      <c r="BC7" s="219"/>
      <c r="BD7" s="220"/>
      <c r="BE7" s="20">
        <f t="shared" ref="BE7:BE37" si="34">DATE(AN,BE$5,$AL7)</f>
        <v>42644</v>
      </c>
      <c r="BF7" s="21">
        <f t="shared" ref="BF7:BF37" si="35">$AL7</f>
        <v>1</v>
      </c>
      <c r="BG7" s="22" t="b">
        <f t="shared" ref="BG7:BG37" si="36">OR(WEEKDAY(BE7,2)=6,WEEKDAY(BE7,2)=7)</f>
        <v>1</v>
      </c>
      <c r="BH7" s="23" t="b">
        <f t="shared" ref="BH7:BH37" si="37">OR(NOT(ISNA(MATCH(BE7,Feries,0))),BG7)</f>
        <v>1</v>
      </c>
      <c r="BI7" s="219"/>
      <c r="BJ7" s="220"/>
      <c r="BK7" s="20">
        <f t="shared" ref="BK7:BK36" si="38">DATE(AN,BK$5,$AL7)</f>
        <v>42675</v>
      </c>
      <c r="BL7" s="21">
        <f t="shared" ref="BL7:BL36" si="39">$AL7</f>
        <v>1</v>
      </c>
      <c r="BM7" s="22" t="b">
        <f t="shared" ref="BM7:BM36" si="40">OR(WEEKDAY(BK7,2)=6,WEEKDAY(BK7,2)=7)</f>
        <v>0</v>
      </c>
      <c r="BN7" s="23" t="b">
        <f t="shared" ref="BN7:BN36" si="41">OR(NOT(ISNA(MATCH(BK7,Feries,0))),BM7)</f>
        <v>1</v>
      </c>
      <c r="BO7" s="219"/>
      <c r="BP7" s="220"/>
      <c r="BQ7" s="20">
        <f t="shared" ref="BQ7:BQ37" si="42">DATE(AN,BQ$5,$AL7)</f>
        <v>42705</v>
      </c>
      <c r="BR7" s="21">
        <f t="shared" ref="BR7:BR37" si="43">$AL7</f>
        <v>1</v>
      </c>
      <c r="BS7" s="22" t="b">
        <f t="shared" ref="BS7:BS37" si="44">OR(WEEKDAY(BQ7,2)=6,WEEKDAY(BQ7,2)=7)</f>
        <v>0</v>
      </c>
      <c r="BT7" s="23" t="b">
        <f t="shared" ref="BT7:BT37" si="45">OR(NOT(ISNA(MATCH(BQ7,Feries,0))),BS7)</f>
        <v>0</v>
      </c>
      <c r="BU7" s="219"/>
      <c r="BV7" s="220"/>
      <c r="BW7" s="5"/>
      <c r="BX7" s="13" t="s">
        <v>1</v>
      </c>
      <c r="BY7" s="14">
        <f>DATE(AN,1,1)</f>
        <v>42370</v>
      </c>
    </row>
    <row r="8" spans="1:77" ht="17.25" customHeight="1">
      <c r="A8" s="35">
        <v>2</v>
      </c>
      <c r="B8" s="19">
        <f t="shared" si="0"/>
        <v>42371</v>
      </c>
      <c r="C8" s="25">
        <f t="shared" si="1"/>
        <v>2</v>
      </c>
      <c r="D8" s="26" t="b">
        <f t="shared" si="2"/>
        <v>1</v>
      </c>
      <c r="E8" s="27" t="b">
        <f t="shared" si="3"/>
        <v>1</v>
      </c>
      <c r="F8" s="221"/>
      <c r="G8" s="222"/>
      <c r="H8" s="19">
        <f t="shared" ref="H8:H34" si="46">DATE(AN,H$5,$A8)</f>
        <v>42402</v>
      </c>
      <c r="I8" s="25">
        <f t="shared" si="4"/>
        <v>2</v>
      </c>
      <c r="J8" s="26" t="b">
        <f t="shared" si="5"/>
        <v>0</v>
      </c>
      <c r="K8" s="27" t="b">
        <f t="shared" si="6"/>
        <v>0</v>
      </c>
      <c r="L8" s="221"/>
      <c r="M8" s="222"/>
      <c r="N8" s="19">
        <f>DATE(AN,N$5,$A8)</f>
        <v>42431</v>
      </c>
      <c r="O8" s="25">
        <f t="shared" si="7"/>
        <v>2</v>
      </c>
      <c r="P8" s="26" t="b">
        <f t="shared" si="8"/>
        <v>0</v>
      </c>
      <c r="Q8" s="27" t="b">
        <f t="shared" si="9"/>
        <v>0</v>
      </c>
      <c r="R8" s="221"/>
      <c r="S8" s="222"/>
      <c r="T8" s="19">
        <f t="shared" si="10"/>
        <v>42462</v>
      </c>
      <c r="U8" s="25">
        <f t="shared" si="11"/>
        <v>2</v>
      </c>
      <c r="V8" s="26" t="b">
        <f t="shared" si="12"/>
        <v>1</v>
      </c>
      <c r="W8" s="27" t="b">
        <f t="shared" si="13"/>
        <v>1</v>
      </c>
      <c r="X8" s="226"/>
      <c r="Y8" s="227"/>
      <c r="Z8" s="19">
        <f t="shared" si="14"/>
        <v>42492</v>
      </c>
      <c r="AA8" s="25">
        <f t="shared" si="15"/>
        <v>2</v>
      </c>
      <c r="AB8" s="26" t="b">
        <f t="shared" si="16"/>
        <v>0</v>
      </c>
      <c r="AC8" s="27" t="b">
        <f t="shared" si="17"/>
        <v>0</v>
      </c>
      <c r="AD8" s="221"/>
      <c r="AE8" s="222"/>
      <c r="AF8" s="19">
        <f t="shared" si="18"/>
        <v>42523</v>
      </c>
      <c r="AG8" s="25">
        <f t="shared" si="19"/>
        <v>2</v>
      </c>
      <c r="AH8" s="26" t="b">
        <f t="shared" si="20"/>
        <v>0</v>
      </c>
      <c r="AI8" s="27" t="b">
        <f t="shared" si="21"/>
        <v>0</v>
      </c>
      <c r="AJ8" s="226"/>
      <c r="AK8" s="227"/>
      <c r="AL8" s="24">
        <v>2</v>
      </c>
      <c r="AM8" s="19">
        <f t="shared" si="22"/>
        <v>42553</v>
      </c>
      <c r="AN8" s="25">
        <f t="shared" si="23"/>
        <v>2</v>
      </c>
      <c r="AO8" s="26" t="b">
        <f t="shared" si="24"/>
        <v>1</v>
      </c>
      <c r="AP8" s="27" t="b">
        <f t="shared" si="25"/>
        <v>1</v>
      </c>
      <c r="AQ8" s="221"/>
      <c r="AR8" s="222"/>
      <c r="AS8" s="19">
        <f t="shared" si="26"/>
        <v>42584</v>
      </c>
      <c r="AT8" s="25">
        <f t="shared" si="27"/>
        <v>2</v>
      </c>
      <c r="AU8" s="26" t="b">
        <f t="shared" si="28"/>
        <v>0</v>
      </c>
      <c r="AV8" s="27" t="b">
        <f t="shared" si="29"/>
        <v>0</v>
      </c>
      <c r="AW8" s="221"/>
      <c r="AX8" s="222"/>
      <c r="AY8" s="19">
        <f t="shared" si="30"/>
        <v>42615</v>
      </c>
      <c r="AZ8" s="25">
        <f t="shared" si="31"/>
        <v>2</v>
      </c>
      <c r="BA8" s="26" t="b">
        <f t="shared" si="32"/>
        <v>0</v>
      </c>
      <c r="BB8" s="27" t="b">
        <f t="shared" si="33"/>
        <v>0</v>
      </c>
      <c r="BC8" s="221"/>
      <c r="BD8" s="222"/>
      <c r="BE8" s="19">
        <f t="shared" si="34"/>
        <v>42645</v>
      </c>
      <c r="BF8" s="25">
        <f t="shared" si="35"/>
        <v>2</v>
      </c>
      <c r="BG8" s="26" t="b">
        <f t="shared" si="36"/>
        <v>1</v>
      </c>
      <c r="BH8" s="27" t="b">
        <f t="shared" si="37"/>
        <v>1</v>
      </c>
      <c r="BI8" s="221"/>
      <c r="BJ8" s="222"/>
      <c r="BK8" s="19">
        <f t="shared" si="38"/>
        <v>42676</v>
      </c>
      <c r="BL8" s="25">
        <f t="shared" si="39"/>
        <v>2</v>
      </c>
      <c r="BM8" s="26" t="b">
        <f t="shared" si="40"/>
        <v>0</v>
      </c>
      <c r="BN8" s="27" t="b">
        <f t="shared" si="41"/>
        <v>0</v>
      </c>
      <c r="BO8" s="221"/>
      <c r="BP8" s="222"/>
      <c r="BQ8" s="19">
        <f t="shared" si="42"/>
        <v>42706</v>
      </c>
      <c r="BR8" s="25">
        <f t="shared" si="43"/>
        <v>2</v>
      </c>
      <c r="BS8" s="26" t="b">
        <f t="shared" si="44"/>
        <v>0</v>
      </c>
      <c r="BT8" s="27" t="b">
        <f t="shared" si="45"/>
        <v>0</v>
      </c>
      <c r="BU8" s="221"/>
      <c r="BV8" s="222"/>
      <c r="BW8" s="5"/>
      <c r="BX8" s="15" t="s">
        <v>2</v>
      </c>
      <c r="BY8" s="16">
        <f>ROUND(DATE(AN,4,MOD(234-11*MOD(AN,19),30))/7,)*7-6</f>
        <v>42456</v>
      </c>
    </row>
    <row r="9" spans="1:77" ht="17.25" customHeight="1">
      <c r="A9" s="35">
        <v>3</v>
      </c>
      <c r="B9" s="19">
        <f t="shared" si="0"/>
        <v>42372</v>
      </c>
      <c r="C9" s="25">
        <f t="shared" si="1"/>
        <v>3</v>
      </c>
      <c r="D9" s="26" t="b">
        <f t="shared" si="2"/>
        <v>1</v>
      </c>
      <c r="E9" s="27" t="b">
        <f t="shared" si="3"/>
        <v>1</v>
      </c>
      <c r="F9" s="221"/>
      <c r="G9" s="222"/>
      <c r="H9" s="19">
        <f t="shared" si="46"/>
        <v>42403</v>
      </c>
      <c r="I9" s="25">
        <f t="shared" si="4"/>
        <v>3</v>
      </c>
      <c r="J9" s="26" t="b">
        <f t="shared" si="5"/>
        <v>0</v>
      </c>
      <c r="K9" s="27" t="b">
        <f t="shared" si="6"/>
        <v>0</v>
      </c>
      <c r="L9" s="221"/>
      <c r="M9" s="222"/>
      <c r="N9" s="19">
        <f>DATE(AN,N$5,$A9)</f>
        <v>42432</v>
      </c>
      <c r="O9" s="25">
        <f t="shared" si="7"/>
        <v>3</v>
      </c>
      <c r="P9" s="26" t="b">
        <f t="shared" si="8"/>
        <v>0</v>
      </c>
      <c r="Q9" s="27" t="b">
        <f t="shared" si="9"/>
        <v>0</v>
      </c>
      <c r="R9" s="221"/>
      <c r="S9" s="222"/>
      <c r="T9" s="19">
        <f t="shared" si="10"/>
        <v>42463</v>
      </c>
      <c r="U9" s="25">
        <f t="shared" si="11"/>
        <v>3</v>
      </c>
      <c r="V9" s="26" t="b">
        <f t="shared" si="12"/>
        <v>1</v>
      </c>
      <c r="W9" s="27" t="b">
        <f t="shared" si="13"/>
        <v>1</v>
      </c>
      <c r="X9" s="226"/>
      <c r="Y9" s="227"/>
      <c r="Z9" s="19">
        <f t="shared" si="14"/>
        <v>42493</v>
      </c>
      <c r="AA9" s="25">
        <f t="shared" si="15"/>
        <v>3</v>
      </c>
      <c r="AB9" s="26" t="b">
        <f t="shared" si="16"/>
        <v>0</v>
      </c>
      <c r="AC9" s="27" t="b">
        <f t="shared" si="17"/>
        <v>0</v>
      </c>
      <c r="AD9" s="226"/>
      <c r="AE9" s="227"/>
      <c r="AF9" s="19">
        <f t="shared" si="18"/>
        <v>42524</v>
      </c>
      <c r="AG9" s="25">
        <f t="shared" si="19"/>
        <v>3</v>
      </c>
      <c r="AH9" s="26" t="b">
        <f t="shared" si="20"/>
        <v>0</v>
      </c>
      <c r="AI9" s="27" t="b">
        <f t="shared" si="21"/>
        <v>0</v>
      </c>
      <c r="AJ9" s="226"/>
      <c r="AK9" s="227"/>
      <c r="AL9" s="24">
        <v>3</v>
      </c>
      <c r="AM9" s="19">
        <f t="shared" si="22"/>
        <v>42554</v>
      </c>
      <c r="AN9" s="25">
        <f t="shared" si="23"/>
        <v>3</v>
      </c>
      <c r="AO9" s="26" t="b">
        <f t="shared" si="24"/>
        <v>1</v>
      </c>
      <c r="AP9" s="27" t="b">
        <f t="shared" si="25"/>
        <v>1</v>
      </c>
      <c r="AQ9" s="221"/>
      <c r="AR9" s="222"/>
      <c r="AS9" s="19">
        <f t="shared" si="26"/>
        <v>42585</v>
      </c>
      <c r="AT9" s="25">
        <f t="shared" si="27"/>
        <v>3</v>
      </c>
      <c r="AU9" s="26" t="b">
        <f t="shared" si="28"/>
        <v>0</v>
      </c>
      <c r="AV9" s="27" t="b">
        <f t="shared" si="29"/>
        <v>0</v>
      </c>
      <c r="AW9" s="221"/>
      <c r="AX9" s="222"/>
      <c r="AY9" s="19">
        <f t="shared" si="30"/>
        <v>42616</v>
      </c>
      <c r="AZ9" s="25">
        <f t="shared" si="31"/>
        <v>3</v>
      </c>
      <c r="BA9" s="26" t="b">
        <f t="shared" si="32"/>
        <v>1</v>
      </c>
      <c r="BB9" s="27" t="b">
        <f t="shared" si="33"/>
        <v>1</v>
      </c>
      <c r="BC9" s="221"/>
      <c r="BD9" s="222"/>
      <c r="BE9" s="19">
        <f t="shared" si="34"/>
        <v>42646</v>
      </c>
      <c r="BF9" s="25">
        <f t="shared" si="35"/>
        <v>3</v>
      </c>
      <c r="BG9" s="26" t="b">
        <f t="shared" si="36"/>
        <v>0</v>
      </c>
      <c r="BH9" s="27" t="b">
        <f t="shared" si="37"/>
        <v>0</v>
      </c>
      <c r="BI9" s="221"/>
      <c r="BJ9" s="222"/>
      <c r="BK9" s="19">
        <f t="shared" si="38"/>
        <v>42677</v>
      </c>
      <c r="BL9" s="25">
        <f t="shared" si="39"/>
        <v>3</v>
      </c>
      <c r="BM9" s="26" t="b">
        <f t="shared" si="40"/>
        <v>0</v>
      </c>
      <c r="BN9" s="27" t="b">
        <f t="shared" si="41"/>
        <v>0</v>
      </c>
      <c r="BO9" s="221"/>
      <c r="BP9" s="222"/>
      <c r="BQ9" s="19">
        <f t="shared" si="42"/>
        <v>42707</v>
      </c>
      <c r="BR9" s="25">
        <f t="shared" si="43"/>
        <v>3</v>
      </c>
      <c r="BS9" s="26" t="b">
        <f t="shared" si="44"/>
        <v>1</v>
      </c>
      <c r="BT9" s="27" t="b">
        <f t="shared" si="45"/>
        <v>1</v>
      </c>
      <c r="BU9" s="221"/>
      <c r="BV9" s="222"/>
      <c r="BW9" s="5"/>
      <c r="BX9" s="15" t="s">
        <v>3</v>
      </c>
      <c r="BY9" s="16">
        <f>Pâques+1</f>
        <v>42457</v>
      </c>
    </row>
    <row r="10" spans="1:77" ht="17.25" customHeight="1">
      <c r="A10" s="35">
        <v>4</v>
      </c>
      <c r="B10" s="19">
        <f t="shared" si="0"/>
        <v>42373</v>
      </c>
      <c r="C10" s="25">
        <f t="shared" si="1"/>
        <v>4</v>
      </c>
      <c r="D10" s="26" t="b">
        <f t="shared" si="2"/>
        <v>0</v>
      </c>
      <c r="E10" s="27" t="b">
        <f t="shared" si="3"/>
        <v>0</v>
      </c>
      <c r="F10" s="221"/>
      <c r="G10" s="222"/>
      <c r="H10" s="19">
        <f t="shared" si="46"/>
        <v>42404</v>
      </c>
      <c r="I10" s="25">
        <f t="shared" si="4"/>
        <v>4</v>
      </c>
      <c r="J10" s="26" t="b">
        <f t="shared" si="5"/>
        <v>0</v>
      </c>
      <c r="K10" s="27" t="b">
        <f t="shared" si="6"/>
        <v>0</v>
      </c>
      <c r="L10" s="221"/>
      <c r="M10" s="222"/>
      <c r="N10" s="19">
        <f>DATE(AN,N$5,$A10)</f>
        <v>42433</v>
      </c>
      <c r="O10" s="25">
        <f t="shared" si="7"/>
        <v>4</v>
      </c>
      <c r="P10" s="26" t="b">
        <f t="shared" si="8"/>
        <v>0</v>
      </c>
      <c r="Q10" s="27" t="b">
        <f t="shared" si="9"/>
        <v>0</v>
      </c>
      <c r="R10" s="221"/>
      <c r="S10" s="222"/>
      <c r="T10" s="19">
        <f t="shared" si="10"/>
        <v>42464</v>
      </c>
      <c r="U10" s="25">
        <f t="shared" si="11"/>
        <v>4</v>
      </c>
      <c r="V10" s="26" t="b">
        <f t="shared" si="12"/>
        <v>0</v>
      </c>
      <c r="W10" s="27" t="b">
        <f t="shared" si="13"/>
        <v>0</v>
      </c>
      <c r="X10" s="226"/>
      <c r="Y10" s="227"/>
      <c r="Z10" s="19">
        <f t="shared" si="14"/>
        <v>42494</v>
      </c>
      <c r="AA10" s="25">
        <f t="shared" si="15"/>
        <v>4</v>
      </c>
      <c r="AB10" s="26" t="b">
        <f t="shared" si="16"/>
        <v>0</v>
      </c>
      <c r="AC10" s="27" t="b">
        <f t="shared" si="17"/>
        <v>0</v>
      </c>
      <c r="AD10" s="226"/>
      <c r="AE10" s="227"/>
      <c r="AF10" s="19">
        <f t="shared" si="18"/>
        <v>42525</v>
      </c>
      <c r="AG10" s="25">
        <f t="shared" si="19"/>
        <v>4</v>
      </c>
      <c r="AH10" s="26" t="b">
        <f t="shared" si="20"/>
        <v>1</v>
      </c>
      <c r="AI10" s="27" t="b">
        <f t="shared" si="21"/>
        <v>1</v>
      </c>
      <c r="AJ10" s="226"/>
      <c r="AK10" s="227"/>
      <c r="AL10" s="24">
        <v>4</v>
      </c>
      <c r="AM10" s="19">
        <f t="shared" si="22"/>
        <v>42555</v>
      </c>
      <c r="AN10" s="25">
        <f t="shared" si="23"/>
        <v>4</v>
      </c>
      <c r="AO10" s="26" t="b">
        <f t="shared" si="24"/>
        <v>0</v>
      </c>
      <c r="AP10" s="27" t="b">
        <f t="shared" si="25"/>
        <v>0</v>
      </c>
      <c r="AQ10" s="221"/>
      <c r="AR10" s="222"/>
      <c r="AS10" s="19">
        <f t="shared" si="26"/>
        <v>42586</v>
      </c>
      <c r="AT10" s="25">
        <f t="shared" si="27"/>
        <v>4</v>
      </c>
      <c r="AU10" s="26" t="b">
        <f t="shared" si="28"/>
        <v>0</v>
      </c>
      <c r="AV10" s="27" t="b">
        <f t="shared" si="29"/>
        <v>0</v>
      </c>
      <c r="AW10" s="221"/>
      <c r="AX10" s="222"/>
      <c r="AY10" s="19">
        <f t="shared" si="30"/>
        <v>42617</v>
      </c>
      <c r="AZ10" s="25">
        <f t="shared" si="31"/>
        <v>4</v>
      </c>
      <c r="BA10" s="26" t="b">
        <f t="shared" si="32"/>
        <v>1</v>
      </c>
      <c r="BB10" s="27" t="b">
        <f t="shared" si="33"/>
        <v>1</v>
      </c>
      <c r="BC10" s="221"/>
      <c r="BD10" s="222"/>
      <c r="BE10" s="19">
        <f t="shared" si="34"/>
        <v>42647</v>
      </c>
      <c r="BF10" s="25">
        <f t="shared" si="35"/>
        <v>4</v>
      </c>
      <c r="BG10" s="26" t="b">
        <f t="shared" si="36"/>
        <v>0</v>
      </c>
      <c r="BH10" s="27" t="b">
        <f t="shared" si="37"/>
        <v>0</v>
      </c>
      <c r="BI10" s="221"/>
      <c r="BJ10" s="222"/>
      <c r="BK10" s="19">
        <f t="shared" si="38"/>
        <v>42678</v>
      </c>
      <c r="BL10" s="25">
        <f t="shared" si="39"/>
        <v>4</v>
      </c>
      <c r="BM10" s="26" t="b">
        <f t="shared" si="40"/>
        <v>0</v>
      </c>
      <c r="BN10" s="27" t="b">
        <f t="shared" si="41"/>
        <v>0</v>
      </c>
      <c r="BO10" s="221"/>
      <c r="BP10" s="222"/>
      <c r="BQ10" s="19">
        <f t="shared" si="42"/>
        <v>42708</v>
      </c>
      <c r="BR10" s="25">
        <f t="shared" si="43"/>
        <v>4</v>
      </c>
      <c r="BS10" s="26" t="b">
        <f t="shared" si="44"/>
        <v>1</v>
      </c>
      <c r="BT10" s="27" t="b">
        <f t="shared" si="45"/>
        <v>1</v>
      </c>
      <c r="BU10" s="221"/>
      <c r="BV10" s="222"/>
      <c r="BW10" s="5"/>
      <c r="BX10" s="15" t="s">
        <v>4</v>
      </c>
      <c r="BY10" s="16">
        <f>DATE(AN,5,1)</f>
        <v>42491</v>
      </c>
    </row>
    <row r="11" spans="1:77" ht="17.25" customHeight="1">
      <c r="A11" s="35">
        <v>5</v>
      </c>
      <c r="B11" s="19">
        <f t="shared" si="0"/>
        <v>42374</v>
      </c>
      <c r="C11" s="25">
        <f t="shared" si="1"/>
        <v>5</v>
      </c>
      <c r="D11" s="26" t="b">
        <f t="shared" si="2"/>
        <v>0</v>
      </c>
      <c r="E11" s="27" t="b">
        <f t="shared" si="3"/>
        <v>0</v>
      </c>
      <c r="F11" s="221"/>
      <c r="G11" s="222"/>
      <c r="H11" s="19">
        <f t="shared" si="46"/>
        <v>42405</v>
      </c>
      <c r="I11" s="25">
        <f t="shared" si="4"/>
        <v>5</v>
      </c>
      <c r="J11" s="26" t="b">
        <f t="shared" si="5"/>
        <v>0</v>
      </c>
      <c r="K11" s="27" t="b">
        <f t="shared" si="6"/>
        <v>0</v>
      </c>
      <c r="L11" s="221"/>
      <c r="M11" s="222"/>
      <c r="N11" s="19">
        <f t="shared" ref="N11:N37" si="47">DATE(AN,N$5,$A11)</f>
        <v>42434</v>
      </c>
      <c r="O11" s="25">
        <f t="shared" si="7"/>
        <v>5</v>
      </c>
      <c r="P11" s="26" t="b">
        <f t="shared" si="8"/>
        <v>1</v>
      </c>
      <c r="Q11" s="27" t="b">
        <f t="shared" si="9"/>
        <v>1</v>
      </c>
      <c r="R11" s="221"/>
      <c r="S11" s="222"/>
      <c r="T11" s="19">
        <f t="shared" si="10"/>
        <v>42465</v>
      </c>
      <c r="U11" s="25">
        <f t="shared" si="11"/>
        <v>5</v>
      </c>
      <c r="V11" s="26" t="b">
        <f t="shared" si="12"/>
        <v>0</v>
      </c>
      <c r="W11" s="27" t="b">
        <f t="shared" si="13"/>
        <v>0</v>
      </c>
      <c r="X11" s="226"/>
      <c r="Y11" s="227"/>
      <c r="Z11" s="19">
        <f t="shared" si="14"/>
        <v>42495</v>
      </c>
      <c r="AA11" s="25">
        <f t="shared" si="15"/>
        <v>5</v>
      </c>
      <c r="AB11" s="26" t="b">
        <f t="shared" si="16"/>
        <v>0</v>
      </c>
      <c r="AC11" s="27" t="b">
        <f t="shared" si="17"/>
        <v>1</v>
      </c>
      <c r="AD11" s="226"/>
      <c r="AE11" s="227"/>
      <c r="AF11" s="19">
        <f t="shared" si="18"/>
        <v>42526</v>
      </c>
      <c r="AG11" s="25">
        <f t="shared" si="19"/>
        <v>5</v>
      </c>
      <c r="AH11" s="26" t="b">
        <f t="shared" si="20"/>
        <v>1</v>
      </c>
      <c r="AI11" s="27" t="b">
        <f t="shared" si="21"/>
        <v>1</v>
      </c>
      <c r="AJ11" s="226"/>
      <c r="AK11" s="227"/>
      <c r="AL11" s="24">
        <v>5</v>
      </c>
      <c r="AM11" s="19">
        <f t="shared" si="22"/>
        <v>42556</v>
      </c>
      <c r="AN11" s="25">
        <f t="shared" si="23"/>
        <v>5</v>
      </c>
      <c r="AO11" s="26" t="b">
        <f t="shared" si="24"/>
        <v>0</v>
      </c>
      <c r="AP11" s="27" t="b">
        <f t="shared" si="25"/>
        <v>0</v>
      </c>
      <c r="AQ11" s="221"/>
      <c r="AR11" s="222"/>
      <c r="AS11" s="19">
        <f t="shared" si="26"/>
        <v>42587</v>
      </c>
      <c r="AT11" s="25">
        <f t="shared" si="27"/>
        <v>5</v>
      </c>
      <c r="AU11" s="26" t="b">
        <f t="shared" si="28"/>
        <v>0</v>
      </c>
      <c r="AV11" s="27" t="b">
        <f t="shared" si="29"/>
        <v>0</v>
      </c>
      <c r="AW11" s="221"/>
      <c r="AX11" s="222"/>
      <c r="AY11" s="19">
        <f t="shared" si="30"/>
        <v>42618</v>
      </c>
      <c r="AZ11" s="25">
        <f t="shared" si="31"/>
        <v>5</v>
      </c>
      <c r="BA11" s="26" t="b">
        <f t="shared" si="32"/>
        <v>0</v>
      </c>
      <c r="BB11" s="27" t="b">
        <f t="shared" si="33"/>
        <v>0</v>
      </c>
      <c r="BC11" s="221"/>
      <c r="BD11" s="222"/>
      <c r="BE11" s="19">
        <f t="shared" si="34"/>
        <v>42648</v>
      </c>
      <c r="BF11" s="25">
        <f t="shared" si="35"/>
        <v>5</v>
      </c>
      <c r="BG11" s="26" t="b">
        <f t="shared" si="36"/>
        <v>0</v>
      </c>
      <c r="BH11" s="27" t="b">
        <f t="shared" si="37"/>
        <v>0</v>
      </c>
      <c r="BI11" s="221"/>
      <c r="BJ11" s="222"/>
      <c r="BK11" s="19">
        <f t="shared" si="38"/>
        <v>42679</v>
      </c>
      <c r="BL11" s="25">
        <f t="shared" si="39"/>
        <v>5</v>
      </c>
      <c r="BM11" s="26" t="b">
        <f t="shared" si="40"/>
        <v>1</v>
      </c>
      <c r="BN11" s="27" t="b">
        <f t="shared" si="41"/>
        <v>1</v>
      </c>
      <c r="BO11" s="221"/>
      <c r="BP11" s="222"/>
      <c r="BQ11" s="19">
        <f t="shared" si="42"/>
        <v>42709</v>
      </c>
      <c r="BR11" s="25">
        <f t="shared" si="43"/>
        <v>5</v>
      </c>
      <c r="BS11" s="26" t="b">
        <f t="shared" si="44"/>
        <v>0</v>
      </c>
      <c r="BT11" s="27" t="b">
        <f t="shared" si="45"/>
        <v>0</v>
      </c>
      <c r="BU11" s="221"/>
      <c r="BV11" s="222"/>
      <c r="BW11" s="5"/>
      <c r="BX11" s="15" t="s">
        <v>5</v>
      </c>
      <c r="BY11" s="16">
        <f>DATE(AN,5,8)</f>
        <v>42498</v>
      </c>
    </row>
    <row r="12" spans="1:77" ht="17.25" customHeight="1">
      <c r="A12" s="35">
        <v>6</v>
      </c>
      <c r="B12" s="19">
        <f t="shared" si="0"/>
        <v>42375</v>
      </c>
      <c r="C12" s="25">
        <f t="shared" si="1"/>
        <v>6</v>
      </c>
      <c r="D12" s="26" t="b">
        <f t="shared" si="2"/>
        <v>0</v>
      </c>
      <c r="E12" s="27" t="b">
        <f t="shared" si="3"/>
        <v>0</v>
      </c>
      <c r="F12" s="221"/>
      <c r="G12" s="222"/>
      <c r="H12" s="19">
        <f t="shared" si="46"/>
        <v>42406</v>
      </c>
      <c r="I12" s="25">
        <f t="shared" si="4"/>
        <v>6</v>
      </c>
      <c r="J12" s="26" t="b">
        <f t="shared" si="5"/>
        <v>1</v>
      </c>
      <c r="K12" s="27" t="b">
        <f t="shared" si="6"/>
        <v>1</v>
      </c>
      <c r="L12" s="221"/>
      <c r="M12" s="222"/>
      <c r="N12" s="19">
        <f t="shared" si="47"/>
        <v>42435</v>
      </c>
      <c r="O12" s="25">
        <f t="shared" si="7"/>
        <v>6</v>
      </c>
      <c r="P12" s="26" t="b">
        <f t="shared" si="8"/>
        <v>1</v>
      </c>
      <c r="Q12" s="27" t="b">
        <f t="shared" si="9"/>
        <v>1</v>
      </c>
      <c r="R12" s="221"/>
      <c r="S12" s="222"/>
      <c r="T12" s="19">
        <f t="shared" si="10"/>
        <v>42466</v>
      </c>
      <c r="U12" s="25">
        <f t="shared" si="11"/>
        <v>6</v>
      </c>
      <c r="V12" s="26" t="b">
        <f t="shared" si="12"/>
        <v>0</v>
      </c>
      <c r="W12" s="27" t="b">
        <f t="shared" si="13"/>
        <v>0</v>
      </c>
      <c r="X12" s="226"/>
      <c r="Y12" s="227"/>
      <c r="Z12" s="19">
        <f t="shared" si="14"/>
        <v>42496</v>
      </c>
      <c r="AA12" s="25">
        <f t="shared" si="15"/>
        <v>6</v>
      </c>
      <c r="AB12" s="26" t="b">
        <f t="shared" si="16"/>
        <v>0</v>
      </c>
      <c r="AC12" s="27" t="b">
        <f t="shared" si="17"/>
        <v>0</v>
      </c>
      <c r="AD12" s="226"/>
      <c r="AE12" s="227"/>
      <c r="AF12" s="19">
        <f t="shared" si="18"/>
        <v>42527</v>
      </c>
      <c r="AG12" s="25">
        <f t="shared" si="19"/>
        <v>6</v>
      </c>
      <c r="AH12" s="26" t="b">
        <f t="shared" si="20"/>
        <v>0</v>
      </c>
      <c r="AI12" s="27" t="b">
        <f t="shared" si="21"/>
        <v>0</v>
      </c>
      <c r="AJ12" s="226"/>
      <c r="AK12" s="227"/>
      <c r="AL12" s="24">
        <v>6</v>
      </c>
      <c r="AM12" s="19">
        <f t="shared" si="22"/>
        <v>42557</v>
      </c>
      <c r="AN12" s="25">
        <f t="shared" si="23"/>
        <v>6</v>
      </c>
      <c r="AO12" s="26" t="b">
        <f t="shared" si="24"/>
        <v>0</v>
      </c>
      <c r="AP12" s="27" t="b">
        <f t="shared" si="25"/>
        <v>0</v>
      </c>
      <c r="AQ12" s="221"/>
      <c r="AR12" s="222"/>
      <c r="AS12" s="19">
        <f t="shared" si="26"/>
        <v>42588</v>
      </c>
      <c r="AT12" s="25">
        <f t="shared" si="27"/>
        <v>6</v>
      </c>
      <c r="AU12" s="26" t="b">
        <f t="shared" si="28"/>
        <v>1</v>
      </c>
      <c r="AV12" s="27" t="b">
        <f t="shared" si="29"/>
        <v>1</v>
      </c>
      <c r="AW12" s="221"/>
      <c r="AX12" s="222"/>
      <c r="AY12" s="19">
        <f t="shared" si="30"/>
        <v>42619</v>
      </c>
      <c r="AZ12" s="25">
        <f t="shared" si="31"/>
        <v>6</v>
      </c>
      <c r="BA12" s="26" t="b">
        <f t="shared" si="32"/>
        <v>0</v>
      </c>
      <c r="BB12" s="27" t="b">
        <f t="shared" si="33"/>
        <v>0</v>
      </c>
      <c r="BC12" s="221"/>
      <c r="BD12" s="222"/>
      <c r="BE12" s="19">
        <f t="shared" si="34"/>
        <v>42649</v>
      </c>
      <c r="BF12" s="25">
        <f t="shared" si="35"/>
        <v>6</v>
      </c>
      <c r="BG12" s="26" t="b">
        <f t="shared" si="36"/>
        <v>0</v>
      </c>
      <c r="BH12" s="27" t="b">
        <f t="shared" si="37"/>
        <v>0</v>
      </c>
      <c r="BI12" s="221"/>
      <c r="BJ12" s="222"/>
      <c r="BK12" s="19">
        <f t="shared" si="38"/>
        <v>42680</v>
      </c>
      <c r="BL12" s="25">
        <f t="shared" si="39"/>
        <v>6</v>
      </c>
      <c r="BM12" s="26" t="b">
        <f t="shared" si="40"/>
        <v>1</v>
      </c>
      <c r="BN12" s="27" t="b">
        <f t="shared" si="41"/>
        <v>1</v>
      </c>
      <c r="BO12" s="221"/>
      <c r="BP12" s="222"/>
      <c r="BQ12" s="19">
        <f t="shared" si="42"/>
        <v>42710</v>
      </c>
      <c r="BR12" s="25">
        <f t="shared" si="43"/>
        <v>6</v>
      </c>
      <c r="BS12" s="26" t="b">
        <f t="shared" si="44"/>
        <v>0</v>
      </c>
      <c r="BT12" s="27" t="b">
        <f t="shared" si="45"/>
        <v>0</v>
      </c>
      <c r="BU12" s="221"/>
      <c r="BV12" s="222"/>
      <c r="BW12" s="5"/>
      <c r="BX12" s="15" t="s">
        <v>6</v>
      </c>
      <c r="BY12" s="16">
        <f>Pâques+39</f>
        <v>42495</v>
      </c>
    </row>
    <row r="13" spans="1:77" ht="17.25" customHeight="1">
      <c r="A13" s="35">
        <v>7</v>
      </c>
      <c r="B13" s="19">
        <f t="shared" si="0"/>
        <v>42376</v>
      </c>
      <c r="C13" s="25">
        <f t="shared" si="1"/>
        <v>7</v>
      </c>
      <c r="D13" s="26" t="b">
        <f t="shared" si="2"/>
        <v>0</v>
      </c>
      <c r="E13" s="27" t="b">
        <f t="shared" si="3"/>
        <v>0</v>
      </c>
      <c r="F13" s="221"/>
      <c r="G13" s="222"/>
      <c r="H13" s="19">
        <f t="shared" si="46"/>
        <v>42407</v>
      </c>
      <c r="I13" s="25">
        <f t="shared" si="4"/>
        <v>7</v>
      </c>
      <c r="J13" s="26" t="b">
        <f t="shared" si="5"/>
        <v>1</v>
      </c>
      <c r="K13" s="27" t="b">
        <f t="shared" si="6"/>
        <v>1</v>
      </c>
      <c r="L13" s="221"/>
      <c r="M13" s="222"/>
      <c r="N13" s="19">
        <f t="shared" si="47"/>
        <v>42436</v>
      </c>
      <c r="O13" s="25">
        <f t="shared" si="7"/>
        <v>7</v>
      </c>
      <c r="P13" s="26" t="b">
        <f t="shared" si="8"/>
        <v>0</v>
      </c>
      <c r="Q13" s="27" t="b">
        <f t="shared" si="9"/>
        <v>0</v>
      </c>
      <c r="R13" s="221"/>
      <c r="S13" s="222"/>
      <c r="T13" s="19">
        <f t="shared" si="10"/>
        <v>42467</v>
      </c>
      <c r="U13" s="25">
        <f t="shared" si="11"/>
        <v>7</v>
      </c>
      <c r="V13" s="26" t="b">
        <f t="shared" si="12"/>
        <v>0</v>
      </c>
      <c r="W13" s="27" t="b">
        <f t="shared" si="13"/>
        <v>0</v>
      </c>
      <c r="X13" s="226"/>
      <c r="Y13" s="227"/>
      <c r="Z13" s="19">
        <f t="shared" si="14"/>
        <v>42497</v>
      </c>
      <c r="AA13" s="25">
        <f t="shared" si="15"/>
        <v>7</v>
      </c>
      <c r="AB13" s="26" t="b">
        <f t="shared" si="16"/>
        <v>1</v>
      </c>
      <c r="AC13" s="27" t="b">
        <f t="shared" si="17"/>
        <v>1</v>
      </c>
      <c r="AD13" s="226"/>
      <c r="AE13" s="227"/>
      <c r="AF13" s="19">
        <f t="shared" si="18"/>
        <v>42528</v>
      </c>
      <c r="AG13" s="25">
        <f t="shared" si="19"/>
        <v>7</v>
      </c>
      <c r="AH13" s="26" t="b">
        <f t="shared" si="20"/>
        <v>0</v>
      </c>
      <c r="AI13" s="27" t="b">
        <f t="shared" si="21"/>
        <v>0</v>
      </c>
      <c r="AJ13" s="226"/>
      <c r="AK13" s="227"/>
      <c r="AL13" s="24">
        <v>7</v>
      </c>
      <c r="AM13" s="19">
        <f t="shared" si="22"/>
        <v>42558</v>
      </c>
      <c r="AN13" s="25">
        <f t="shared" si="23"/>
        <v>7</v>
      </c>
      <c r="AO13" s="26" t="b">
        <f t="shared" si="24"/>
        <v>0</v>
      </c>
      <c r="AP13" s="27" t="b">
        <f t="shared" si="25"/>
        <v>0</v>
      </c>
      <c r="AQ13" s="221"/>
      <c r="AR13" s="222"/>
      <c r="AS13" s="19">
        <f t="shared" si="26"/>
        <v>42589</v>
      </c>
      <c r="AT13" s="25">
        <f t="shared" si="27"/>
        <v>7</v>
      </c>
      <c r="AU13" s="26" t="b">
        <f t="shared" si="28"/>
        <v>1</v>
      </c>
      <c r="AV13" s="27" t="b">
        <f t="shared" si="29"/>
        <v>1</v>
      </c>
      <c r="AW13" s="221"/>
      <c r="AX13" s="222"/>
      <c r="AY13" s="19">
        <f t="shared" si="30"/>
        <v>42620</v>
      </c>
      <c r="AZ13" s="25">
        <f t="shared" si="31"/>
        <v>7</v>
      </c>
      <c r="BA13" s="26" t="b">
        <f t="shared" si="32"/>
        <v>0</v>
      </c>
      <c r="BB13" s="27" t="b">
        <f t="shared" si="33"/>
        <v>0</v>
      </c>
      <c r="BC13" s="221"/>
      <c r="BD13" s="222"/>
      <c r="BE13" s="19">
        <f t="shared" si="34"/>
        <v>42650</v>
      </c>
      <c r="BF13" s="25">
        <f t="shared" si="35"/>
        <v>7</v>
      </c>
      <c r="BG13" s="26" t="b">
        <f t="shared" si="36"/>
        <v>0</v>
      </c>
      <c r="BH13" s="27" t="b">
        <f t="shared" si="37"/>
        <v>0</v>
      </c>
      <c r="BI13" s="221"/>
      <c r="BJ13" s="222"/>
      <c r="BK13" s="19">
        <f t="shared" si="38"/>
        <v>42681</v>
      </c>
      <c r="BL13" s="25">
        <f t="shared" si="39"/>
        <v>7</v>
      </c>
      <c r="BM13" s="26" t="b">
        <f t="shared" si="40"/>
        <v>0</v>
      </c>
      <c r="BN13" s="27" t="b">
        <f t="shared" si="41"/>
        <v>0</v>
      </c>
      <c r="BO13" s="221"/>
      <c r="BP13" s="222"/>
      <c r="BQ13" s="19">
        <f t="shared" si="42"/>
        <v>42711</v>
      </c>
      <c r="BR13" s="25">
        <f t="shared" si="43"/>
        <v>7</v>
      </c>
      <c r="BS13" s="26" t="b">
        <f t="shared" si="44"/>
        <v>0</v>
      </c>
      <c r="BT13" s="27" t="b">
        <f t="shared" si="45"/>
        <v>0</v>
      </c>
      <c r="BU13" s="221"/>
      <c r="BV13" s="222"/>
      <c r="BW13" s="5"/>
      <c r="BX13" s="15" t="s">
        <v>7</v>
      </c>
      <c r="BY13" s="16">
        <f>Pâques+49</f>
        <v>42505</v>
      </c>
    </row>
    <row r="14" spans="1:77" ht="17.25" customHeight="1">
      <c r="A14" s="35">
        <v>8</v>
      </c>
      <c r="B14" s="19">
        <f t="shared" si="0"/>
        <v>42377</v>
      </c>
      <c r="C14" s="25">
        <f t="shared" si="1"/>
        <v>8</v>
      </c>
      <c r="D14" s="26" t="b">
        <f t="shared" si="2"/>
        <v>0</v>
      </c>
      <c r="E14" s="27" t="b">
        <f t="shared" si="3"/>
        <v>0</v>
      </c>
      <c r="F14" s="221"/>
      <c r="G14" s="222"/>
      <c r="H14" s="19">
        <f t="shared" si="46"/>
        <v>42408</v>
      </c>
      <c r="I14" s="25">
        <f t="shared" si="4"/>
        <v>8</v>
      </c>
      <c r="J14" s="26" t="b">
        <f t="shared" si="5"/>
        <v>0</v>
      </c>
      <c r="K14" s="27" t="b">
        <f t="shared" si="6"/>
        <v>0</v>
      </c>
      <c r="L14" s="221"/>
      <c r="M14" s="222"/>
      <c r="N14" s="19">
        <f t="shared" si="47"/>
        <v>42437</v>
      </c>
      <c r="O14" s="25">
        <f t="shared" si="7"/>
        <v>8</v>
      </c>
      <c r="P14" s="26" t="b">
        <f t="shared" si="8"/>
        <v>0</v>
      </c>
      <c r="Q14" s="27" t="b">
        <f t="shared" si="9"/>
        <v>0</v>
      </c>
      <c r="R14" s="221"/>
      <c r="S14" s="222"/>
      <c r="T14" s="19">
        <f t="shared" si="10"/>
        <v>42468</v>
      </c>
      <c r="U14" s="25">
        <f t="shared" si="11"/>
        <v>8</v>
      </c>
      <c r="V14" s="26" t="b">
        <f t="shared" si="12"/>
        <v>0</v>
      </c>
      <c r="W14" s="27" t="b">
        <f t="shared" si="13"/>
        <v>0</v>
      </c>
      <c r="X14" s="226"/>
      <c r="Y14" s="227"/>
      <c r="Z14" s="19">
        <f t="shared" si="14"/>
        <v>42498</v>
      </c>
      <c r="AA14" s="25">
        <f t="shared" si="15"/>
        <v>8</v>
      </c>
      <c r="AB14" s="26" t="b">
        <f t="shared" si="16"/>
        <v>1</v>
      </c>
      <c r="AC14" s="27" t="b">
        <f t="shared" si="17"/>
        <v>1</v>
      </c>
      <c r="AD14" s="226"/>
      <c r="AE14" s="227"/>
      <c r="AF14" s="19">
        <f t="shared" si="18"/>
        <v>42529</v>
      </c>
      <c r="AG14" s="25">
        <f t="shared" si="19"/>
        <v>8</v>
      </c>
      <c r="AH14" s="26" t="b">
        <f t="shared" si="20"/>
        <v>0</v>
      </c>
      <c r="AI14" s="27" t="b">
        <f t="shared" si="21"/>
        <v>0</v>
      </c>
      <c r="AJ14" s="226"/>
      <c r="AK14" s="227"/>
      <c r="AL14" s="24">
        <v>8</v>
      </c>
      <c r="AM14" s="19">
        <f t="shared" si="22"/>
        <v>42559</v>
      </c>
      <c r="AN14" s="25">
        <f t="shared" si="23"/>
        <v>8</v>
      </c>
      <c r="AO14" s="26" t="b">
        <f t="shared" si="24"/>
        <v>0</v>
      </c>
      <c r="AP14" s="27" t="b">
        <f t="shared" si="25"/>
        <v>0</v>
      </c>
      <c r="AQ14" s="221"/>
      <c r="AR14" s="222"/>
      <c r="AS14" s="19">
        <f t="shared" si="26"/>
        <v>42590</v>
      </c>
      <c r="AT14" s="25">
        <f t="shared" si="27"/>
        <v>8</v>
      </c>
      <c r="AU14" s="26" t="b">
        <f t="shared" si="28"/>
        <v>0</v>
      </c>
      <c r="AV14" s="27" t="b">
        <f t="shared" si="29"/>
        <v>0</v>
      </c>
      <c r="AW14" s="221"/>
      <c r="AX14" s="222"/>
      <c r="AY14" s="19">
        <f t="shared" si="30"/>
        <v>42621</v>
      </c>
      <c r="AZ14" s="25">
        <f t="shared" si="31"/>
        <v>8</v>
      </c>
      <c r="BA14" s="26" t="b">
        <f t="shared" si="32"/>
        <v>0</v>
      </c>
      <c r="BB14" s="27" t="b">
        <f t="shared" si="33"/>
        <v>0</v>
      </c>
      <c r="BC14" s="221"/>
      <c r="BD14" s="222"/>
      <c r="BE14" s="19">
        <f t="shared" si="34"/>
        <v>42651</v>
      </c>
      <c r="BF14" s="25">
        <f t="shared" si="35"/>
        <v>8</v>
      </c>
      <c r="BG14" s="26" t="b">
        <f t="shared" si="36"/>
        <v>1</v>
      </c>
      <c r="BH14" s="27" t="b">
        <f t="shared" si="37"/>
        <v>1</v>
      </c>
      <c r="BI14" s="221"/>
      <c r="BJ14" s="222"/>
      <c r="BK14" s="19">
        <f t="shared" si="38"/>
        <v>42682</v>
      </c>
      <c r="BL14" s="25">
        <f t="shared" si="39"/>
        <v>8</v>
      </c>
      <c r="BM14" s="26" t="b">
        <f t="shared" si="40"/>
        <v>0</v>
      </c>
      <c r="BN14" s="27" t="b">
        <f t="shared" si="41"/>
        <v>0</v>
      </c>
      <c r="BO14" s="221"/>
      <c r="BP14" s="222"/>
      <c r="BQ14" s="19">
        <f t="shared" si="42"/>
        <v>42712</v>
      </c>
      <c r="BR14" s="25">
        <f t="shared" si="43"/>
        <v>8</v>
      </c>
      <c r="BS14" s="26" t="b">
        <f t="shared" si="44"/>
        <v>0</v>
      </c>
      <c r="BT14" s="27" t="b">
        <f t="shared" si="45"/>
        <v>0</v>
      </c>
      <c r="BU14" s="221"/>
      <c r="BV14" s="222"/>
      <c r="BW14" s="5"/>
      <c r="BX14" s="15" t="s">
        <v>8</v>
      </c>
      <c r="BY14" s="16">
        <f>Pâques+50</f>
        <v>42506</v>
      </c>
    </row>
    <row r="15" spans="1:77" ht="17.25" customHeight="1">
      <c r="A15" s="35">
        <v>9</v>
      </c>
      <c r="B15" s="19">
        <f t="shared" si="0"/>
        <v>42378</v>
      </c>
      <c r="C15" s="25">
        <f t="shared" si="1"/>
        <v>9</v>
      </c>
      <c r="D15" s="26" t="b">
        <f t="shared" si="2"/>
        <v>1</v>
      </c>
      <c r="E15" s="27" t="b">
        <f t="shared" si="3"/>
        <v>1</v>
      </c>
      <c r="F15" s="221"/>
      <c r="G15" s="222"/>
      <c r="H15" s="19">
        <f t="shared" si="46"/>
        <v>42409</v>
      </c>
      <c r="I15" s="25">
        <f t="shared" si="4"/>
        <v>9</v>
      </c>
      <c r="J15" s="26" t="b">
        <f t="shared" si="5"/>
        <v>0</v>
      </c>
      <c r="K15" s="27" t="b">
        <f t="shared" si="6"/>
        <v>0</v>
      </c>
      <c r="L15" s="221"/>
      <c r="M15" s="222"/>
      <c r="N15" s="19">
        <f t="shared" si="47"/>
        <v>42438</v>
      </c>
      <c r="O15" s="25">
        <f t="shared" si="7"/>
        <v>9</v>
      </c>
      <c r="P15" s="26" t="b">
        <f t="shared" si="8"/>
        <v>0</v>
      </c>
      <c r="Q15" s="27" t="b">
        <f t="shared" si="9"/>
        <v>0</v>
      </c>
      <c r="R15" s="221"/>
      <c r="S15" s="222"/>
      <c r="T15" s="19">
        <f t="shared" si="10"/>
        <v>42469</v>
      </c>
      <c r="U15" s="25">
        <f t="shared" si="11"/>
        <v>9</v>
      </c>
      <c r="V15" s="26" t="b">
        <f t="shared" si="12"/>
        <v>1</v>
      </c>
      <c r="W15" s="27" t="b">
        <f t="shared" si="13"/>
        <v>1</v>
      </c>
      <c r="X15" s="226"/>
      <c r="Y15" s="227"/>
      <c r="Z15" s="19">
        <f t="shared" si="14"/>
        <v>42499</v>
      </c>
      <c r="AA15" s="25">
        <f t="shared" si="15"/>
        <v>9</v>
      </c>
      <c r="AB15" s="26" t="b">
        <f t="shared" si="16"/>
        <v>0</v>
      </c>
      <c r="AC15" s="27" t="b">
        <f t="shared" si="17"/>
        <v>0</v>
      </c>
      <c r="AD15" s="226"/>
      <c r="AE15" s="227"/>
      <c r="AF15" s="19">
        <f t="shared" si="18"/>
        <v>42530</v>
      </c>
      <c r="AG15" s="25">
        <f t="shared" si="19"/>
        <v>9</v>
      </c>
      <c r="AH15" s="26" t="b">
        <f t="shared" si="20"/>
        <v>0</v>
      </c>
      <c r="AI15" s="27" t="b">
        <f t="shared" si="21"/>
        <v>0</v>
      </c>
      <c r="AJ15" s="226"/>
      <c r="AK15" s="227"/>
      <c r="AL15" s="24">
        <v>9</v>
      </c>
      <c r="AM15" s="19">
        <f t="shared" si="22"/>
        <v>42560</v>
      </c>
      <c r="AN15" s="25">
        <f t="shared" si="23"/>
        <v>9</v>
      </c>
      <c r="AO15" s="26" t="b">
        <f t="shared" si="24"/>
        <v>1</v>
      </c>
      <c r="AP15" s="27" t="b">
        <f t="shared" si="25"/>
        <v>1</v>
      </c>
      <c r="AQ15" s="221"/>
      <c r="AR15" s="222"/>
      <c r="AS15" s="19">
        <f t="shared" si="26"/>
        <v>42591</v>
      </c>
      <c r="AT15" s="25">
        <f t="shared" si="27"/>
        <v>9</v>
      </c>
      <c r="AU15" s="26" t="b">
        <f t="shared" si="28"/>
        <v>0</v>
      </c>
      <c r="AV15" s="27" t="b">
        <f t="shared" si="29"/>
        <v>0</v>
      </c>
      <c r="AW15" s="221"/>
      <c r="AX15" s="222"/>
      <c r="AY15" s="19">
        <f t="shared" si="30"/>
        <v>42622</v>
      </c>
      <c r="AZ15" s="25">
        <f t="shared" si="31"/>
        <v>9</v>
      </c>
      <c r="BA15" s="26" t="b">
        <f t="shared" si="32"/>
        <v>0</v>
      </c>
      <c r="BB15" s="27" t="b">
        <f t="shared" si="33"/>
        <v>0</v>
      </c>
      <c r="BC15" s="221"/>
      <c r="BD15" s="222"/>
      <c r="BE15" s="19">
        <f t="shared" si="34"/>
        <v>42652</v>
      </c>
      <c r="BF15" s="25">
        <f t="shared" si="35"/>
        <v>9</v>
      </c>
      <c r="BG15" s="26" t="b">
        <f t="shared" si="36"/>
        <v>1</v>
      </c>
      <c r="BH15" s="27" t="b">
        <f t="shared" si="37"/>
        <v>1</v>
      </c>
      <c r="BI15" s="221"/>
      <c r="BJ15" s="222"/>
      <c r="BK15" s="19">
        <f t="shared" si="38"/>
        <v>42683</v>
      </c>
      <c r="BL15" s="25">
        <f t="shared" si="39"/>
        <v>9</v>
      </c>
      <c r="BM15" s="26" t="b">
        <f t="shared" si="40"/>
        <v>0</v>
      </c>
      <c r="BN15" s="27" t="b">
        <f t="shared" si="41"/>
        <v>0</v>
      </c>
      <c r="BO15" s="221"/>
      <c r="BP15" s="222"/>
      <c r="BQ15" s="19">
        <f t="shared" si="42"/>
        <v>42713</v>
      </c>
      <c r="BR15" s="25">
        <f t="shared" si="43"/>
        <v>9</v>
      </c>
      <c r="BS15" s="26" t="b">
        <f t="shared" si="44"/>
        <v>0</v>
      </c>
      <c r="BT15" s="27" t="b">
        <f t="shared" si="45"/>
        <v>0</v>
      </c>
      <c r="BU15" s="221"/>
      <c r="BV15" s="222"/>
      <c r="BW15" s="5"/>
      <c r="BX15" s="15" t="s">
        <v>9</v>
      </c>
      <c r="BY15" s="16">
        <f>DATE(AN,7,14)</f>
        <v>42565</v>
      </c>
    </row>
    <row r="16" spans="1:77" ht="17.25" customHeight="1">
      <c r="A16" s="35">
        <v>10</v>
      </c>
      <c r="B16" s="19">
        <f t="shared" si="0"/>
        <v>42379</v>
      </c>
      <c r="C16" s="25">
        <f t="shared" si="1"/>
        <v>10</v>
      </c>
      <c r="D16" s="26" t="b">
        <f t="shared" si="2"/>
        <v>1</v>
      </c>
      <c r="E16" s="27" t="b">
        <f t="shared" si="3"/>
        <v>1</v>
      </c>
      <c r="F16" s="221"/>
      <c r="G16" s="222"/>
      <c r="H16" s="19">
        <f t="shared" si="46"/>
        <v>42410</v>
      </c>
      <c r="I16" s="25">
        <f t="shared" si="4"/>
        <v>10</v>
      </c>
      <c r="J16" s="26" t="b">
        <f t="shared" si="5"/>
        <v>0</v>
      </c>
      <c r="K16" s="27" t="b">
        <f t="shared" si="6"/>
        <v>0</v>
      </c>
      <c r="L16" s="221"/>
      <c r="M16" s="222"/>
      <c r="N16" s="19">
        <f t="shared" si="47"/>
        <v>42439</v>
      </c>
      <c r="O16" s="25">
        <f t="shared" si="7"/>
        <v>10</v>
      </c>
      <c r="P16" s="26" t="b">
        <f t="shared" si="8"/>
        <v>0</v>
      </c>
      <c r="Q16" s="27" t="b">
        <f t="shared" si="9"/>
        <v>0</v>
      </c>
      <c r="R16" s="221"/>
      <c r="S16" s="222"/>
      <c r="T16" s="19">
        <f t="shared" si="10"/>
        <v>42470</v>
      </c>
      <c r="U16" s="25">
        <f t="shared" si="11"/>
        <v>10</v>
      </c>
      <c r="V16" s="26" t="b">
        <f t="shared" si="12"/>
        <v>1</v>
      </c>
      <c r="W16" s="27" t="b">
        <f t="shared" si="13"/>
        <v>1</v>
      </c>
      <c r="X16" s="226"/>
      <c r="Y16" s="227"/>
      <c r="Z16" s="19">
        <f t="shared" si="14"/>
        <v>42500</v>
      </c>
      <c r="AA16" s="25">
        <f t="shared" si="15"/>
        <v>10</v>
      </c>
      <c r="AB16" s="26" t="b">
        <f t="shared" si="16"/>
        <v>0</v>
      </c>
      <c r="AC16" s="27" t="b">
        <f t="shared" si="17"/>
        <v>0</v>
      </c>
      <c r="AD16" s="226"/>
      <c r="AE16" s="227"/>
      <c r="AF16" s="19">
        <f t="shared" si="18"/>
        <v>42531</v>
      </c>
      <c r="AG16" s="25">
        <f t="shared" si="19"/>
        <v>10</v>
      </c>
      <c r="AH16" s="26" t="b">
        <f t="shared" si="20"/>
        <v>0</v>
      </c>
      <c r="AI16" s="27" t="b">
        <f t="shared" si="21"/>
        <v>0</v>
      </c>
      <c r="AJ16" s="226"/>
      <c r="AK16" s="227"/>
      <c r="AL16" s="24">
        <v>10</v>
      </c>
      <c r="AM16" s="19">
        <f t="shared" si="22"/>
        <v>42561</v>
      </c>
      <c r="AN16" s="25">
        <f t="shared" si="23"/>
        <v>10</v>
      </c>
      <c r="AO16" s="26" t="b">
        <f t="shared" si="24"/>
        <v>1</v>
      </c>
      <c r="AP16" s="27" t="b">
        <f t="shared" si="25"/>
        <v>1</v>
      </c>
      <c r="AQ16" s="221"/>
      <c r="AR16" s="222"/>
      <c r="AS16" s="19">
        <f t="shared" si="26"/>
        <v>42592</v>
      </c>
      <c r="AT16" s="25">
        <f t="shared" si="27"/>
        <v>10</v>
      </c>
      <c r="AU16" s="26" t="b">
        <f t="shared" si="28"/>
        <v>0</v>
      </c>
      <c r="AV16" s="27" t="b">
        <f t="shared" si="29"/>
        <v>0</v>
      </c>
      <c r="AW16" s="221"/>
      <c r="AX16" s="222"/>
      <c r="AY16" s="19">
        <f t="shared" si="30"/>
        <v>42623</v>
      </c>
      <c r="AZ16" s="25">
        <f t="shared" si="31"/>
        <v>10</v>
      </c>
      <c r="BA16" s="26" t="b">
        <f t="shared" si="32"/>
        <v>1</v>
      </c>
      <c r="BB16" s="27" t="b">
        <f t="shared" si="33"/>
        <v>1</v>
      </c>
      <c r="BC16" s="221"/>
      <c r="BD16" s="222"/>
      <c r="BE16" s="19">
        <f t="shared" si="34"/>
        <v>42653</v>
      </c>
      <c r="BF16" s="25">
        <f t="shared" si="35"/>
        <v>10</v>
      </c>
      <c r="BG16" s="26" t="b">
        <f t="shared" si="36"/>
        <v>0</v>
      </c>
      <c r="BH16" s="27" t="b">
        <f t="shared" si="37"/>
        <v>0</v>
      </c>
      <c r="BI16" s="221"/>
      <c r="BJ16" s="222"/>
      <c r="BK16" s="19">
        <f t="shared" si="38"/>
        <v>42684</v>
      </c>
      <c r="BL16" s="25">
        <f t="shared" si="39"/>
        <v>10</v>
      </c>
      <c r="BM16" s="26" t="b">
        <f t="shared" si="40"/>
        <v>0</v>
      </c>
      <c r="BN16" s="27" t="b">
        <f t="shared" si="41"/>
        <v>0</v>
      </c>
      <c r="BO16" s="221"/>
      <c r="BP16" s="222"/>
      <c r="BQ16" s="19">
        <f t="shared" si="42"/>
        <v>42714</v>
      </c>
      <c r="BR16" s="25">
        <f t="shared" si="43"/>
        <v>10</v>
      </c>
      <c r="BS16" s="26" t="b">
        <f t="shared" si="44"/>
        <v>1</v>
      </c>
      <c r="BT16" s="27" t="b">
        <f t="shared" si="45"/>
        <v>1</v>
      </c>
      <c r="BU16" s="221"/>
      <c r="BV16" s="222"/>
      <c r="BW16" s="5"/>
      <c r="BX16" s="15" t="s">
        <v>10</v>
      </c>
      <c r="BY16" s="16">
        <f>DATE(AN,8,15)</f>
        <v>42597</v>
      </c>
    </row>
    <row r="17" spans="1:78" ht="17.25" customHeight="1">
      <c r="A17" s="35">
        <v>11</v>
      </c>
      <c r="B17" s="19">
        <f t="shared" si="0"/>
        <v>42380</v>
      </c>
      <c r="C17" s="25">
        <f t="shared" si="1"/>
        <v>11</v>
      </c>
      <c r="D17" s="26" t="b">
        <f t="shared" si="2"/>
        <v>0</v>
      </c>
      <c r="E17" s="27" t="b">
        <f t="shared" si="3"/>
        <v>0</v>
      </c>
      <c r="F17" s="221"/>
      <c r="G17" s="222"/>
      <c r="H17" s="19">
        <f t="shared" si="46"/>
        <v>42411</v>
      </c>
      <c r="I17" s="25">
        <f t="shared" si="4"/>
        <v>11</v>
      </c>
      <c r="J17" s="26" t="b">
        <f t="shared" si="5"/>
        <v>0</v>
      </c>
      <c r="K17" s="27" t="b">
        <f t="shared" si="6"/>
        <v>0</v>
      </c>
      <c r="L17" s="221"/>
      <c r="M17" s="222"/>
      <c r="N17" s="19">
        <f t="shared" si="47"/>
        <v>42440</v>
      </c>
      <c r="O17" s="25">
        <f t="shared" si="7"/>
        <v>11</v>
      </c>
      <c r="P17" s="26" t="b">
        <f t="shared" si="8"/>
        <v>0</v>
      </c>
      <c r="Q17" s="27" t="b">
        <f t="shared" si="9"/>
        <v>0</v>
      </c>
      <c r="R17" s="221"/>
      <c r="S17" s="222"/>
      <c r="T17" s="19">
        <f t="shared" si="10"/>
        <v>42471</v>
      </c>
      <c r="U17" s="25">
        <f t="shared" si="11"/>
        <v>11</v>
      </c>
      <c r="V17" s="26" t="b">
        <f t="shared" si="12"/>
        <v>0</v>
      </c>
      <c r="W17" s="27" t="b">
        <f t="shared" si="13"/>
        <v>0</v>
      </c>
      <c r="X17" s="226"/>
      <c r="Y17" s="227"/>
      <c r="Z17" s="19">
        <f t="shared" si="14"/>
        <v>42501</v>
      </c>
      <c r="AA17" s="25">
        <f t="shared" si="15"/>
        <v>11</v>
      </c>
      <c r="AB17" s="26" t="b">
        <f t="shared" si="16"/>
        <v>0</v>
      </c>
      <c r="AC17" s="27" t="b">
        <f t="shared" si="17"/>
        <v>0</v>
      </c>
      <c r="AD17" s="226"/>
      <c r="AE17" s="227"/>
      <c r="AF17" s="19">
        <f t="shared" si="18"/>
        <v>42532</v>
      </c>
      <c r="AG17" s="25">
        <f t="shared" si="19"/>
        <v>11</v>
      </c>
      <c r="AH17" s="26" t="b">
        <f t="shared" si="20"/>
        <v>1</v>
      </c>
      <c r="AI17" s="27" t="b">
        <f t="shared" si="21"/>
        <v>1</v>
      </c>
      <c r="AJ17" s="226"/>
      <c r="AK17" s="227"/>
      <c r="AL17" s="24">
        <v>11</v>
      </c>
      <c r="AM17" s="19">
        <f t="shared" si="22"/>
        <v>42562</v>
      </c>
      <c r="AN17" s="25">
        <f t="shared" si="23"/>
        <v>11</v>
      </c>
      <c r="AO17" s="26" t="b">
        <f t="shared" si="24"/>
        <v>0</v>
      </c>
      <c r="AP17" s="27" t="b">
        <f t="shared" si="25"/>
        <v>0</v>
      </c>
      <c r="AQ17" s="221"/>
      <c r="AR17" s="222"/>
      <c r="AS17" s="19">
        <f t="shared" si="26"/>
        <v>42593</v>
      </c>
      <c r="AT17" s="25">
        <f t="shared" si="27"/>
        <v>11</v>
      </c>
      <c r="AU17" s="26" t="b">
        <f t="shared" si="28"/>
        <v>0</v>
      </c>
      <c r="AV17" s="27" t="b">
        <f t="shared" si="29"/>
        <v>0</v>
      </c>
      <c r="AW17" s="221"/>
      <c r="AX17" s="222"/>
      <c r="AY17" s="19">
        <f t="shared" si="30"/>
        <v>42624</v>
      </c>
      <c r="AZ17" s="25">
        <f t="shared" si="31"/>
        <v>11</v>
      </c>
      <c r="BA17" s="26" t="b">
        <f t="shared" si="32"/>
        <v>1</v>
      </c>
      <c r="BB17" s="27" t="b">
        <f t="shared" si="33"/>
        <v>1</v>
      </c>
      <c r="BC17" s="221"/>
      <c r="BD17" s="222"/>
      <c r="BE17" s="19">
        <f t="shared" si="34"/>
        <v>42654</v>
      </c>
      <c r="BF17" s="25">
        <f t="shared" si="35"/>
        <v>11</v>
      </c>
      <c r="BG17" s="26" t="b">
        <f t="shared" si="36"/>
        <v>0</v>
      </c>
      <c r="BH17" s="27" t="b">
        <f t="shared" si="37"/>
        <v>0</v>
      </c>
      <c r="BI17" s="221"/>
      <c r="BJ17" s="222"/>
      <c r="BK17" s="19">
        <f t="shared" si="38"/>
        <v>42685</v>
      </c>
      <c r="BL17" s="25">
        <f t="shared" si="39"/>
        <v>11</v>
      </c>
      <c r="BM17" s="26" t="b">
        <f t="shared" si="40"/>
        <v>0</v>
      </c>
      <c r="BN17" s="27" t="b">
        <f t="shared" si="41"/>
        <v>1</v>
      </c>
      <c r="BO17" s="221"/>
      <c r="BP17" s="222"/>
      <c r="BQ17" s="19">
        <f t="shared" si="42"/>
        <v>42715</v>
      </c>
      <c r="BR17" s="25">
        <f t="shared" si="43"/>
        <v>11</v>
      </c>
      <c r="BS17" s="26" t="b">
        <f t="shared" si="44"/>
        <v>1</v>
      </c>
      <c r="BT17" s="27" t="b">
        <f t="shared" si="45"/>
        <v>1</v>
      </c>
      <c r="BU17" s="221"/>
      <c r="BV17" s="222"/>
      <c r="BW17" s="5"/>
      <c r="BX17" s="15" t="s">
        <v>11</v>
      </c>
      <c r="BY17" s="16">
        <f>DATE(AN,11,1)</f>
        <v>42675</v>
      </c>
    </row>
    <row r="18" spans="1:78" ht="17.25" customHeight="1">
      <c r="A18" s="35">
        <v>12</v>
      </c>
      <c r="B18" s="19">
        <f t="shared" si="0"/>
        <v>42381</v>
      </c>
      <c r="C18" s="25">
        <f t="shared" si="1"/>
        <v>12</v>
      </c>
      <c r="D18" s="26" t="b">
        <f t="shared" si="2"/>
        <v>0</v>
      </c>
      <c r="E18" s="27" t="b">
        <f t="shared" si="3"/>
        <v>0</v>
      </c>
      <c r="F18" s="221"/>
      <c r="G18" s="222"/>
      <c r="H18" s="19">
        <f t="shared" si="46"/>
        <v>42412</v>
      </c>
      <c r="I18" s="25">
        <f t="shared" si="4"/>
        <v>12</v>
      </c>
      <c r="J18" s="26" t="b">
        <f t="shared" si="5"/>
        <v>0</v>
      </c>
      <c r="K18" s="27" t="b">
        <f t="shared" si="6"/>
        <v>0</v>
      </c>
      <c r="L18" s="221"/>
      <c r="M18" s="222"/>
      <c r="N18" s="19">
        <f t="shared" si="47"/>
        <v>42441</v>
      </c>
      <c r="O18" s="25">
        <f t="shared" si="7"/>
        <v>12</v>
      </c>
      <c r="P18" s="26" t="b">
        <f t="shared" si="8"/>
        <v>1</v>
      </c>
      <c r="Q18" s="27" t="b">
        <f t="shared" si="9"/>
        <v>1</v>
      </c>
      <c r="R18" s="221"/>
      <c r="S18" s="222"/>
      <c r="T18" s="19">
        <f t="shared" si="10"/>
        <v>42472</v>
      </c>
      <c r="U18" s="25">
        <f t="shared" si="11"/>
        <v>12</v>
      </c>
      <c r="V18" s="26" t="b">
        <f t="shared" si="12"/>
        <v>0</v>
      </c>
      <c r="W18" s="27" t="b">
        <f t="shared" si="13"/>
        <v>0</v>
      </c>
      <c r="X18" s="226"/>
      <c r="Y18" s="227"/>
      <c r="Z18" s="19">
        <f t="shared" si="14"/>
        <v>42502</v>
      </c>
      <c r="AA18" s="25">
        <f t="shared" si="15"/>
        <v>12</v>
      </c>
      <c r="AB18" s="26" t="b">
        <f t="shared" si="16"/>
        <v>0</v>
      </c>
      <c r="AC18" s="27" t="b">
        <f t="shared" si="17"/>
        <v>0</v>
      </c>
      <c r="AD18" s="226"/>
      <c r="AE18" s="227"/>
      <c r="AF18" s="19">
        <f t="shared" si="18"/>
        <v>42533</v>
      </c>
      <c r="AG18" s="25">
        <f t="shared" si="19"/>
        <v>12</v>
      </c>
      <c r="AH18" s="26" t="b">
        <f t="shared" si="20"/>
        <v>1</v>
      </c>
      <c r="AI18" s="27" t="b">
        <f t="shared" si="21"/>
        <v>1</v>
      </c>
      <c r="AJ18" s="221"/>
      <c r="AK18" s="222"/>
      <c r="AL18" s="24">
        <v>12</v>
      </c>
      <c r="AM18" s="19">
        <f t="shared" si="22"/>
        <v>42563</v>
      </c>
      <c r="AN18" s="25">
        <f t="shared" si="23"/>
        <v>12</v>
      </c>
      <c r="AO18" s="26" t="b">
        <f t="shared" si="24"/>
        <v>0</v>
      </c>
      <c r="AP18" s="27" t="b">
        <f t="shared" si="25"/>
        <v>0</v>
      </c>
      <c r="AQ18" s="221"/>
      <c r="AR18" s="222"/>
      <c r="AS18" s="19">
        <f t="shared" si="26"/>
        <v>42594</v>
      </c>
      <c r="AT18" s="25">
        <f t="shared" si="27"/>
        <v>12</v>
      </c>
      <c r="AU18" s="26" t="b">
        <f t="shared" si="28"/>
        <v>0</v>
      </c>
      <c r="AV18" s="27" t="b">
        <f t="shared" si="29"/>
        <v>0</v>
      </c>
      <c r="AW18" s="221"/>
      <c r="AX18" s="222"/>
      <c r="AY18" s="19">
        <f t="shared" si="30"/>
        <v>42625</v>
      </c>
      <c r="AZ18" s="25">
        <f t="shared" si="31"/>
        <v>12</v>
      </c>
      <c r="BA18" s="26" t="b">
        <f t="shared" si="32"/>
        <v>0</v>
      </c>
      <c r="BB18" s="27" t="b">
        <f t="shared" si="33"/>
        <v>0</v>
      </c>
      <c r="BC18" s="221"/>
      <c r="BD18" s="222"/>
      <c r="BE18" s="19">
        <f t="shared" si="34"/>
        <v>42655</v>
      </c>
      <c r="BF18" s="25">
        <f t="shared" si="35"/>
        <v>12</v>
      </c>
      <c r="BG18" s="26" t="b">
        <f t="shared" si="36"/>
        <v>0</v>
      </c>
      <c r="BH18" s="27" t="b">
        <f t="shared" si="37"/>
        <v>0</v>
      </c>
      <c r="BI18" s="221"/>
      <c r="BJ18" s="222"/>
      <c r="BK18" s="19">
        <f t="shared" si="38"/>
        <v>42686</v>
      </c>
      <c r="BL18" s="25">
        <f t="shared" si="39"/>
        <v>12</v>
      </c>
      <c r="BM18" s="26" t="b">
        <f t="shared" si="40"/>
        <v>1</v>
      </c>
      <c r="BN18" s="27" t="b">
        <f t="shared" si="41"/>
        <v>1</v>
      </c>
      <c r="BO18" s="221"/>
      <c r="BP18" s="222"/>
      <c r="BQ18" s="19">
        <f t="shared" si="42"/>
        <v>42716</v>
      </c>
      <c r="BR18" s="25">
        <f t="shared" si="43"/>
        <v>12</v>
      </c>
      <c r="BS18" s="26" t="b">
        <f t="shared" si="44"/>
        <v>0</v>
      </c>
      <c r="BT18" s="27" t="b">
        <f t="shared" si="45"/>
        <v>0</v>
      </c>
      <c r="BU18" s="221"/>
      <c r="BV18" s="222"/>
      <c r="BW18" s="5"/>
      <c r="BX18" s="15" t="s">
        <v>12</v>
      </c>
      <c r="BY18" s="16">
        <f>DATE(AN,11,11)</f>
        <v>42685</v>
      </c>
    </row>
    <row r="19" spans="1:78" ht="17.25" customHeight="1">
      <c r="A19" s="35">
        <v>13</v>
      </c>
      <c r="B19" s="19">
        <f t="shared" si="0"/>
        <v>42382</v>
      </c>
      <c r="C19" s="25">
        <f t="shared" si="1"/>
        <v>13</v>
      </c>
      <c r="D19" s="26" t="b">
        <f t="shared" si="2"/>
        <v>0</v>
      </c>
      <c r="E19" s="27" t="b">
        <f t="shared" si="3"/>
        <v>0</v>
      </c>
      <c r="F19" s="221"/>
      <c r="G19" s="222"/>
      <c r="H19" s="19">
        <f t="shared" si="46"/>
        <v>42413</v>
      </c>
      <c r="I19" s="25">
        <f t="shared" si="4"/>
        <v>13</v>
      </c>
      <c r="J19" s="26" t="b">
        <f t="shared" si="5"/>
        <v>1</v>
      </c>
      <c r="K19" s="27" t="b">
        <f t="shared" si="6"/>
        <v>1</v>
      </c>
      <c r="L19" s="221"/>
      <c r="M19" s="222"/>
      <c r="N19" s="19">
        <f t="shared" si="47"/>
        <v>42442</v>
      </c>
      <c r="O19" s="25">
        <f t="shared" si="7"/>
        <v>13</v>
      </c>
      <c r="P19" s="26" t="b">
        <f t="shared" si="8"/>
        <v>1</v>
      </c>
      <c r="Q19" s="27" t="b">
        <f t="shared" si="9"/>
        <v>1</v>
      </c>
      <c r="R19" s="221"/>
      <c r="S19" s="222"/>
      <c r="T19" s="19">
        <f t="shared" si="10"/>
        <v>42473</v>
      </c>
      <c r="U19" s="25">
        <f t="shared" si="11"/>
        <v>13</v>
      </c>
      <c r="V19" s="26" t="b">
        <f t="shared" si="12"/>
        <v>0</v>
      </c>
      <c r="W19" s="27" t="b">
        <f t="shared" si="13"/>
        <v>0</v>
      </c>
      <c r="X19" s="226"/>
      <c r="Y19" s="227"/>
      <c r="Z19" s="19">
        <f t="shared" si="14"/>
        <v>42503</v>
      </c>
      <c r="AA19" s="25">
        <f t="shared" si="15"/>
        <v>13</v>
      </c>
      <c r="AB19" s="26" t="b">
        <f t="shared" si="16"/>
        <v>0</v>
      </c>
      <c r="AC19" s="27" t="b">
        <f t="shared" si="17"/>
        <v>0</v>
      </c>
      <c r="AD19" s="221"/>
      <c r="AE19" s="222"/>
      <c r="AF19" s="19">
        <f t="shared" si="18"/>
        <v>42534</v>
      </c>
      <c r="AG19" s="25">
        <f t="shared" si="19"/>
        <v>13</v>
      </c>
      <c r="AH19" s="26" t="b">
        <f t="shared" si="20"/>
        <v>0</v>
      </c>
      <c r="AI19" s="27" t="b">
        <f t="shared" si="21"/>
        <v>0</v>
      </c>
      <c r="AJ19" s="221"/>
      <c r="AK19" s="222"/>
      <c r="AL19" s="24">
        <v>13</v>
      </c>
      <c r="AM19" s="19">
        <f t="shared" si="22"/>
        <v>42564</v>
      </c>
      <c r="AN19" s="25">
        <f t="shared" si="23"/>
        <v>13</v>
      </c>
      <c r="AO19" s="26" t="b">
        <f t="shared" si="24"/>
        <v>0</v>
      </c>
      <c r="AP19" s="27" t="b">
        <f t="shared" si="25"/>
        <v>0</v>
      </c>
      <c r="AQ19" s="221"/>
      <c r="AR19" s="222"/>
      <c r="AS19" s="19">
        <f t="shared" si="26"/>
        <v>42595</v>
      </c>
      <c r="AT19" s="25">
        <f t="shared" si="27"/>
        <v>13</v>
      </c>
      <c r="AU19" s="26" t="b">
        <f t="shared" si="28"/>
        <v>1</v>
      </c>
      <c r="AV19" s="27" t="b">
        <f t="shared" si="29"/>
        <v>1</v>
      </c>
      <c r="AW19" s="221"/>
      <c r="AX19" s="222"/>
      <c r="AY19" s="19">
        <f t="shared" si="30"/>
        <v>42626</v>
      </c>
      <c r="AZ19" s="25">
        <f t="shared" si="31"/>
        <v>13</v>
      </c>
      <c r="BA19" s="26" t="b">
        <f t="shared" si="32"/>
        <v>0</v>
      </c>
      <c r="BB19" s="27" t="b">
        <f t="shared" si="33"/>
        <v>0</v>
      </c>
      <c r="BC19" s="221"/>
      <c r="BD19" s="222"/>
      <c r="BE19" s="19">
        <f t="shared" si="34"/>
        <v>42656</v>
      </c>
      <c r="BF19" s="25">
        <f t="shared" si="35"/>
        <v>13</v>
      </c>
      <c r="BG19" s="26" t="b">
        <f t="shared" si="36"/>
        <v>0</v>
      </c>
      <c r="BH19" s="27" t="b">
        <f t="shared" si="37"/>
        <v>0</v>
      </c>
      <c r="BI19" s="221"/>
      <c r="BJ19" s="222"/>
      <c r="BK19" s="19">
        <f t="shared" si="38"/>
        <v>42687</v>
      </c>
      <c r="BL19" s="25">
        <f t="shared" si="39"/>
        <v>13</v>
      </c>
      <c r="BM19" s="26" t="b">
        <f t="shared" si="40"/>
        <v>1</v>
      </c>
      <c r="BN19" s="27" t="b">
        <f t="shared" si="41"/>
        <v>1</v>
      </c>
      <c r="BO19" s="221"/>
      <c r="BP19" s="222"/>
      <c r="BQ19" s="19">
        <f t="shared" si="42"/>
        <v>42717</v>
      </c>
      <c r="BR19" s="25">
        <f t="shared" si="43"/>
        <v>13</v>
      </c>
      <c r="BS19" s="26" t="b">
        <f t="shared" si="44"/>
        <v>0</v>
      </c>
      <c r="BT19" s="27" t="b">
        <f t="shared" si="45"/>
        <v>0</v>
      </c>
      <c r="BU19" s="221"/>
      <c r="BV19" s="222"/>
      <c r="BW19" s="5"/>
      <c r="BX19" s="15" t="s">
        <v>13</v>
      </c>
      <c r="BY19" s="16">
        <f>DATE(AN,12,25)</f>
        <v>42729</v>
      </c>
    </row>
    <row r="20" spans="1:78" ht="17.25" customHeight="1" thickBot="1">
      <c r="A20" s="35">
        <v>14</v>
      </c>
      <c r="B20" s="19">
        <f t="shared" si="0"/>
        <v>42383</v>
      </c>
      <c r="C20" s="25">
        <f t="shared" si="1"/>
        <v>14</v>
      </c>
      <c r="D20" s="26" t="b">
        <f t="shared" si="2"/>
        <v>0</v>
      </c>
      <c r="E20" s="27" t="b">
        <f t="shared" si="3"/>
        <v>0</v>
      </c>
      <c r="F20" s="221"/>
      <c r="G20" s="222"/>
      <c r="H20" s="19">
        <f t="shared" si="46"/>
        <v>42414</v>
      </c>
      <c r="I20" s="25">
        <f t="shared" si="4"/>
        <v>14</v>
      </c>
      <c r="J20" s="26" t="b">
        <f t="shared" si="5"/>
        <v>1</v>
      </c>
      <c r="K20" s="27" t="b">
        <f t="shared" si="6"/>
        <v>1</v>
      </c>
      <c r="L20" s="221"/>
      <c r="M20" s="222"/>
      <c r="N20" s="19">
        <f t="shared" si="47"/>
        <v>42443</v>
      </c>
      <c r="O20" s="25">
        <f t="shared" si="7"/>
        <v>14</v>
      </c>
      <c r="P20" s="26" t="b">
        <f t="shared" si="8"/>
        <v>0</v>
      </c>
      <c r="Q20" s="27" t="b">
        <f t="shared" si="9"/>
        <v>0</v>
      </c>
      <c r="R20" s="221"/>
      <c r="S20" s="222"/>
      <c r="T20" s="19">
        <f t="shared" si="10"/>
        <v>42474</v>
      </c>
      <c r="U20" s="25">
        <f t="shared" si="11"/>
        <v>14</v>
      </c>
      <c r="V20" s="26" t="b">
        <f t="shared" si="12"/>
        <v>0</v>
      </c>
      <c r="W20" s="27" t="b">
        <f t="shared" si="13"/>
        <v>0</v>
      </c>
      <c r="X20" s="226"/>
      <c r="Y20" s="227"/>
      <c r="Z20" s="19">
        <f t="shared" si="14"/>
        <v>42504</v>
      </c>
      <c r="AA20" s="25">
        <f t="shared" si="15"/>
        <v>14</v>
      </c>
      <c r="AB20" s="26" t="b">
        <f t="shared" si="16"/>
        <v>1</v>
      </c>
      <c r="AC20" s="27" t="b">
        <f t="shared" si="17"/>
        <v>1</v>
      </c>
      <c r="AD20" s="221"/>
      <c r="AE20" s="222"/>
      <c r="AF20" s="19">
        <f t="shared" si="18"/>
        <v>42535</v>
      </c>
      <c r="AG20" s="25">
        <f t="shared" si="19"/>
        <v>14</v>
      </c>
      <c r="AH20" s="26" t="b">
        <f t="shared" si="20"/>
        <v>0</v>
      </c>
      <c r="AI20" s="27" t="b">
        <f t="shared" si="21"/>
        <v>0</v>
      </c>
      <c r="AJ20" s="221"/>
      <c r="AK20" s="222"/>
      <c r="AL20" s="24">
        <v>14</v>
      </c>
      <c r="AM20" s="19">
        <f t="shared" si="22"/>
        <v>42565</v>
      </c>
      <c r="AN20" s="25">
        <f t="shared" si="23"/>
        <v>14</v>
      </c>
      <c r="AO20" s="26" t="b">
        <f t="shared" si="24"/>
        <v>0</v>
      </c>
      <c r="AP20" s="27" t="b">
        <f t="shared" si="25"/>
        <v>1</v>
      </c>
      <c r="AQ20" s="221"/>
      <c r="AR20" s="222"/>
      <c r="AS20" s="19">
        <f t="shared" si="26"/>
        <v>42596</v>
      </c>
      <c r="AT20" s="25">
        <f t="shared" si="27"/>
        <v>14</v>
      </c>
      <c r="AU20" s="26" t="b">
        <f t="shared" si="28"/>
        <v>1</v>
      </c>
      <c r="AV20" s="27" t="b">
        <f t="shared" si="29"/>
        <v>1</v>
      </c>
      <c r="AW20" s="221"/>
      <c r="AX20" s="222"/>
      <c r="AY20" s="19">
        <f t="shared" si="30"/>
        <v>42627</v>
      </c>
      <c r="AZ20" s="25">
        <f t="shared" si="31"/>
        <v>14</v>
      </c>
      <c r="BA20" s="26" t="b">
        <f t="shared" si="32"/>
        <v>0</v>
      </c>
      <c r="BB20" s="27" t="b">
        <f t="shared" si="33"/>
        <v>0</v>
      </c>
      <c r="BC20" s="221"/>
      <c r="BD20" s="222"/>
      <c r="BE20" s="19">
        <f t="shared" si="34"/>
        <v>42657</v>
      </c>
      <c r="BF20" s="25">
        <f t="shared" si="35"/>
        <v>14</v>
      </c>
      <c r="BG20" s="26" t="b">
        <f t="shared" si="36"/>
        <v>0</v>
      </c>
      <c r="BH20" s="27" t="b">
        <f t="shared" si="37"/>
        <v>0</v>
      </c>
      <c r="BI20" s="221"/>
      <c r="BJ20" s="222"/>
      <c r="BK20" s="19">
        <f t="shared" si="38"/>
        <v>42688</v>
      </c>
      <c r="BL20" s="25">
        <f t="shared" si="39"/>
        <v>14</v>
      </c>
      <c r="BM20" s="26" t="b">
        <f t="shared" si="40"/>
        <v>0</v>
      </c>
      <c r="BN20" s="27" t="b">
        <f t="shared" si="41"/>
        <v>0</v>
      </c>
      <c r="BO20" s="221"/>
      <c r="BP20" s="222"/>
      <c r="BQ20" s="19">
        <f t="shared" si="42"/>
        <v>42718</v>
      </c>
      <c r="BR20" s="25">
        <f t="shared" si="43"/>
        <v>14</v>
      </c>
      <c r="BS20" s="26" t="b">
        <f t="shared" si="44"/>
        <v>0</v>
      </c>
      <c r="BT20" s="27" t="b">
        <f t="shared" si="45"/>
        <v>0</v>
      </c>
      <c r="BU20" s="221"/>
      <c r="BV20" s="222"/>
      <c r="BW20" s="5"/>
      <c r="BX20" s="17" t="s">
        <v>14</v>
      </c>
      <c r="BY20" s="18">
        <f>Noël+1</f>
        <v>42730</v>
      </c>
    </row>
    <row r="21" spans="1:78" ht="17.25" customHeight="1">
      <c r="A21" s="35">
        <v>15</v>
      </c>
      <c r="B21" s="19">
        <f t="shared" si="0"/>
        <v>42384</v>
      </c>
      <c r="C21" s="25">
        <f t="shared" si="1"/>
        <v>15</v>
      </c>
      <c r="D21" s="26" t="b">
        <f t="shared" si="2"/>
        <v>0</v>
      </c>
      <c r="E21" s="27" t="b">
        <f t="shared" si="3"/>
        <v>0</v>
      </c>
      <c r="F21" s="221"/>
      <c r="G21" s="222"/>
      <c r="H21" s="19">
        <f t="shared" si="46"/>
        <v>42415</v>
      </c>
      <c r="I21" s="25">
        <f t="shared" si="4"/>
        <v>15</v>
      </c>
      <c r="J21" s="26" t="b">
        <f t="shared" si="5"/>
        <v>0</v>
      </c>
      <c r="K21" s="27" t="b">
        <f t="shared" si="6"/>
        <v>0</v>
      </c>
      <c r="L21" s="221"/>
      <c r="M21" s="222"/>
      <c r="N21" s="19">
        <f t="shared" si="47"/>
        <v>42444</v>
      </c>
      <c r="O21" s="25">
        <f t="shared" si="7"/>
        <v>15</v>
      </c>
      <c r="P21" s="26" t="b">
        <f t="shared" si="8"/>
        <v>0</v>
      </c>
      <c r="Q21" s="27" t="b">
        <f t="shared" si="9"/>
        <v>0</v>
      </c>
      <c r="R21" s="221"/>
      <c r="S21" s="222"/>
      <c r="T21" s="19">
        <f t="shared" si="10"/>
        <v>42475</v>
      </c>
      <c r="U21" s="25">
        <f t="shared" si="11"/>
        <v>15</v>
      </c>
      <c r="V21" s="26" t="b">
        <f t="shared" si="12"/>
        <v>0</v>
      </c>
      <c r="W21" s="27" t="b">
        <f t="shared" si="13"/>
        <v>0</v>
      </c>
      <c r="X21" s="226"/>
      <c r="Y21" s="227"/>
      <c r="Z21" s="19">
        <f t="shared" si="14"/>
        <v>42505</v>
      </c>
      <c r="AA21" s="25">
        <f t="shared" si="15"/>
        <v>15</v>
      </c>
      <c r="AB21" s="26" t="b">
        <f t="shared" si="16"/>
        <v>1</v>
      </c>
      <c r="AC21" s="27" t="b">
        <f t="shared" si="17"/>
        <v>1</v>
      </c>
      <c r="AD21" s="221"/>
      <c r="AE21" s="222"/>
      <c r="AF21" s="19">
        <f t="shared" si="18"/>
        <v>42536</v>
      </c>
      <c r="AG21" s="25">
        <f t="shared" si="19"/>
        <v>15</v>
      </c>
      <c r="AH21" s="26" t="b">
        <f t="shared" si="20"/>
        <v>0</v>
      </c>
      <c r="AI21" s="27" t="b">
        <f t="shared" si="21"/>
        <v>0</v>
      </c>
      <c r="AJ21" s="221"/>
      <c r="AK21" s="222"/>
      <c r="AL21" s="24">
        <v>15</v>
      </c>
      <c r="AM21" s="19">
        <f t="shared" si="22"/>
        <v>42566</v>
      </c>
      <c r="AN21" s="25">
        <f t="shared" si="23"/>
        <v>15</v>
      </c>
      <c r="AO21" s="26" t="b">
        <f t="shared" si="24"/>
        <v>0</v>
      </c>
      <c r="AP21" s="27" t="b">
        <f t="shared" si="25"/>
        <v>0</v>
      </c>
      <c r="AQ21" s="221"/>
      <c r="AR21" s="222"/>
      <c r="AS21" s="19">
        <f t="shared" si="26"/>
        <v>42597</v>
      </c>
      <c r="AT21" s="25">
        <f t="shared" si="27"/>
        <v>15</v>
      </c>
      <c r="AU21" s="26" t="b">
        <f t="shared" si="28"/>
        <v>0</v>
      </c>
      <c r="AV21" s="27" t="b">
        <f t="shared" si="29"/>
        <v>1</v>
      </c>
      <c r="AW21" s="221"/>
      <c r="AX21" s="222"/>
      <c r="AY21" s="19">
        <f t="shared" si="30"/>
        <v>42628</v>
      </c>
      <c r="AZ21" s="25">
        <f t="shared" si="31"/>
        <v>15</v>
      </c>
      <c r="BA21" s="26" t="b">
        <f t="shared" si="32"/>
        <v>0</v>
      </c>
      <c r="BB21" s="27" t="b">
        <f t="shared" si="33"/>
        <v>0</v>
      </c>
      <c r="BC21" s="221"/>
      <c r="BD21" s="222"/>
      <c r="BE21" s="19">
        <f t="shared" si="34"/>
        <v>42658</v>
      </c>
      <c r="BF21" s="25">
        <f t="shared" si="35"/>
        <v>15</v>
      </c>
      <c r="BG21" s="26" t="b">
        <f t="shared" si="36"/>
        <v>1</v>
      </c>
      <c r="BH21" s="27" t="b">
        <f t="shared" si="37"/>
        <v>1</v>
      </c>
      <c r="BI21" s="221"/>
      <c r="BJ21" s="222"/>
      <c r="BK21" s="19">
        <f t="shared" si="38"/>
        <v>42689</v>
      </c>
      <c r="BL21" s="25">
        <f t="shared" si="39"/>
        <v>15</v>
      </c>
      <c r="BM21" s="26" t="b">
        <f t="shared" si="40"/>
        <v>0</v>
      </c>
      <c r="BN21" s="27" t="b">
        <f t="shared" si="41"/>
        <v>0</v>
      </c>
      <c r="BO21" s="221"/>
      <c r="BP21" s="222"/>
      <c r="BQ21" s="19">
        <f t="shared" si="42"/>
        <v>42719</v>
      </c>
      <c r="BR21" s="25">
        <f t="shared" si="43"/>
        <v>15</v>
      </c>
      <c r="BS21" s="26" t="b">
        <f t="shared" si="44"/>
        <v>0</v>
      </c>
      <c r="BT21" s="27" t="b">
        <f t="shared" si="45"/>
        <v>0</v>
      </c>
      <c r="BU21" s="221"/>
      <c r="BV21" s="222"/>
      <c r="BW21" s="5"/>
    </row>
    <row r="22" spans="1:78" ht="17.25" customHeight="1">
      <c r="A22" s="35">
        <v>16</v>
      </c>
      <c r="B22" s="19">
        <f t="shared" si="0"/>
        <v>42385</v>
      </c>
      <c r="C22" s="25">
        <f t="shared" si="1"/>
        <v>16</v>
      </c>
      <c r="D22" s="26" t="b">
        <f t="shared" si="2"/>
        <v>1</v>
      </c>
      <c r="E22" s="27" t="b">
        <f t="shared" si="3"/>
        <v>1</v>
      </c>
      <c r="F22" s="221"/>
      <c r="G22" s="222"/>
      <c r="H22" s="19">
        <f t="shared" si="46"/>
        <v>42416</v>
      </c>
      <c r="I22" s="25">
        <f t="shared" si="4"/>
        <v>16</v>
      </c>
      <c r="J22" s="26" t="b">
        <f t="shared" si="5"/>
        <v>0</v>
      </c>
      <c r="K22" s="27" t="b">
        <f t="shared" si="6"/>
        <v>0</v>
      </c>
      <c r="L22" s="221"/>
      <c r="M22" s="222"/>
      <c r="N22" s="19">
        <f t="shared" si="47"/>
        <v>42445</v>
      </c>
      <c r="O22" s="25">
        <f t="shared" si="7"/>
        <v>16</v>
      </c>
      <c r="P22" s="26" t="b">
        <f t="shared" si="8"/>
        <v>0</v>
      </c>
      <c r="Q22" s="27" t="b">
        <f t="shared" si="9"/>
        <v>0</v>
      </c>
      <c r="R22" s="221"/>
      <c r="S22" s="222"/>
      <c r="T22" s="19">
        <f t="shared" si="10"/>
        <v>42476</v>
      </c>
      <c r="U22" s="25">
        <f t="shared" si="11"/>
        <v>16</v>
      </c>
      <c r="V22" s="26" t="b">
        <f t="shared" si="12"/>
        <v>1</v>
      </c>
      <c r="W22" s="27" t="b">
        <f t="shared" si="13"/>
        <v>1</v>
      </c>
      <c r="X22" s="226"/>
      <c r="Y22" s="227"/>
      <c r="Z22" s="19">
        <f t="shared" si="14"/>
        <v>42506</v>
      </c>
      <c r="AA22" s="25">
        <f t="shared" si="15"/>
        <v>16</v>
      </c>
      <c r="AB22" s="26" t="b">
        <f t="shared" si="16"/>
        <v>0</v>
      </c>
      <c r="AC22" s="27" t="b">
        <f t="shared" si="17"/>
        <v>1</v>
      </c>
      <c r="AD22" s="221"/>
      <c r="AE22" s="222"/>
      <c r="AF22" s="19">
        <f t="shared" si="18"/>
        <v>42537</v>
      </c>
      <c r="AG22" s="25">
        <f t="shared" si="19"/>
        <v>16</v>
      </c>
      <c r="AH22" s="26" t="b">
        <f t="shared" si="20"/>
        <v>0</v>
      </c>
      <c r="AI22" s="27" t="b">
        <f t="shared" si="21"/>
        <v>0</v>
      </c>
      <c r="AJ22" s="221"/>
      <c r="AK22" s="222"/>
      <c r="AL22" s="24">
        <v>16</v>
      </c>
      <c r="AM22" s="19">
        <f t="shared" si="22"/>
        <v>42567</v>
      </c>
      <c r="AN22" s="25">
        <f t="shared" si="23"/>
        <v>16</v>
      </c>
      <c r="AO22" s="26" t="b">
        <f t="shared" si="24"/>
        <v>1</v>
      </c>
      <c r="AP22" s="27" t="b">
        <f t="shared" si="25"/>
        <v>1</v>
      </c>
      <c r="AQ22" s="221"/>
      <c r="AR22" s="222"/>
      <c r="AS22" s="19">
        <f t="shared" si="26"/>
        <v>42598</v>
      </c>
      <c r="AT22" s="25">
        <f t="shared" si="27"/>
        <v>16</v>
      </c>
      <c r="AU22" s="26" t="b">
        <f t="shared" si="28"/>
        <v>0</v>
      </c>
      <c r="AV22" s="27" t="b">
        <f t="shared" si="29"/>
        <v>0</v>
      </c>
      <c r="AW22" s="221"/>
      <c r="AX22" s="222"/>
      <c r="AY22" s="19">
        <f t="shared" si="30"/>
        <v>42629</v>
      </c>
      <c r="AZ22" s="25">
        <f t="shared" si="31"/>
        <v>16</v>
      </c>
      <c r="BA22" s="26" t="b">
        <f t="shared" si="32"/>
        <v>0</v>
      </c>
      <c r="BB22" s="27" t="b">
        <f t="shared" si="33"/>
        <v>0</v>
      </c>
      <c r="BC22" s="221"/>
      <c r="BD22" s="222"/>
      <c r="BE22" s="19">
        <f t="shared" si="34"/>
        <v>42659</v>
      </c>
      <c r="BF22" s="25">
        <f t="shared" si="35"/>
        <v>16</v>
      </c>
      <c r="BG22" s="26" t="b">
        <f t="shared" si="36"/>
        <v>1</v>
      </c>
      <c r="BH22" s="27" t="b">
        <f t="shared" si="37"/>
        <v>1</v>
      </c>
      <c r="BI22" s="221"/>
      <c r="BJ22" s="222"/>
      <c r="BK22" s="19">
        <f t="shared" si="38"/>
        <v>42690</v>
      </c>
      <c r="BL22" s="25">
        <f t="shared" si="39"/>
        <v>16</v>
      </c>
      <c r="BM22" s="26" t="b">
        <f t="shared" si="40"/>
        <v>0</v>
      </c>
      <c r="BN22" s="27" t="b">
        <f t="shared" si="41"/>
        <v>0</v>
      </c>
      <c r="BO22" s="221"/>
      <c r="BP22" s="222"/>
      <c r="BQ22" s="19">
        <f t="shared" si="42"/>
        <v>42720</v>
      </c>
      <c r="BR22" s="25">
        <f t="shared" si="43"/>
        <v>16</v>
      </c>
      <c r="BS22" s="26" t="b">
        <f t="shared" si="44"/>
        <v>0</v>
      </c>
      <c r="BT22" s="27" t="b">
        <f t="shared" si="45"/>
        <v>0</v>
      </c>
      <c r="BU22" s="221"/>
      <c r="BV22" s="222"/>
      <c r="BW22" s="5"/>
      <c r="BX22" s="33"/>
      <c r="BY22" s="6"/>
      <c r="BZ22" s="6"/>
    </row>
    <row r="23" spans="1:78" ht="17.25" customHeight="1">
      <c r="A23" s="35">
        <v>17</v>
      </c>
      <c r="B23" s="19">
        <f t="shared" si="0"/>
        <v>42386</v>
      </c>
      <c r="C23" s="25">
        <f t="shared" si="1"/>
        <v>17</v>
      </c>
      <c r="D23" s="26" t="b">
        <f t="shared" si="2"/>
        <v>1</v>
      </c>
      <c r="E23" s="27" t="b">
        <f t="shared" si="3"/>
        <v>1</v>
      </c>
      <c r="F23" s="221"/>
      <c r="G23" s="222"/>
      <c r="H23" s="19">
        <f t="shared" si="46"/>
        <v>42417</v>
      </c>
      <c r="I23" s="25">
        <f t="shared" si="4"/>
        <v>17</v>
      </c>
      <c r="J23" s="26" t="b">
        <f t="shared" si="5"/>
        <v>0</v>
      </c>
      <c r="K23" s="27" t="b">
        <f t="shared" si="6"/>
        <v>0</v>
      </c>
      <c r="L23" s="221"/>
      <c r="M23" s="222"/>
      <c r="N23" s="19">
        <f t="shared" si="47"/>
        <v>42446</v>
      </c>
      <c r="O23" s="25">
        <f t="shared" si="7"/>
        <v>17</v>
      </c>
      <c r="P23" s="26" t="b">
        <f t="shared" si="8"/>
        <v>0</v>
      </c>
      <c r="Q23" s="27" t="b">
        <f t="shared" si="9"/>
        <v>0</v>
      </c>
      <c r="R23" s="221"/>
      <c r="S23" s="222"/>
      <c r="T23" s="19">
        <f t="shared" si="10"/>
        <v>42477</v>
      </c>
      <c r="U23" s="25">
        <f t="shared" si="11"/>
        <v>17</v>
      </c>
      <c r="V23" s="26" t="b">
        <f t="shared" si="12"/>
        <v>1</v>
      </c>
      <c r="W23" s="27" t="b">
        <f t="shared" si="13"/>
        <v>1</v>
      </c>
      <c r="X23" s="226"/>
      <c r="Y23" s="227"/>
      <c r="Z23" s="19">
        <f t="shared" si="14"/>
        <v>42507</v>
      </c>
      <c r="AA23" s="25">
        <f t="shared" si="15"/>
        <v>17</v>
      </c>
      <c r="AB23" s="26" t="b">
        <f t="shared" si="16"/>
        <v>0</v>
      </c>
      <c r="AC23" s="27" t="b">
        <f t="shared" si="17"/>
        <v>0</v>
      </c>
      <c r="AD23" s="221"/>
      <c r="AE23" s="222"/>
      <c r="AF23" s="19">
        <f t="shared" si="18"/>
        <v>42538</v>
      </c>
      <c r="AG23" s="25">
        <f t="shared" si="19"/>
        <v>17</v>
      </c>
      <c r="AH23" s="26" t="b">
        <f t="shared" si="20"/>
        <v>0</v>
      </c>
      <c r="AI23" s="27" t="b">
        <f t="shared" si="21"/>
        <v>0</v>
      </c>
      <c r="AJ23" s="221"/>
      <c r="AK23" s="222"/>
      <c r="AL23" s="24">
        <v>17</v>
      </c>
      <c r="AM23" s="19">
        <f t="shared" si="22"/>
        <v>42568</v>
      </c>
      <c r="AN23" s="25">
        <f t="shared" si="23"/>
        <v>17</v>
      </c>
      <c r="AO23" s="26" t="b">
        <f t="shared" si="24"/>
        <v>1</v>
      </c>
      <c r="AP23" s="27" t="b">
        <f t="shared" si="25"/>
        <v>1</v>
      </c>
      <c r="AQ23" s="221"/>
      <c r="AR23" s="222"/>
      <c r="AS23" s="19">
        <f t="shared" si="26"/>
        <v>42599</v>
      </c>
      <c r="AT23" s="25">
        <f t="shared" si="27"/>
        <v>17</v>
      </c>
      <c r="AU23" s="26" t="b">
        <f t="shared" si="28"/>
        <v>0</v>
      </c>
      <c r="AV23" s="27" t="b">
        <f t="shared" si="29"/>
        <v>0</v>
      </c>
      <c r="AW23" s="221"/>
      <c r="AX23" s="222"/>
      <c r="AY23" s="19">
        <f t="shared" si="30"/>
        <v>42630</v>
      </c>
      <c r="AZ23" s="25">
        <f t="shared" si="31"/>
        <v>17</v>
      </c>
      <c r="BA23" s="26" t="b">
        <f t="shared" si="32"/>
        <v>1</v>
      </c>
      <c r="BB23" s="27" t="b">
        <f t="shared" si="33"/>
        <v>1</v>
      </c>
      <c r="BC23" s="221"/>
      <c r="BD23" s="222"/>
      <c r="BE23" s="19">
        <f t="shared" si="34"/>
        <v>42660</v>
      </c>
      <c r="BF23" s="25">
        <f t="shared" si="35"/>
        <v>17</v>
      </c>
      <c r="BG23" s="26" t="b">
        <f t="shared" si="36"/>
        <v>0</v>
      </c>
      <c r="BH23" s="27" t="b">
        <f t="shared" si="37"/>
        <v>0</v>
      </c>
      <c r="BI23" s="221"/>
      <c r="BJ23" s="222"/>
      <c r="BK23" s="19">
        <f t="shared" si="38"/>
        <v>42691</v>
      </c>
      <c r="BL23" s="25">
        <f t="shared" si="39"/>
        <v>17</v>
      </c>
      <c r="BM23" s="26" t="b">
        <f t="shared" si="40"/>
        <v>0</v>
      </c>
      <c r="BN23" s="27" t="b">
        <f t="shared" si="41"/>
        <v>0</v>
      </c>
      <c r="BO23" s="221"/>
      <c r="BP23" s="222"/>
      <c r="BQ23" s="19">
        <f t="shared" si="42"/>
        <v>42721</v>
      </c>
      <c r="BR23" s="25">
        <f t="shared" si="43"/>
        <v>17</v>
      </c>
      <c r="BS23" s="26" t="b">
        <f t="shared" si="44"/>
        <v>1</v>
      </c>
      <c r="BT23" s="27" t="b">
        <f t="shared" si="45"/>
        <v>1</v>
      </c>
      <c r="BU23" s="221"/>
      <c r="BV23" s="222"/>
      <c r="BW23" s="5"/>
      <c r="BX23" s="33"/>
      <c r="BY23" s="6"/>
      <c r="BZ23" s="6"/>
    </row>
    <row r="24" spans="1:78" ht="17.25" customHeight="1">
      <c r="A24" s="35">
        <v>18</v>
      </c>
      <c r="B24" s="19">
        <f t="shared" si="0"/>
        <v>42387</v>
      </c>
      <c r="C24" s="25">
        <f t="shared" si="1"/>
        <v>18</v>
      </c>
      <c r="D24" s="26" t="b">
        <f t="shared" si="2"/>
        <v>0</v>
      </c>
      <c r="E24" s="27" t="b">
        <f t="shared" si="3"/>
        <v>0</v>
      </c>
      <c r="F24" s="221"/>
      <c r="G24" s="222"/>
      <c r="H24" s="19">
        <f t="shared" si="46"/>
        <v>42418</v>
      </c>
      <c r="I24" s="25">
        <f t="shared" si="4"/>
        <v>18</v>
      </c>
      <c r="J24" s="26" t="b">
        <f t="shared" si="5"/>
        <v>0</v>
      </c>
      <c r="K24" s="27" t="b">
        <f t="shared" si="6"/>
        <v>0</v>
      </c>
      <c r="L24" s="221"/>
      <c r="M24" s="222"/>
      <c r="N24" s="19">
        <f t="shared" si="47"/>
        <v>42447</v>
      </c>
      <c r="O24" s="25">
        <f t="shared" si="7"/>
        <v>18</v>
      </c>
      <c r="P24" s="26" t="b">
        <f t="shared" si="8"/>
        <v>0</v>
      </c>
      <c r="Q24" s="27" t="b">
        <f t="shared" si="9"/>
        <v>0</v>
      </c>
      <c r="R24" s="221"/>
      <c r="S24" s="222"/>
      <c r="T24" s="19">
        <f t="shared" si="10"/>
        <v>42478</v>
      </c>
      <c r="U24" s="25">
        <f t="shared" si="11"/>
        <v>18</v>
      </c>
      <c r="V24" s="26" t="b">
        <f t="shared" si="12"/>
        <v>0</v>
      </c>
      <c r="W24" s="27" t="b">
        <f t="shared" si="13"/>
        <v>0</v>
      </c>
      <c r="X24" s="226"/>
      <c r="Y24" s="227"/>
      <c r="Z24" s="19">
        <f t="shared" si="14"/>
        <v>42508</v>
      </c>
      <c r="AA24" s="25">
        <f t="shared" si="15"/>
        <v>18</v>
      </c>
      <c r="AB24" s="26" t="b">
        <f t="shared" si="16"/>
        <v>0</v>
      </c>
      <c r="AC24" s="27" t="b">
        <f t="shared" si="17"/>
        <v>0</v>
      </c>
      <c r="AD24" s="221"/>
      <c r="AE24" s="222"/>
      <c r="AF24" s="19">
        <f t="shared" si="18"/>
        <v>42539</v>
      </c>
      <c r="AG24" s="25">
        <f t="shared" si="19"/>
        <v>18</v>
      </c>
      <c r="AH24" s="26" t="b">
        <f t="shared" si="20"/>
        <v>1</v>
      </c>
      <c r="AI24" s="27" t="b">
        <f t="shared" si="21"/>
        <v>1</v>
      </c>
      <c r="AJ24" s="221"/>
      <c r="AK24" s="222"/>
      <c r="AL24" s="24">
        <v>18</v>
      </c>
      <c r="AM24" s="19">
        <f t="shared" si="22"/>
        <v>42569</v>
      </c>
      <c r="AN24" s="25">
        <f t="shared" si="23"/>
        <v>18</v>
      </c>
      <c r="AO24" s="26" t="b">
        <f t="shared" si="24"/>
        <v>0</v>
      </c>
      <c r="AP24" s="27" t="b">
        <f t="shared" si="25"/>
        <v>0</v>
      </c>
      <c r="AQ24" s="221"/>
      <c r="AR24" s="222"/>
      <c r="AS24" s="19">
        <f t="shared" si="26"/>
        <v>42600</v>
      </c>
      <c r="AT24" s="25">
        <f t="shared" si="27"/>
        <v>18</v>
      </c>
      <c r="AU24" s="26" t="b">
        <f t="shared" si="28"/>
        <v>0</v>
      </c>
      <c r="AV24" s="27" t="b">
        <f t="shared" si="29"/>
        <v>0</v>
      </c>
      <c r="AW24" s="221"/>
      <c r="AX24" s="222"/>
      <c r="AY24" s="19">
        <f t="shared" si="30"/>
        <v>42631</v>
      </c>
      <c r="AZ24" s="25">
        <f t="shared" si="31"/>
        <v>18</v>
      </c>
      <c r="BA24" s="26" t="b">
        <f t="shared" si="32"/>
        <v>1</v>
      </c>
      <c r="BB24" s="27" t="b">
        <f t="shared" si="33"/>
        <v>1</v>
      </c>
      <c r="BC24" s="221"/>
      <c r="BD24" s="222"/>
      <c r="BE24" s="19">
        <f t="shared" si="34"/>
        <v>42661</v>
      </c>
      <c r="BF24" s="25">
        <f t="shared" si="35"/>
        <v>18</v>
      </c>
      <c r="BG24" s="26" t="b">
        <f t="shared" si="36"/>
        <v>0</v>
      </c>
      <c r="BH24" s="27" t="b">
        <f t="shared" si="37"/>
        <v>0</v>
      </c>
      <c r="BI24" s="221"/>
      <c r="BJ24" s="222"/>
      <c r="BK24" s="19">
        <f t="shared" si="38"/>
        <v>42692</v>
      </c>
      <c r="BL24" s="25">
        <f t="shared" si="39"/>
        <v>18</v>
      </c>
      <c r="BM24" s="26" t="b">
        <f t="shared" si="40"/>
        <v>0</v>
      </c>
      <c r="BN24" s="27" t="b">
        <f t="shared" si="41"/>
        <v>0</v>
      </c>
      <c r="BO24" s="221"/>
      <c r="BP24" s="222"/>
      <c r="BQ24" s="19">
        <f t="shared" si="42"/>
        <v>42722</v>
      </c>
      <c r="BR24" s="25">
        <f t="shared" si="43"/>
        <v>18</v>
      </c>
      <c r="BS24" s="26" t="b">
        <f t="shared" si="44"/>
        <v>1</v>
      </c>
      <c r="BT24" s="27" t="b">
        <f t="shared" si="45"/>
        <v>1</v>
      </c>
      <c r="BU24" s="221"/>
      <c r="BV24" s="222"/>
      <c r="BW24" s="5"/>
      <c r="BX24" s="33"/>
      <c r="BY24" s="6"/>
      <c r="BZ24" s="6"/>
    </row>
    <row r="25" spans="1:78" ht="17.25" customHeight="1">
      <c r="A25" s="35">
        <v>19</v>
      </c>
      <c r="B25" s="19">
        <f t="shared" si="0"/>
        <v>42388</v>
      </c>
      <c r="C25" s="25">
        <f t="shared" si="1"/>
        <v>19</v>
      </c>
      <c r="D25" s="26" t="b">
        <f t="shared" si="2"/>
        <v>0</v>
      </c>
      <c r="E25" s="27" t="b">
        <f t="shared" si="3"/>
        <v>0</v>
      </c>
      <c r="F25" s="221"/>
      <c r="G25" s="222"/>
      <c r="H25" s="19">
        <f t="shared" si="46"/>
        <v>42419</v>
      </c>
      <c r="I25" s="25">
        <f t="shared" si="4"/>
        <v>19</v>
      </c>
      <c r="J25" s="26" t="b">
        <f t="shared" si="5"/>
        <v>0</v>
      </c>
      <c r="K25" s="27" t="b">
        <f t="shared" si="6"/>
        <v>0</v>
      </c>
      <c r="L25" s="221"/>
      <c r="M25" s="222"/>
      <c r="N25" s="19">
        <f t="shared" si="47"/>
        <v>42448</v>
      </c>
      <c r="O25" s="25">
        <f t="shared" si="7"/>
        <v>19</v>
      </c>
      <c r="P25" s="26" t="b">
        <f t="shared" si="8"/>
        <v>1</v>
      </c>
      <c r="Q25" s="27" t="b">
        <f t="shared" si="9"/>
        <v>1</v>
      </c>
      <c r="R25" s="221"/>
      <c r="S25" s="222"/>
      <c r="T25" s="19">
        <f t="shared" si="10"/>
        <v>42479</v>
      </c>
      <c r="U25" s="25">
        <f t="shared" si="11"/>
        <v>19</v>
      </c>
      <c r="V25" s="26" t="b">
        <f t="shared" si="12"/>
        <v>0</v>
      </c>
      <c r="W25" s="27" t="b">
        <f t="shared" si="13"/>
        <v>0</v>
      </c>
      <c r="X25" s="221"/>
      <c r="Y25" s="222"/>
      <c r="Z25" s="19">
        <f t="shared" si="14"/>
        <v>42509</v>
      </c>
      <c r="AA25" s="25">
        <f t="shared" si="15"/>
        <v>19</v>
      </c>
      <c r="AB25" s="26" t="b">
        <f t="shared" si="16"/>
        <v>0</v>
      </c>
      <c r="AC25" s="27" t="b">
        <f t="shared" si="17"/>
        <v>0</v>
      </c>
      <c r="AD25" s="221"/>
      <c r="AE25" s="222"/>
      <c r="AF25" s="19">
        <f t="shared" si="18"/>
        <v>42540</v>
      </c>
      <c r="AG25" s="25">
        <f t="shared" si="19"/>
        <v>19</v>
      </c>
      <c r="AH25" s="26" t="b">
        <f t="shared" si="20"/>
        <v>1</v>
      </c>
      <c r="AI25" s="27" t="b">
        <f t="shared" si="21"/>
        <v>1</v>
      </c>
      <c r="AJ25" s="221"/>
      <c r="AK25" s="222"/>
      <c r="AL25" s="24">
        <v>19</v>
      </c>
      <c r="AM25" s="19">
        <f t="shared" si="22"/>
        <v>42570</v>
      </c>
      <c r="AN25" s="25">
        <f t="shared" si="23"/>
        <v>19</v>
      </c>
      <c r="AO25" s="26" t="b">
        <f t="shared" si="24"/>
        <v>0</v>
      </c>
      <c r="AP25" s="27" t="b">
        <f t="shared" si="25"/>
        <v>0</v>
      </c>
      <c r="AQ25" s="221"/>
      <c r="AR25" s="222"/>
      <c r="AS25" s="19">
        <f t="shared" si="26"/>
        <v>42601</v>
      </c>
      <c r="AT25" s="25">
        <f t="shared" si="27"/>
        <v>19</v>
      </c>
      <c r="AU25" s="26" t="b">
        <f t="shared" si="28"/>
        <v>0</v>
      </c>
      <c r="AV25" s="27" t="b">
        <f t="shared" si="29"/>
        <v>0</v>
      </c>
      <c r="AW25" s="221"/>
      <c r="AX25" s="222"/>
      <c r="AY25" s="19">
        <f t="shared" si="30"/>
        <v>42632</v>
      </c>
      <c r="AZ25" s="25">
        <f t="shared" si="31"/>
        <v>19</v>
      </c>
      <c r="BA25" s="26" t="b">
        <f t="shared" si="32"/>
        <v>0</v>
      </c>
      <c r="BB25" s="27" t="b">
        <f t="shared" si="33"/>
        <v>0</v>
      </c>
      <c r="BC25" s="221"/>
      <c r="BD25" s="222"/>
      <c r="BE25" s="19">
        <f t="shared" si="34"/>
        <v>42662</v>
      </c>
      <c r="BF25" s="25">
        <f t="shared" si="35"/>
        <v>19</v>
      </c>
      <c r="BG25" s="26" t="b">
        <f t="shared" si="36"/>
        <v>0</v>
      </c>
      <c r="BH25" s="27" t="b">
        <f t="shared" si="37"/>
        <v>0</v>
      </c>
      <c r="BI25" s="221"/>
      <c r="BJ25" s="222"/>
      <c r="BK25" s="19">
        <f t="shared" si="38"/>
        <v>42693</v>
      </c>
      <c r="BL25" s="25">
        <f t="shared" si="39"/>
        <v>19</v>
      </c>
      <c r="BM25" s="26" t="b">
        <f t="shared" si="40"/>
        <v>1</v>
      </c>
      <c r="BN25" s="27" t="b">
        <f t="shared" si="41"/>
        <v>1</v>
      </c>
      <c r="BO25" s="221"/>
      <c r="BP25" s="222"/>
      <c r="BQ25" s="19">
        <f t="shared" si="42"/>
        <v>42723</v>
      </c>
      <c r="BR25" s="25">
        <f t="shared" si="43"/>
        <v>19</v>
      </c>
      <c r="BS25" s="26" t="b">
        <f t="shared" si="44"/>
        <v>0</v>
      </c>
      <c r="BT25" s="27" t="b">
        <f t="shared" si="45"/>
        <v>0</v>
      </c>
      <c r="BU25" s="221"/>
      <c r="BV25" s="222"/>
      <c r="BW25" s="5"/>
      <c r="BX25" s="33"/>
      <c r="BY25" s="6"/>
      <c r="BZ25" s="6"/>
    </row>
    <row r="26" spans="1:78" ht="17.25" customHeight="1">
      <c r="A26" s="35">
        <v>20</v>
      </c>
      <c r="B26" s="19">
        <f t="shared" si="0"/>
        <v>42389</v>
      </c>
      <c r="C26" s="25">
        <f t="shared" si="1"/>
        <v>20</v>
      </c>
      <c r="D26" s="26" t="b">
        <f t="shared" si="2"/>
        <v>0</v>
      </c>
      <c r="E26" s="27" t="b">
        <f t="shared" si="3"/>
        <v>0</v>
      </c>
      <c r="F26" s="221"/>
      <c r="G26" s="222"/>
      <c r="H26" s="19">
        <f t="shared" si="46"/>
        <v>42420</v>
      </c>
      <c r="I26" s="25">
        <f t="shared" si="4"/>
        <v>20</v>
      </c>
      <c r="J26" s="26" t="b">
        <f t="shared" si="5"/>
        <v>1</v>
      </c>
      <c r="K26" s="27" t="b">
        <f t="shared" si="6"/>
        <v>1</v>
      </c>
      <c r="L26" s="221"/>
      <c r="M26" s="222"/>
      <c r="N26" s="19">
        <f t="shared" si="47"/>
        <v>42449</v>
      </c>
      <c r="O26" s="25">
        <f t="shared" si="7"/>
        <v>20</v>
      </c>
      <c r="P26" s="26" t="b">
        <f t="shared" si="8"/>
        <v>1</v>
      </c>
      <c r="Q26" s="27" t="b">
        <f t="shared" si="9"/>
        <v>1</v>
      </c>
      <c r="R26" s="221"/>
      <c r="S26" s="222"/>
      <c r="T26" s="19">
        <f t="shared" si="10"/>
        <v>42480</v>
      </c>
      <c r="U26" s="25">
        <f t="shared" si="11"/>
        <v>20</v>
      </c>
      <c r="V26" s="26" t="b">
        <f t="shared" si="12"/>
        <v>0</v>
      </c>
      <c r="W26" s="27" t="b">
        <f t="shared" si="13"/>
        <v>0</v>
      </c>
      <c r="X26" s="221"/>
      <c r="Y26" s="222"/>
      <c r="Z26" s="19">
        <f t="shared" si="14"/>
        <v>42510</v>
      </c>
      <c r="AA26" s="25">
        <f t="shared" si="15"/>
        <v>20</v>
      </c>
      <c r="AB26" s="26" t="b">
        <f t="shared" si="16"/>
        <v>0</v>
      </c>
      <c r="AC26" s="27" t="b">
        <f t="shared" si="17"/>
        <v>0</v>
      </c>
      <c r="AD26" s="221"/>
      <c r="AE26" s="222"/>
      <c r="AF26" s="19">
        <f t="shared" si="18"/>
        <v>42541</v>
      </c>
      <c r="AG26" s="25">
        <f t="shared" si="19"/>
        <v>20</v>
      </c>
      <c r="AH26" s="26" t="b">
        <f t="shared" si="20"/>
        <v>0</v>
      </c>
      <c r="AI26" s="27" t="b">
        <f t="shared" si="21"/>
        <v>0</v>
      </c>
      <c r="AJ26" s="221"/>
      <c r="AK26" s="222"/>
      <c r="AL26" s="24">
        <v>20</v>
      </c>
      <c r="AM26" s="19">
        <f t="shared" si="22"/>
        <v>42571</v>
      </c>
      <c r="AN26" s="25">
        <f t="shared" si="23"/>
        <v>20</v>
      </c>
      <c r="AO26" s="26" t="b">
        <f t="shared" si="24"/>
        <v>0</v>
      </c>
      <c r="AP26" s="27" t="b">
        <f t="shared" si="25"/>
        <v>0</v>
      </c>
      <c r="AQ26" s="221"/>
      <c r="AR26" s="222"/>
      <c r="AS26" s="19">
        <f t="shared" si="26"/>
        <v>42602</v>
      </c>
      <c r="AT26" s="25">
        <f t="shared" si="27"/>
        <v>20</v>
      </c>
      <c r="AU26" s="26" t="b">
        <f t="shared" si="28"/>
        <v>1</v>
      </c>
      <c r="AV26" s="27" t="b">
        <f t="shared" si="29"/>
        <v>1</v>
      </c>
      <c r="AW26" s="221"/>
      <c r="AX26" s="222"/>
      <c r="AY26" s="19">
        <f t="shared" si="30"/>
        <v>42633</v>
      </c>
      <c r="AZ26" s="25">
        <f t="shared" si="31"/>
        <v>20</v>
      </c>
      <c r="BA26" s="26" t="b">
        <f t="shared" si="32"/>
        <v>0</v>
      </c>
      <c r="BB26" s="27" t="b">
        <f t="shared" si="33"/>
        <v>0</v>
      </c>
      <c r="BC26" s="221"/>
      <c r="BD26" s="222"/>
      <c r="BE26" s="19">
        <f t="shared" si="34"/>
        <v>42663</v>
      </c>
      <c r="BF26" s="25">
        <f t="shared" si="35"/>
        <v>20</v>
      </c>
      <c r="BG26" s="26" t="b">
        <f t="shared" si="36"/>
        <v>0</v>
      </c>
      <c r="BH26" s="27" t="b">
        <f t="shared" si="37"/>
        <v>0</v>
      </c>
      <c r="BI26" s="221"/>
      <c r="BJ26" s="222"/>
      <c r="BK26" s="19">
        <f t="shared" si="38"/>
        <v>42694</v>
      </c>
      <c r="BL26" s="25">
        <f t="shared" si="39"/>
        <v>20</v>
      </c>
      <c r="BM26" s="26" t="b">
        <f t="shared" si="40"/>
        <v>1</v>
      </c>
      <c r="BN26" s="27" t="b">
        <f t="shared" si="41"/>
        <v>1</v>
      </c>
      <c r="BO26" s="221"/>
      <c r="BP26" s="222"/>
      <c r="BQ26" s="19">
        <f t="shared" si="42"/>
        <v>42724</v>
      </c>
      <c r="BR26" s="25">
        <f t="shared" si="43"/>
        <v>20</v>
      </c>
      <c r="BS26" s="26" t="b">
        <f t="shared" si="44"/>
        <v>0</v>
      </c>
      <c r="BT26" s="27" t="b">
        <f t="shared" si="45"/>
        <v>0</v>
      </c>
      <c r="BU26" s="221"/>
      <c r="BV26" s="222"/>
      <c r="BW26" s="5"/>
      <c r="BX26" s="33"/>
      <c r="BY26" s="6"/>
      <c r="BZ26" s="6"/>
    </row>
    <row r="27" spans="1:78" ht="17.25" customHeight="1">
      <c r="A27" s="35">
        <v>21</v>
      </c>
      <c r="B27" s="19">
        <f t="shared" si="0"/>
        <v>42390</v>
      </c>
      <c r="C27" s="25">
        <f t="shared" si="1"/>
        <v>21</v>
      </c>
      <c r="D27" s="26" t="b">
        <f t="shared" si="2"/>
        <v>0</v>
      </c>
      <c r="E27" s="27" t="b">
        <f t="shared" si="3"/>
        <v>0</v>
      </c>
      <c r="F27" s="221"/>
      <c r="G27" s="222"/>
      <c r="H27" s="19">
        <f t="shared" si="46"/>
        <v>42421</v>
      </c>
      <c r="I27" s="25">
        <f t="shared" si="4"/>
        <v>21</v>
      </c>
      <c r="J27" s="26" t="b">
        <f t="shared" si="5"/>
        <v>1</v>
      </c>
      <c r="K27" s="27" t="b">
        <f t="shared" si="6"/>
        <v>1</v>
      </c>
      <c r="L27" s="221"/>
      <c r="M27" s="222"/>
      <c r="N27" s="19">
        <f t="shared" si="47"/>
        <v>42450</v>
      </c>
      <c r="O27" s="25">
        <f t="shared" si="7"/>
        <v>21</v>
      </c>
      <c r="P27" s="26" t="b">
        <f t="shared" si="8"/>
        <v>0</v>
      </c>
      <c r="Q27" s="27" t="b">
        <f t="shared" si="9"/>
        <v>0</v>
      </c>
      <c r="R27" s="221"/>
      <c r="S27" s="222"/>
      <c r="T27" s="19">
        <f t="shared" si="10"/>
        <v>42481</v>
      </c>
      <c r="U27" s="25">
        <f t="shared" si="11"/>
        <v>21</v>
      </c>
      <c r="V27" s="26" t="b">
        <f t="shared" si="12"/>
        <v>0</v>
      </c>
      <c r="W27" s="27" t="b">
        <f t="shared" si="13"/>
        <v>0</v>
      </c>
      <c r="X27" s="221"/>
      <c r="Y27" s="222"/>
      <c r="Z27" s="19">
        <f t="shared" si="14"/>
        <v>42511</v>
      </c>
      <c r="AA27" s="25">
        <f t="shared" si="15"/>
        <v>21</v>
      </c>
      <c r="AB27" s="26" t="b">
        <f t="shared" si="16"/>
        <v>1</v>
      </c>
      <c r="AC27" s="27" t="b">
        <f t="shared" si="17"/>
        <v>1</v>
      </c>
      <c r="AD27" s="221"/>
      <c r="AE27" s="222"/>
      <c r="AF27" s="19">
        <f t="shared" si="18"/>
        <v>42542</v>
      </c>
      <c r="AG27" s="25">
        <f t="shared" si="19"/>
        <v>21</v>
      </c>
      <c r="AH27" s="26" t="b">
        <f t="shared" si="20"/>
        <v>0</v>
      </c>
      <c r="AI27" s="27" t="b">
        <f t="shared" si="21"/>
        <v>0</v>
      </c>
      <c r="AJ27" s="221"/>
      <c r="AK27" s="222"/>
      <c r="AL27" s="24">
        <v>21</v>
      </c>
      <c r="AM27" s="19">
        <f t="shared" si="22"/>
        <v>42572</v>
      </c>
      <c r="AN27" s="25">
        <f t="shared" si="23"/>
        <v>21</v>
      </c>
      <c r="AO27" s="26" t="b">
        <f t="shared" si="24"/>
        <v>0</v>
      </c>
      <c r="AP27" s="27" t="b">
        <f t="shared" si="25"/>
        <v>0</v>
      </c>
      <c r="AQ27" s="221"/>
      <c r="AR27" s="222"/>
      <c r="AS27" s="19">
        <f t="shared" si="26"/>
        <v>42603</v>
      </c>
      <c r="AT27" s="25">
        <f t="shared" si="27"/>
        <v>21</v>
      </c>
      <c r="AU27" s="26" t="b">
        <f t="shared" si="28"/>
        <v>1</v>
      </c>
      <c r="AV27" s="27" t="b">
        <f t="shared" si="29"/>
        <v>1</v>
      </c>
      <c r="AW27" s="221"/>
      <c r="AX27" s="222"/>
      <c r="AY27" s="19">
        <f t="shared" si="30"/>
        <v>42634</v>
      </c>
      <c r="AZ27" s="25">
        <f t="shared" si="31"/>
        <v>21</v>
      </c>
      <c r="BA27" s="26" t="b">
        <f t="shared" si="32"/>
        <v>0</v>
      </c>
      <c r="BB27" s="27" t="b">
        <f t="shared" si="33"/>
        <v>0</v>
      </c>
      <c r="BC27" s="221"/>
      <c r="BD27" s="222"/>
      <c r="BE27" s="19">
        <f t="shared" si="34"/>
        <v>42664</v>
      </c>
      <c r="BF27" s="25">
        <f t="shared" si="35"/>
        <v>21</v>
      </c>
      <c r="BG27" s="26" t="b">
        <f t="shared" si="36"/>
        <v>0</v>
      </c>
      <c r="BH27" s="27" t="b">
        <f t="shared" si="37"/>
        <v>0</v>
      </c>
      <c r="BI27" s="221"/>
      <c r="BJ27" s="222"/>
      <c r="BK27" s="19">
        <f t="shared" si="38"/>
        <v>42695</v>
      </c>
      <c r="BL27" s="25">
        <f t="shared" si="39"/>
        <v>21</v>
      </c>
      <c r="BM27" s="26" t="b">
        <f t="shared" si="40"/>
        <v>0</v>
      </c>
      <c r="BN27" s="27" t="b">
        <f t="shared" si="41"/>
        <v>0</v>
      </c>
      <c r="BO27" s="221"/>
      <c r="BP27" s="222"/>
      <c r="BQ27" s="19">
        <f t="shared" si="42"/>
        <v>42725</v>
      </c>
      <c r="BR27" s="25">
        <f t="shared" si="43"/>
        <v>21</v>
      </c>
      <c r="BS27" s="26" t="b">
        <f t="shared" si="44"/>
        <v>0</v>
      </c>
      <c r="BT27" s="27" t="b">
        <f t="shared" si="45"/>
        <v>0</v>
      </c>
      <c r="BU27" s="221"/>
      <c r="BV27" s="222"/>
      <c r="BW27" s="5"/>
      <c r="BX27" s="33"/>
      <c r="BY27" s="6"/>
      <c r="BZ27" s="6"/>
    </row>
    <row r="28" spans="1:78" ht="17.25" customHeight="1">
      <c r="A28" s="35">
        <v>22</v>
      </c>
      <c r="B28" s="19">
        <f t="shared" si="0"/>
        <v>42391</v>
      </c>
      <c r="C28" s="25">
        <f t="shared" si="1"/>
        <v>22</v>
      </c>
      <c r="D28" s="26" t="b">
        <f t="shared" si="2"/>
        <v>0</v>
      </c>
      <c r="E28" s="27" t="b">
        <f t="shared" si="3"/>
        <v>0</v>
      </c>
      <c r="F28" s="221"/>
      <c r="G28" s="222"/>
      <c r="H28" s="19">
        <f t="shared" si="46"/>
        <v>42422</v>
      </c>
      <c r="I28" s="25">
        <f t="shared" si="4"/>
        <v>22</v>
      </c>
      <c r="J28" s="26" t="b">
        <f t="shared" si="5"/>
        <v>0</v>
      </c>
      <c r="K28" s="27" t="b">
        <f t="shared" si="6"/>
        <v>0</v>
      </c>
      <c r="L28" s="221"/>
      <c r="M28" s="222"/>
      <c r="N28" s="19">
        <f t="shared" si="47"/>
        <v>42451</v>
      </c>
      <c r="O28" s="25">
        <f t="shared" si="7"/>
        <v>22</v>
      </c>
      <c r="P28" s="26" t="b">
        <f t="shared" si="8"/>
        <v>0</v>
      </c>
      <c r="Q28" s="27" t="b">
        <f t="shared" si="9"/>
        <v>0</v>
      </c>
      <c r="R28" s="221"/>
      <c r="S28" s="222"/>
      <c r="T28" s="19">
        <f t="shared" si="10"/>
        <v>42482</v>
      </c>
      <c r="U28" s="25">
        <f t="shared" si="11"/>
        <v>22</v>
      </c>
      <c r="V28" s="26" t="b">
        <f t="shared" si="12"/>
        <v>0</v>
      </c>
      <c r="W28" s="27" t="b">
        <f t="shared" si="13"/>
        <v>0</v>
      </c>
      <c r="X28" s="221"/>
      <c r="Y28" s="222"/>
      <c r="Z28" s="19">
        <f t="shared" si="14"/>
        <v>42512</v>
      </c>
      <c r="AA28" s="25">
        <f t="shared" si="15"/>
        <v>22</v>
      </c>
      <c r="AB28" s="26" t="b">
        <f t="shared" si="16"/>
        <v>1</v>
      </c>
      <c r="AC28" s="27" t="b">
        <f t="shared" si="17"/>
        <v>1</v>
      </c>
      <c r="AD28" s="221"/>
      <c r="AE28" s="222"/>
      <c r="AF28" s="19">
        <f t="shared" si="18"/>
        <v>42543</v>
      </c>
      <c r="AG28" s="25">
        <f t="shared" si="19"/>
        <v>22</v>
      </c>
      <c r="AH28" s="26" t="b">
        <f t="shared" si="20"/>
        <v>0</v>
      </c>
      <c r="AI28" s="27" t="b">
        <f t="shared" si="21"/>
        <v>0</v>
      </c>
      <c r="AJ28" s="221"/>
      <c r="AK28" s="222"/>
      <c r="AL28" s="24">
        <v>22</v>
      </c>
      <c r="AM28" s="19">
        <f t="shared" si="22"/>
        <v>42573</v>
      </c>
      <c r="AN28" s="25">
        <f t="shared" si="23"/>
        <v>22</v>
      </c>
      <c r="AO28" s="26" t="b">
        <f t="shared" si="24"/>
        <v>0</v>
      </c>
      <c r="AP28" s="27" t="b">
        <f t="shared" si="25"/>
        <v>0</v>
      </c>
      <c r="AQ28" s="221"/>
      <c r="AR28" s="222"/>
      <c r="AS28" s="19">
        <f t="shared" si="26"/>
        <v>42604</v>
      </c>
      <c r="AT28" s="25">
        <f t="shared" si="27"/>
        <v>22</v>
      </c>
      <c r="AU28" s="26" t="b">
        <f t="shared" si="28"/>
        <v>0</v>
      </c>
      <c r="AV28" s="27" t="b">
        <f t="shared" si="29"/>
        <v>0</v>
      </c>
      <c r="AW28" s="221"/>
      <c r="AX28" s="222"/>
      <c r="AY28" s="19">
        <f t="shared" si="30"/>
        <v>42635</v>
      </c>
      <c r="AZ28" s="25">
        <f t="shared" si="31"/>
        <v>22</v>
      </c>
      <c r="BA28" s="26" t="b">
        <f t="shared" si="32"/>
        <v>0</v>
      </c>
      <c r="BB28" s="27" t="b">
        <f t="shared" si="33"/>
        <v>0</v>
      </c>
      <c r="BC28" s="221"/>
      <c r="BD28" s="222"/>
      <c r="BE28" s="19">
        <f t="shared" si="34"/>
        <v>42665</v>
      </c>
      <c r="BF28" s="25">
        <f t="shared" si="35"/>
        <v>22</v>
      </c>
      <c r="BG28" s="26" t="b">
        <f t="shared" si="36"/>
        <v>1</v>
      </c>
      <c r="BH28" s="27" t="b">
        <f t="shared" si="37"/>
        <v>1</v>
      </c>
      <c r="BI28" s="221"/>
      <c r="BJ28" s="222"/>
      <c r="BK28" s="19">
        <f t="shared" si="38"/>
        <v>42696</v>
      </c>
      <c r="BL28" s="25">
        <f t="shared" si="39"/>
        <v>22</v>
      </c>
      <c r="BM28" s="26" t="b">
        <f t="shared" si="40"/>
        <v>0</v>
      </c>
      <c r="BN28" s="27" t="b">
        <f t="shared" si="41"/>
        <v>0</v>
      </c>
      <c r="BO28" s="221"/>
      <c r="BP28" s="222"/>
      <c r="BQ28" s="19">
        <f t="shared" si="42"/>
        <v>42726</v>
      </c>
      <c r="BR28" s="25">
        <f t="shared" si="43"/>
        <v>22</v>
      </c>
      <c r="BS28" s="26" t="b">
        <f t="shared" si="44"/>
        <v>0</v>
      </c>
      <c r="BT28" s="27" t="b">
        <f t="shared" si="45"/>
        <v>0</v>
      </c>
      <c r="BU28" s="221"/>
      <c r="BV28" s="222"/>
      <c r="BW28" s="5"/>
      <c r="BX28" s="33"/>
      <c r="BY28" s="6"/>
      <c r="BZ28" s="6"/>
    </row>
    <row r="29" spans="1:78" ht="17.25" customHeight="1">
      <c r="A29" s="35">
        <v>23</v>
      </c>
      <c r="B29" s="19">
        <f t="shared" si="0"/>
        <v>42392</v>
      </c>
      <c r="C29" s="25">
        <f t="shared" si="1"/>
        <v>23</v>
      </c>
      <c r="D29" s="26" t="b">
        <f t="shared" si="2"/>
        <v>1</v>
      </c>
      <c r="E29" s="27" t="b">
        <f t="shared" si="3"/>
        <v>1</v>
      </c>
      <c r="F29" s="221"/>
      <c r="G29" s="222"/>
      <c r="H29" s="19">
        <f t="shared" si="46"/>
        <v>42423</v>
      </c>
      <c r="I29" s="25">
        <f t="shared" si="4"/>
        <v>23</v>
      </c>
      <c r="J29" s="26" t="b">
        <f t="shared" si="5"/>
        <v>0</v>
      </c>
      <c r="K29" s="27" t="b">
        <f t="shared" si="6"/>
        <v>0</v>
      </c>
      <c r="L29" s="221"/>
      <c r="M29" s="222"/>
      <c r="N29" s="19">
        <f t="shared" si="47"/>
        <v>42452</v>
      </c>
      <c r="O29" s="25">
        <f t="shared" si="7"/>
        <v>23</v>
      </c>
      <c r="P29" s="26" t="b">
        <f t="shared" si="8"/>
        <v>0</v>
      </c>
      <c r="Q29" s="27" t="b">
        <f t="shared" si="9"/>
        <v>0</v>
      </c>
      <c r="R29" s="221"/>
      <c r="S29" s="222"/>
      <c r="T29" s="19">
        <f t="shared" si="10"/>
        <v>42483</v>
      </c>
      <c r="U29" s="25">
        <f t="shared" si="11"/>
        <v>23</v>
      </c>
      <c r="V29" s="26" t="b">
        <f t="shared" si="12"/>
        <v>1</v>
      </c>
      <c r="W29" s="27" t="b">
        <f t="shared" si="13"/>
        <v>1</v>
      </c>
      <c r="X29" s="221"/>
      <c r="Y29" s="222"/>
      <c r="Z29" s="19">
        <f t="shared" si="14"/>
        <v>42513</v>
      </c>
      <c r="AA29" s="25">
        <f t="shared" si="15"/>
        <v>23</v>
      </c>
      <c r="AB29" s="26" t="b">
        <f t="shared" si="16"/>
        <v>0</v>
      </c>
      <c r="AC29" s="27" t="b">
        <f t="shared" si="17"/>
        <v>0</v>
      </c>
      <c r="AD29" s="221"/>
      <c r="AE29" s="222"/>
      <c r="AF29" s="19">
        <f t="shared" si="18"/>
        <v>42544</v>
      </c>
      <c r="AG29" s="25">
        <f t="shared" si="19"/>
        <v>23</v>
      </c>
      <c r="AH29" s="26" t="b">
        <f t="shared" si="20"/>
        <v>0</v>
      </c>
      <c r="AI29" s="27" t="b">
        <f t="shared" si="21"/>
        <v>0</v>
      </c>
      <c r="AJ29" s="221"/>
      <c r="AK29" s="222"/>
      <c r="AL29" s="24">
        <v>23</v>
      </c>
      <c r="AM29" s="19">
        <f t="shared" si="22"/>
        <v>42574</v>
      </c>
      <c r="AN29" s="25">
        <f t="shared" si="23"/>
        <v>23</v>
      </c>
      <c r="AO29" s="26" t="b">
        <f t="shared" si="24"/>
        <v>1</v>
      </c>
      <c r="AP29" s="27" t="b">
        <f t="shared" si="25"/>
        <v>1</v>
      </c>
      <c r="AQ29" s="221"/>
      <c r="AR29" s="222"/>
      <c r="AS29" s="19">
        <f t="shared" si="26"/>
        <v>42605</v>
      </c>
      <c r="AT29" s="25">
        <f t="shared" si="27"/>
        <v>23</v>
      </c>
      <c r="AU29" s="26" t="b">
        <f t="shared" si="28"/>
        <v>0</v>
      </c>
      <c r="AV29" s="27" t="b">
        <f t="shared" si="29"/>
        <v>0</v>
      </c>
      <c r="AW29" s="221"/>
      <c r="AX29" s="222"/>
      <c r="AY29" s="19">
        <f t="shared" si="30"/>
        <v>42636</v>
      </c>
      <c r="AZ29" s="25">
        <f t="shared" si="31"/>
        <v>23</v>
      </c>
      <c r="BA29" s="26" t="b">
        <f t="shared" si="32"/>
        <v>0</v>
      </c>
      <c r="BB29" s="27" t="b">
        <f t="shared" si="33"/>
        <v>0</v>
      </c>
      <c r="BC29" s="221"/>
      <c r="BD29" s="222"/>
      <c r="BE29" s="19">
        <f t="shared" si="34"/>
        <v>42666</v>
      </c>
      <c r="BF29" s="25">
        <f t="shared" si="35"/>
        <v>23</v>
      </c>
      <c r="BG29" s="26" t="b">
        <f t="shared" si="36"/>
        <v>1</v>
      </c>
      <c r="BH29" s="27" t="b">
        <f t="shared" si="37"/>
        <v>1</v>
      </c>
      <c r="BI29" s="221"/>
      <c r="BJ29" s="222"/>
      <c r="BK29" s="19">
        <f t="shared" si="38"/>
        <v>42697</v>
      </c>
      <c r="BL29" s="25">
        <f t="shared" si="39"/>
        <v>23</v>
      </c>
      <c r="BM29" s="26" t="b">
        <f t="shared" si="40"/>
        <v>0</v>
      </c>
      <c r="BN29" s="27" t="b">
        <f t="shared" si="41"/>
        <v>0</v>
      </c>
      <c r="BO29" s="221"/>
      <c r="BP29" s="222"/>
      <c r="BQ29" s="19">
        <f t="shared" si="42"/>
        <v>42727</v>
      </c>
      <c r="BR29" s="25">
        <f t="shared" si="43"/>
        <v>23</v>
      </c>
      <c r="BS29" s="26" t="b">
        <f t="shared" si="44"/>
        <v>0</v>
      </c>
      <c r="BT29" s="27" t="b">
        <f t="shared" si="45"/>
        <v>0</v>
      </c>
      <c r="BU29" s="221"/>
      <c r="BV29" s="222"/>
      <c r="BW29" s="5"/>
      <c r="BX29" s="33"/>
      <c r="BY29" s="6"/>
      <c r="BZ29" s="6"/>
    </row>
    <row r="30" spans="1:78" ht="17.25" customHeight="1">
      <c r="A30" s="35">
        <v>24</v>
      </c>
      <c r="B30" s="19">
        <f t="shared" si="0"/>
        <v>42393</v>
      </c>
      <c r="C30" s="25">
        <f t="shared" si="1"/>
        <v>24</v>
      </c>
      <c r="D30" s="26" t="b">
        <f t="shared" si="2"/>
        <v>1</v>
      </c>
      <c r="E30" s="27" t="b">
        <f t="shared" si="3"/>
        <v>1</v>
      </c>
      <c r="F30" s="221"/>
      <c r="G30" s="222"/>
      <c r="H30" s="19">
        <f t="shared" si="46"/>
        <v>42424</v>
      </c>
      <c r="I30" s="25">
        <f t="shared" si="4"/>
        <v>24</v>
      </c>
      <c r="J30" s="26" t="b">
        <f t="shared" si="5"/>
        <v>0</v>
      </c>
      <c r="K30" s="27" t="b">
        <f t="shared" si="6"/>
        <v>0</v>
      </c>
      <c r="L30" s="221"/>
      <c r="M30" s="222"/>
      <c r="N30" s="19">
        <f t="shared" si="47"/>
        <v>42453</v>
      </c>
      <c r="O30" s="25">
        <f t="shared" si="7"/>
        <v>24</v>
      </c>
      <c r="P30" s="26" t="b">
        <f t="shared" si="8"/>
        <v>0</v>
      </c>
      <c r="Q30" s="27" t="b">
        <f t="shared" si="9"/>
        <v>0</v>
      </c>
      <c r="R30" s="221"/>
      <c r="S30" s="222"/>
      <c r="T30" s="19">
        <f t="shared" si="10"/>
        <v>42484</v>
      </c>
      <c r="U30" s="25">
        <f t="shared" si="11"/>
        <v>24</v>
      </c>
      <c r="V30" s="26" t="b">
        <f t="shared" si="12"/>
        <v>1</v>
      </c>
      <c r="W30" s="27" t="b">
        <f t="shared" si="13"/>
        <v>1</v>
      </c>
      <c r="X30" s="221"/>
      <c r="Y30" s="222"/>
      <c r="Z30" s="19">
        <f t="shared" si="14"/>
        <v>42514</v>
      </c>
      <c r="AA30" s="25">
        <f t="shared" si="15"/>
        <v>24</v>
      </c>
      <c r="AB30" s="26" t="b">
        <f t="shared" si="16"/>
        <v>0</v>
      </c>
      <c r="AC30" s="27" t="b">
        <f t="shared" si="17"/>
        <v>0</v>
      </c>
      <c r="AD30" s="221"/>
      <c r="AE30" s="222"/>
      <c r="AF30" s="19">
        <f t="shared" si="18"/>
        <v>42545</v>
      </c>
      <c r="AG30" s="25">
        <f t="shared" si="19"/>
        <v>24</v>
      </c>
      <c r="AH30" s="26" t="b">
        <f t="shared" si="20"/>
        <v>0</v>
      </c>
      <c r="AI30" s="27" t="b">
        <f t="shared" si="21"/>
        <v>0</v>
      </c>
      <c r="AJ30" s="221"/>
      <c r="AK30" s="222"/>
      <c r="AL30" s="24">
        <v>24</v>
      </c>
      <c r="AM30" s="19">
        <f t="shared" si="22"/>
        <v>42575</v>
      </c>
      <c r="AN30" s="25">
        <f t="shared" si="23"/>
        <v>24</v>
      </c>
      <c r="AO30" s="26" t="b">
        <f t="shared" si="24"/>
        <v>1</v>
      </c>
      <c r="AP30" s="27" t="b">
        <f t="shared" si="25"/>
        <v>1</v>
      </c>
      <c r="AQ30" s="221"/>
      <c r="AR30" s="222"/>
      <c r="AS30" s="19">
        <f t="shared" si="26"/>
        <v>42606</v>
      </c>
      <c r="AT30" s="25">
        <f t="shared" si="27"/>
        <v>24</v>
      </c>
      <c r="AU30" s="26" t="b">
        <f t="shared" si="28"/>
        <v>0</v>
      </c>
      <c r="AV30" s="27" t="b">
        <f t="shared" si="29"/>
        <v>0</v>
      </c>
      <c r="AW30" s="221"/>
      <c r="AX30" s="222"/>
      <c r="AY30" s="19">
        <f t="shared" si="30"/>
        <v>42637</v>
      </c>
      <c r="AZ30" s="25">
        <f t="shared" si="31"/>
        <v>24</v>
      </c>
      <c r="BA30" s="26" t="b">
        <f t="shared" si="32"/>
        <v>1</v>
      </c>
      <c r="BB30" s="27" t="b">
        <f t="shared" si="33"/>
        <v>1</v>
      </c>
      <c r="BC30" s="221"/>
      <c r="BD30" s="222"/>
      <c r="BE30" s="19">
        <f t="shared" si="34"/>
        <v>42667</v>
      </c>
      <c r="BF30" s="25">
        <f t="shared" si="35"/>
        <v>24</v>
      </c>
      <c r="BG30" s="26" t="b">
        <f t="shared" si="36"/>
        <v>0</v>
      </c>
      <c r="BH30" s="27" t="b">
        <f t="shared" si="37"/>
        <v>0</v>
      </c>
      <c r="BI30" s="221"/>
      <c r="BJ30" s="222"/>
      <c r="BK30" s="19">
        <f t="shared" si="38"/>
        <v>42698</v>
      </c>
      <c r="BL30" s="25">
        <f t="shared" si="39"/>
        <v>24</v>
      </c>
      <c r="BM30" s="26" t="b">
        <f t="shared" si="40"/>
        <v>0</v>
      </c>
      <c r="BN30" s="27" t="b">
        <f t="shared" si="41"/>
        <v>0</v>
      </c>
      <c r="BO30" s="221"/>
      <c r="BP30" s="222"/>
      <c r="BQ30" s="19">
        <f t="shared" si="42"/>
        <v>42728</v>
      </c>
      <c r="BR30" s="25">
        <f t="shared" si="43"/>
        <v>24</v>
      </c>
      <c r="BS30" s="26" t="b">
        <f t="shared" si="44"/>
        <v>1</v>
      </c>
      <c r="BT30" s="27" t="b">
        <f t="shared" si="45"/>
        <v>1</v>
      </c>
      <c r="BU30" s="221"/>
      <c r="BV30" s="222"/>
      <c r="BW30" s="5"/>
      <c r="BX30" s="33"/>
      <c r="BY30" s="6"/>
      <c r="BZ30" s="6"/>
    </row>
    <row r="31" spans="1:78" ht="17.25" customHeight="1">
      <c r="A31" s="35">
        <v>25</v>
      </c>
      <c r="B31" s="19">
        <f t="shared" si="0"/>
        <v>42394</v>
      </c>
      <c r="C31" s="25">
        <f t="shared" si="1"/>
        <v>25</v>
      </c>
      <c r="D31" s="26" t="b">
        <f t="shared" si="2"/>
        <v>0</v>
      </c>
      <c r="E31" s="27" t="b">
        <f t="shared" si="3"/>
        <v>0</v>
      </c>
      <c r="F31" s="221"/>
      <c r="G31" s="222"/>
      <c r="H31" s="19">
        <f t="shared" si="46"/>
        <v>42425</v>
      </c>
      <c r="I31" s="25">
        <f t="shared" si="4"/>
        <v>25</v>
      </c>
      <c r="J31" s="26" t="b">
        <f t="shared" si="5"/>
        <v>0</v>
      </c>
      <c r="K31" s="27" t="b">
        <f t="shared" si="6"/>
        <v>0</v>
      </c>
      <c r="L31" s="221"/>
      <c r="M31" s="222"/>
      <c r="N31" s="19">
        <f t="shared" si="47"/>
        <v>42454</v>
      </c>
      <c r="O31" s="25">
        <f t="shared" si="7"/>
        <v>25</v>
      </c>
      <c r="P31" s="26" t="b">
        <f t="shared" si="8"/>
        <v>0</v>
      </c>
      <c r="Q31" s="27" t="b">
        <f t="shared" si="9"/>
        <v>0</v>
      </c>
      <c r="R31" s="221"/>
      <c r="S31" s="222"/>
      <c r="T31" s="19">
        <f t="shared" si="10"/>
        <v>42485</v>
      </c>
      <c r="U31" s="25">
        <f t="shared" si="11"/>
        <v>25</v>
      </c>
      <c r="V31" s="26" t="b">
        <f t="shared" si="12"/>
        <v>0</v>
      </c>
      <c r="W31" s="27" t="b">
        <f t="shared" si="13"/>
        <v>0</v>
      </c>
      <c r="X31" s="221"/>
      <c r="Y31" s="222"/>
      <c r="Z31" s="19">
        <f t="shared" si="14"/>
        <v>42515</v>
      </c>
      <c r="AA31" s="25">
        <f t="shared" si="15"/>
        <v>25</v>
      </c>
      <c r="AB31" s="26" t="b">
        <f t="shared" si="16"/>
        <v>0</v>
      </c>
      <c r="AC31" s="27" t="b">
        <f t="shared" si="17"/>
        <v>0</v>
      </c>
      <c r="AD31" s="221"/>
      <c r="AE31" s="222"/>
      <c r="AF31" s="19">
        <f t="shared" si="18"/>
        <v>42546</v>
      </c>
      <c r="AG31" s="25">
        <f t="shared" si="19"/>
        <v>25</v>
      </c>
      <c r="AH31" s="26" t="b">
        <f t="shared" si="20"/>
        <v>1</v>
      </c>
      <c r="AI31" s="27" t="b">
        <f t="shared" si="21"/>
        <v>1</v>
      </c>
      <c r="AJ31" s="221"/>
      <c r="AK31" s="222"/>
      <c r="AL31" s="24">
        <v>25</v>
      </c>
      <c r="AM31" s="19">
        <f t="shared" si="22"/>
        <v>42576</v>
      </c>
      <c r="AN31" s="25">
        <f t="shared" si="23"/>
        <v>25</v>
      </c>
      <c r="AO31" s="26" t="b">
        <f t="shared" si="24"/>
        <v>0</v>
      </c>
      <c r="AP31" s="27" t="b">
        <f t="shared" si="25"/>
        <v>0</v>
      </c>
      <c r="AQ31" s="221"/>
      <c r="AR31" s="222"/>
      <c r="AS31" s="19">
        <f t="shared" si="26"/>
        <v>42607</v>
      </c>
      <c r="AT31" s="25">
        <f t="shared" si="27"/>
        <v>25</v>
      </c>
      <c r="AU31" s="26" t="b">
        <f t="shared" si="28"/>
        <v>0</v>
      </c>
      <c r="AV31" s="27" t="b">
        <f t="shared" si="29"/>
        <v>0</v>
      </c>
      <c r="AW31" s="221"/>
      <c r="AX31" s="222"/>
      <c r="AY31" s="19">
        <f t="shared" si="30"/>
        <v>42638</v>
      </c>
      <c r="AZ31" s="25">
        <f t="shared" si="31"/>
        <v>25</v>
      </c>
      <c r="BA31" s="26" t="b">
        <f t="shared" si="32"/>
        <v>1</v>
      </c>
      <c r="BB31" s="27" t="b">
        <f t="shared" si="33"/>
        <v>1</v>
      </c>
      <c r="BC31" s="221"/>
      <c r="BD31" s="222"/>
      <c r="BE31" s="19">
        <f t="shared" si="34"/>
        <v>42668</v>
      </c>
      <c r="BF31" s="25">
        <f t="shared" si="35"/>
        <v>25</v>
      </c>
      <c r="BG31" s="26" t="b">
        <f t="shared" si="36"/>
        <v>0</v>
      </c>
      <c r="BH31" s="27" t="b">
        <f t="shared" si="37"/>
        <v>0</v>
      </c>
      <c r="BI31" s="221"/>
      <c r="BJ31" s="222"/>
      <c r="BK31" s="19">
        <f t="shared" si="38"/>
        <v>42699</v>
      </c>
      <c r="BL31" s="25">
        <f t="shared" si="39"/>
        <v>25</v>
      </c>
      <c r="BM31" s="26" t="b">
        <f t="shared" si="40"/>
        <v>0</v>
      </c>
      <c r="BN31" s="27" t="b">
        <f t="shared" si="41"/>
        <v>0</v>
      </c>
      <c r="BO31" s="221"/>
      <c r="BP31" s="222"/>
      <c r="BQ31" s="19">
        <f t="shared" si="42"/>
        <v>42729</v>
      </c>
      <c r="BR31" s="25">
        <f t="shared" si="43"/>
        <v>25</v>
      </c>
      <c r="BS31" s="26" t="b">
        <f t="shared" si="44"/>
        <v>1</v>
      </c>
      <c r="BT31" s="27" t="b">
        <f t="shared" si="45"/>
        <v>1</v>
      </c>
      <c r="BU31" s="221"/>
      <c r="BV31" s="222"/>
      <c r="BW31" s="5"/>
      <c r="BX31" s="33"/>
      <c r="BY31" s="6"/>
      <c r="BZ31" s="6"/>
    </row>
    <row r="32" spans="1:78" ht="17.25" customHeight="1">
      <c r="A32" s="35">
        <v>26</v>
      </c>
      <c r="B32" s="19">
        <f t="shared" si="0"/>
        <v>42395</v>
      </c>
      <c r="C32" s="25">
        <f t="shared" si="1"/>
        <v>26</v>
      </c>
      <c r="D32" s="26" t="b">
        <f t="shared" si="2"/>
        <v>0</v>
      </c>
      <c r="E32" s="27" t="b">
        <f t="shared" si="3"/>
        <v>0</v>
      </c>
      <c r="F32" s="221"/>
      <c r="G32" s="222"/>
      <c r="H32" s="19">
        <f t="shared" si="46"/>
        <v>42426</v>
      </c>
      <c r="I32" s="25">
        <f t="shared" si="4"/>
        <v>26</v>
      </c>
      <c r="J32" s="26" t="b">
        <f t="shared" si="5"/>
        <v>0</v>
      </c>
      <c r="K32" s="27" t="b">
        <f t="shared" si="6"/>
        <v>0</v>
      </c>
      <c r="L32" s="221"/>
      <c r="M32" s="222"/>
      <c r="N32" s="19">
        <f t="shared" si="47"/>
        <v>42455</v>
      </c>
      <c r="O32" s="25">
        <f t="shared" si="7"/>
        <v>26</v>
      </c>
      <c r="P32" s="26" t="b">
        <f t="shared" si="8"/>
        <v>1</v>
      </c>
      <c r="Q32" s="27" t="b">
        <f t="shared" si="9"/>
        <v>1</v>
      </c>
      <c r="R32" s="221"/>
      <c r="S32" s="222"/>
      <c r="T32" s="19">
        <f t="shared" si="10"/>
        <v>42486</v>
      </c>
      <c r="U32" s="25">
        <f t="shared" si="11"/>
        <v>26</v>
      </c>
      <c r="V32" s="26" t="b">
        <f t="shared" si="12"/>
        <v>0</v>
      </c>
      <c r="W32" s="27" t="b">
        <f t="shared" si="13"/>
        <v>0</v>
      </c>
      <c r="X32" s="221"/>
      <c r="Y32" s="222"/>
      <c r="Z32" s="19">
        <f t="shared" si="14"/>
        <v>42516</v>
      </c>
      <c r="AA32" s="25">
        <f t="shared" si="15"/>
        <v>26</v>
      </c>
      <c r="AB32" s="26" t="b">
        <f t="shared" si="16"/>
        <v>0</v>
      </c>
      <c r="AC32" s="27" t="b">
        <f t="shared" si="17"/>
        <v>0</v>
      </c>
      <c r="AD32" s="221"/>
      <c r="AE32" s="222"/>
      <c r="AF32" s="19">
        <f t="shared" si="18"/>
        <v>42547</v>
      </c>
      <c r="AG32" s="25">
        <f t="shared" si="19"/>
        <v>26</v>
      </c>
      <c r="AH32" s="26" t="b">
        <f t="shared" si="20"/>
        <v>1</v>
      </c>
      <c r="AI32" s="27" t="b">
        <f t="shared" si="21"/>
        <v>1</v>
      </c>
      <c r="AJ32" s="221"/>
      <c r="AK32" s="222"/>
      <c r="AL32" s="24">
        <v>26</v>
      </c>
      <c r="AM32" s="19">
        <f t="shared" si="22"/>
        <v>42577</v>
      </c>
      <c r="AN32" s="25">
        <f t="shared" si="23"/>
        <v>26</v>
      </c>
      <c r="AO32" s="26" t="b">
        <f t="shared" si="24"/>
        <v>0</v>
      </c>
      <c r="AP32" s="27" t="b">
        <f t="shared" si="25"/>
        <v>0</v>
      </c>
      <c r="AQ32" s="221"/>
      <c r="AR32" s="222"/>
      <c r="AS32" s="19">
        <f t="shared" si="26"/>
        <v>42608</v>
      </c>
      <c r="AT32" s="25">
        <f t="shared" si="27"/>
        <v>26</v>
      </c>
      <c r="AU32" s="26" t="b">
        <f t="shared" si="28"/>
        <v>0</v>
      </c>
      <c r="AV32" s="27" t="b">
        <f t="shared" si="29"/>
        <v>0</v>
      </c>
      <c r="AW32" s="221"/>
      <c r="AX32" s="222"/>
      <c r="AY32" s="19">
        <f t="shared" si="30"/>
        <v>42639</v>
      </c>
      <c r="AZ32" s="25">
        <f t="shared" si="31"/>
        <v>26</v>
      </c>
      <c r="BA32" s="26" t="b">
        <f t="shared" si="32"/>
        <v>0</v>
      </c>
      <c r="BB32" s="27" t="b">
        <f t="shared" si="33"/>
        <v>0</v>
      </c>
      <c r="BC32" s="221"/>
      <c r="BD32" s="222"/>
      <c r="BE32" s="19">
        <f t="shared" si="34"/>
        <v>42669</v>
      </c>
      <c r="BF32" s="25">
        <f t="shared" si="35"/>
        <v>26</v>
      </c>
      <c r="BG32" s="26" t="b">
        <f t="shared" si="36"/>
        <v>0</v>
      </c>
      <c r="BH32" s="27" t="b">
        <f t="shared" si="37"/>
        <v>0</v>
      </c>
      <c r="BI32" s="221"/>
      <c r="BJ32" s="222"/>
      <c r="BK32" s="19">
        <f t="shared" si="38"/>
        <v>42700</v>
      </c>
      <c r="BL32" s="25">
        <f t="shared" si="39"/>
        <v>26</v>
      </c>
      <c r="BM32" s="26" t="b">
        <f t="shared" si="40"/>
        <v>1</v>
      </c>
      <c r="BN32" s="27" t="b">
        <f t="shared" si="41"/>
        <v>1</v>
      </c>
      <c r="BO32" s="221"/>
      <c r="BP32" s="222"/>
      <c r="BQ32" s="19">
        <f t="shared" si="42"/>
        <v>42730</v>
      </c>
      <c r="BR32" s="25">
        <f t="shared" si="43"/>
        <v>26</v>
      </c>
      <c r="BS32" s="26" t="b">
        <f t="shared" si="44"/>
        <v>0</v>
      </c>
      <c r="BT32" s="27" t="b">
        <f t="shared" si="45"/>
        <v>1</v>
      </c>
      <c r="BU32" s="221"/>
      <c r="BV32" s="222"/>
      <c r="BW32" s="5"/>
      <c r="BX32" s="33"/>
      <c r="BY32" s="6"/>
      <c r="BZ32" s="6"/>
    </row>
    <row r="33" spans="1:78" ht="17.25" customHeight="1">
      <c r="A33" s="35">
        <v>27</v>
      </c>
      <c r="B33" s="19">
        <f t="shared" si="0"/>
        <v>42396</v>
      </c>
      <c r="C33" s="25">
        <f t="shared" si="1"/>
        <v>27</v>
      </c>
      <c r="D33" s="26" t="b">
        <f t="shared" si="2"/>
        <v>0</v>
      </c>
      <c r="E33" s="27" t="b">
        <f t="shared" si="3"/>
        <v>0</v>
      </c>
      <c r="F33" s="221"/>
      <c r="G33" s="222"/>
      <c r="H33" s="19">
        <f t="shared" si="46"/>
        <v>42427</v>
      </c>
      <c r="I33" s="25">
        <f t="shared" si="4"/>
        <v>27</v>
      </c>
      <c r="J33" s="26" t="b">
        <f t="shared" si="5"/>
        <v>1</v>
      </c>
      <c r="K33" s="27" t="b">
        <f t="shared" si="6"/>
        <v>1</v>
      </c>
      <c r="L33" s="221"/>
      <c r="M33" s="222"/>
      <c r="N33" s="19">
        <f t="shared" si="47"/>
        <v>42456</v>
      </c>
      <c r="O33" s="25">
        <f t="shared" si="7"/>
        <v>27</v>
      </c>
      <c r="P33" s="26" t="b">
        <f t="shared" si="8"/>
        <v>1</v>
      </c>
      <c r="Q33" s="27" t="b">
        <f t="shared" si="9"/>
        <v>1</v>
      </c>
      <c r="R33" s="221"/>
      <c r="S33" s="222"/>
      <c r="T33" s="19">
        <f t="shared" si="10"/>
        <v>42487</v>
      </c>
      <c r="U33" s="25">
        <f t="shared" si="11"/>
        <v>27</v>
      </c>
      <c r="V33" s="26" t="b">
        <f t="shared" si="12"/>
        <v>0</v>
      </c>
      <c r="W33" s="27" t="b">
        <f t="shared" si="13"/>
        <v>0</v>
      </c>
      <c r="X33" s="221"/>
      <c r="Y33" s="222"/>
      <c r="Z33" s="19">
        <f t="shared" si="14"/>
        <v>42517</v>
      </c>
      <c r="AA33" s="25">
        <f t="shared" si="15"/>
        <v>27</v>
      </c>
      <c r="AB33" s="26" t="b">
        <f t="shared" si="16"/>
        <v>0</v>
      </c>
      <c r="AC33" s="27" t="b">
        <f t="shared" si="17"/>
        <v>0</v>
      </c>
      <c r="AD33" s="221"/>
      <c r="AE33" s="222"/>
      <c r="AF33" s="19">
        <f t="shared" si="18"/>
        <v>42548</v>
      </c>
      <c r="AG33" s="25">
        <f t="shared" si="19"/>
        <v>27</v>
      </c>
      <c r="AH33" s="26" t="b">
        <f t="shared" si="20"/>
        <v>0</v>
      </c>
      <c r="AI33" s="27" t="b">
        <f t="shared" si="21"/>
        <v>0</v>
      </c>
      <c r="AJ33" s="221"/>
      <c r="AK33" s="222"/>
      <c r="AL33" s="24">
        <v>27</v>
      </c>
      <c r="AM33" s="19">
        <f t="shared" si="22"/>
        <v>42578</v>
      </c>
      <c r="AN33" s="25">
        <f t="shared" si="23"/>
        <v>27</v>
      </c>
      <c r="AO33" s="26" t="b">
        <f t="shared" si="24"/>
        <v>0</v>
      </c>
      <c r="AP33" s="27" t="b">
        <f t="shared" si="25"/>
        <v>0</v>
      </c>
      <c r="AQ33" s="221"/>
      <c r="AR33" s="222"/>
      <c r="AS33" s="19">
        <f t="shared" si="26"/>
        <v>42609</v>
      </c>
      <c r="AT33" s="25">
        <f t="shared" si="27"/>
        <v>27</v>
      </c>
      <c r="AU33" s="26" t="b">
        <f t="shared" si="28"/>
        <v>1</v>
      </c>
      <c r="AV33" s="27" t="b">
        <f t="shared" si="29"/>
        <v>1</v>
      </c>
      <c r="AW33" s="221"/>
      <c r="AX33" s="222"/>
      <c r="AY33" s="19">
        <f t="shared" si="30"/>
        <v>42640</v>
      </c>
      <c r="AZ33" s="25">
        <f t="shared" si="31"/>
        <v>27</v>
      </c>
      <c r="BA33" s="26" t="b">
        <f t="shared" si="32"/>
        <v>0</v>
      </c>
      <c r="BB33" s="27" t="b">
        <f t="shared" si="33"/>
        <v>0</v>
      </c>
      <c r="BC33" s="221"/>
      <c r="BD33" s="222"/>
      <c r="BE33" s="19">
        <f t="shared" si="34"/>
        <v>42670</v>
      </c>
      <c r="BF33" s="25">
        <f t="shared" si="35"/>
        <v>27</v>
      </c>
      <c r="BG33" s="26" t="b">
        <f t="shared" si="36"/>
        <v>0</v>
      </c>
      <c r="BH33" s="27" t="b">
        <f t="shared" si="37"/>
        <v>0</v>
      </c>
      <c r="BI33" s="221"/>
      <c r="BJ33" s="222"/>
      <c r="BK33" s="19">
        <f t="shared" si="38"/>
        <v>42701</v>
      </c>
      <c r="BL33" s="25">
        <f t="shared" si="39"/>
        <v>27</v>
      </c>
      <c r="BM33" s="26" t="b">
        <f t="shared" si="40"/>
        <v>1</v>
      </c>
      <c r="BN33" s="27" t="b">
        <f t="shared" si="41"/>
        <v>1</v>
      </c>
      <c r="BO33" s="221"/>
      <c r="BP33" s="222"/>
      <c r="BQ33" s="19">
        <f t="shared" si="42"/>
        <v>42731</v>
      </c>
      <c r="BR33" s="25">
        <f t="shared" si="43"/>
        <v>27</v>
      </c>
      <c r="BS33" s="26" t="b">
        <f t="shared" si="44"/>
        <v>0</v>
      </c>
      <c r="BT33" s="27" t="b">
        <f t="shared" si="45"/>
        <v>0</v>
      </c>
      <c r="BU33" s="221"/>
      <c r="BV33" s="222"/>
      <c r="BW33" s="5"/>
      <c r="BX33" s="33"/>
      <c r="BY33" s="6"/>
      <c r="BZ33" s="6"/>
    </row>
    <row r="34" spans="1:78" ht="17.25" customHeight="1">
      <c r="A34" s="35">
        <v>28</v>
      </c>
      <c r="B34" s="19">
        <f t="shared" si="0"/>
        <v>42397</v>
      </c>
      <c r="C34" s="25">
        <f t="shared" si="1"/>
        <v>28</v>
      </c>
      <c r="D34" s="26" t="b">
        <f t="shared" si="2"/>
        <v>0</v>
      </c>
      <c r="E34" s="27" t="b">
        <f t="shared" si="3"/>
        <v>0</v>
      </c>
      <c r="F34" s="221"/>
      <c r="G34" s="222"/>
      <c r="H34" s="19">
        <f t="shared" si="46"/>
        <v>42428</v>
      </c>
      <c r="I34" s="25">
        <f t="shared" si="4"/>
        <v>28</v>
      </c>
      <c r="J34" s="26" t="b">
        <f t="shared" si="5"/>
        <v>1</v>
      </c>
      <c r="K34" s="27" t="b">
        <f t="shared" si="6"/>
        <v>1</v>
      </c>
      <c r="L34" s="221"/>
      <c r="M34" s="222"/>
      <c r="N34" s="19">
        <f t="shared" si="47"/>
        <v>42457</v>
      </c>
      <c r="O34" s="25">
        <f t="shared" si="7"/>
        <v>28</v>
      </c>
      <c r="P34" s="26" t="b">
        <f t="shared" si="8"/>
        <v>0</v>
      </c>
      <c r="Q34" s="27" t="b">
        <f t="shared" si="9"/>
        <v>1</v>
      </c>
      <c r="R34" s="221"/>
      <c r="S34" s="222"/>
      <c r="T34" s="19">
        <f t="shared" si="10"/>
        <v>42488</v>
      </c>
      <c r="U34" s="25">
        <f t="shared" si="11"/>
        <v>28</v>
      </c>
      <c r="V34" s="26" t="b">
        <f t="shared" si="12"/>
        <v>0</v>
      </c>
      <c r="W34" s="27" t="b">
        <f t="shared" si="13"/>
        <v>0</v>
      </c>
      <c r="X34" s="221"/>
      <c r="Y34" s="222"/>
      <c r="Z34" s="19">
        <f t="shared" si="14"/>
        <v>42518</v>
      </c>
      <c r="AA34" s="25">
        <f t="shared" si="15"/>
        <v>28</v>
      </c>
      <c r="AB34" s="26" t="b">
        <f t="shared" si="16"/>
        <v>1</v>
      </c>
      <c r="AC34" s="27" t="b">
        <f t="shared" si="17"/>
        <v>1</v>
      </c>
      <c r="AD34" s="221"/>
      <c r="AE34" s="222"/>
      <c r="AF34" s="19">
        <f t="shared" si="18"/>
        <v>42549</v>
      </c>
      <c r="AG34" s="25">
        <f t="shared" si="19"/>
        <v>28</v>
      </c>
      <c r="AH34" s="26" t="b">
        <f t="shared" si="20"/>
        <v>0</v>
      </c>
      <c r="AI34" s="27" t="b">
        <f t="shared" si="21"/>
        <v>0</v>
      </c>
      <c r="AJ34" s="221"/>
      <c r="AK34" s="222"/>
      <c r="AL34" s="24">
        <v>28</v>
      </c>
      <c r="AM34" s="19">
        <f t="shared" si="22"/>
        <v>42579</v>
      </c>
      <c r="AN34" s="25">
        <f t="shared" si="23"/>
        <v>28</v>
      </c>
      <c r="AO34" s="26" t="b">
        <f t="shared" si="24"/>
        <v>0</v>
      </c>
      <c r="AP34" s="27" t="b">
        <f t="shared" si="25"/>
        <v>0</v>
      </c>
      <c r="AQ34" s="221"/>
      <c r="AR34" s="222"/>
      <c r="AS34" s="19">
        <f t="shared" si="26"/>
        <v>42610</v>
      </c>
      <c r="AT34" s="25">
        <f t="shared" si="27"/>
        <v>28</v>
      </c>
      <c r="AU34" s="26" t="b">
        <f t="shared" si="28"/>
        <v>1</v>
      </c>
      <c r="AV34" s="27" t="b">
        <f t="shared" si="29"/>
        <v>1</v>
      </c>
      <c r="AW34" s="221"/>
      <c r="AX34" s="222"/>
      <c r="AY34" s="19">
        <f t="shared" si="30"/>
        <v>42641</v>
      </c>
      <c r="AZ34" s="25">
        <f t="shared" si="31"/>
        <v>28</v>
      </c>
      <c r="BA34" s="26" t="b">
        <f t="shared" si="32"/>
        <v>0</v>
      </c>
      <c r="BB34" s="27" t="b">
        <f t="shared" si="33"/>
        <v>0</v>
      </c>
      <c r="BC34" s="221"/>
      <c r="BD34" s="222"/>
      <c r="BE34" s="19">
        <f t="shared" si="34"/>
        <v>42671</v>
      </c>
      <c r="BF34" s="25">
        <f t="shared" si="35"/>
        <v>28</v>
      </c>
      <c r="BG34" s="26" t="b">
        <f t="shared" si="36"/>
        <v>0</v>
      </c>
      <c r="BH34" s="27" t="b">
        <f t="shared" si="37"/>
        <v>0</v>
      </c>
      <c r="BI34" s="221"/>
      <c r="BJ34" s="222"/>
      <c r="BK34" s="19">
        <f t="shared" si="38"/>
        <v>42702</v>
      </c>
      <c r="BL34" s="25">
        <f t="shared" si="39"/>
        <v>28</v>
      </c>
      <c r="BM34" s="26" t="b">
        <f t="shared" si="40"/>
        <v>0</v>
      </c>
      <c r="BN34" s="27" t="b">
        <f t="shared" si="41"/>
        <v>0</v>
      </c>
      <c r="BO34" s="221"/>
      <c r="BP34" s="222"/>
      <c r="BQ34" s="19">
        <f t="shared" si="42"/>
        <v>42732</v>
      </c>
      <c r="BR34" s="25">
        <f t="shared" si="43"/>
        <v>28</v>
      </c>
      <c r="BS34" s="26" t="b">
        <f t="shared" si="44"/>
        <v>0</v>
      </c>
      <c r="BT34" s="27" t="b">
        <f t="shared" si="45"/>
        <v>0</v>
      </c>
      <c r="BU34" s="221"/>
      <c r="BV34" s="222"/>
      <c r="BW34" s="5"/>
      <c r="BX34" s="33"/>
      <c r="BY34" s="6"/>
      <c r="BZ34" s="6"/>
    </row>
    <row r="35" spans="1:78" ht="17.25" customHeight="1">
      <c r="A35" s="35">
        <v>29</v>
      </c>
      <c r="B35" s="19">
        <f t="shared" si="0"/>
        <v>42398</v>
      </c>
      <c r="C35" s="25">
        <f t="shared" si="1"/>
        <v>29</v>
      </c>
      <c r="D35" s="26" t="b">
        <f t="shared" si="2"/>
        <v>0</v>
      </c>
      <c r="E35" s="27" t="b">
        <f t="shared" si="3"/>
        <v>0</v>
      </c>
      <c r="F35" s="221"/>
      <c r="G35" s="222"/>
      <c r="H35" s="19">
        <f>IF(MONTH(H34)&lt;&gt;MONTH(DATE(AN,H$5,$A35)),"",DATE(AN,H$5,$A35))</f>
        <v>42429</v>
      </c>
      <c r="I35" s="25">
        <f>IF(H35="","",$A35)</f>
        <v>29</v>
      </c>
      <c r="J35" s="26" t="b">
        <f t="shared" si="5"/>
        <v>0</v>
      </c>
      <c r="K35" s="27" t="b">
        <f t="shared" si="6"/>
        <v>0</v>
      </c>
      <c r="L35" s="221"/>
      <c r="M35" s="222"/>
      <c r="N35" s="19">
        <f t="shared" si="47"/>
        <v>42458</v>
      </c>
      <c r="O35" s="25">
        <f t="shared" si="7"/>
        <v>29</v>
      </c>
      <c r="P35" s="26" t="b">
        <f t="shared" si="8"/>
        <v>0</v>
      </c>
      <c r="Q35" s="27" t="b">
        <f t="shared" si="9"/>
        <v>0</v>
      </c>
      <c r="R35" s="221"/>
      <c r="S35" s="222"/>
      <c r="T35" s="19">
        <f t="shared" si="10"/>
        <v>42489</v>
      </c>
      <c r="U35" s="25">
        <f t="shared" si="11"/>
        <v>29</v>
      </c>
      <c r="V35" s="26" t="b">
        <f t="shared" si="12"/>
        <v>0</v>
      </c>
      <c r="W35" s="27" t="b">
        <f t="shared" si="13"/>
        <v>0</v>
      </c>
      <c r="X35" s="221"/>
      <c r="Y35" s="222"/>
      <c r="Z35" s="19">
        <f t="shared" si="14"/>
        <v>42519</v>
      </c>
      <c r="AA35" s="25">
        <f t="shared" si="15"/>
        <v>29</v>
      </c>
      <c r="AB35" s="26" t="b">
        <f t="shared" si="16"/>
        <v>1</v>
      </c>
      <c r="AC35" s="27" t="b">
        <f t="shared" si="17"/>
        <v>1</v>
      </c>
      <c r="AD35" s="221"/>
      <c r="AE35" s="222"/>
      <c r="AF35" s="19">
        <f t="shared" si="18"/>
        <v>42550</v>
      </c>
      <c r="AG35" s="25">
        <f t="shared" si="19"/>
        <v>29</v>
      </c>
      <c r="AH35" s="26" t="b">
        <f t="shared" si="20"/>
        <v>0</v>
      </c>
      <c r="AI35" s="27" t="b">
        <f t="shared" si="21"/>
        <v>0</v>
      </c>
      <c r="AJ35" s="221"/>
      <c r="AK35" s="222"/>
      <c r="AL35" s="24">
        <v>29</v>
      </c>
      <c r="AM35" s="19">
        <f t="shared" si="22"/>
        <v>42580</v>
      </c>
      <c r="AN35" s="25">
        <f t="shared" si="23"/>
        <v>29</v>
      </c>
      <c r="AO35" s="26" t="b">
        <f t="shared" si="24"/>
        <v>0</v>
      </c>
      <c r="AP35" s="27" t="b">
        <f t="shared" si="25"/>
        <v>0</v>
      </c>
      <c r="AQ35" s="221"/>
      <c r="AR35" s="222"/>
      <c r="AS35" s="19">
        <f t="shared" si="26"/>
        <v>42611</v>
      </c>
      <c r="AT35" s="25">
        <f t="shared" si="27"/>
        <v>29</v>
      </c>
      <c r="AU35" s="26" t="b">
        <f t="shared" si="28"/>
        <v>0</v>
      </c>
      <c r="AV35" s="27" t="b">
        <f t="shared" si="29"/>
        <v>0</v>
      </c>
      <c r="AW35" s="221"/>
      <c r="AX35" s="222"/>
      <c r="AY35" s="19">
        <f t="shared" si="30"/>
        <v>42642</v>
      </c>
      <c r="AZ35" s="25">
        <f t="shared" si="31"/>
        <v>29</v>
      </c>
      <c r="BA35" s="26" t="b">
        <f t="shared" si="32"/>
        <v>0</v>
      </c>
      <c r="BB35" s="27" t="b">
        <f t="shared" si="33"/>
        <v>0</v>
      </c>
      <c r="BC35" s="221"/>
      <c r="BD35" s="222"/>
      <c r="BE35" s="19">
        <f t="shared" si="34"/>
        <v>42672</v>
      </c>
      <c r="BF35" s="25">
        <f t="shared" si="35"/>
        <v>29</v>
      </c>
      <c r="BG35" s="26" t="b">
        <f t="shared" si="36"/>
        <v>1</v>
      </c>
      <c r="BH35" s="27" t="b">
        <f t="shared" si="37"/>
        <v>1</v>
      </c>
      <c r="BI35" s="221"/>
      <c r="BJ35" s="222"/>
      <c r="BK35" s="19">
        <f t="shared" si="38"/>
        <v>42703</v>
      </c>
      <c r="BL35" s="25">
        <f t="shared" si="39"/>
        <v>29</v>
      </c>
      <c r="BM35" s="26" t="b">
        <f t="shared" si="40"/>
        <v>0</v>
      </c>
      <c r="BN35" s="27" t="b">
        <f t="shared" si="41"/>
        <v>0</v>
      </c>
      <c r="BO35" s="221"/>
      <c r="BP35" s="222"/>
      <c r="BQ35" s="19">
        <f t="shared" si="42"/>
        <v>42733</v>
      </c>
      <c r="BR35" s="25">
        <f t="shared" si="43"/>
        <v>29</v>
      </c>
      <c r="BS35" s="26" t="b">
        <f t="shared" si="44"/>
        <v>0</v>
      </c>
      <c r="BT35" s="27" t="b">
        <f t="shared" si="45"/>
        <v>0</v>
      </c>
      <c r="BU35" s="221"/>
      <c r="BV35" s="222"/>
      <c r="BW35" s="5"/>
      <c r="BX35" s="33"/>
      <c r="BY35" s="6"/>
      <c r="BZ35" s="6"/>
    </row>
    <row r="36" spans="1:78" ht="17.25" customHeight="1">
      <c r="A36" s="35">
        <v>30</v>
      </c>
      <c r="B36" s="19">
        <f t="shared" si="0"/>
        <v>42399</v>
      </c>
      <c r="C36" s="25">
        <f t="shared" si="1"/>
        <v>30</v>
      </c>
      <c r="D36" s="26" t="b">
        <f t="shared" si="2"/>
        <v>1</v>
      </c>
      <c r="E36" s="27" t="b">
        <f t="shared" si="3"/>
        <v>1</v>
      </c>
      <c r="F36" s="221"/>
      <c r="G36" s="222"/>
      <c r="H36" s="19"/>
      <c r="I36" s="25"/>
      <c r="J36" s="26"/>
      <c r="K36" s="27"/>
      <c r="L36" s="221"/>
      <c r="M36" s="222"/>
      <c r="N36" s="19">
        <f t="shared" si="47"/>
        <v>42459</v>
      </c>
      <c r="O36" s="25">
        <f t="shared" si="7"/>
        <v>30</v>
      </c>
      <c r="P36" s="26" t="b">
        <f t="shared" si="8"/>
        <v>0</v>
      </c>
      <c r="Q36" s="27" t="b">
        <f t="shared" si="9"/>
        <v>0</v>
      </c>
      <c r="R36" s="221"/>
      <c r="S36" s="222"/>
      <c r="T36" s="19">
        <f t="shared" si="10"/>
        <v>42490</v>
      </c>
      <c r="U36" s="25">
        <f t="shared" si="11"/>
        <v>30</v>
      </c>
      <c r="V36" s="26" t="b">
        <f t="shared" si="12"/>
        <v>1</v>
      </c>
      <c r="W36" s="27" t="b">
        <f t="shared" si="13"/>
        <v>1</v>
      </c>
      <c r="X36" s="221"/>
      <c r="Y36" s="222"/>
      <c r="Z36" s="19">
        <f t="shared" si="14"/>
        <v>42520</v>
      </c>
      <c r="AA36" s="25">
        <f t="shared" si="15"/>
        <v>30</v>
      </c>
      <c r="AB36" s="26" t="b">
        <f t="shared" si="16"/>
        <v>0</v>
      </c>
      <c r="AC36" s="27" t="b">
        <f t="shared" si="17"/>
        <v>0</v>
      </c>
      <c r="AD36" s="221"/>
      <c r="AE36" s="222"/>
      <c r="AF36" s="19">
        <f t="shared" si="18"/>
        <v>42551</v>
      </c>
      <c r="AG36" s="25">
        <f t="shared" si="19"/>
        <v>30</v>
      </c>
      <c r="AH36" s="26" t="b">
        <f t="shared" si="20"/>
        <v>0</v>
      </c>
      <c r="AI36" s="27" t="b">
        <f t="shared" si="21"/>
        <v>0</v>
      </c>
      <c r="AJ36" s="221"/>
      <c r="AK36" s="222"/>
      <c r="AL36" s="24">
        <v>30</v>
      </c>
      <c r="AM36" s="19">
        <f t="shared" si="22"/>
        <v>42581</v>
      </c>
      <c r="AN36" s="25">
        <f t="shared" si="23"/>
        <v>30</v>
      </c>
      <c r="AO36" s="26" t="b">
        <f t="shared" si="24"/>
        <v>1</v>
      </c>
      <c r="AP36" s="27" t="b">
        <f t="shared" si="25"/>
        <v>1</v>
      </c>
      <c r="AQ36" s="221"/>
      <c r="AR36" s="222"/>
      <c r="AS36" s="19">
        <f t="shared" si="26"/>
        <v>42612</v>
      </c>
      <c r="AT36" s="25">
        <f t="shared" si="27"/>
        <v>30</v>
      </c>
      <c r="AU36" s="26" t="b">
        <f t="shared" si="28"/>
        <v>0</v>
      </c>
      <c r="AV36" s="27" t="b">
        <f t="shared" si="29"/>
        <v>0</v>
      </c>
      <c r="AW36" s="221"/>
      <c r="AX36" s="222"/>
      <c r="AY36" s="19">
        <f t="shared" si="30"/>
        <v>42643</v>
      </c>
      <c r="AZ36" s="25">
        <f t="shared" si="31"/>
        <v>30</v>
      </c>
      <c r="BA36" s="26" t="b">
        <f t="shared" si="32"/>
        <v>0</v>
      </c>
      <c r="BB36" s="27" t="b">
        <f t="shared" si="33"/>
        <v>0</v>
      </c>
      <c r="BC36" s="221"/>
      <c r="BD36" s="222"/>
      <c r="BE36" s="19">
        <f t="shared" si="34"/>
        <v>42673</v>
      </c>
      <c r="BF36" s="25">
        <f t="shared" si="35"/>
        <v>30</v>
      </c>
      <c r="BG36" s="26" t="b">
        <f t="shared" si="36"/>
        <v>1</v>
      </c>
      <c r="BH36" s="27" t="b">
        <f t="shared" si="37"/>
        <v>1</v>
      </c>
      <c r="BI36" s="221"/>
      <c r="BJ36" s="222"/>
      <c r="BK36" s="19">
        <f t="shared" si="38"/>
        <v>42704</v>
      </c>
      <c r="BL36" s="25">
        <f t="shared" si="39"/>
        <v>30</v>
      </c>
      <c r="BM36" s="26" t="b">
        <f t="shared" si="40"/>
        <v>0</v>
      </c>
      <c r="BN36" s="27" t="b">
        <f t="shared" si="41"/>
        <v>0</v>
      </c>
      <c r="BO36" s="221"/>
      <c r="BP36" s="222"/>
      <c r="BQ36" s="19">
        <f t="shared" si="42"/>
        <v>42734</v>
      </c>
      <c r="BR36" s="25">
        <f t="shared" si="43"/>
        <v>30</v>
      </c>
      <c r="BS36" s="26" t="b">
        <f t="shared" si="44"/>
        <v>0</v>
      </c>
      <c r="BT36" s="27" t="b">
        <f t="shared" si="45"/>
        <v>0</v>
      </c>
      <c r="BU36" s="221"/>
      <c r="BV36" s="222"/>
      <c r="BW36" s="5"/>
      <c r="BX36" s="33"/>
      <c r="BY36" s="6"/>
      <c r="BZ36" s="6"/>
    </row>
    <row r="37" spans="1:78" ht="17.25" customHeight="1" thickBot="1">
      <c r="A37" s="35">
        <v>31</v>
      </c>
      <c r="B37" s="28">
        <f t="shared" si="0"/>
        <v>42400</v>
      </c>
      <c r="C37" s="29">
        <f t="shared" si="1"/>
        <v>31</v>
      </c>
      <c r="D37" s="30" t="b">
        <f t="shared" si="2"/>
        <v>1</v>
      </c>
      <c r="E37" s="31" t="b">
        <f t="shared" si="3"/>
        <v>1</v>
      </c>
      <c r="F37" s="228"/>
      <c r="G37" s="229"/>
      <c r="H37" s="28"/>
      <c r="I37" s="29"/>
      <c r="J37" s="30"/>
      <c r="K37" s="31"/>
      <c r="L37" s="228"/>
      <c r="M37" s="229"/>
      <c r="N37" s="28">
        <f t="shared" si="47"/>
        <v>42460</v>
      </c>
      <c r="O37" s="29">
        <f t="shared" si="7"/>
        <v>31</v>
      </c>
      <c r="P37" s="30" t="b">
        <f t="shared" si="8"/>
        <v>0</v>
      </c>
      <c r="Q37" s="31" t="b">
        <f t="shared" si="9"/>
        <v>0</v>
      </c>
      <c r="R37" s="228"/>
      <c r="S37" s="229"/>
      <c r="T37" s="28"/>
      <c r="U37" s="29"/>
      <c r="V37" s="30"/>
      <c r="W37" s="31"/>
      <c r="X37" s="228"/>
      <c r="Y37" s="229"/>
      <c r="Z37" s="28">
        <f t="shared" si="14"/>
        <v>42521</v>
      </c>
      <c r="AA37" s="29">
        <f t="shared" si="15"/>
        <v>31</v>
      </c>
      <c r="AB37" s="30" t="b">
        <f t="shared" si="16"/>
        <v>0</v>
      </c>
      <c r="AC37" s="31" t="b">
        <f t="shared" si="17"/>
        <v>0</v>
      </c>
      <c r="AD37" s="228"/>
      <c r="AE37" s="229"/>
      <c r="AF37" s="28"/>
      <c r="AG37" s="29"/>
      <c r="AH37" s="30"/>
      <c r="AI37" s="31"/>
      <c r="AJ37" s="228"/>
      <c r="AK37" s="229"/>
      <c r="AL37" s="24">
        <v>31</v>
      </c>
      <c r="AM37" s="28">
        <f t="shared" si="22"/>
        <v>42582</v>
      </c>
      <c r="AN37" s="29">
        <f t="shared" si="23"/>
        <v>31</v>
      </c>
      <c r="AO37" s="30" t="b">
        <f t="shared" si="24"/>
        <v>1</v>
      </c>
      <c r="AP37" s="31" t="b">
        <f t="shared" si="25"/>
        <v>1</v>
      </c>
      <c r="AQ37" s="228"/>
      <c r="AR37" s="229"/>
      <c r="AS37" s="28">
        <f t="shared" si="26"/>
        <v>42613</v>
      </c>
      <c r="AT37" s="29">
        <f t="shared" si="27"/>
        <v>31</v>
      </c>
      <c r="AU37" s="30" t="b">
        <f t="shared" si="28"/>
        <v>0</v>
      </c>
      <c r="AV37" s="31" t="b">
        <f t="shared" si="29"/>
        <v>0</v>
      </c>
      <c r="AW37" s="228"/>
      <c r="AX37" s="229"/>
      <c r="AY37" s="28"/>
      <c r="AZ37" s="29"/>
      <c r="BA37" s="30"/>
      <c r="BB37" s="31"/>
      <c r="BC37" s="228"/>
      <c r="BD37" s="229"/>
      <c r="BE37" s="28">
        <f t="shared" si="34"/>
        <v>42674</v>
      </c>
      <c r="BF37" s="29">
        <f t="shared" si="35"/>
        <v>31</v>
      </c>
      <c r="BG37" s="30" t="b">
        <f t="shared" si="36"/>
        <v>0</v>
      </c>
      <c r="BH37" s="31" t="b">
        <f t="shared" si="37"/>
        <v>0</v>
      </c>
      <c r="BI37" s="228"/>
      <c r="BJ37" s="229"/>
      <c r="BK37" s="28"/>
      <c r="BL37" s="29"/>
      <c r="BM37" s="30"/>
      <c r="BN37" s="31"/>
      <c r="BO37" s="228"/>
      <c r="BP37" s="229"/>
      <c r="BQ37" s="28">
        <f t="shared" si="42"/>
        <v>42735</v>
      </c>
      <c r="BR37" s="29">
        <f t="shared" si="43"/>
        <v>31</v>
      </c>
      <c r="BS37" s="30" t="b">
        <f t="shared" si="44"/>
        <v>1</v>
      </c>
      <c r="BT37" s="31" t="b">
        <f t="shared" si="45"/>
        <v>1</v>
      </c>
      <c r="BU37" s="228"/>
      <c r="BV37" s="229"/>
      <c r="BW37" s="5"/>
      <c r="BX37" s="33"/>
      <c r="BY37" s="6"/>
      <c r="BZ37" s="6"/>
    </row>
    <row r="38" spans="1:78" s="115" customFormat="1" ht="29.25" customHeight="1">
      <c r="G38" s="116"/>
      <c r="M38" s="116"/>
      <c r="S38" s="116"/>
      <c r="Y38" s="116"/>
      <c r="AE38" s="116"/>
      <c r="AK38" s="116"/>
      <c r="AR38" s="116"/>
      <c r="AX38" s="116"/>
      <c r="BD38" s="116"/>
      <c r="BJ38" s="116"/>
      <c r="BP38" s="116"/>
      <c r="BV38" s="116"/>
      <c r="BW38" s="117"/>
      <c r="BX38" s="33"/>
      <c r="BY38" s="6"/>
    </row>
    <row r="39" spans="1:78" ht="18" customHeight="1">
      <c r="A39" s="2"/>
      <c r="B39" s="216" t="s">
        <v>17</v>
      </c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8"/>
      <c r="AM39" s="216" t="s">
        <v>21</v>
      </c>
      <c r="AN39" s="217"/>
      <c r="AO39" s="217"/>
      <c r="AP39" s="217"/>
      <c r="AQ39" s="217"/>
      <c r="AR39" s="217"/>
      <c r="AS39" s="217"/>
      <c r="AT39" s="217"/>
      <c r="AU39" s="217"/>
      <c r="AV39" s="217"/>
      <c r="AW39" s="217"/>
      <c r="AX39" s="217"/>
      <c r="AY39" s="217"/>
      <c r="AZ39" s="217"/>
      <c r="BA39" s="217"/>
      <c r="BB39" s="217"/>
      <c r="BC39" s="217"/>
      <c r="BD39" s="217"/>
      <c r="BE39" s="217"/>
      <c r="BF39" s="218"/>
      <c r="BG39" s="114"/>
      <c r="BH39" s="114"/>
      <c r="BI39" s="101"/>
      <c r="BX39" s="118"/>
      <c r="BY39" s="115"/>
    </row>
    <row r="40" spans="1:78" ht="12" customHeight="1"/>
    <row r="41" spans="1:78" ht="12" customHeight="1"/>
    <row r="42" spans="1:78" ht="18" customHeight="1">
      <c r="H42" s="109" t="s">
        <v>15</v>
      </c>
      <c r="T42" s="212" t="s">
        <v>15</v>
      </c>
    </row>
    <row r="43" spans="1:78" ht="12" customHeight="1"/>
    <row r="44" spans="1:78" ht="22.5" customHeight="1">
      <c r="B44" s="240" t="s">
        <v>20</v>
      </c>
      <c r="C44" s="241"/>
      <c r="D44" s="241"/>
      <c r="E44" s="241"/>
      <c r="F44" s="241"/>
      <c r="G44" s="241"/>
      <c r="H44" s="241"/>
      <c r="I44" s="241"/>
      <c r="J44" s="241"/>
      <c r="K44" s="241"/>
      <c r="L44" s="241"/>
      <c r="M44" s="241"/>
      <c r="N44" s="241"/>
      <c r="O44" s="241"/>
      <c r="P44" s="241"/>
      <c r="Q44" s="241"/>
      <c r="R44" s="241"/>
      <c r="S44" s="241"/>
      <c r="T44" s="242"/>
    </row>
    <row r="45" spans="1:78" ht="22.5" customHeight="1">
      <c r="B45" s="243"/>
      <c r="C45" s="244"/>
      <c r="D45" s="244"/>
      <c r="E45" s="244"/>
      <c r="F45" s="244"/>
      <c r="G45" s="244"/>
      <c r="H45" s="244"/>
      <c r="I45" s="244"/>
      <c r="J45" s="244"/>
      <c r="K45" s="244"/>
      <c r="L45" s="244"/>
      <c r="M45" s="244"/>
      <c r="N45" s="244"/>
      <c r="O45" s="244"/>
      <c r="P45" s="244"/>
      <c r="Q45" s="244"/>
      <c r="R45" s="244"/>
      <c r="S45" s="244"/>
      <c r="T45" s="245"/>
    </row>
    <row r="46" spans="1:78" ht="12" customHeight="1">
      <c r="H46" s="108"/>
      <c r="T46" s="3"/>
    </row>
  </sheetData>
  <sheetProtection formatCells="0" formatColumns="0" formatRows="0" selectLockedCells="1"/>
  <mergeCells count="390">
    <mergeCell ref="F21:G21"/>
    <mergeCell ref="F7:G7"/>
    <mergeCell ref="F8:G8"/>
    <mergeCell ref="F11:G11"/>
    <mergeCell ref="F37:G37"/>
    <mergeCell ref="F33:G33"/>
    <mergeCell ref="F34:G34"/>
    <mergeCell ref="F35:G35"/>
    <mergeCell ref="F36:G36"/>
    <mergeCell ref="F25:G25"/>
    <mergeCell ref="F26:G26"/>
    <mergeCell ref="F31:G31"/>
    <mergeCell ref="F32:G32"/>
    <mergeCell ref="F27:G27"/>
    <mergeCell ref="B2:G3"/>
    <mergeCell ref="B39:AA39"/>
    <mergeCell ref="B6:G6"/>
    <mergeCell ref="H6:M6"/>
    <mergeCell ref="N6:S6"/>
    <mergeCell ref="Z6:AE6"/>
    <mergeCell ref="F15:G15"/>
    <mergeCell ref="F16:G16"/>
    <mergeCell ref="F17:G17"/>
    <mergeCell ref="F10:G10"/>
    <mergeCell ref="F24:G24"/>
    <mergeCell ref="F13:G13"/>
    <mergeCell ref="F14:G14"/>
    <mergeCell ref="F19:G19"/>
    <mergeCell ref="F20:G20"/>
    <mergeCell ref="F18:G18"/>
    <mergeCell ref="F22:G22"/>
    <mergeCell ref="F23:G23"/>
    <mergeCell ref="F12:G12"/>
    <mergeCell ref="L14:M14"/>
    <mergeCell ref="L19:M19"/>
    <mergeCell ref="L18:M18"/>
    <mergeCell ref="L11:M11"/>
    <mergeCell ref="L12:M12"/>
    <mergeCell ref="B44:T45"/>
    <mergeCell ref="L24:M24"/>
    <mergeCell ref="L25:M25"/>
    <mergeCell ref="L26:M26"/>
    <mergeCell ref="R37:S37"/>
    <mergeCell ref="L27:M27"/>
    <mergeCell ref="L28:M28"/>
    <mergeCell ref="L29:M29"/>
    <mergeCell ref="R33:S33"/>
    <mergeCell ref="R34:S34"/>
    <mergeCell ref="F28:G28"/>
    <mergeCell ref="F29:G29"/>
    <mergeCell ref="F30:G30"/>
    <mergeCell ref="R36:S36"/>
    <mergeCell ref="L37:M37"/>
    <mergeCell ref="L33:M33"/>
    <mergeCell ref="L34:M34"/>
    <mergeCell ref="L30:M30"/>
    <mergeCell ref="L31:M31"/>
    <mergeCell ref="L32:M32"/>
    <mergeCell ref="L35:M35"/>
    <mergeCell ref="L36:M36"/>
    <mergeCell ref="R29:S29"/>
    <mergeCell ref="T6:Y6"/>
    <mergeCell ref="L9:M9"/>
    <mergeCell ref="L10:M10"/>
    <mergeCell ref="L23:M23"/>
    <mergeCell ref="R19:S19"/>
    <mergeCell ref="X15:Y15"/>
    <mergeCell ref="X16:Y16"/>
    <mergeCell ref="X7:Y7"/>
    <mergeCell ref="R7:S7"/>
    <mergeCell ref="R8:S8"/>
    <mergeCell ref="L17:M17"/>
    <mergeCell ref="L15:M15"/>
    <mergeCell ref="L16:M16"/>
    <mergeCell ref="L13:M13"/>
    <mergeCell ref="L20:M20"/>
    <mergeCell ref="L7:M7"/>
    <mergeCell ref="L8:M8"/>
    <mergeCell ref="R15:S15"/>
    <mergeCell ref="L21:M21"/>
    <mergeCell ref="L22:M22"/>
    <mergeCell ref="R21:S21"/>
    <mergeCell ref="R22:S22"/>
    <mergeCell ref="R23:S23"/>
    <mergeCell ref="X23:Y23"/>
    <mergeCell ref="AD14:AE14"/>
    <mergeCell ref="X13:Y13"/>
    <mergeCell ref="X14:Y14"/>
    <mergeCell ref="F9:G9"/>
    <mergeCell ref="R13:S13"/>
    <mergeCell ref="X12:Y12"/>
    <mergeCell ref="R9:S9"/>
    <mergeCell ref="AD10:AE10"/>
    <mergeCell ref="X11:Y11"/>
    <mergeCell ref="X10:Y10"/>
    <mergeCell ref="AD11:AE11"/>
    <mergeCell ref="AD12:AE12"/>
    <mergeCell ref="AD13:AE13"/>
    <mergeCell ref="AQ37:AR37"/>
    <mergeCell ref="AQ34:AR34"/>
    <mergeCell ref="AJ14:AK14"/>
    <mergeCell ref="AQ15:AR15"/>
    <mergeCell ref="AQ20:AR20"/>
    <mergeCell ref="AQ14:AR14"/>
    <mergeCell ref="AQ27:AR27"/>
    <mergeCell ref="AQ28:AR28"/>
    <mergeCell ref="AQ29:AR29"/>
    <mergeCell ref="AJ20:AK20"/>
    <mergeCell ref="AJ24:AK24"/>
    <mergeCell ref="AJ25:AK25"/>
    <mergeCell ref="AJ26:AK26"/>
    <mergeCell ref="AJ21:AK21"/>
    <mergeCell ref="AJ27:AK27"/>
    <mergeCell ref="AM6:AR6"/>
    <mergeCell ref="AQ10:AR10"/>
    <mergeCell ref="AQ11:AR11"/>
    <mergeCell ref="AJ10:AK10"/>
    <mergeCell ref="AQ9:AR9"/>
    <mergeCell ref="AJ8:AK8"/>
    <mergeCell ref="AJ9:AK9"/>
    <mergeCell ref="AD7:AE7"/>
    <mergeCell ref="AD8:AE8"/>
    <mergeCell ref="AQ7:AR7"/>
    <mergeCell ref="AQ8:AR8"/>
    <mergeCell ref="AJ11:AK11"/>
    <mergeCell ref="AJ7:AK7"/>
    <mergeCell ref="AM39:BF39"/>
    <mergeCell ref="AQ24:AR24"/>
    <mergeCell ref="AQ25:AR25"/>
    <mergeCell ref="AQ26:AR26"/>
    <mergeCell ref="BC30:BD30"/>
    <mergeCell ref="BC32:BD32"/>
    <mergeCell ref="BC29:BD29"/>
    <mergeCell ref="AW21:AX21"/>
    <mergeCell ref="AQ23:AR23"/>
    <mergeCell ref="AW22:AX22"/>
    <mergeCell ref="AW23:AX23"/>
    <mergeCell ref="AQ22:AR22"/>
    <mergeCell ref="AQ21:AR21"/>
    <mergeCell ref="AW30:AX30"/>
    <mergeCell ref="AW31:AX31"/>
    <mergeCell ref="AW32:AX32"/>
    <mergeCell ref="AW33:AX33"/>
    <mergeCell ref="AW27:AX27"/>
    <mergeCell ref="AW28:AX28"/>
    <mergeCell ref="AW29:AX29"/>
    <mergeCell ref="AQ31:AR31"/>
    <mergeCell ref="AW37:AX37"/>
    <mergeCell ref="AW35:AX35"/>
    <mergeCell ref="AW36:AX36"/>
    <mergeCell ref="BI8:BJ8"/>
    <mergeCell ref="BI9:BJ9"/>
    <mergeCell ref="BI10:BJ10"/>
    <mergeCell ref="BI11:BJ11"/>
    <mergeCell ref="BI18:BJ18"/>
    <mergeCell ref="BI12:BJ12"/>
    <mergeCell ref="AJ22:AK22"/>
    <mergeCell ref="AJ23:AK23"/>
    <mergeCell ref="AQ12:AR12"/>
    <mergeCell ref="BC8:BD8"/>
    <mergeCell ref="BC9:BD9"/>
    <mergeCell ref="AW8:AX8"/>
    <mergeCell ref="AW9:AX9"/>
    <mergeCell ref="AJ13:AK13"/>
    <mergeCell ref="AJ12:AK12"/>
    <mergeCell ref="AQ16:AR16"/>
    <mergeCell ref="AW18:AX18"/>
    <mergeCell ref="AJ18:AK18"/>
    <mergeCell ref="AJ19:AK19"/>
    <mergeCell ref="AW17:AX17"/>
    <mergeCell ref="AQ19:AR19"/>
    <mergeCell ref="AQ17:AR17"/>
    <mergeCell ref="AJ17:AK17"/>
    <mergeCell ref="AQ13:AR13"/>
    <mergeCell ref="BO8:BP8"/>
    <mergeCell ref="BC10:BD10"/>
    <mergeCell ref="AQ18:AR18"/>
    <mergeCell ref="BU10:BV10"/>
    <mergeCell ref="BK6:BP6"/>
    <mergeCell ref="BE6:BJ6"/>
    <mergeCell ref="BI13:BJ13"/>
    <mergeCell ref="BO13:BP13"/>
    <mergeCell ref="BX6:BY6"/>
    <mergeCell ref="BQ6:BV6"/>
    <mergeCell ref="AS6:AX6"/>
    <mergeCell ref="BC7:BD7"/>
    <mergeCell ref="BI7:BJ7"/>
    <mergeCell ref="BO7:BP7"/>
    <mergeCell ref="AY6:BD6"/>
    <mergeCell ref="AW14:AX14"/>
    <mergeCell ref="AW15:AX15"/>
    <mergeCell ref="AW16:AX16"/>
    <mergeCell ref="BC11:BD11"/>
    <mergeCell ref="BC12:BD12"/>
    <mergeCell ref="BC13:BD13"/>
    <mergeCell ref="BC14:BD14"/>
    <mergeCell ref="BC15:BD15"/>
    <mergeCell ref="BC16:BD16"/>
    <mergeCell ref="AW13:AX13"/>
    <mergeCell ref="AW10:AX10"/>
    <mergeCell ref="AW11:AX11"/>
    <mergeCell ref="AW12:AX12"/>
    <mergeCell ref="AW7:AX7"/>
    <mergeCell ref="AD15:AE15"/>
    <mergeCell ref="AJ15:AK15"/>
    <mergeCell ref="AJ16:AK16"/>
    <mergeCell ref="R32:S32"/>
    <mergeCell ref="R20:S20"/>
    <mergeCell ref="AD18:AE18"/>
    <mergeCell ref="AD19:AE19"/>
    <mergeCell ref="R18:S18"/>
    <mergeCell ref="X18:Y18"/>
    <mergeCell ref="X19:Y19"/>
    <mergeCell ref="AD16:AE16"/>
    <mergeCell ref="R30:S30"/>
    <mergeCell ref="R31:S31"/>
    <mergeCell ref="R10:S10"/>
    <mergeCell ref="R11:S11"/>
    <mergeCell ref="R12:S12"/>
    <mergeCell ref="R17:S17"/>
    <mergeCell ref="R16:S16"/>
    <mergeCell ref="R14:S14"/>
    <mergeCell ref="X26:Y26"/>
    <mergeCell ref="X27:Y27"/>
    <mergeCell ref="X29:Y29"/>
    <mergeCell ref="X28:Y28"/>
    <mergeCell ref="X22:Y22"/>
    <mergeCell ref="R35:S35"/>
    <mergeCell ref="R26:S26"/>
    <mergeCell ref="R27:S27"/>
    <mergeCell ref="R28:S28"/>
    <mergeCell ref="X37:Y37"/>
    <mergeCell ref="AD28:AE28"/>
    <mergeCell ref="X35:Y35"/>
    <mergeCell ref="X36:Y36"/>
    <mergeCell ref="AD36:AE36"/>
    <mergeCell ref="AD34:AE34"/>
    <mergeCell ref="X34:Y34"/>
    <mergeCell ref="X32:Y32"/>
    <mergeCell ref="X30:Y30"/>
    <mergeCell ref="AD29:AE29"/>
    <mergeCell ref="AD24:AE24"/>
    <mergeCell ref="R25:S25"/>
    <mergeCell ref="X25:Y25"/>
    <mergeCell ref="AD25:AE25"/>
    <mergeCell ref="X17:Y17"/>
    <mergeCell ref="AD37:AE37"/>
    <mergeCell ref="AD30:AE30"/>
    <mergeCell ref="AD31:AE31"/>
    <mergeCell ref="AD32:AE32"/>
    <mergeCell ref="AD35:AE35"/>
    <mergeCell ref="AD26:AE26"/>
    <mergeCell ref="X31:Y31"/>
    <mergeCell ref="AD17:AE17"/>
    <mergeCell ref="X20:Y20"/>
    <mergeCell ref="AD20:AE20"/>
    <mergeCell ref="AD27:AE27"/>
    <mergeCell ref="AD21:AE21"/>
    <mergeCell ref="AD22:AE22"/>
    <mergeCell ref="AD23:AE23"/>
    <mergeCell ref="X24:Y24"/>
    <mergeCell ref="R24:S24"/>
    <mergeCell ref="X21:Y21"/>
    <mergeCell ref="X33:Y33"/>
    <mergeCell ref="AD33:AE33"/>
    <mergeCell ref="BI26:BJ26"/>
    <mergeCell ref="BI29:BJ29"/>
    <mergeCell ref="BI27:BJ27"/>
    <mergeCell ref="BI28:BJ28"/>
    <mergeCell ref="BI25:BJ25"/>
    <mergeCell ref="BC34:BD34"/>
    <mergeCell ref="BC26:BD26"/>
    <mergeCell ref="AJ37:AK37"/>
    <mergeCell ref="AJ31:AK31"/>
    <mergeCell ref="AJ32:AK32"/>
    <mergeCell ref="AJ33:AK33"/>
    <mergeCell ref="AJ34:AK34"/>
    <mergeCell ref="AJ35:AK35"/>
    <mergeCell ref="AJ36:AK36"/>
    <mergeCell ref="AQ30:AR30"/>
    <mergeCell ref="AJ30:AK30"/>
    <mergeCell ref="AJ28:AK28"/>
    <mergeCell ref="AJ29:AK29"/>
    <mergeCell ref="AW26:AX26"/>
    <mergeCell ref="AW34:AX34"/>
    <mergeCell ref="AQ36:AR36"/>
    <mergeCell ref="AQ33:AR33"/>
    <mergeCell ref="AQ35:AR35"/>
    <mergeCell ref="AQ32:AR32"/>
    <mergeCell ref="AW25:AX25"/>
    <mergeCell ref="BC37:BD37"/>
    <mergeCell ref="BC35:BD35"/>
    <mergeCell ref="BC31:BD31"/>
    <mergeCell ref="BC27:BD27"/>
    <mergeCell ref="BC28:BD28"/>
    <mergeCell ref="BC36:BD36"/>
    <mergeCell ref="BC33:BD33"/>
    <mergeCell ref="BC25:BD25"/>
    <mergeCell ref="BI24:BJ24"/>
    <mergeCell ref="BO14:BP14"/>
    <mergeCell ref="BI14:BJ14"/>
    <mergeCell ref="BO15:BP15"/>
    <mergeCell ref="BO16:BP16"/>
    <mergeCell ref="BI22:BJ22"/>
    <mergeCell ref="BI23:BJ23"/>
    <mergeCell ref="BC20:BD20"/>
    <mergeCell ref="AW24:AX24"/>
    <mergeCell ref="BC24:BD24"/>
    <mergeCell ref="AW19:AX19"/>
    <mergeCell ref="BC19:BD19"/>
    <mergeCell ref="AW20:AX20"/>
    <mergeCell ref="BC23:BD23"/>
    <mergeCell ref="BI15:BJ15"/>
    <mergeCell ref="BI16:BJ16"/>
    <mergeCell ref="BI17:BJ17"/>
    <mergeCell ref="BI19:BJ19"/>
    <mergeCell ref="BI20:BJ20"/>
    <mergeCell ref="BI21:BJ21"/>
    <mergeCell ref="BC17:BD17"/>
    <mergeCell ref="BC18:BD18"/>
    <mergeCell ref="BC21:BD21"/>
    <mergeCell ref="BC22:BD22"/>
    <mergeCell ref="BO21:BP21"/>
    <mergeCell ref="BO24:BP24"/>
    <mergeCell ref="BO25:BP25"/>
    <mergeCell ref="BO26:BP26"/>
    <mergeCell ref="BO22:BP22"/>
    <mergeCell ref="BO23:BP23"/>
    <mergeCell ref="BO9:BP9"/>
    <mergeCell ref="BO10:BP10"/>
    <mergeCell ref="BO11:BP11"/>
    <mergeCell ref="BO12:BP12"/>
    <mergeCell ref="BI36:BJ36"/>
    <mergeCell ref="BI37:BJ37"/>
    <mergeCell ref="BI30:BJ30"/>
    <mergeCell ref="BI31:BJ31"/>
    <mergeCell ref="BI32:BJ32"/>
    <mergeCell ref="BI33:BJ33"/>
    <mergeCell ref="BI34:BJ34"/>
    <mergeCell ref="BI35:BJ35"/>
    <mergeCell ref="BO28:BP28"/>
    <mergeCell ref="BO37:BP37"/>
    <mergeCell ref="BO34:BP34"/>
    <mergeCell ref="BO35:BP35"/>
    <mergeCell ref="BO36:BP36"/>
    <mergeCell ref="BO29:BP29"/>
    <mergeCell ref="BO32:BP32"/>
    <mergeCell ref="BO33:BP33"/>
    <mergeCell ref="BO30:BP30"/>
    <mergeCell ref="BO31:BP31"/>
    <mergeCell ref="BU36:BV36"/>
    <mergeCell ref="BU37:BV37"/>
    <mergeCell ref="BU30:BV30"/>
    <mergeCell ref="BU31:BV31"/>
    <mergeCell ref="BU32:BV32"/>
    <mergeCell ref="BU33:BV33"/>
    <mergeCell ref="BU34:BV34"/>
    <mergeCell ref="BU35:BV35"/>
    <mergeCell ref="BU21:BV21"/>
    <mergeCell ref="BU26:BV26"/>
    <mergeCell ref="BU22:BV22"/>
    <mergeCell ref="BU23:BV23"/>
    <mergeCell ref="BU24:BV24"/>
    <mergeCell ref="BU25:BV25"/>
    <mergeCell ref="BU27:BV27"/>
    <mergeCell ref="BU29:BV29"/>
    <mergeCell ref="M1:AF1"/>
    <mergeCell ref="BU7:BV7"/>
    <mergeCell ref="BU8:BV8"/>
    <mergeCell ref="BU9:BV9"/>
    <mergeCell ref="AF6:AK6"/>
    <mergeCell ref="AD9:AE9"/>
    <mergeCell ref="X8:Y8"/>
    <mergeCell ref="X9:Y9"/>
    <mergeCell ref="BU28:BV28"/>
    <mergeCell ref="BU11:BV11"/>
    <mergeCell ref="BU12:BV12"/>
    <mergeCell ref="BU13:BV13"/>
    <mergeCell ref="BU18:BV18"/>
    <mergeCell ref="BU20:BV20"/>
    <mergeCell ref="BU14:BV14"/>
    <mergeCell ref="BU15:BV15"/>
    <mergeCell ref="BU16:BV16"/>
    <mergeCell ref="BU17:BV17"/>
    <mergeCell ref="BU19:BV19"/>
    <mergeCell ref="BO17:BP17"/>
    <mergeCell ref="BO27:BP27"/>
    <mergeCell ref="BO18:BP18"/>
    <mergeCell ref="BO19:BP19"/>
    <mergeCell ref="BO20:BP20"/>
  </mergeCells>
  <phoneticPr fontId="2" type="noConversion"/>
  <conditionalFormatting sqref="D7:E37">
    <cfRule type="expression" dxfId="70" priority="1" stopIfTrue="1">
      <formula>$E7</formula>
    </cfRule>
  </conditionalFormatting>
  <conditionalFormatting sqref="J7:K37">
    <cfRule type="expression" dxfId="69" priority="2" stopIfTrue="1">
      <formula>$K7</formula>
    </cfRule>
  </conditionalFormatting>
  <conditionalFormatting sqref="P7:Q37">
    <cfRule type="expression" dxfId="68" priority="3" stopIfTrue="1">
      <formula>$Q7</formula>
    </cfRule>
  </conditionalFormatting>
  <conditionalFormatting sqref="V7:W37">
    <cfRule type="expression" dxfId="67" priority="4" stopIfTrue="1">
      <formula>$W7</formula>
    </cfRule>
  </conditionalFormatting>
  <conditionalFormatting sqref="AB7:AC37">
    <cfRule type="expression" dxfId="66" priority="5" stopIfTrue="1">
      <formula>$AC7</formula>
    </cfRule>
  </conditionalFormatting>
  <conditionalFormatting sqref="AH7:AI37">
    <cfRule type="expression" dxfId="65" priority="6" stopIfTrue="1">
      <formula>$AI7</formula>
    </cfRule>
  </conditionalFormatting>
  <conditionalFormatting sqref="AO7:AP37">
    <cfRule type="expression" dxfId="64" priority="7" stopIfTrue="1">
      <formula>$AP7</formula>
    </cfRule>
  </conditionalFormatting>
  <conditionalFormatting sqref="AU7:AV37">
    <cfRule type="expression" dxfId="63" priority="8" stopIfTrue="1">
      <formula>$AV7</formula>
    </cfRule>
  </conditionalFormatting>
  <conditionalFormatting sqref="BA7:BB37">
    <cfRule type="expression" dxfId="62" priority="9" stopIfTrue="1">
      <formula>$BB7</formula>
    </cfRule>
  </conditionalFormatting>
  <conditionalFormatting sqref="BG7:BH37">
    <cfRule type="expression" dxfId="61" priority="10" stopIfTrue="1">
      <formula>$BH7</formula>
    </cfRule>
  </conditionalFormatting>
  <conditionalFormatting sqref="BM7:BN37">
    <cfRule type="expression" dxfId="60" priority="11" stopIfTrue="1">
      <formula>$BN7</formula>
    </cfRule>
  </conditionalFormatting>
  <conditionalFormatting sqref="BS7:BT37">
    <cfRule type="expression" dxfId="59" priority="12" stopIfTrue="1">
      <formula>$BT7</formula>
    </cfRule>
  </conditionalFormatting>
  <conditionalFormatting sqref="C7:C37">
    <cfRule type="expression" dxfId="58" priority="13" stopIfTrue="1">
      <formula>$E7</formula>
    </cfRule>
  </conditionalFormatting>
  <conditionalFormatting sqref="I7:I12 I14:I37">
    <cfRule type="expression" dxfId="57" priority="14" stopIfTrue="1">
      <formula>$K7</formula>
    </cfRule>
  </conditionalFormatting>
  <conditionalFormatting sqref="O7:O37">
    <cfRule type="expression" dxfId="56" priority="15" stopIfTrue="1">
      <formula>$Q7</formula>
    </cfRule>
  </conditionalFormatting>
  <conditionalFormatting sqref="U7:U37">
    <cfRule type="expression" dxfId="55" priority="16" stopIfTrue="1">
      <formula>$W7</formula>
    </cfRule>
  </conditionalFormatting>
  <conditionalFormatting sqref="AA7:AA37">
    <cfRule type="expression" dxfId="54" priority="17" stopIfTrue="1">
      <formula>$AC7</formula>
    </cfRule>
  </conditionalFormatting>
  <conditionalFormatting sqref="AG7:AG37">
    <cfRule type="expression" dxfId="53" priority="18" stopIfTrue="1">
      <formula>$AI7</formula>
    </cfRule>
  </conditionalFormatting>
  <conditionalFormatting sqref="AN7:AN37">
    <cfRule type="expression" dxfId="52" priority="19" stopIfTrue="1">
      <formula>$AP7</formula>
    </cfRule>
  </conditionalFormatting>
  <conditionalFormatting sqref="AT7:AT37">
    <cfRule type="expression" dxfId="51" priority="20" stopIfTrue="1">
      <formula>$AV7</formula>
    </cfRule>
  </conditionalFormatting>
  <conditionalFormatting sqref="AZ7:AZ37">
    <cfRule type="expression" dxfId="50" priority="21" stopIfTrue="1">
      <formula>$BB7</formula>
    </cfRule>
  </conditionalFormatting>
  <conditionalFormatting sqref="BF7:BF37">
    <cfRule type="expression" dxfId="49" priority="22" stopIfTrue="1">
      <formula>$BH7</formula>
    </cfRule>
  </conditionalFormatting>
  <conditionalFormatting sqref="BL7:BL37">
    <cfRule type="expression" dxfId="48" priority="23" stopIfTrue="1">
      <formula>$BN7</formula>
    </cfRule>
  </conditionalFormatting>
  <conditionalFormatting sqref="BR7:BR37">
    <cfRule type="expression" dxfId="47" priority="24" stopIfTrue="1">
      <formula>$BT7</formula>
    </cfRule>
  </conditionalFormatting>
  <conditionalFormatting sqref="AJ7:AJ37 AQ7:AQ37 AW7:AW37 BC7:BC37 BI7:BI37 BO7:BO37 AD7:AD37 F7:F37 L7:L37 R7:R37 X7:X37 BU7:BU37">
    <cfRule type="cellIs" dxfId="46" priority="55" stopIfTrue="1" operator="equal">
      <formula>TRUE</formula>
    </cfRule>
  </conditionalFormatting>
  <conditionalFormatting sqref="BX24:BX38">
    <cfRule type="cellIs" dxfId="45" priority="56" stopIfTrue="1" operator="greaterThan">
      <formula>$B$2</formula>
    </cfRule>
  </conditionalFormatting>
  <conditionalFormatting sqref="M40:M65536 S40:S65536 Y40:Y65536 BJ38:BJ65536 AX40:AX65536 BD40:BD65536 G40:G65536 BD38 G38 AX38 BP38:BP65536 AR40:AR65536 BP1:BP6 BI39 BV1:BV6 AK38:AK65536 AK1:AK2 BV38:BV65536 AR1:AR2 AR38 M38 S38 AE38:AE65536 Y38 G1:G6 M3:M6 S4:S6 Y4:Y6 AE4:AE6 AK4:AK6 AR4:AR6 AX1:AX6 BD1:BD6 BJ1:BJ6">
    <cfRule type="cellIs" dxfId="44" priority="57" stopIfTrue="1" operator="equal">
      <formula>"S"</formula>
    </cfRule>
    <cfRule type="cellIs" dxfId="43" priority="58" stopIfTrue="1" operator="equal">
      <formula>"C"</formula>
    </cfRule>
    <cfRule type="cellIs" dxfId="42" priority="59" stopIfTrue="1" operator="equal">
      <formula>"D"</formula>
    </cfRule>
  </conditionalFormatting>
  <conditionalFormatting sqref="I13">
    <cfRule type="expression" dxfId="41" priority="89" stopIfTrue="1">
      <formula>$K13</formula>
    </cfRule>
  </conditionalFormatting>
  <conditionalFormatting sqref="H7:H37">
    <cfRule type="cellIs" dxfId="40" priority="90" stopIfTrue="1" operator="equal">
      <formula>$A$1</formula>
    </cfRule>
    <cfRule type="expression" dxfId="39" priority="91" stopIfTrue="1">
      <formula>$K7</formula>
    </cfRule>
  </conditionalFormatting>
  <conditionalFormatting sqref="B7:B37">
    <cfRule type="cellIs" dxfId="38" priority="92" stopIfTrue="1" operator="equal">
      <formula>$A$1</formula>
    </cfRule>
    <cfRule type="expression" dxfId="37" priority="93" stopIfTrue="1">
      <formula>$E7</formula>
    </cfRule>
  </conditionalFormatting>
  <conditionalFormatting sqref="N7:N37">
    <cfRule type="cellIs" dxfId="36" priority="94" stopIfTrue="1" operator="equal">
      <formula>$A$1</formula>
    </cfRule>
    <cfRule type="expression" dxfId="35" priority="95" stopIfTrue="1">
      <formula>$Q7</formula>
    </cfRule>
  </conditionalFormatting>
  <conditionalFormatting sqref="T7:T37">
    <cfRule type="cellIs" dxfId="34" priority="96" stopIfTrue="1" operator="equal">
      <formula>$A$1</formula>
    </cfRule>
    <cfRule type="expression" dxfId="33" priority="97" stopIfTrue="1">
      <formula>$W7</formula>
    </cfRule>
  </conditionalFormatting>
  <conditionalFormatting sqref="Z7:Z37">
    <cfRule type="cellIs" dxfId="32" priority="98" stopIfTrue="1" operator="equal">
      <formula>$A$1</formula>
    </cfRule>
    <cfRule type="expression" dxfId="31" priority="99" stopIfTrue="1">
      <formula>$AC7</formula>
    </cfRule>
  </conditionalFormatting>
  <conditionalFormatting sqref="AF7:AF37">
    <cfRule type="cellIs" dxfId="30" priority="100" stopIfTrue="1" operator="equal">
      <formula>$A$1</formula>
    </cfRule>
    <cfRule type="expression" dxfId="29" priority="101" stopIfTrue="1">
      <formula>$AI7</formula>
    </cfRule>
  </conditionalFormatting>
  <conditionalFormatting sqref="AM7:AM37">
    <cfRule type="cellIs" dxfId="28" priority="102" stopIfTrue="1" operator="equal">
      <formula>$A$1</formula>
    </cfRule>
    <cfRule type="expression" dxfId="27" priority="103" stopIfTrue="1">
      <formula>$AP7</formula>
    </cfRule>
  </conditionalFormatting>
  <conditionalFormatting sqref="AS7:AS37">
    <cfRule type="cellIs" dxfId="26" priority="104" stopIfTrue="1" operator="equal">
      <formula>$A$1</formula>
    </cfRule>
    <cfRule type="expression" dxfId="25" priority="105" stopIfTrue="1">
      <formula>$AV7</formula>
    </cfRule>
  </conditionalFormatting>
  <conditionalFormatting sqref="AY7:AY37">
    <cfRule type="cellIs" dxfId="24" priority="106" stopIfTrue="1" operator="equal">
      <formula>$A$1</formula>
    </cfRule>
    <cfRule type="expression" dxfId="23" priority="107" stopIfTrue="1">
      <formula>$BB7</formula>
    </cfRule>
  </conditionalFormatting>
  <conditionalFormatting sqref="BE7:BE37">
    <cfRule type="cellIs" dxfId="22" priority="108" stopIfTrue="1" operator="equal">
      <formula>$A$1</formula>
    </cfRule>
    <cfRule type="expression" dxfId="21" priority="109" stopIfTrue="1">
      <formula>$BH7</formula>
    </cfRule>
  </conditionalFormatting>
  <conditionalFormatting sqref="BK7:BK37">
    <cfRule type="cellIs" dxfId="20" priority="110" stopIfTrue="1" operator="equal">
      <formula>$A$1</formula>
    </cfRule>
    <cfRule type="expression" dxfId="19" priority="111" stopIfTrue="1">
      <formula>$BN7</formula>
    </cfRule>
  </conditionalFormatting>
  <conditionalFormatting sqref="BQ7:BQ37">
    <cfRule type="cellIs" dxfId="18" priority="112" stopIfTrue="1" operator="equal">
      <formula>$A$1</formula>
    </cfRule>
    <cfRule type="expression" dxfId="17" priority="113" stopIfTrue="1">
      <formula>$BT7</formula>
    </cfRule>
  </conditionalFormatting>
  <printOptions horizontalCentered="1" verticalCentered="1"/>
  <pageMargins left="0.59055118110236227" right="0.59055118110236227" top="0.59055118110236227" bottom="0.59055118110236227" header="0.51181102362204722" footer="0.51181102362204722"/>
  <pageSetup paperSize="9" scale="48" orientation="landscape" horizontalDpi="300" verticalDpi="300" r:id="rId1"/>
  <headerFooter alignWithMargins="0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/>
  <dimension ref="A2:I28"/>
  <sheetViews>
    <sheetView showGridLines="0" zoomScale="90" zoomScaleNormal="90" workbookViewId="0">
      <selection activeCell="K22" sqref="K22"/>
    </sheetView>
  </sheetViews>
  <sheetFormatPr baseColWidth="10" defaultRowHeight="12.75"/>
  <cols>
    <col min="1" max="1" width="11.42578125" style="6"/>
    <col min="2" max="3" width="22.85546875" style="6" customWidth="1"/>
    <col min="4" max="5" width="11.42578125" style="6"/>
    <col min="6" max="6" width="38.42578125" style="165" customWidth="1"/>
    <col min="7" max="7" width="14.85546875" style="166" customWidth="1"/>
    <col min="8" max="9" width="14.85546875" style="6" customWidth="1"/>
    <col min="10" max="16384" width="11.42578125" style="6"/>
  </cols>
  <sheetData>
    <row r="2" spans="1:9" s="172" customFormat="1" ht="21" customHeight="1">
      <c r="A2" s="6"/>
      <c r="B2" s="167" t="s">
        <v>151</v>
      </c>
      <c r="C2" s="168"/>
      <c r="D2" s="168"/>
      <c r="E2" s="168"/>
      <c r="F2" s="169"/>
      <c r="G2" s="170"/>
      <c r="H2" s="168"/>
      <c r="I2" s="171"/>
    </row>
    <row r="4" spans="1:9" ht="17.25" customHeight="1">
      <c r="B4" s="173" t="s">
        <v>144</v>
      </c>
      <c r="C4" s="213" t="s">
        <v>150</v>
      </c>
      <c r="D4" s="214"/>
      <c r="E4" s="215"/>
      <c r="F4" s="173" t="s">
        <v>145</v>
      </c>
      <c r="G4" s="173" t="s">
        <v>146</v>
      </c>
      <c r="H4" s="174" t="s">
        <v>147</v>
      </c>
      <c r="I4" s="173" t="s">
        <v>148</v>
      </c>
    </row>
    <row r="5" spans="1:9" s="165" customFormat="1" ht="19.5" customHeight="1">
      <c r="G5" s="175" t="s">
        <v>149</v>
      </c>
      <c r="H5" s="176"/>
      <c r="I5" s="177"/>
    </row>
    <row r="6" spans="1:9" s="181" customFormat="1" ht="19.5" customHeight="1">
      <c r="A6" s="178">
        <f>IF(B6,0,1)</f>
        <v>1</v>
      </c>
      <c r="B6" s="179"/>
      <c r="C6" s="180"/>
      <c r="D6" s="180"/>
      <c r="F6" s="182" t="str">
        <f ca="1">IF(DATEDIF(B6,TODAY(),"y")&lt;=1,DATEDIF(B6,TODAY(),"y")&amp;" année, ",DATEDIF(B6,TODAY(),"y")&amp;" années, ")&amp;DATEDIF(B6,TODAY(),"ym") &amp;" mois, "&amp;IF(DATEDIF(B6,TODAY(),"md")&lt;=1,DATEDIF(B6,TODAY(),"md")&amp;" jour",DATEDIF(B6,TODAY(),"md")&amp;" jours")</f>
        <v>116 années, 2 mois, 5 jours</v>
      </c>
      <c r="G6" s="183">
        <f ca="1">(DATEDIF(B6,TODAY(),"Y"))</f>
        <v>116</v>
      </c>
      <c r="H6" s="184">
        <f ca="1">(DATEDIF(B6,TODAY(),"m"))</f>
        <v>1394</v>
      </c>
      <c r="I6" s="185">
        <f ca="1">(DATEDIF(B6,TODAY(),"d"))</f>
        <v>42434</v>
      </c>
    </row>
    <row r="7" spans="1:9" ht="12.75" customHeight="1">
      <c r="A7" s="166"/>
      <c r="B7" s="186"/>
      <c r="F7" s="187"/>
    </row>
    <row r="8" spans="1:9" s="181" customFormat="1" ht="19.5" customHeight="1">
      <c r="A8" s="178">
        <f>IF(B8,0,1)</f>
        <v>1</v>
      </c>
      <c r="B8" s="179"/>
      <c r="C8" s="180"/>
      <c r="D8" s="180"/>
      <c r="F8" s="182" t="str">
        <f ca="1">IF(DATEDIF(B8,TODAY(),"y")&lt;=1,DATEDIF(B8,TODAY(),"y")&amp;" année, ",DATEDIF(B8,TODAY(),"y")&amp;" années, ")&amp;DATEDIF(B8,TODAY(),"ym") &amp;" mois, "&amp;IF(DATEDIF(B8,TODAY(),"md")&lt;=1,DATEDIF(B8,TODAY(),"md")&amp;" jour",DATEDIF(B8,TODAY(),"md")&amp;" jours")</f>
        <v>116 années, 2 mois, 5 jours</v>
      </c>
      <c r="G8" s="183">
        <f ca="1">(DATEDIF(B8,TODAY(),"Y"))</f>
        <v>116</v>
      </c>
      <c r="H8" s="184">
        <f ca="1">(DATEDIF(B8,TODAY(),"m"))</f>
        <v>1394</v>
      </c>
      <c r="I8" s="185">
        <f ca="1">(DATEDIF(B8,TODAY(),"d"))</f>
        <v>42434</v>
      </c>
    </row>
    <row r="9" spans="1:9" ht="12.75" customHeight="1">
      <c r="A9" s="166"/>
      <c r="B9" s="186"/>
      <c r="F9" s="187"/>
    </row>
    <row r="10" spans="1:9" s="181" customFormat="1" ht="19.5" customHeight="1">
      <c r="A10" s="178">
        <f>IF(B10,0,1)</f>
        <v>1</v>
      </c>
      <c r="B10" s="179"/>
      <c r="C10" s="180"/>
      <c r="D10" s="180"/>
      <c r="F10" s="182" t="str">
        <f ca="1">IF(DATEDIF(B10,TODAY(),"y")&lt;=1,DATEDIF(B10,TODAY(),"y")&amp;" année, ",DATEDIF(B10,TODAY(),"y")&amp;" années, ")&amp;DATEDIF(B10,TODAY(),"ym") &amp;" mois, "&amp;IF(DATEDIF(B10,TODAY(),"md")&lt;=1,DATEDIF(B10,TODAY(),"md")&amp;" jour",DATEDIF(B10,TODAY(),"md")&amp;" jours")</f>
        <v>116 années, 2 mois, 5 jours</v>
      </c>
      <c r="G10" s="183">
        <f ca="1">(DATEDIF(B10,TODAY(),"Y"))</f>
        <v>116</v>
      </c>
      <c r="H10" s="184">
        <f ca="1">(DATEDIF(B10,TODAY(),"m"))</f>
        <v>1394</v>
      </c>
      <c r="I10" s="185">
        <f ca="1">(DATEDIF(B10,TODAY(),"d"))</f>
        <v>42434</v>
      </c>
    </row>
    <row r="11" spans="1:9" ht="12.75" customHeight="1">
      <c r="A11" s="166"/>
      <c r="B11" s="186"/>
      <c r="F11" s="187"/>
    </row>
    <row r="12" spans="1:9" s="181" customFormat="1" ht="19.5" customHeight="1">
      <c r="A12" s="178">
        <f>IF(B12,0,1)</f>
        <v>1</v>
      </c>
      <c r="B12" s="179"/>
      <c r="C12" s="180"/>
      <c r="D12" s="180"/>
      <c r="F12" s="182" t="str">
        <f ca="1">IF(DATEDIF(B12,TODAY(),"y")&lt;=1,DATEDIF(B12,TODAY(),"y")&amp;" année, ",DATEDIF(B12,TODAY(),"y")&amp;" années, ")&amp;DATEDIF(B12,TODAY(),"ym") &amp;" mois, "&amp;IF(DATEDIF(B12,TODAY(),"md")&lt;=1,DATEDIF(B12,TODAY(),"md")&amp;" jour",DATEDIF(B12,TODAY(),"md")&amp;" jours")</f>
        <v>116 années, 2 mois, 5 jours</v>
      </c>
      <c r="G12" s="183">
        <f ca="1">(DATEDIF(B12,TODAY(),"Y"))</f>
        <v>116</v>
      </c>
      <c r="H12" s="184">
        <f ca="1">(DATEDIF(B12,TODAY(),"m"))</f>
        <v>1394</v>
      </c>
      <c r="I12" s="185">
        <f ca="1">(DATEDIF(B12,TODAY(),"d"))</f>
        <v>42434</v>
      </c>
    </row>
    <row r="13" spans="1:9" ht="12.75" customHeight="1">
      <c r="A13" s="166"/>
      <c r="B13" s="186"/>
      <c r="F13" s="187"/>
    </row>
    <row r="14" spans="1:9" s="181" customFormat="1" ht="19.5" customHeight="1">
      <c r="A14" s="178">
        <f>IF(B14,0,1)</f>
        <v>1</v>
      </c>
      <c r="B14" s="179"/>
      <c r="C14" s="180"/>
      <c r="D14" s="180"/>
      <c r="F14" s="182" t="str">
        <f ca="1">IF(DATEDIF(B14,TODAY(),"y")&lt;=1,DATEDIF(B14,TODAY(),"y")&amp;" année, ",DATEDIF(B14,TODAY(),"y")&amp;" années, ")&amp;DATEDIF(B14,TODAY(),"ym") &amp;" mois, "&amp;IF(DATEDIF(B14,TODAY(),"md")&lt;=1,DATEDIF(B14,TODAY(),"md")&amp;" jour",DATEDIF(B14,TODAY(),"md")&amp;" jours")</f>
        <v>116 années, 2 mois, 5 jours</v>
      </c>
      <c r="G14" s="183">
        <f ca="1">(DATEDIF(B14,TODAY(),"Y"))</f>
        <v>116</v>
      </c>
      <c r="H14" s="184">
        <f ca="1">(DATEDIF(B14,TODAY(),"m"))</f>
        <v>1394</v>
      </c>
      <c r="I14" s="185">
        <f ca="1">(DATEDIF(B14,TODAY(),"d"))</f>
        <v>42434</v>
      </c>
    </row>
    <row r="15" spans="1:9" ht="12.75" customHeight="1">
      <c r="A15" s="166"/>
      <c r="B15" s="186"/>
      <c r="F15" s="187"/>
    </row>
    <row r="16" spans="1:9" s="181" customFormat="1" ht="19.5" customHeight="1">
      <c r="A16" s="178">
        <f>IF(B16,0,1)</f>
        <v>1</v>
      </c>
      <c r="B16" s="179"/>
      <c r="C16" s="180"/>
      <c r="D16" s="180"/>
      <c r="F16" s="182" t="str">
        <f ca="1">IF(DATEDIF(B16,TODAY(),"y")&lt;=1,DATEDIF(B16,TODAY(),"y")&amp;" année, ",DATEDIF(B16,TODAY(),"y")&amp;" années, ")&amp;DATEDIF(B16,TODAY(),"ym") &amp;" mois, "&amp;IF(DATEDIF(B16,TODAY(),"md")&lt;=1,DATEDIF(B16,TODAY(),"md")&amp;" jour",DATEDIF(B16,TODAY(),"md")&amp;" jours")</f>
        <v>116 années, 2 mois, 5 jours</v>
      </c>
      <c r="G16" s="183">
        <f ca="1">(DATEDIF(B16,TODAY(),"Y"))</f>
        <v>116</v>
      </c>
      <c r="H16" s="184">
        <f ca="1">(DATEDIF(B16,TODAY(),"m"))</f>
        <v>1394</v>
      </c>
      <c r="I16" s="185">
        <f ca="1">(DATEDIF(B16,TODAY(),"d"))</f>
        <v>42434</v>
      </c>
    </row>
    <row r="17" spans="1:9" ht="12.75" customHeight="1">
      <c r="A17" s="166"/>
      <c r="B17" s="186"/>
      <c r="F17" s="187"/>
    </row>
    <row r="18" spans="1:9" s="181" customFormat="1" ht="19.5" customHeight="1">
      <c r="A18" s="178">
        <f>IF(B18,0,1)</f>
        <v>1</v>
      </c>
      <c r="B18" s="179"/>
      <c r="C18" s="180"/>
      <c r="D18" s="180"/>
      <c r="F18" s="182" t="str">
        <f ca="1">IF(DATEDIF(B18,TODAY(),"y")&lt;=1,DATEDIF(B18,TODAY(),"y")&amp;" année, ",DATEDIF(B18,TODAY(),"y")&amp;" années, ")&amp;DATEDIF(B18,TODAY(),"ym") &amp;" mois, "&amp;IF(DATEDIF(B18,TODAY(),"md")&lt;=1,DATEDIF(B18,TODAY(),"md")&amp;" jour",DATEDIF(B18,TODAY(),"md")&amp;" jours")</f>
        <v>116 années, 2 mois, 5 jours</v>
      </c>
      <c r="G18" s="183">
        <f ca="1">(DATEDIF(B18,TODAY(),"Y"))</f>
        <v>116</v>
      </c>
      <c r="H18" s="184">
        <f ca="1">(DATEDIF(B18,TODAY(),"m"))</f>
        <v>1394</v>
      </c>
      <c r="I18" s="185">
        <f ca="1">(DATEDIF(B18,TODAY(),"d"))</f>
        <v>42434</v>
      </c>
    </row>
    <row r="19" spans="1:9" ht="12.75" customHeight="1">
      <c r="A19" s="166"/>
      <c r="B19" s="186"/>
      <c r="F19" s="188"/>
    </row>
    <row r="20" spans="1:9" s="181" customFormat="1" ht="19.5" customHeight="1">
      <c r="A20" s="178">
        <f>IF(B20,0,1)</f>
        <v>1</v>
      </c>
      <c r="B20" s="179"/>
      <c r="C20" s="180"/>
      <c r="D20" s="180"/>
      <c r="F20" s="182" t="str">
        <f ca="1">IF(DATEDIF(B20,TODAY(),"y")&lt;=1,DATEDIF(B20,TODAY(),"y")&amp;" année, ",DATEDIF(B20,TODAY(),"y")&amp;" années, ")&amp;DATEDIF(B20,TODAY(),"ym") &amp;" mois, "&amp;IF(DATEDIF(B20,TODAY(),"md")&lt;=1,DATEDIF(B20,TODAY(),"md")&amp;" jour",DATEDIF(B20,TODAY(),"md")&amp;" jours")</f>
        <v>116 années, 2 mois, 5 jours</v>
      </c>
      <c r="G20" s="183">
        <f ca="1">(DATEDIF(B20,TODAY(),"Y"))</f>
        <v>116</v>
      </c>
      <c r="H20" s="184">
        <f ca="1">(DATEDIF(B20,TODAY(),"m"))</f>
        <v>1394</v>
      </c>
      <c r="I20" s="185">
        <f ca="1">(DATEDIF(B20,TODAY(),"d"))</f>
        <v>42434</v>
      </c>
    </row>
    <row r="21" spans="1:9" ht="12.75" customHeight="1">
      <c r="A21" s="166"/>
      <c r="B21" s="186"/>
      <c r="F21" s="187"/>
    </row>
    <row r="22" spans="1:9" s="181" customFormat="1" ht="19.5" customHeight="1">
      <c r="A22" s="178">
        <f>IF(B22,0,1)</f>
        <v>1</v>
      </c>
      <c r="B22" s="179"/>
      <c r="C22" s="180"/>
      <c r="D22" s="180"/>
      <c r="F22" s="182" t="str">
        <f ca="1">IF(DATEDIF(B22,TODAY(),"y")&lt;=1,DATEDIF(B22,TODAY(),"y")&amp;" année, ",DATEDIF(B22,TODAY(),"y")&amp;" années, ")&amp;DATEDIF(B22,TODAY(),"ym") &amp;" mois, "&amp;IF(DATEDIF(B22,TODAY(),"md")&lt;=1,DATEDIF(B22,TODAY(),"md")&amp;" jour",DATEDIF(B22,TODAY(),"md")&amp;" jours")</f>
        <v>116 années, 2 mois, 5 jours</v>
      </c>
      <c r="G22" s="183">
        <f ca="1">(DATEDIF(B22,TODAY(),"Y"))</f>
        <v>116</v>
      </c>
      <c r="H22" s="184">
        <f ca="1">(DATEDIF(B22,TODAY(),"m"))</f>
        <v>1394</v>
      </c>
      <c r="I22" s="185">
        <f ca="1">(DATEDIF(B22,TODAY(),"d"))</f>
        <v>42434</v>
      </c>
    </row>
    <row r="23" spans="1:9" ht="12.75" customHeight="1">
      <c r="A23" s="166"/>
      <c r="B23" s="186"/>
      <c r="F23" s="187"/>
    </row>
    <row r="24" spans="1:9" s="181" customFormat="1" ht="19.5" customHeight="1">
      <c r="A24" s="178">
        <f>IF(B24,0,1)</f>
        <v>1</v>
      </c>
      <c r="B24" s="179"/>
      <c r="C24" s="180"/>
      <c r="D24" s="180"/>
      <c r="F24" s="182" t="str">
        <f ca="1">IF(DATEDIF(B24,TODAY(),"y")&lt;=1,DATEDIF(B24,TODAY(),"y")&amp;" année, ",DATEDIF(B24,TODAY(),"y")&amp;" années, ")&amp;DATEDIF(B24,TODAY(),"ym") &amp;" mois, "&amp;IF(DATEDIF(B24,TODAY(),"md")&lt;=1,DATEDIF(B24,TODAY(),"md")&amp;" jour",DATEDIF(B24,TODAY(),"md")&amp;" jours")</f>
        <v>116 années, 2 mois, 5 jours</v>
      </c>
      <c r="G24" s="183">
        <f ca="1">(DATEDIF(B24,TODAY(),"Y"))</f>
        <v>116</v>
      </c>
      <c r="H24" s="184">
        <f ca="1">(DATEDIF(B24,TODAY(),"m"))</f>
        <v>1394</v>
      </c>
      <c r="I24" s="185">
        <f ca="1">(DATEDIF(B24,TODAY(),"d"))</f>
        <v>42434</v>
      </c>
    </row>
    <row r="25" spans="1:9" ht="12.75" customHeight="1">
      <c r="A25" s="166"/>
      <c r="B25" s="186"/>
      <c r="F25" s="187"/>
    </row>
    <row r="26" spans="1:9" s="181" customFormat="1" ht="19.5" customHeight="1">
      <c r="A26" s="178">
        <f>IF(B26,0,1)</f>
        <v>1</v>
      </c>
      <c r="B26" s="179"/>
      <c r="C26" s="180"/>
      <c r="D26" s="180"/>
      <c r="F26" s="182" t="str">
        <f ca="1">IF(DATEDIF(B26,TODAY(),"y")&lt;=1,DATEDIF(B26,TODAY(),"y")&amp;" année, ",DATEDIF(B26,TODAY(),"y")&amp;" années, ")&amp;DATEDIF(B26,TODAY(),"ym") &amp;" mois, "&amp;IF(DATEDIF(B26,TODAY(),"md")&lt;=1,DATEDIF(B26,TODAY(),"md")&amp;" jour",DATEDIF(B26,TODAY(),"md")&amp;" jours")</f>
        <v>116 années, 2 mois, 5 jours</v>
      </c>
      <c r="G26" s="183">
        <f ca="1">(DATEDIF(B26,TODAY(),"Y"))</f>
        <v>116</v>
      </c>
      <c r="H26" s="184">
        <f ca="1">(DATEDIF(B26,TODAY(),"m"))</f>
        <v>1394</v>
      </c>
      <c r="I26" s="185">
        <f ca="1">(DATEDIF(B26,TODAY(),"d"))</f>
        <v>42434</v>
      </c>
    </row>
    <row r="27" spans="1:9" ht="12.75" customHeight="1">
      <c r="A27" s="166"/>
      <c r="B27" s="186"/>
      <c r="F27" s="187"/>
    </row>
    <row r="28" spans="1:9" s="180" customFormat="1" ht="19.5" customHeight="1">
      <c r="A28" s="178">
        <f>IF(B28,0,1)</f>
        <v>1</v>
      </c>
      <c r="B28" s="179"/>
      <c r="E28" s="181"/>
      <c r="F28" s="182" t="str">
        <f ca="1">IF(DATEDIF(B28,TODAY(),"y")&lt;=1,DATEDIF(B28,TODAY(),"y")&amp;" année, ",DATEDIF(B28,TODAY(),"y")&amp;" années, ")&amp;DATEDIF(B28,TODAY(),"ym") &amp;" mois, "&amp;IF(DATEDIF(B28,TODAY(),"md")&lt;=1,DATEDIF(B28,TODAY(),"md")&amp;" jour",DATEDIF(B28,TODAY(),"md")&amp;" jours")</f>
        <v>116 années, 2 mois, 5 jours</v>
      </c>
      <c r="G28" s="183">
        <f ca="1">(DATEDIF(B28,TODAY(),"Y"))</f>
        <v>116</v>
      </c>
      <c r="H28" s="184">
        <f ca="1">(DATEDIF(B28,TODAY(),"m"))</f>
        <v>1394</v>
      </c>
      <c r="I28" s="185">
        <f ca="1">(DATEDIF(B28,TODAY(),"d"))</f>
        <v>42434</v>
      </c>
    </row>
  </sheetData>
  <sheetProtection sheet="1" objects="1" scenarios="1" selectLockedCells="1"/>
  <phoneticPr fontId="0" type="noConversion"/>
  <conditionalFormatting sqref="F16 F14 F12 F28 F10 F26 F24 F22 F20 F18 F6">
    <cfRule type="expression" dxfId="16" priority="1" stopIfTrue="1">
      <formula>A6=1</formula>
    </cfRule>
    <cfRule type="cellIs" dxfId="15" priority="2" stopIfTrue="1" operator="greaterThan">
      <formula>50</formula>
    </cfRule>
  </conditionalFormatting>
  <conditionalFormatting sqref="F8">
    <cfRule type="expression" dxfId="14" priority="3" stopIfTrue="1">
      <formula>A8=1</formula>
    </cfRule>
    <cfRule type="cellIs" dxfId="13" priority="4" stopIfTrue="1" operator="greaterThan">
      <formula>50</formula>
    </cfRule>
  </conditionalFormatting>
  <conditionalFormatting sqref="G8 G10 G26 G12 G14 G16 G18 G20 G22 G24 G28 G6">
    <cfRule type="expression" dxfId="12" priority="5" stopIfTrue="1">
      <formula>A6=1</formula>
    </cfRule>
    <cfRule type="cellIs" dxfId="11" priority="6" stopIfTrue="1" operator="greaterThan">
      <formula>50</formula>
    </cfRule>
  </conditionalFormatting>
  <conditionalFormatting sqref="H8 H10 H26 H12 H14 H16 H18 H20 H22 H24 H28 H6">
    <cfRule type="expression" dxfId="10" priority="7" stopIfTrue="1">
      <formula>A6=1</formula>
    </cfRule>
    <cfRule type="cellIs" dxfId="9" priority="8" stopIfTrue="1" operator="greaterThan">
      <formula>50</formula>
    </cfRule>
  </conditionalFormatting>
  <conditionalFormatting sqref="I8 I10 I26 I12 I14 I16 I18 I20 I22 I24 I28 I6">
    <cfRule type="expression" dxfId="8" priority="9" stopIfTrue="1">
      <formula>A6=1</formula>
    </cfRule>
    <cfRule type="cellIs" dxfId="7" priority="10" stopIfTrue="1" operator="greaterThan">
      <formula>50</formula>
    </cfRule>
  </conditionalFormatting>
  <dataValidations count="1">
    <dataValidation type="date" errorStyle="information" operator="greaterThan" allowBlank="1" showInputMessage="1" showErrorMessage="1" errorTitle="ATTENTION" error="Format de saisie 00/00/0000" sqref="B6 B28 B26 B8">
      <formula1>1</formula1>
    </dataValidation>
  </dataValidations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"/>
  <dimension ref="C1:S32"/>
  <sheetViews>
    <sheetView showGridLines="0" zoomScale="90" zoomScaleNormal="100" workbookViewId="0">
      <selection activeCell="N32" sqref="N32"/>
    </sheetView>
  </sheetViews>
  <sheetFormatPr baseColWidth="10" defaultRowHeight="12.75"/>
  <cols>
    <col min="2" max="2" width="4.85546875" bestFit="1" customWidth="1"/>
    <col min="3" max="3" width="4.7109375" customWidth="1"/>
    <col min="4" max="4" width="2.7109375" customWidth="1"/>
    <col min="7" max="7" width="4.7109375" customWidth="1"/>
    <col min="8" max="8" width="2.7109375" customWidth="1"/>
  </cols>
  <sheetData>
    <row r="1" spans="3:19"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</row>
    <row r="2" spans="3:19" ht="15.75">
      <c r="D2" s="255" t="s">
        <v>16</v>
      </c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7"/>
    </row>
    <row r="3" spans="3:19" ht="15.75">
      <c r="C3" s="41"/>
      <c r="D3" s="42"/>
      <c r="E3" s="40"/>
      <c r="F3" s="40"/>
      <c r="G3" s="40"/>
      <c r="H3" s="40"/>
      <c r="I3" s="40"/>
      <c r="J3" s="40"/>
      <c r="K3" s="40"/>
      <c r="L3" s="40"/>
      <c r="M3" s="40"/>
      <c r="N3" s="40"/>
      <c r="P3" s="40"/>
      <c r="Q3" s="40"/>
      <c r="R3" s="40"/>
    </row>
    <row r="4" spans="3:19" ht="18" customHeight="1">
      <c r="K4" s="40"/>
      <c r="M4" s="40"/>
      <c r="N4" s="40"/>
      <c r="O4" s="40"/>
      <c r="P4" s="40"/>
      <c r="Q4" s="40"/>
      <c r="R4" s="40"/>
      <c r="S4" s="40"/>
    </row>
    <row r="5" spans="3:19" ht="17.25" customHeight="1">
      <c r="C5" s="43">
        <v>1</v>
      </c>
      <c r="E5" s="44"/>
      <c r="F5" s="45"/>
      <c r="G5" s="43">
        <v>29</v>
      </c>
      <c r="I5" s="46"/>
      <c r="K5" s="40"/>
      <c r="L5" s="40"/>
      <c r="M5" s="40"/>
      <c r="N5" s="40"/>
      <c r="O5" s="40"/>
      <c r="P5" s="40"/>
      <c r="Q5" s="40"/>
      <c r="R5" s="40"/>
      <c r="S5" s="40"/>
    </row>
    <row r="6" spans="3:19" ht="17.25" customHeight="1">
      <c r="C6" s="43">
        <v>2</v>
      </c>
      <c r="E6" s="47"/>
      <c r="F6" s="45"/>
      <c r="G6" s="43">
        <v>30</v>
      </c>
      <c r="I6" s="48"/>
      <c r="K6" s="40"/>
      <c r="L6" s="40"/>
      <c r="M6" s="40"/>
      <c r="N6" s="40"/>
      <c r="O6" s="40"/>
      <c r="P6" s="40"/>
      <c r="Q6" s="40"/>
      <c r="R6" s="40"/>
      <c r="S6" s="40"/>
    </row>
    <row r="7" spans="3:19" ht="17.25" customHeight="1">
      <c r="C7" s="43">
        <v>3</v>
      </c>
      <c r="E7" s="49"/>
      <c r="F7" s="45"/>
      <c r="G7" s="43">
        <v>31</v>
      </c>
      <c r="I7" s="50"/>
      <c r="K7" s="40"/>
      <c r="L7" s="40"/>
      <c r="M7" s="40"/>
      <c r="N7" s="40"/>
      <c r="O7" s="40"/>
      <c r="P7" s="40"/>
      <c r="Q7" s="40"/>
      <c r="R7" s="40"/>
      <c r="S7" s="40"/>
    </row>
    <row r="8" spans="3:19" ht="17.25" customHeight="1">
      <c r="C8" s="43">
        <v>4</v>
      </c>
      <c r="E8" s="51"/>
      <c r="F8" s="45"/>
      <c r="G8" s="43">
        <v>32</v>
      </c>
      <c r="I8" s="52"/>
      <c r="K8" s="40"/>
      <c r="L8" s="40"/>
      <c r="M8" s="40"/>
      <c r="N8" s="40"/>
      <c r="O8" s="40"/>
      <c r="P8" s="40"/>
      <c r="Q8" s="40"/>
      <c r="R8" s="40"/>
      <c r="S8" s="40"/>
    </row>
    <row r="9" spans="3:19" ht="17.25" customHeight="1">
      <c r="C9" s="43">
        <v>5</v>
      </c>
      <c r="E9" s="53"/>
      <c r="F9" s="45"/>
      <c r="G9" s="43">
        <v>33</v>
      </c>
      <c r="I9" s="54"/>
      <c r="K9" s="40"/>
      <c r="L9" s="40"/>
      <c r="M9" s="40"/>
      <c r="N9" s="40"/>
      <c r="O9" s="40"/>
      <c r="P9" s="40"/>
      <c r="Q9" s="40"/>
      <c r="R9" s="40"/>
      <c r="S9" s="40"/>
    </row>
    <row r="10" spans="3:19" ht="17.25" customHeight="1">
      <c r="C10" s="43">
        <v>6</v>
      </c>
      <c r="E10" s="55"/>
      <c r="F10" s="45"/>
      <c r="G10" s="43">
        <v>34</v>
      </c>
      <c r="I10" s="56"/>
      <c r="K10" s="40"/>
      <c r="L10" s="40"/>
      <c r="M10" s="40"/>
      <c r="N10" s="40"/>
      <c r="O10" s="40"/>
      <c r="P10" s="40"/>
      <c r="Q10" s="40"/>
      <c r="R10" s="40"/>
      <c r="S10" s="40"/>
    </row>
    <row r="11" spans="3:19" ht="17.25" customHeight="1">
      <c r="C11" s="43">
        <v>7</v>
      </c>
      <c r="E11" s="57"/>
      <c r="F11" s="45"/>
      <c r="G11" s="43">
        <v>35</v>
      </c>
      <c r="I11" s="58"/>
      <c r="K11" s="40"/>
      <c r="L11" s="40"/>
      <c r="M11" s="40"/>
      <c r="N11" s="40"/>
      <c r="O11" s="40"/>
      <c r="P11" s="40"/>
      <c r="Q11" s="40"/>
      <c r="R11" s="40"/>
      <c r="S11" s="40"/>
    </row>
    <row r="12" spans="3:19" ht="17.25" customHeight="1">
      <c r="C12" s="43">
        <v>8</v>
      </c>
      <c r="E12" s="59"/>
      <c r="F12" s="45"/>
      <c r="G12" s="43">
        <v>36</v>
      </c>
      <c r="I12" s="60"/>
      <c r="K12" s="40"/>
      <c r="L12" s="40"/>
      <c r="M12" s="40"/>
      <c r="N12" s="40"/>
      <c r="O12" s="40"/>
      <c r="P12" s="40"/>
      <c r="Q12" s="40"/>
      <c r="R12" s="40"/>
      <c r="S12" s="40"/>
    </row>
    <row r="13" spans="3:19" ht="17.25" customHeight="1">
      <c r="C13" s="43">
        <v>9</v>
      </c>
      <c r="E13" s="61"/>
      <c r="F13" s="45"/>
      <c r="G13" s="43">
        <v>37</v>
      </c>
      <c r="I13" s="62"/>
      <c r="K13" s="40"/>
      <c r="L13" s="40"/>
      <c r="M13" s="40"/>
      <c r="N13" s="40"/>
      <c r="O13" s="40"/>
      <c r="P13" s="40"/>
      <c r="Q13" s="40"/>
      <c r="R13" s="40"/>
      <c r="S13" s="40"/>
    </row>
    <row r="14" spans="3:19" ht="17.25" customHeight="1">
      <c r="C14" s="43">
        <v>10</v>
      </c>
      <c r="E14" s="63"/>
      <c r="F14" s="45"/>
      <c r="G14" s="43">
        <v>38</v>
      </c>
      <c r="I14" s="64"/>
      <c r="K14" s="40"/>
      <c r="L14" s="40"/>
      <c r="M14" s="40"/>
      <c r="N14" s="40"/>
      <c r="O14" s="40"/>
      <c r="P14" s="40"/>
      <c r="Q14" s="40"/>
      <c r="R14" s="40"/>
      <c r="S14" s="40"/>
    </row>
    <row r="15" spans="3:19" ht="17.25" customHeight="1">
      <c r="C15" s="43">
        <v>11</v>
      </c>
      <c r="E15" s="65"/>
      <c r="F15" s="45"/>
      <c r="G15" s="43">
        <v>39</v>
      </c>
      <c r="I15" s="66"/>
      <c r="K15" s="40"/>
      <c r="L15" s="40"/>
      <c r="M15" s="40"/>
      <c r="N15" s="40"/>
      <c r="O15" s="40"/>
      <c r="P15" s="40"/>
      <c r="Q15" s="40"/>
      <c r="R15" s="40"/>
      <c r="S15" s="40"/>
    </row>
    <row r="16" spans="3:19" ht="17.25" customHeight="1">
      <c r="C16" s="43">
        <v>12</v>
      </c>
      <c r="E16" s="67"/>
      <c r="F16" s="45"/>
      <c r="G16" s="43">
        <v>40</v>
      </c>
      <c r="I16" s="68"/>
      <c r="K16" s="40"/>
      <c r="L16" s="40"/>
      <c r="M16" s="40"/>
      <c r="N16" s="40"/>
      <c r="O16" s="40"/>
      <c r="P16" s="40"/>
      <c r="Q16" s="40"/>
      <c r="R16" s="40"/>
      <c r="S16" s="40"/>
    </row>
    <row r="17" spans="3:9" ht="17.25" customHeight="1">
      <c r="C17" s="43">
        <v>13</v>
      </c>
      <c r="E17" s="69"/>
      <c r="F17" s="45"/>
      <c r="G17" s="43">
        <v>41</v>
      </c>
      <c r="I17" s="70"/>
    </row>
    <row r="18" spans="3:9" ht="17.25" customHeight="1">
      <c r="C18" s="43">
        <v>14</v>
      </c>
      <c r="E18" s="71"/>
      <c r="F18" s="45"/>
      <c r="G18" s="43">
        <v>42</v>
      </c>
      <c r="I18" s="72"/>
    </row>
    <row r="19" spans="3:9" ht="17.25" customHeight="1">
      <c r="C19" s="43">
        <v>15</v>
      </c>
      <c r="E19" s="73"/>
      <c r="F19" s="45"/>
      <c r="G19" s="43">
        <v>43</v>
      </c>
      <c r="I19" s="74"/>
    </row>
    <row r="20" spans="3:9" ht="17.25" customHeight="1">
      <c r="C20" s="43">
        <v>16</v>
      </c>
      <c r="E20" s="75"/>
      <c r="F20" s="45"/>
      <c r="G20" s="43">
        <v>44</v>
      </c>
      <c r="I20" s="76"/>
    </row>
    <row r="21" spans="3:9" ht="17.25" customHeight="1">
      <c r="C21" s="43">
        <v>17</v>
      </c>
      <c r="E21" s="77"/>
      <c r="F21" s="45"/>
      <c r="G21" s="43">
        <v>45</v>
      </c>
      <c r="I21" s="78"/>
    </row>
    <row r="22" spans="3:9" ht="17.25" customHeight="1">
      <c r="C22" s="43">
        <v>18</v>
      </c>
      <c r="E22" s="79"/>
      <c r="F22" s="45"/>
      <c r="G22" s="43">
        <v>46</v>
      </c>
      <c r="I22" s="80"/>
    </row>
    <row r="23" spans="3:9" ht="17.25" customHeight="1">
      <c r="C23" s="43">
        <v>19</v>
      </c>
      <c r="E23" s="81"/>
      <c r="F23" s="45"/>
      <c r="G23" s="43">
        <v>47</v>
      </c>
      <c r="I23" s="82"/>
    </row>
    <row r="24" spans="3:9" ht="17.25" customHeight="1">
      <c r="C24" s="43">
        <v>20</v>
      </c>
      <c r="E24" s="83"/>
      <c r="F24" s="45"/>
      <c r="G24" s="43">
        <v>48</v>
      </c>
      <c r="I24" s="84"/>
    </row>
    <row r="25" spans="3:9" ht="17.25" customHeight="1">
      <c r="C25" s="43">
        <v>21</v>
      </c>
      <c r="E25" s="85"/>
      <c r="F25" s="45"/>
      <c r="G25" s="43">
        <v>49</v>
      </c>
      <c r="I25" s="86"/>
    </row>
    <row r="26" spans="3:9" ht="17.25" customHeight="1">
      <c r="C26" s="43">
        <v>22</v>
      </c>
      <c r="E26" s="87"/>
      <c r="F26" s="45"/>
      <c r="G26" s="43">
        <v>50</v>
      </c>
      <c r="I26" s="88"/>
    </row>
    <row r="27" spans="3:9" ht="17.25" customHeight="1">
      <c r="C27" s="43">
        <v>23</v>
      </c>
      <c r="E27" s="89"/>
      <c r="F27" s="45"/>
      <c r="G27" s="43">
        <v>51</v>
      </c>
      <c r="I27" s="90"/>
    </row>
    <row r="28" spans="3:9" ht="17.25" customHeight="1">
      <c r="C28" s="43">
        <v>24</v>
      </c>
      <c r="E28" s="91"/>
      <c r="F28" s="45"/>
      <c r="G28" s="43">
        <v>52</v>
      </c>
      <c r="I28" s="92"/>
    </row>
    <row r="29" spans="3:9" ht="17.25" customHeight="1">
      <c r="C29" s="43">
        <v>25</v>
      </c>
      <c r="E29" s="93"/>
      <c r="F29" s="45"/>
      <c r="G29" s="43">
        <v>53</v>
      </c>
      <c r="I29" s="94"/>
    </row>
    <row r="30" spans="3:9" ht="17.25" customHeight="1">
      <c r="C30" s="43">
        <v>26</v>
      </c>
      <c r="E30" s="95"/>
      <c r="F30" s="45"/>
      <c r="G30" s="43">
        <v>54</v>
      </c>
      <c r="I30" s="96"/>
    </row>
    <row r="31" spans="3:9" ht="17.25" customHeight="1">
      <c r="C31" s="43">
        <v>27</v>
      </c>
      <c r="E31" s="97"/>
      <c r="F31" s="45"/>
      <c r="G31" s="43">
        <v>55</v>
      </c>
      <c r="I31" s="98"/>
    </row>
    <row r="32" spans="3:9" ht="17.25" customHeight="1">
      <c r="C32" s="43">
        <v>28</v>
      </c>
      <c r="E32" s="99"/>
      <c r="F32" s="45"/>
      <c r="G32" s="43">
        <v>56</v>
      </c>
      <c r="I32" s="100"/>
    </row>
  </sheetData>
  <mergeCells count="1">
    <mergeCell ref="D2:S2"/>
  </mergeCells>
  <phoneticPr fontId="2" type="noConversion"/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colBreaks count="1" manualBreakCount="1">
    <brk id="9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9</vt:i4>
      </vt:variant>
    </vt:vector>
  </HeadingPairs>
  <TitlesOfParts>
    <vt:vector size="14" baseType="lpstr">
      <vt:lpstr>ACCUEIL</vt:lpstr>
      <vt:lpstr>LISTE</vt:lpstr>
      <vt:lpstr>QUELLE ANNEE</vt:lpstr>
      <vt:lpstr>LE TEMPS PASSE</vt:lpstr>
      <vt:lpstr>code couleur</vt:lpstr>
      <vt:lpstr>'QUELLE ANNEE'!AN</vt:lpstr>
      <vt:lpstr>'QUELLE ANNEE'!ARTT</vt:lpstr>
      <vt:lpstr>'QUELLE ANNEE'!Feries</vt:lpstr>
      <vt:lpstr>LISTE!Impression_des_titres</vt:lpstr>
      <vt:lpstr>'QUELLE ANNEE'!Noël</vt:lpstr>
      <vt:lpstr>'QUELLE ANNEE'!Pâques</vt:lpstr>
      <vt:lpstr>'code couleur'!Zone_d_impression</vt:lpstr>
      <vt:lpstr>LISTE!Zone_d_impression</vt:lpstr>
      <vt:lpstr>'QUELLE ANNEE'!Zone_d_impression</vt:lpstr>
    </vt:vector>
  </TitlesOfParts>
  <Company>Ministère Défense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Jujulepompier</cp:lastModifiedBy>
  <cp:lastPrinted>2015-12-09T17:05:36Z</cp:lastPrinted>
  <dcterms:created xsi:type="dcterms:W3CDTF">2012-07-02T14:57:13Z</dcterms:created>
  <dcterms:modified xsi:type="dcterms:W3CDTF">2016-03-04T23:28:53Z</dcterms:modified>
</cp:coreProperties>
</file>