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120" yWindow="60" windowWidth="28560" windowHeight="12330"/>
  </bookViews>
  <sheets>
    <sheet name="Feuil1" sheetId="1" r:id="rId1"/>
    <sheet name="Feuil2" sheetId="2" r:id="rId2"/>
    <sheet name="Feuil3" sheetId="3" r:id="rId3"/>
  </sheets>
  <definedNames>
    <definedName name="PRODUITFACT" localSheetId="0">Feuil1!$D$14:$F$42</definedName>
  </definedNames>
  <calcPr calcId="125725"/>
</workbook>
</file>

<file path=xl/calcChain.xml><?xml version="1.0" encoding="utf-8"?>
<calcChain xmlns="http://schemas.openxmlformats.org/spreadsheetml/2006/main">
  <c r="L18" i="1"/>
  <c r="M18"/>
  <c r="K6"/>
  <c r="K7"/>
  <c r="K8"/>
  <c r="K9"/>
  <c r="K10"/>
  <c r="K11"/>
  <c r="K12"/>
  <c r="K13"/>
  <c r="K14"/>
  <c r="K15"/>
  <c r="K16"/>
  <c r="K17"/>
  <c r="K18"/>
  <c r="K5"/>
  <c r="N5"/>
  <c r="P18"/>
  <c r="O18"/>
  <c r="F5"/>
  <c r="F6"/>
  <c r="F7"/>
  <c r="F8"/>
  <c r="F9"/>
  <c r="F10"/>
  <c r="F11"/>
  <c r="F12"/>
  <c r="F13"/>
  <c r="F14"/>
  <c r="F15"/>
  <c r="F16"/>
  <c r="F17"/>
  <c r="G59" l="1"/>
  <c r="I42"/>
  <c r="H42"/>
  <c r="I41"/>
  <c r="H41"/>
  <c r="I40"/>
  <c r="H40"/>
  <c r="I39"/>
  <c r="H39"/>
  <c r="I38"/>
  <c r="H38"/>
  <c r="I37"/>
  <c r="H37"/>
  <c r="I36"/>
  <c r="H36"/>
  <c r="I35"/>
  <c r="H35"/>
  <c r="I34"/>
  <c r="H34"/>
  <c r="I33"/>
  <c r="H33"/>
  <c r="I32"/>
  <c r="H32"/>
  <c r="I31"/>
  <c r="H31"/>
  <c r="I30"/>
  <c r="H30"/>
  <c r="G30"/>
  <c r="E68" l="1"/>
  <c r="D68" s="1"/>
  <c r="F68" s="1"/>
  <c r="G68" s="1"/>
  <c r="D66"/>
  <c r="F66" s="1"/>
  <c r="E66"/>
  <c r="E65"/>
  <c r="D65"/>
  <c r="F65" s="1"/>
  <c r="E60"/>
  <c r="D60" s="1"/>
  <c r="F60" s="1"/>
  <c r="E58"/>
  <c r="D58" s="1"/>
  <c r="E56"/>
  <c r="D56"/>
  <c r="F56" s="1"/>
  <c r="G56" s="1"/>
  <c r="E53"/>
  <c r="E49"/>
  <c r="D49" s="1"/>
  <c r="E46"/>
  <c r="D46" s="1"/>
  <c r="F46" s="1"/>
  <c r="G46" s="1"/>
  <c r="E44"/>
  <c r="D44" s="1"/>
  <c r="F44" s="1"/>
  <c r="G44" s="1"/>
  <c r="E42"/>
  <c r="F42" s="1"/>
  <c r="D42"/>
  <c r="E40"/>
  <c r="D40" s="1"/>
  <c r="F40" s="1"/>
  <c r="E38"/>
  <c r="E37"/>
  <c r="D37"/>
  <c r="F37" s="1"/>
  <c r="G37" s="1"/>
  <c r="D34"/>
  <c r="E34"/>
  <c r="E31"/>
  <c r="D31"/>
  <c r="F31" s="1"/>
  <c r="G31" s="1"/>
  <c r="D30"/>
  <c r="F30" s="1"/>
  <c r="E30"/>
  <c r="E28"/>
  <c r="D28" s="1"/>
  <c r="E27"/>
  <c r="D27" s="1"/>
  <c r="E26"/>
  <c r="D26"/>
  <c r="F26" s="1"/>
  <c r="E24"/>
  <c r="D24" s="1"/>
  <c r="G24" s="1"/>
  <c r="E23"/>
  <c r="D23"/>
  <c r="F23" s="1"/>
  <c r="E22"/>
  <c r="E20"/>
  <c r="D20" s="1"/>
  <c r="E19"/>
  <c r="E17"/>
  <c r="E15"/>
  <c r="D15" s="1"/>
  <c r="E12"/>
  <c r="E9"/>
  <c r="E7"/>
  <c r="E64"/>
  <c r="D64"/>
  <c r="E63"/>
  <c r="D63" s="1"/>
  <c r="F63" s="1"/>
  <c r="E62"/>
  <c r="E61"/>
  <c r="D61"/>
  <c r="D55"/>
  <c r="F55" s="1"/>
  <c r="G55" s="1"/>
  <c r="E55"/>
  <c r="E51"/>
  <c r="D51"/>
  <c r="F51" s="1"/>
  <c r="G51" s="1"/>
  <c r="E48"/>
  <c r="D48" s="1"/>
  <c r="F48" s="1"/>
  <c r="G48" s="1"/>
  <c r="E43"/>
  <c r="D43"/>
  <c r="F43" s="1"/>
  <c r="G43" s="1"/>
  <c r="E41"/>
  <c r="D41" s="1"/>
  <c r="F41" s="1"/>
  <c r="E39"/>
  <c r="E32"/>
  <c r="D32"/>
  <c r="F32" s="1"/>
  <c r="G32" s="1"/>
  <c r="E14"/>
  <c r="E6"/>
  <c r="E57"/>
  <c r="D57" s="1"/>
  <c r="F57" s="1"/>
  <c r="G57" s="1"/>
  <c r="E69"/>
  <c r="E11"/>
  <c r="E33"/>
  <c r="D33" s="1"/>
  <c r="E18"/>
  <c r="D18" s="1"/>
  <c r="F18" s="1"/>
  <c r="E13"/>
  <c r="E59"/>
  <c r="F59" s="1"/>
  <c r="H59" s="1"/>
  <c r="D59"/>
  <c r="E54"/>
  <c r="D54" s="1"/>
  <c r="E52"/>
  <c r="D52"/>
  <c r="F52" s="1"/>
  <c r="G52" s="1"/>
  <c r="E45"/>
  <c r="D45" s="1"/>
  <c r="F45" s="1"/>
  <c r="G45" s="1"/>
  <c r="D25"/>
  <c r="G25" s="1"/>
  <c r="E25"/>
  <c r="E47"/>
  <c r="E10"/>
  <c r="E50"/>
  <c r="D50" s="1"/>
  <c r="F50" s="1"/>
  <c r="G50" s="1"/>
  <c r="E35"/>
  <c r="D35" s="1"/>
  <c r="E29"/>
  <c r="F29" s="1"/>
  <c r="D29"/>
  <c r="G29" s="1"/>
  <c r="E21"/>
  <c r="F21" s="1"/>
  <c r="D21"/>
  <c r="G21" s="1"/>
  <c r="E36"/>
  <c r="D67"/>
  <c r="E67"/>
  <c r="F64"/>
  <c r="G64" s="1"/>
  <c r="E5"/>
  <c r="E8"/>
  <c r="E16"/>
  <c r="D16" s="1"/>
  <c r="D13" l="1"/>
  <c r="D12"/>
  <c r="F67"/>
  <c r="G67" s="1"/>
  <c r="F61"/>
  <c r="D19"/>
  <c r="G19" s="1"/>
  <c r="D22"/>
  <c r="G22" s="1"/>
  <c r="F34"/>
  <c r="G34" s="1"/>
  <c r="G27"/>
  <c r="F19"/>
  <c r="F24"/>
  <c r="F27"/>
  <c r="G23"/>
  <c r="G26"/>
  <c r="D5"/>
  <c r="D9"/>
  <c r="D10"/>
  <c r="D7"/>
  <c r="D17"/>
  <c r="D11"/>
  <c r="D14"/>
  <c r="D6"/>
  <c r="D8"/>
  <c r="G20"/>
  <c r="F20"/>
  <c r="F28"/>
  <c r="G28"/>
  <c r="F69"/>
  <c r="G69" s="1"/>
  <c r="H60"/>
  <c r="G60" s="1"/>
  <c r="I60"/>
  <c r="D36"/>
  <c r="F36" s="1"/>
  <c r="G36" s="1"/>
  <c r="F25"/>
  <c r="D39"/>
  <c r="F39" s="1"/>
  <c r="D38"/>
  <c r="F38" s="1"/>
  <c r="D53"/>
  <c r="F53" s="1"/>
  <c r="G53" s="1"/>
  <c r="F33"/>
  <c r="G33" s="1"/>
  <c r="F35"/>
  <c r="G35" s="1"/>
  <c r="D47"/>
  <c r="F47" s="1"/>
  <c r="G47" s="1"/>
  <c r="F54"/>
  <c r="G54" s="1"/>
  <c r="I59"/>
  <c r="F58"/>
  <c r="D69"/>
  <c r="D62"/>
  <c r="F62" s="1"/>
  <c r="F49"/>
  <c r="G49" s="1"/>
  <c r="I5" l="1"/>
  <c r="F22"/>
  <c r="I58"/>
  <c r="H58"/>
  <c r="G58" s="1"/>
  <c r="I6" l="1"/>
  <c r="H6" s="1"/>
  <c r="H5"/>
  <c r="G6" l="1"/>
  <c r="N6" s="1"/>
  <c r="G5"/>
  <c r="I7"/>
  <c r="I8" l="1"/>
  <c r="I9" s="1"/>
  <c r="I10" s="1"/>
  <c r="I11" l="1"/>
  <c r="I12" s="1"/>
  <c r="I13" l="1"/>
  <c r="I14" s="1"/>
  <c r="I15" s="1"/>
  <c r="I16" s="1"/>
  <c r="I17" s="1"/>
  <c r="I18" s="1"/>
  <c r="H7" l="1"/>
  <c r="G7" l="1"/>
  <c r="N7" s="1"/>
  <c r="H8"/>
  <c r="H9" l="1"/>
  <c r="G8"/>
  <c r="N8" s="1"/>
  <c r="G9" l="1"/>
  <c r="N9" s="1"/>
  <c r="H10"/>
  <c r="H11" l="1"/>
  <c r="G11" s="1"/>
  <c r="N11" s="1"/>
  <c r="G10"/>
  <c r="N10" s="1"/>
  <c r="H12" l="1"/>
  <c r="H13" s="1"/>
  <c r="G13" s="1"/>
  <c r="N13" s="1"/>
  <c r="H14" l="1"/>
  <c r="G12"/>
  <c r="N12" s="1"/>
  <c r="G14" l="1"/>
  <c r="N14" s="1"/>
  <c r="H15"/>
  <c r="G15" l="1"/>
  <c r="N15" s="1"/>
  <c r="H16"/>
  <c r="H17" s="1"/>
  <c r="H18" s="1"/>
  <c r="G18" l="1"/>
  <c r="N18" s="1"/>
  <c r="G17"/>
  <c r="N17" s="1"/>
  <c r="G16"/>
  <c r="N16" s="1"/>
</calcChain>
</file>

<file path=xl/sharedStrings.xml><?xml version="1.0" encoding="utf-8"?>
<sst xmlns="http://schemas.openxmlformats.org/spreadsheetml/2006/main" count="145" uniqueCount="86">
  <si>
    <t>RECAP</t>
  </si>
  <si>
    <t>Par 6</t>
  </si>
  <si>
    <t>Par 12</t>
  </si>
  <si>
    <t>Reste</t>
  </si>
  <si>
    <t>Par 1</t>
  </si>
  <si>
    <t>Panaché
par 6</t>
  </si>
  <si>
    <t>Panaché
par 12</t>
  </si>
  <si>
    <t>Tomates</t>
  </si>
  <si>
    <t xml:space="preserve"> Cerise Rouge</t>
  </si>
  <si>
    <t xml:space="preserve"> Cerise Jaune Poire</t>
  </si>
  <si>
    <t xml:space="preserve"> Cerise Ovale</t>
  </si>
  <si>
    <t xml:space="preserve"> Cœur de bœuf</t>
  </si>
  <si>
    <t xml:space="preserve"> Cornue des Andes</t>
  </si>
  <si>
    <t xml:space="preserve"> Marmande</t>
  </si>
  <si>
    <t xml:space="preserve"> Matina</t>
  </si>
  <si>
    <t xml:space="preserve"> Merveille des Marchés</t>
  </si>
  <si>
    <t xml:space="preserve"> Monda Montfavet</t>
  </si>
  <si>
    <t xml:space="preserve"> Money Maker</t>
  </si>
  <si>
    <t xml:space="preserve"> Noire de Crimée</t>
  </si>
  <si>
    <t xml:space="preserve"> Roma</t>
  </si>
  <si>
    <t xml:space="preserve"> Saint Pierre</t>
  </si>
  <si>
    <t xml:space="preserve"> San Marzano</t>
  </si>
  <si>
    <t>Aromates</t>
  </si>
  <si>
    <t xml:space="preserve"> Aneth Officinale</t>
  </si>
  <si>
    <t xml:space="preserve"> Basilic Grand Vert</t>
  </si>
  <si>
    <t xml:space="preserve"> Ciboulette</t>
  </si>
  <si>
    <t xml:space="preserve"> Estragon</t>
  </si>
  <si>
    <t xml:space="preserve"> Menthe Poivrée</t>
  </si>
  <si>
    <t xml:space="preserve"> Persil Frisé Vert</t>
  </si>
  <si>
    <t xml:space="preserve"> Persil Plat Géant d'Italie</t>
  </si>
  <si>
    <t xml:space="preserve"> Rhubarbe</t>
  </si>
  <si>
    <t xml:space="preserve"> Romarin Officinal</t>
  </si>
  <si>
    <t xml:space="preserve"> Sarriette Annuelle</t>
  </si>
  <si>
    <t xml:space="preserve"> Thym</t>
  </si>
  <si>
    <t>Choux</t>
  </si>
  <si>
    <t xml:space="preserve"> Brocoli Calabrais</t>
  </si>
  <si>
    <t xml:space="preserve"> Cabus Blanc Première</t>
  </si>
  <si>
    <t xml:space="preserve"> Cabus Capricorn</t>
  </si>
  <si>
    <t xml:space="preserve"> Choux fleur</t>
  </si>
  <si>
    <t xml:space="preserve"> de Bruxelles Auslese</t>
  </si>
  <si>
    <t xml:space="preserve"> Milan des Vertus</t>
  </si>
  <si>
    <t xml:space="preserve"> Rave Mars</t>
  </si>
  <si>
    <t xml:space="preserve"> Rouge Marner Lagerrot</t>
  </si>
  <si>
    <t>Salades</t>
  </si>
  <si>
    <t xml:space="preserve"> Laitue Feuille de Chêne</t>
  </si>
  <si>
    <t xml:space="preserve"> Laitue Larissa </t>
  </si>
  <si>
    <t xml:space="preserve"> Laitue St Antoine</t>
  </si>
  <si>
    <t xml:space="preserve"> Batavia Carmen</t>
  </si>
  <si>
    <t xml:space="preserve"> Batavia Rouge Grenobloise</t>
  </si>
  <si>
    <t>Cucurbitacées</t>
  </si>
  <si>
    <t xml:space="preserve"> Concombre Marketer</t>
  </si>
  <si>
    <t xml:space="preserve"> Concombre Tanja</t>
  </si>
  <si>
    <t xml:space="preserve"> Concombre Vert Long Maraîcher</t>
  </si>
  <si>
    <t xml:space="preserve"> Cornichon Vert de Paris</t>
  </si>
  <si>
    <t xml:space="preserve"> Courgette Longue Tempra F1</t>
  </si>
  <si>
    <t xml:space="preserve"> Courgette Ronde de Nice</t>
  </si>
  <si>
    <t xml:space="preserve"> Courgette Spaghetti Végétal</t>
  </si>
  <si>
    <t xml:space="preserve"> Melon Charentais</t>
  </si>
  <si>
    <t xml:space="preserve"> Pastèque Crimson Swett</t>
  </si>
  <si>
    <t xml:space="preserve"> Pâtisson Blanc</t>
  </si>
  <si>
    <t xml:space="preserve"> Potimarron Red kuri</t>
  </si>
  <si>
    <t xml:space="preserve"> Potiron Jack O Lantern</t>
  </si>
  <si>
    <t xml:space="preserve"> Potiron Rouge Vif d'Etampes</t>
  </si>
  <si>
    <t>Autres légumes</t>
  </si>
  <si>
    <t xml:space="preserve"> Aubergine Black Beauty</t>
  </si>
  <si>
    <t xml:space="preserve"> Aubergine de Barbentane</t>
  </si>
  <si>
    <t xml:space="preserve"> Betterave Rouge Noire d'Egypte</t>
  </si>
  <si>
    <t xml:space="preserve"> Céleri Branche Tango</t>
  </si>
  <si>
    <t xml:space="preserve"> Céleri Rave</t>
  </si>
  <si>
    <t xml:space="preserve"> Côte de Bettes</t>
  </si>
  <si>
    <t xml:space="preserve"> Fenouil Finale</t>
  </si>
  <si>
    <t xml:space="preserve"> Maïs Doux</t>
  </si>
  <si>
    <t xml:space="preserve"> Piment de Cayenne</t>
  </si>
  <si>
    <t xml:space="preserve"> Poireau Hiver Atlanta</t>
  </si>
  <si>
    <t xml:space="preserve"> Poireau Printemps Zermatt</t>
  </si>
  <si>
    <t xml:space="preserve"> Poivron long Corno Di Toro</t>
  </si>
  <si>
    <t xml:space="preserve"> Poivron Rond Green To Orange</t>
  </si>
  <si>
    <t xml:space="preserve"> Poivron Rond Yolo Wonder</t>
  </si>
  <si>
    <t>Total
vendu</t>
  </si>
  <si>
    <t>Vérif "Total vendu" (I5+H5+G5+(E5*12)+(D5*6))</t>
  </si>
  <si>
    <t>Vérif "Reste" (I5+H5+G5)</t>
  </si>
  <si>
    <t>Somme "Total Vendu"</t>
  </si>
  <si>
    <t>Somme Vérif "Reste"</t>
  </si>
  <si>
    <t>Somme "Reste"</t>
  </si>
  <si>
    <t>Somme Vérif</t>
  </si>
  <si>
    <t>Pour le moment, si, avec la somme de la colonne reste (somme F5 à F18), je peux faire plusieurs lots de "Panaché par 12" ou plusieurs lots de "Panaché par 6", je ne peux pas.
ET c'est cela que j'aimerai pouvoir faire. Je dois donc dire à excel "si la somme est divisible par 12 et non pas" si la somme divisée par 12 est égale à..."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</si>
</sst>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7">
    <font>
      <sz val="11"/>
      <color theme="1"/>
      <name val="Times New Roman"/>
      <family val="2"/>
    </font>
    <font>
      <sz val="10"/>
      <color theme="1"/>
      <name val="Calibri"/>
      <family val="2"/>
      <scheme val="minor"/>
    </font>
    <font>
      <sz val="10"/>
      <color theme="0" tint="-0.49998474074526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FF0000"/>
      <name val="Arial"/>
      <family val="2"/>
    </font>
    <font>
      <b/>
      <sz val="11"/>
      <color theme="2" tint="-0.499984740745262"/>
      <name val="Calibri"/>
      <family val="2"/>
      <scheme val="minor"/>
    </font>
    <font>
      <b/>
      <sz val="11"/>
      <color theme="2" tint="-0.499984740745262"/>
      <name val="Arial"/>
      <family val="2"/>
    </font>
    <font>
      <b/>
      <sz val="11"/>
      <color theme="3" tint="0.39997558519241921"/>
      <name val="Calibri"/>
      <family val="2"/>
      <scheme val="minor"/>
    </font>
    <font>
      <b/>
      <sz val="11"/>
      <color theme="3" tint="0.39997558519241921"/>
      <name val="Arial"/>
      <family val="2"/>
    </font>
    <font>
      <b/>
      <sz val="11"/>
      <color rgb="FF00B050"/>
      <name val="Calibri"/>
      <family val="2"/>
      <scheme val="minor"/>
    </font>
    <font>
      <b/>
      <sz val="11"/>
      <color rgb="FF00B050"/>
      <name val="Arial"/>
      <family val="2"/>
    </font>
    <font>
      <b/>
      <sz val="11"/>
      <color rgb="FFCC66FF"/>
      <name val="Calibri"/>
      <family val="2"/>
      <scheme val="minor"/>
    </font>
    <font>
      <b/>
      <sz val="11"/>
      <color rgb="FFCC66FF"/>
      <name val="Arial"/>
      <family val="2"/>
    </font>
    <font>
      <b/>
      <sz val="11"/>
      <color rgb="FFE36C0A"/>
      <name val="Calibri"/>
      <family val="2"/>
      <scheme val="minor"/>
    </font>
    <font>
      <b/>
      <sz val="11"/>
      <color rgb="FFE36C0A"/>
      <name val="Arial"/>
      <family val="2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 diagonalUp="1"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 style="thin">
        <color auto="1"/>
      </diagonal>
    </border>
    <border diagonalUp="1">
      <left style="thin">
        <color auto="1"/>
      </left>
      <right style="thin">
        <color auto="1"/>
      </right>
      <top/>
      <bottom style="thin">
        <color auto="1"/>
      </bottom>
      <diagonal style="thin">
        <color auto="1"/>
      </diagonal>
    </border>
    <border>
      <left style="thin">
        <color auto="1"/>
      </left>
      <right style="thin">
        <color auto="1"/>
      </right>
      <top style="thin">
        <color auto="1"/>
      </top>
      <bottom style="double">
        <color indexed="64"/>
      </bottom>
      <diagonal/>
    </border>
    <border diagonalUp="1">
      <left style="thin">
        <color auto="1"/>
      </left>
      <right style="thin">
        <color auto="1"/>
      </right>
      <top style="thin">
        <color auto="1"/>
      </top>
      <bottom style="double">
        <color indexed="64"/>
      </bottom>
      <diagonal style="thin">
        <color auto="1"/>
      </diagonal>
    </border>
    <border>
      <left style="thin">
        <color auto="1"/>
      </left>
      <right style="thin">
        <color auto="1"/>
      </right>
      <top style="double">
        <color indexed="64"/>
      </top>
      <bottom style="double">
        <color indexed="64"/>
      </bottom>
      <diagonal/>
    </border>
    <border diagonalUp="1">
      <left style="thin">
        <color auto="1"/>
      </left>
      <right style="thin">
        <color auto="1"/>
      </right>
      <top style="double">
        <color indexed="64"/>
      </top>
      <bottom style="double">
        <color indexed="64"/>
      </bottom>
      <diagonal style="thin">
        <color auto="1"/>
      </diagonal>
    </border>
    <border>
      <left style="thin">
        <color auto="1"/>
      </left>
      <right style="thin">
        <color auto="1"/>
      </right>
      <top/>
      <bottom style="double">
        <color indexed="64"/>
      </bottom>
      <diagonal/>
    </border>
    <border diagonalUp="1">
      <left style="thin">
        <color auto="1"/>
      </left>
      <right style="thin">
        <color auto="1"/>
      </right>
      <top/>
      <bottom style="double">
        <color indexed="64"/>
      </bottom>
      <diagonal style="thin">
        <color auto="1"/>
      </diagonal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vertical="center"/>
    </xf>
    <xf numFmtId="0" fontId="5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164" fontId="4" fillId="0" borderId="3" xfId="0" applyNumberFormat="1" applyFont="1" applyFill="1" applyBorder="1" applyAlignment="1">
      <alignment vertical="center"/>
    </xf>
    <xf numFmtId="0" fontId="5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/>
    </xf>
    <xf numFmtId="164" fontId="6" fillId="0" borderId="2" xfId="0" applyNumberFormat="1" applyFont="1" applyFill="1" applyBorder="1" applyAlignment="1">
      <alignment vertical="center"/>
    </xf>
    <xf numFmtId="0" fontId="7" fillId="0" borderId="2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center" vertical="center"/>
    </xf>
    <xf numFmtId="164" fontId="6" fillId="0" borderId="1" xfId="0" applyNumberFormat="1" applyFont="1" applyFill="1" applyBorder="1" applyAlignment="1">
      <alignment vertical="center"/>
    </xf>
    <xf numFmtId="0" fontId="7" fillId="0" borderId="1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vertical="center"/>
    </xf>
    <xf numFmtId="164" fontId="6" fillId="0" borderId="3" xfId="0" applyNumberFormat="1" applyFont="1" applyFill="1" applyBorder="1" applyAlignment="1">
      <alignment vertical="center"/>
    </xf>
    <xf numFmtId="0" fontId="7" fillId="0" borderId="3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64" fontId="8" fillId="0" borderId="2" xfId="0" applyNumberFormat="1" applyFont="1" applyFill="1" applyBorder="1" applyAlignment="1">
      <alignment vertical="center"/>
    </xf>
    <xf numFmtId="0" fontId="9" fillId="0" borderId="2" xfId="0" applyFont="1" applyBorder="1" applyAlignment="1">
      <alignment horizontal="left" vertical="center" wrapText="1"/>
    </xf>
    <xf numFmtId="164" fontId="8" fillId="0" borderId="1" xfId="0" applyNumberFormat="1" applyFont="1" applyFill="1" applyBorder="1" applyAlignment="1">
      <alignment vertical="center"/>
    </xf>
    <xf numFmtId="0" fontId="9" fillId="0" borderId="1" xfId="0" applyFont="1" applyBorder="1" applyAlignment="1">
      <alignment horizontal="left" vertical="center" wrapText="1"/>
    </xf>
    <xf numFmtId="164" fontId="8" fillId="0" borderId="3" xfId="0" applyNumberFormat="1" applyFont="1" applyFill="1" applyBorder="1" applyAlignment="1">
      <alignment vertical="center"/>
    </xf>
    <xf numFmtId="0" fontId="9" fillId="0" borderId="3" xfId="0" applyFont="1" applyBorder="1" applyAlignment="1">
      <alignment horizontal="left" vertical="center" wrapText="1"/>
    </xf>
    <xf numFmtId="164" fontId="10" fillId="0" borderId="2" xfId="0" applyNumberFormat="1" applyFont="1" applyFill="1" applyBorder="1" applyAlignment="1">
      <alignment vertical="center"/>
    </xf>
    <xf numFmtId="0" fontId="11" fillId="0" borderId="2" xfId="0" applyFont="1" applyBorder="1" applyAlignment="1">
      <alignment horizontal="left" vertical="center" wrapText="1"/>
    </xf>
    <xf numFmtId="164" fontId="10" fillId="0" borderId="1" xfId="0" applyNumberFormat="1" applyFont="1" applyFill="1" applyBorder="1" applyAlignment="1">
      <alignment vertical="center"/>
    </xf>
    <xf numFmtId="0" fontId="11" fillId="0" borderId="1" xfId="0" applyFont="1" applyBorder="1" applyAlignment="1">
      <alignment horizontal="left" vertical="center" wrapText="1"/>
    </xf>
    <xf numFmtId="164" fontId="10" fillId="0" borderId="3" xfId="0" applyNumberFormat="1" applyFont="1" applyFill="1" applyBorder="1" applyAlignment="1">
      <alignment vertical="center"/>
    </xf>
    <xf numFmtId="0" fontId="11" fillId="0" borderId="3" xfId="0" applyFont="1" applyBorder="1" applyAlignment="1">
      <alignment horizontal="left" vertical="center" wrapText="1"/>
    </xf>
    <xf numFmtId="164" fontId="12" fillId="0" borderId="2" xfId="0" applyNumberFormat="1" applyFont="1" applyFill="1" applyBorder="1" applyAlignment="1">
      <alignment vertical="center"/>
    </xf>
    <xf numFmtId="0" fontId="13" fillId="0" borderId="2" xfId="0" applyFont="1" applyBorder="1" applyAlignment="1">
      <alignment horizontal="left" vertical="center" wrapText="1"/>
    </xf>
    <xf numFmtId="164" fontId="12" fillId="0" borderId="1" xfId="0" applyNumberFormat="1" applyFont="1" applyFill="1" applyBorder="1" applyAlignment="1">
      <alignment vertical="center"/>
    </xf>
    <xf numFmtId="0" fontId="13" fillId="0" borderId="1" xfId="0" applyFont="1" applyBorder="1" applyAlignment="1">
      <alignment horizontal="left" vertical="center" wrapText="1"/>
    </xf>
    <xf numFmtId="164" fontId="12" fillId="0" borderId="3" xfId="0" applyNumberFormat="1" applyFont="1" applyFill="1" applyBorder="1" applyAlignment="1">
      <alignment vertical="center"/>
    </xf>
    <xf numFmtId="0" fontId="13" fillId="0" borderId="3" xfId="0" applyFont="1" applyBorder="1" applyAlignment="1">
      <alignment horizontal="left" vertical="center" wrapText="1"/>
    </xf>
    <xf numFmtId="164" fontId="14" fillId="0" borderId="2" xfId="0" applyNumberFormat="1" applyFont="1" applyFill="1" applyBorder="1" applyAlignment="1">
      <alignment vertical="center"/>
    </xf>
    <xf numFmtId="0" fontId="15" fillId="0" borderId="2" xfId="0" applyFont="1" applyBorder="1" applyAlignment="1">
      <alignment horizontal="left" vertical="center" wrapText="1"/>
    </xf>
    <xf numFmtId="0" fontId="1" fillId="0" borderId="7" xfId="0" applyFont="1" applyBorder="1" applyAlignment="1">
      <alignment horizontal="center" vertical="center"/>
    </xf>
    <xf numFmtId="164" fontId="14" fillId="0" borderId="1" xfId="0" applyNumberFormat="1" applyFont="1" applyFill="1" applyBorder="1" applyAlignment="1">
      <alignment vertical="center"/>
    </xf>
    <xf numFmtId="0" fontId="15" fillId="0" borderId="8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5" fillId="0" borderId="10" xfId="0" applyFont="1" applyBorder="1" applyAlignment="1">
      <alignment horizontal="left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left" vertical="center" wrapText="1"/>
    </xf>
    <xf numFmtId="0" fontId="15" fillId="0" borderId="12" xfId="0" applyFont="1" applyBorder="1" applyAlignment="1">
      <alignment horizontal="left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164" fontId="14" fillId="0" borderId="3" xfId="0" applyNumberFormat="1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4" fontId="0" fillId="0" borderId="14" xfId="0" applyNumberFormat="1" applyBorder="1"/>
    <xf numFmtId="14" fontId="1" fillId="0" borderId="0" xfId="0" applyNumberFormat="1" applyFont="1" applyBorder="1" applyAlignment="1">
      <alignment horizontal="left" vertical="center"/>
    </xf>
    <xf numFmtId="14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top" wrapText="1"/>
    </xf>
    <xf numFmtId="0" fontId="1" fillId="0" borderId="15" xfId="0" applyFont="1" applyBorder="1" applyAlignment="1">
      <alignment horizontal="left" vertical="top" wrapText="1"/>
    </xf>
    <xf numFmtId="0" fontId="1" fillId="0" borderId="16" xfId="0" applyFont="1" applyBorder="1" applyAlignment="1">
      <alignment horizontal="left" vertical="top" wrapText="1"/>
    </xf>
    <xf numFmtId="0" fontId="1" fillId="0" borderId="17" xfId="0" applyFont="1" applyBorder="1" applyAlignment="1">
      <alignment horizontal="left" vertical="top" wrapText="1"/>
    </xf>
    <xf numFmtId="0" fontId="1" fillId="0" borderId="18" xfId="0" applyFont="1" applyBorder="1" applyAlignment="1">
      <alignment horizontal="left" vertical="top" wrapText="1"/>
    </xf>
    <xf numFmtId="0" fontId="1" fillId="0" borderId="19" xfId="0" applyFont="1" applyBorder="1" applyAlignment="1">
      <alignment horizontal="left" vertical="top" wrapText="1"/>
    </xf>
    <xf numFmtId="0" fontId="1" fillId="0" borderId="20" xfId="0" applyFont="1" applyBorder="1" applyAlignment="1">
      <alignment horizontal="left" vertical="top" wrapText="1"/>
    </xf>
    <xf numFmtId="0" fontId="1" fillId="0" borderId="21" xfId="0" applyFont="1" applyBorder="1" applyAlignment="1">
      <alignment horizontal="left" vertical="top" wrapText="1"/>
    </xf>
    <xf numFmtId="0" fontId="1" fillId="0" borderId="22" xfId="0" applyFont="1" applyBorder="1" applyAlignment="1">
      <alignment horizontal="left" vertical="top" wrapText="1"/>
    </xf>
  </cellXfs>
  <cellStyles count="1">
    <cellStyle name="Normal" xfId="0" builtinId="0"/>
  </cellStyles>
  <dxfs count="15"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3" tint="0.79998168889431442"/>
        </patternFill>
      </fill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3" tint="0.79998168889431442"/>
        </patternFill>
      </fill>
    </dxf>
    <dxf>
      <fill>
        <patternFill>
          <bgColor rgb="FFEBF7FF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auto="1"/>
      </font>
      <fill>
        <patternFill>
          <bgColor theme="3" tint="0.7999816888943144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Q87"/>
  <sheetViews>
    <sheetView tabSelected="1" workbookViewId="0">
      <selection activeCell="L22" sqref="L22"/>
    </sheetView>
  </sheetViews>
  <sheetFormatPr baseColWidth="10" defaultRowHeight="15"/>
  <cols>
    <col min="1" max="1" width="11.42578125" style="1"/>
    <col min="2" max="2" width="36.140625" style="2" customWidth="1"/>
    <col min="3" max="3" width="6.140625" style="3" customWidth="1"/>
    <col min="4" max="5" width="11.42578125" style="1"/>
    <col min="6" max="6" width="6.5703125" style="3" customWidth="1"/>
    <col min="7" max="7" width="11.42578125" style="3"/>
    <col min="8" max="11" width="11.42578125" style="3" customWidth="1"/>
    <col min="12" max="12" width="17.85546875" style="3" customWidth="1"/>
    <col min="13" max="13" width="14.140625" style="3" customWidth="1"/>
    <col min="15" max="15" width="12.85546875" customWidth="1"/>
    <col min="16" max="16" width="20.42578125" customWidth="1"/>
    <col min="17" max="17" width="6" customWidth="1"/>
    <col min="18" max="18" width="15.5703125" customWidth="1"/>
    <col min="19" max="19" width="13.140625" customWidth="1"/>
    <col min="21" max="21" width="12" customWidth="1"/>
    <col min="22" max="22" width="14.85546875" customWidth="1"/>
    <col min="23" max="23" width="13" customWidth="1"/>
  </cols>
  <sheetData>
    <row r="1" spans="1:17">
      <c r="A1" s="66" t="s">
        <v>0</v>
      </c>
      <c r="B1" s="66"/>
      <c r="C1" s="66"/>
      <c r="D1" s="66"/>
      <c r="E1" s="66"/>
      <c r="F1" s="66"/>
      <c r="G1" s="66"/>
      <c r="H1" s="66"/>
      <c r="I1" s="66"/>
      <c r="J1" s="61"/>
      <c r="K1" s="61"/>
      <c r="L1" s="61"/>
      <c r="M1" s="61"/>
    </row>
    <row r="2" spans="1:17">
      <c r="A2" s="66"/>
      <c r="B2" s="66"/>
      <c r="C2" s="66"/>
      <c r="D2" s="66"/>
      <c r="E2" s="66"/>
      <c r="F2" s="66"/>
      <c r="G2" s="66"/>
      <c r="H2" s="66"/>
      <c r="I2" s="66"/>
      <c r="J2" s="61"/>
      <c r="K2" s="61"/>
      <c r="L2" s="61"/>
      <c r="M2" s="61"/>
    </row>
    <row r="4" spans="1:17" ht="25.5">
      <c r="C4" s="62" t="s">
        <v>78</v>
      </c>
      <c r="D4" s="5" t="s">
        <v>1</v>
      </c>
      <c r="E4" s="5" t="s">
        <v>2</v>
      </c>
      <c r="F4" s="4" t="s">
        <v>3</v>
      </c>
      <c r="G4" s="5" t="s">
        <v>4</v>
      </c>
      <c r="H4" s="6" t="s">
        <v>5</v>
      </c>
      <c r="I4" s="6" t="s">
        <v>6</v>
      </c>
      <c r="J4" s="67"/>
      <c r="K4" s="70" t="s">
        <v>80</v>
      </c>
      <c r="L4" s="70"/>
      <c r="M4" s="70"/>
      <c r="N4" s="71" t="s">
        <v>79</v>
      </c>
      <c r="O4" s="70"/>
      <c r="P4" s="70"/>
      <c r="Q4" s="70"/>
    </row>
    <row r="5" spans="1:17" ht="15" customHeight="1">
      <c r="A5" s="7" t="s">
        <v>7</v>
      </c>
      <c r="B5" s="8" t="s">
        <v>8</v>
      </c>
      <c r="C5" s="4">
        <v>17</v>
      </c>
      <c r="D5" s="9">
        <f t="shared" ref="D5:D36" si="0">INT((C5-(E5*12))/6)</f>
        <v>0</v>
      </c>
      <c r="E5" s="9">
        <f>INT((C5/12))</f>
        <v>1</v>
      </c>
      <c r="F5" s="4">
        <f t="shared" ref="F5:F17" si="1">C5-(E5*12)-(D5*6)</f>
        <v>5</v>
      </c>
      <c r="G5" s="10">
        <f>IF(F5-(I5+H5)=0,0,F5-I5-H5)</f>
        <v>0</v>
      </c>
      <c r="H5" s="10">
        <f>IF(F5-I5=0,0,IF(SUM($F$5:$F$18)-SUM($I$5:$I$18)&lt;6,0,IF(MOD(SUM($F$5:$F$18)-SUM($I$5:$I$18),6)=0,F5,0)))</f>
        <v>0</v>
      </c>
      <c r="I5" s="10">
        <f>IF(SUM($F$5:$F$18)&lt;12,0,IF(MOD(SUM($F$5:$F$18),12)=0,F5,F5))</f>
        <v>5</v>
      </c>
      <c r="J5" s="61"/>
      <c r="K5" s="61">
        <f>I5+H5+G5</f>
        <v>5</v>
      </c>
      <c r="L5" s="70"/>
      <c r="M5" s="70"/>
      <c r="N5" s="70">
        <f>I5+H5+G5+(E5*12)+(D5*6)</f>
        <v>17</v>
      </c>
      <c r="O5" s="70"/>
      <c r="P5" s="70"/>
      <c r="Q5" s="70"/>
    </row>
    <row r="6" spans="1:17" ht="15" customHeight="1">
      <c r="A6" s="7" t="s">
        <v>7</v>
      </c>
      <c r="B6" s="8" t="s">
        <v>9</v>
      </c>
      <c r="C6" s="4">
        <v>0</v>
      </c>
      <c r="D6" s="9">
        <f t="shared" si="0"/>
        <v>0</v>
      </c>
      <c r="E6" s="9">
        <f t="shared" ref="E6:E69" si="2">INT((C6/12))</f>
        <v>0</v>
      </c>
      <c r="F6" s="4">
        <f t="shared" si="1"/>
        <v>0</v>
      </c>
      <c r="G6" s="10">
        <f t="shared" ref="G6:G18" si="3">IF(F6-(I6+H6)=0,0,F6-I6-H6)</f>
        <v>0</v>
      </c>
      <c r="H6" s="9">
        <f>IF(F6-I6=0,0,IF((SUM($F$5:$F$18)-SUM($I$5:$I$18))&lt;6,0,IF(F6=0,0,IF((SUM($H$5:H5)+F6-I6&lt;6),F6-I6,IF((SUM(H$5:$H5)+F6-I6)/6=0,F6-I6,IF((SUM($H$5:H5)+F6-I6)&gt;6,(((SUM($H$5:H5)+F6-I6)-(SUM($H$5:H5)))-((SUM($H$5:H5)+F6-I6)-6)),F6-I6))))))</f>
        <v>0</v>
      </c>
      <c r="I6" s="9">
        <f>IF(SUM($F$5:$F$18)&lt;12,0,IF(F6=0,0,IF((SUM($I$5:I5)+F6&lt;12),F6,IF((SUM($I$5:I5)+F6)/12=0,F6,IF((SUM($I$5:I5)+F6)&gt;12,(((SUM($I$5:I5)+F6)-(SUM($I$5:I5)))-((SUM($I$5:I5)+F6)-12)),0)))))</f>
        <v>0</v>
      </c>
      <c r="J6" s="61"/>
      <c r="K6" s="61">
        <f t="shared" ref="K6:K18" si="4">I6+H6+G6</f>
        <v>0</v>
      </c>
      <c r="L6" s="70"/>
      <c r="M6" s="70"/>
      <c r="N6" s="70">
        <f t="shared" ref="N6:N18" si="5">I6+H6+G6+(E6*12)+(D6*6)</f>
        <v>0</v>
      </c>
      <c r="O6" s="70"/>
      <c r="P6" s="70"/>
      <c r="Q6" s="70"/>
    </row>
    <row r="7" spans="1:17" ht="15" customHeight="1">
      <c r="A7" s="7" t="s">
        <v>7</v>
      </c>
      <c r="B7" s="8" t="s">
        <v>10</v>
      </c>
      <c r="C7" s="4">
        <v>17</v>
      </c>
      <c r="D7" s="9">
        <f t="shared" si="0"/>
        <v>0</v>
      </c>
      <c r="E7" s="9">
        <f t="shared" si="2"/>
        <v>1</v>
      </c>
      <c r="F7" s="4">
        <f t="shared" si="1"/>
        <v>5</v>
      </c>
      <c r="G7" s="10">
        <f t="shared" si="3"/>
        <v>0</v>
      </c>
      <c r="H7" s="9">
        <f>IF(F7-I7=0,0,IF((SUM($F$5:$F$18)-SUM($I$5:$I$18))&lt;6,0,IF(F7=0,0,IF((SUM($H$5:H6)+F7-I7&lt;6),F7-I7,IF((SUM(H$5:$H6)+F7-I7)/6=0,F7-I7,IF((SUM($H$5:H6)+F7-I7)&gt;6,(((SUM($H$5:H6)+F7-I7)-(SUM($H$5:H6)))-((SUM($H$5:H6)+F7-I7)-6)),F7-I7))))))</f>
        <v>0</v>
      </c>
      <c r="I7" s="9">
        <f>IF(SUM($F$5:$F$18)&lt;12,0,IF(F7=0,0,IF((SUM($I$5:I6)+F7&lt;12),F7,IF((SUM($I$5:I6)+F7)/12=0,F7,IF((SUM($I$5:I6)+F7)&gt;12,(((SUM($I$5:I6)+F7)-(SUM($I$5:I6)))-((SUM($I$5:I6)+F7)-12)),0)))))</f>
        <v>5</v>
      </c>
      <c r="J7" s="61"/>
      <c r="K7" s="61">
        <f t="shared" si="4"/>
        <v>5</v>
      </c>
      <c r="L7" s="70"/>
      <c r="M7" s="70"/>
      <c r="N7" s="70">
        <f t="shared" si="5"/>
        <v>17</v>
      </c>
      <c r="O7" s="70"/>
      <c r="P7" s="70"/>
      <c r="Q7" s="70"/>
    </row>
    <row r="8" spans="1:17" ht="15" customHeight="1">
      <c r="A8" s="7" t="s">
        <v>7</v>
      </c>
      <c r="B8" s="8" t="s">
        <v>11</v>
      </c>
      <c r="C8" s="4">
        <v>23</v>
      </c>
      <c r="D8" s="9">
        <f t="shared" si="0"/>
        <v>1</v>
      </c>
      <c r="E8" s="9">
        <f t="shared" si="2"/>
        <v>1</v>
      </c>
      <c r="F8" s="4">
        <f t="shared" si="1"/>
        <v>5</v>
      </c>
      <c r="G8" s="10">
        <f t="shared" si="3"/>
        <v>0</v>
      </c>
      <c r="H8" s="9">
        <f>IF(F8-I8=0,0,IF((SUM($F$5:$F$18)-SUM($I$5:$I$18))&lt;6,0,IF(F8=0,0,IF((SUM($H$5:H7)+F8-I8&lt;6),F8-I8,IF((SUM(H$5:$H7)+F8-I8)/6=0,F8-I8,IF((SUM($H$5:H7)+F8-I8)&gt;6,(((SUM($H$5:H7)+F8-I8)-(SUM($H$5:H7)))-((SUM($H$5:H7)+F8-I8)-6)),F8-I8))))))</f>
        <v>3</v>
      </c>
      <c r="I8" s="9">
        <f>IF(SUM($F$5:$F$18)&lt;12,0,IF(F8=0,0,IF((SUM($I$5:I7)+F8&lt;12),F8,IF((SUM($I$5:I7)+F8)/12=0,F8,IF((SUM($I$5:I7)+F8)&gt;12,(((SUM($I$5:I7)+F8)-(SUM($I$5:I7)))-((SUM($I$5:I7)+F8)-12)),0)))))</f>
        <v>2</v>
      </c>
      <c r="J8" s="61"/>
      <c r="K8" s="61">
        <f t="shared" si="4"/>
        <v>5</v>
      </c>
      <c r="L8" s="70"/>
      <c r="M8" s="70"/>
      <c r="N8" s="70">
        <f t="shared" si="5"/>
        <v>23</v>
      </c>
      <c r="O8" s="70"/>
      <c r="P8" s="70"/>
      <c r="Q8" s="70"/>
    </row>
    <row r="9" spans="1:17" ht="15" customHeight="1">
      <c r="A9" s="7" t="s">
        <v>7</v>
      </c>
      <c r="B9" s="8" t="s">
        <v>12</v>
      </c>
      <c r="C9" s="4">
        <v>0</v>
      </c>
      <c r="D9" s="9">
        <f t="shared" si="0"/>
        <v>0</v>
      </c>
      <c r="E9" s="9">
        <f t="shared" si="2"/>
        <v>0</v>
      </c>
      <c r="F9" s="4">
        <f t="shared" si="1"/>
        <v>0</v>
      </c>
      <c r="G9" s="10">
        <f t="shared" si="3"/>
        <v>0</v>
      </c>
      <c r="H9" s="9">
        <f>IF(F9-I9=0,0,IF((SUM($F$5:$F$18)-SUM($I$5:$I$18))&lt;6,0,IF(F9=0,0,IF((SUM($H$5:H8)+F9-I9&lt;6),F9-I9,IF((SUM(H$5:$H8)+F9-I9)/6=0,F9-I9,IF((SUM($H$5:H8)+F9-I9)&gt;6,(((SUM($H$5:H8)+F9-I9)-(SUM($H$5:H8)))-((SUM($H$5:H8)+F9-I9)-6)),F9-I9))))))</f>
        <v>0</v>
      </c>
      <c r="I9" s="9">
        <f>IF(SUM($F$5:$F$18)&lt;12,0,IF(F9=0,0,IF((SUM($I$5:I8)+F9&lt;12),F9,IF((SUM($I$5:I8)+F9)/12=0,F9,IF((SUM($I$5:I8)+F9)&gt;12,(((SUM($I$5:I8)+F9)-(SUM($I$5:I8)))-((SUM($I$5:I8)+F9)-12)),0)))))</f>
        <v>0</v>
      </c>
      <c r="J9" s="61"/>
      <c r="K9" s="61">
        <f t="shared" si="4"/>
        <v>0</v>
      </c>
      <c r="L9" s="70"/>
      <c r="M9" s="70"/>
      <c r="N9" s="70">
        <f t="shared" si="5"/>
        <v>0</v>
      </c>
      <c r="O9" s="70"/>
      <c r="P9" s="70"/>
      <c r="Q9" s="70"/>
    </row>
    <row r="10" spans="1:17" ht="15" customHeight="1">
      <c r="A10" s="7" t="s">
        <v>7</v>
      </c>
      <c r="B10" s="8" t="s">
        <v>13</v>
      </c>
      <c r="C10" s="4">
        <v>0</v>
      </c>
      <c r="D10" s="9">
        <f t="shared" si="0"/>
        <v>0</v>
      </c>
      <c r="E10" s="9">
        <f t="shared" si="2"/>
        <v>0</v>
      </c>
      <c r="F10" s="4">
        <f t="shared" si="1"/>
        <v>0</v>
      </c>
      <c r="G10" s="10">
        <f t="shared" si="3"/>
        <v>0</v>
      </c>
      <c r="H10" s="9">
        <f>IF(F10-I10=0,0,IF((SUM($F$5:$F$18)-SUM($I$5:$I$18))&lt;6,0,IF(F10=0,0,IF((SUM($H$5:H9)+F10-I10&lt;6),F10-I10,IF((SUM(H$5:$H9)+F10-I10)/6=0,F10-I10,IF((SUM($H$5:H9)+F10-I10)&gt;6,(((SUM($H$5:H9)+F10-I10)-(SUM($H$5:H9)))-((SUM($H$5:H9)+F10-I10)-6)),F10-I10))))))</f>
        <v>0</v>
      </c>
      <c r="I10" s="9">
        <f>IF(SUM($F$5:$F$18)&lt;12,0,IF(F10=0,0,IF((SUM($I$5:I9)+F10&lt;12),F10,IF((SUM($I$5:I9)+F10)/12=0,F10,IF((SUM($I$5:I9)+F10)&gt;12,(((SUM($I$5:I9)+F10)-(SUM($I$5:I9)))-((SUM($I$5:I9)+F10)-12)),0)))))</f>
        <v>0</v>
      </c>
      <c r="J10" s="61"/>
      <c r="K10" s="61">
        <f t="shared" si="4"/>
        <v>0</v>
      </c>
      <c r="L10" s="70"/>
      <c r="M10" s="70"/>
      <c r="N10" s="70">
        <f t="shared" si="5"/>
        <v>0</v>
      </c>
      <c r="O10" s="70"/>
      <c r="P10" s="70"/>
      <c r="Q10" s="70"/>
    </row>
    <row r="11" spans="1:17" ht="15" customHeight="1">
      <c r="A11" s="7" t="s">
        <v>7</v>
      </c>
      <c r="B11" s="8" t="s">
        <v>14</v>
      </c>
      <c r="C11" s="4">
        <v>17</v>
      </c>
      <c r="D11" s="9">
        <f t="shared" si="0"/>
        <v>0</v>
      </c>
      <c r="E11" s="9">
        <f t="shared" si="2"/>
        <v>1</v>
      </c>
      <c r="F11" s="4">
        <f t="shared" si="1"/>
        <v>5</v>
      </c>
      <c r="G11" s="10">
        <f t="shared" si="3"/>
        <v>2</v>
      </c>
      <c r="H11" s="9">
        <f>IF(F11-I11=0,0,IF((SUM($F$5:$F$18)-SUM($I$5:$I$18))&lt;6,0,IF(F11=0,0,IF((SUM($H$5:H10)+F11-I11&lt;6),F11-I11,IF((SUM(H$5:$H10)+F11-I11)/6=0,F11-I11,IF((SUM($H$5:H10)+F11-I11)&gt;6,(((SUM($H$5:H10)+F11-I11)-(SUM($H$5:H10)))-((SUM($H$5:H10)+F11-I11)-6)),F11-I11))))))</f>
        <v>3</v>
      </c>
      <c r="I11" s="9">
        <f>IF(SUM($F$5:$F$18)&lt;12,0,IF(F11=0,0,IF((SUM($I$5:I10)+F11&lt;12),F11,IF((SUM($I$5:I10)+F11)/12=0,F11,IF((SUM($I$5:I10)+F11)&gt;12,(((SUM($I$5:I10)+F11)-(SUM($I$5:I10)))-((SUM($I$5:I10)+F11)-12)),0)))))</f>
        <v>0</v>
      </c>
      <c r="J11" s="61"/>
      <c r="K11" s="61">
        <f t="shared" si="4"/>
        <v>5</v>
      </c>
      <c r="L11" s="70"/>
      <c r="M11" s="70"/>
      <c r="N11" s="70">
        <f t="shared" si="5"/>
        <v>17</v>
      </c>
      <c r="O11" s="70"/>
      <c r="P11" s="70"/>
      <c r="Q11" s="70"/>
    </row>
    <row r="12" spans="1:17" ht="15" customHeight="1">
      <c r="A12" s="7" t="s">
        <v>7</v>
      </c>
      <c r="B12" s="8" t="s">
        <v>15</v>
      </c>
      <c r="C12" s="4">
        <v>0</v>
      </c>
      <c r="D12" s="9">
        <f t="shared" si="0"/>
        <v>0</v>
      </c>
      <c r="E12" s="9">
        <f t="shared" si="2"/>
        <v>0</v>
      </c>
      <c r="F12" s="4">
        <f t="shared" si="1"/>
        <v>0</v>
      </c>
      <c r="G12" s="10">
        <f t="shared" si="3"/>
        <v>0</v>
      </c>
      <c r="H12" s="9">
        <f>IF(F12-I12=0,0,IF((SUM($F$5:$F$18)-SUM($I$5:$I$18))&lt;6,0,IF(F12=0,0,IF((SUM($H$5:H11)+F12-I12&lt;6),F12-I12,IF((SUM(H$5:$H11)+F12-I12)/6=0,F12-I12,IF((SUM($H$5:H11)+F12-I12)&gt;6,(((SUM($H$5:H11)+F12-I12)-(SUM($H$5:H11)))-((SUM($H$5:H11)+F12-I12)-6)),F12-I12))))))</f>
        <v>0</v>
      </c>
      <c r="I12" s="9">
        <f>IF(SUM($F$5:$F$18)&lt;12,0,IF(F12=0,0,IF((SUM($I$5:I11)+F12&lt;12),F12,IF((SUM($I$5:I11)+F12)/12=0,F12,IF((SUM($I$5:I11)+F12)&gt;12,(((SUM($I$5:I11)+F12)-(SUM($I$5:I11)))-((SUM($I$5:I11)+F12)-12)),0)))))</f>
        <v>0</v>
      </c>
      <c r="J12" s="61"/>
      <c r="K12" s="61">
        <f t="shared" si="4"/>
        <v>0</v>
      </c>
      <c r="L12" s="70"/>
      <c r="M12" s="70"/>
      <c r="N12" s="70">
        <f t="shared" si="5"/>
        <v>0</v>
      </c>
      <c r="O12" s="70"/>
      <c r="P12" s="70"/>
      <c r="Q12" s="70"/>
    </row>
    <row r="13" spans="1:17" ht="15" customHeight="1">
      <c r="A13" s="7" t="s">
        <v>7</v>
      </c>
      <c r="B13" s="8" t="s">
        <v>16</v>
      </c>
      <c r="C13" s="4">
        <v>0</v>
      </c>
      <c r="D13" s="9">
        <f t="shared" si="0"/>
        <v>0</v>
      </c>
      <c r="E13" s="9">
        <f t="shared" si="2"/>
        <v>0</v>
      </c>
      <c r="F13" s="4">
        <f t="shared" si="1"/>
        <v>0</v>
      </c>
      <c r="G13" s="10">
        <f t="shared" si="3"/>
        <v>0</v>
      </c>
      <c r="H13" s="9">
        <f>IF(F13-I13=0,0,IF((SUM($F$5:$F$18)-SUM($I$5:$I$18))&lt;6,0,IF(F13=0,0,IF((SUM($H$5:H12)+F13-I13&lt;6),F13-I13,IF((SUM(H$5:$H12)+F13-I13)/6=0,F13-I13,IF((SUM($H$5:H12)+F13-I13)&gt;6,(((SUM($H$5:H12)+F13-I13)-(SUM($H$5:H12)))-((SUM($H$5:H12)+F13-I13)-6)),F13-I13))))))</f>
        <v>0</v>
      </c>
      <c r="I13" s="9">
        <f>IF(SUM($F$5:$F$18)&lt;12,0,IF(F13=0,0,IF((SUM($I$5:I12)+F13&lt;12),F13,IF((SUM($I$5:I12)+F13)/12=0,F13,IF((SUM($I$5:I12)+F13)&gt;12,(((SUM($I$5:I12)+F13)-(SUM($I$5:I12)))-((SUM($I$5:I12)+F13)-12)),0)))))</f>
        <v>0</v>
      </c>
      <c r="J13" s="61"/>
      <c r="K13" s="61">
        <f t="shared" si="4"/>
        <v>0</v>
      </c>
      <c r="L13" s="70"/>
      <c r="M13" s="70"/>
      <c r="N13" s="70">
        <f t="shared" si="5"/>
        <v>0</v>
      </c>
      <c r="O13" s="70"/>
      <c r="P13" s="70"/>
      <c r="Q13" s="70"/>
    </row>
    <row r="14" spans="1:17" ht="15" customHeight="1">
      <c r="A14" s="7" t="s">
        <v>7</v>
      </c>
      <c r="B14" s="8" t="s">
        <v>17</v>
      </c>
      <c r="C14" s="4">
        <v>17</v>
      </c>
      <c r="D14" s="9">
        <f t="shared" si="0"/>
        <v>0</v>
      </c>
      <c r="E14" s="9">
        <f t="shared" si="2"/>
        <v>1</v>
      </c>
      <c r="F14" s="4">
        <f t="shared" si="1"/>
        <v>5</v>
      </c>
      <c r="G14" s="10">
        <f t="shared" si="3"/>
        <v>5</v>
      </c>
      <c r="H14" s="9">
        <f>IF(F14-I14=0,0,IF((SUM($F$5:$F$18)-SUM($I$5:$I$18))&lt;6,0,IF(F14=0,0,IF((SUM($H$5:H13)+F14-I14&lt;6),F14-I14,IF((SUM(H$5:$H13)+F14-I14)/6=0,F14-I14,IF((SUM($H$5:H13)+F14-I14)&gt;6,(((SUM($H$5:H13)+F14-I14)-(SUM($H$5:H13)))-((SUM($H$5:H13)+F14-I14)-6)),F14-I14))))))</f>
        <v>0</v>
      </c>
      <c r="I14" s="9">
        <f>IF(SUM($F$5:$F$18)&lt;12,0,IF(F14=0,0,IF((SUM($I$5:I13)+F14&lt;12),F14,IF((SUM($I$5:I13)+F14)/12=0,F14,IF((SUM($I$5:I13)+F14)&gt;12,(((SUM($I$5:I13)+F14)-(SUM($I$5:I13)))-((SUM($I$5:I13)+F14)-12)),0)))))</f>
        <v>0</v>
      </c>
      <c r="J14" s="61"/>
      <c r="K14" s="61">
        <f t="shared" si="4"/>
        <v>5</v>
      </c>
      <c r="L14" s="70"/>
      <c r="M14" s="70"/>
      <c r="N14" s="70">
        <f t="shared" si="5"/>
        <v>17</v>
      </c>
      <c r="O14" s="70"/>
      <c r="P14" s="70"/>
      <c r="Q14" s="70"/>
    </row>
    <row r="15" spans="1:17" ht="15" customHeight="1">
      <c r="A15" s="7" t="s">
        <v>7</v>
      </c>
      <c r="B15" s="8" t="s">
        <v>18</v>
      </c>
      <c r="C15" s="4">
        <v>0</v>
      </c>
      <c r="D15" s="9">
        <f t="shared" si="0"/>
        <v>0</v>
      </c>
      <c r="E15" s="9">
        <f t="shared" si="2"/>
        <v>0</v>
      </c>
      <c r="F15" s="4">
        <f t="shared" si="1"/>
        <v>0</v>
      </c>
      <c r="G15" s="10">
        <f t="shared" si="3"/>
        <v>0</v>
      </c>
      <c r="H15" s="9">
        <f>IF(F15-I15=0,0,IF((SUM($F$5:$F$18)-SUM($I$5:$I$18))&lt;6,0,IF(F15=0,0,IF((SUM($H$5:H14)+F15-I15&lt;6),F15-I15,IF((SUM(H$5:$H14)+F15-I15)/6=0,F15-I15,IF((SUM($H$5:H14)+F15-I15)&gt;6,(((SUM($H$5:H14)+F15-I15)-(SUM($H$5:H14)))-((SUM($H$5:H14)+F15-I15)-6)),F15-I15))))))</f>
        <v>0</v>
      </c>
      <c r="I15" s="9">
        <f>IF(SUM($F$5:$F$18)&lt;12,0,IF(F15=0,0,IF((SUM($I$5:I14)+F15&lt;12),F15,IF((SUM($I$5:I14)+F15)/12=0,F15,IF((SUM($I$5:I14)+F15)&gt;12,(((SUM($I$5:I14)+F15)-(SUM($I$5:I14)))-((SUM($I$5:I14)+F15)-12)),0)))))</f>
        <v>0</v>
      </c>
      <c r="J15" s="61"/>
      <c r="K15" s="61">
        <f t="shared" si="4"/>
        <v>0</v>
      </c>
      <c r="L15" s="70"/>
      <c r="M15" s="70"/>
      <c r="N15" s="70">
        <f t="shared" si="5"/>
        <v>0</v>
      </c>
      <c r="O15" s="70"/>
      <c r="P15" s="70"/>
      <c r="Q15" s="70"/>
    </row>
    <row r="16" spans="1:17" ht="15" customHeight="1">
      <c r="A16" s="7" t="s">
        <v>7</v>
      </c>
      <c r="B16" s="8" t="s">
        <v>19</v>
      </c>
      <c r="C16" s="4">
        <v>0</v>
      </c>
      <c r="D16" s="9">
        <f t="shared" si="0"/>
        <v>0</v>
      </c>
      <c r="E16" s="9">
        <f t="shared" si="2"/>
        <v>0</v>
      </c>
      <c r="F16" s="4">
        <f t="shared" si="1"/>
        <v>0</v>
      </c>
      <c r="G16" s="10">
        <f t="shared" si="3"/>
        <v>0</v>
      </c>
      <c r="H16" s="9">
        <f>IF(F16-I16=0,0,IF((SUM($F$5:$F$18)-SUM($I$5:$I$18))&lt;6,0,IF(F16=0,0,IF((SUM($H$5:H15)+F16-I16&lt;6),F16-I16,IF((SUM(H$5:$H15)+F16-I16)/6=0,F16-I16,IF((SUM($H$5:H15)+F16-I16)&gt;6,(((SUM($H$5:H15)+F16-I16)-(SUM($H$5:H15)))-((SUM($H$5:H15)+F16-I16)-6)),F16-I16))))))</f>
        <v>0</v>
      </c>
      <c r="I16" s="9">
        <f>IF(SUM($F$5:$F$18)&lt;12,0,IF(F16=0,0,IF((SUM($I$5:I15)+F16&lt;12),F16,IF((SUM($I$5:I15)+F16)/12=0,F16,IF((SUM($I$5:I15)+F16)&gt;12,(((SUM($I$5:I15)+F16)-(SUM($I$5:I15)))-((SUM($I$5:I15)+F16)-12)),0)))))</f>
        <v>0</v>
      </c>
      <c r="J16" s="61"/>
      <c r="K16" s="61">
        <f t="shared" si="4"/>
        <v>0</v>
      </c>
      <c r="L16" s="70"/>
      <c r="M16" s="70"/>
      <c r="N16" s="70">
        <f t="shared" si="5"/>
        <v>0</v>
      </c>
      <c r="O16" s="70"/>
      <c r="P16" s="70"/>
      <c r="Q16" s="70"/>
    </row>
    <row r="17" spans="1:17" ht="15" customHeight="1">
      <c r="A17" s="7" t="s">
        <v>7</v>
      </c>
      <c r="B17" s="8" t="s">
        <v>20</v>
      </c>
      <c r="C17" s="4">
        <v>0</v>
      </c>
      <c r="D17" s="9">
        <f t="shared" si="0"/>
        <v>0</v>
      </c>
      <c r="E17" s="9">
        <f t="shared" si="2"/>
        <v>0</v>
      </c>
      <c r="F17" s="4">
        <f t="shared" si="1"/>
        <v>0</v>
      </c>
      <c r="G17" s="10">
        <f t="shared" si="3"/>
        <v>0</v>
      </c>
      <c r="H17" s="9">
        <f>IF(F17-I17=0,0,IF((SUM($F$5:$F$18)-SUM($I$5:$I$18))&lt;6,0,IF(F17=0,0,IF((SUM($H$5:H16)+F17-I17&lt;6),F17-I17,IF((SUM(H$5:$H16)+F17-I17)/6=0,F17-I17,IF((SUM($H$5:H16)+F17-I17)&gt;6,(((SUM($H$5:H16)+F17-I17)-(SUM($H$5:H16)))-((SUM($H$5:H16)+F17-I17)-6)),F17-I17))))))</f>
        <v>0</v>
      </c>
      <c r="I17" s="9">
        <f>IF(SUM($F$5:$F$18)&lt;12,0,IF(F17=0,0,IF((SUM($I$5:I16)+F17&lt;12),F17,IF((SUM($I$5:I16)+F17)/12=0,F17,IF((SUM($I$5:I16)+F17)&gt;12,(((SUM($I$5:I16)+F17)-(SUM($I$5:I16)))-((SUM($I$5:I16)+F17)-12)),0)))))</f>
        <v>0</v>
      </c>
      <c r="J17" s="61"/>
      <c r="K17" s="61">
        <f t="shared" si="4"/>
        <v>0</v>
      </c>
      <c r="L17" s="70" t="s">
        <v>82</v>
      </c>
      <c r="M17" s="70" t="s">
        <v>83</v>
      </c>
      <c r="N17" s="70">
        <f t="shared" si="5"/>
        <v>0</v>
      </c>
      <c r="O17" s="70" t="s">
        <v>84</v>
      </c>
      <c r="P17" s="70" t="s">
        <v>81</v>
      </c>
      <c r="Q17" s="70"/>
    </row>
    <row r="18" spans="1:17" ht="15" customHeight="1" thickBot="1">
      <c r="A18" s="11" t="s">
        <v>7</v>
      </c>
      <c r="B18" s="12" t="s">
        <v>21</v>
      </c>
      <c r="C18" s="4">
        <v>0</v>
      </c>
      <c r="D18" s="13">
        <f t="shared" si="0"/>
        <v>0</v>
      </c>
      <c r="E18" s="13">
        <f t="shared" si="2"/>
        <v>0</v>
      </c>
      <c r="F18" s="4">
        <f t="shared" ref="F18:F49" si="6">C18-(E18*12)-(D18*6)</f>
        <v>0</v>
      </c>
      <c r="G18" s="13">
        <f t="shared" si="3"/>
        <v>0</v>
      </c>
      <c r="H18" s="9">
        <f>IF(F18-I18=0,0,IF((SUM($F$5:$F$18)-SUM($I$5:$I$18))&lt;6,0,IF(F18=0,0,IF((SUM($H$5:H17)+F18-I18&lt;6),F18-I18,IF((SUM(H$5:$H17)+F18-I18)/6=0,F18-I18,IF((SUM($H$5:H17)+F18-I18)&gt;6,(((SUM($H$5:H17)+F18-I18)-(SUM($H$5:H17)))-((SUM($H$5:H17)+F18-I18)-6)),F18-I18))))))</f>
        <v>0</v>
      </c>
      <c r="I18" s="9">
        <f>IF(SUM($F$5:$F$18)&lt;12,0,IF(F18=0,0,IF((SUM($I$5:I17)+F18&lt;12),F18,IF((SUM($I$5:I17)+F18)/12=0,F18,IF((SUM($I$5:I17)+F18)&gt;12,(((SUM($I$5:I17)+F18)-(SUM($I$5:I17)))-((SUM($I$5:I17)+F18)-12)),0)))))</f>
        <v>0</v>
      </c>
      <c r="J18" s="61"/>
      <c r="K18" s="61">
        <f t="shared" si="4"/>
        <v>0</v>
      </c>
      <c r="L18" s="70">
        <f>SUM(K5:K18)</f>
        <v>25</v>
      </c>
      <c r="M18" s="70">
        <f>SUM(F5:F18)</f>
        <v>25</v>
      </c>
      <c r="N18" s="70">
        <f t="shared" si="5"/>
        <v>0</v>
      </c>
      <c r="O18" s="70">
        <f>SUM(N5:N18)</f>
        <v>91</v>
      </c>
      <c r="P18" s="70">
        <f>SUM(C5:C18)</f>
        <v>91</v>
      </c>
      <c r="Q18" s="70"/>
    </row>
    <row r="19" spans="1:17" ht="15" customHeight="1">
      <c r="A19" s="14" t="s">
        <v>22</v>
      </c>
      <c r="B19" s="15" t="s">
        <v>23</v>
      </c>
      <c r="C19" s="4">
        <v>0</v>
      </c>
      <c r="D19" s="16">
        <f t="shared" si="0"/>
        <v>0</v>
      </c>
      <c r="E19" s="16">
        <f t="shared" si="2"/>
        <v>0</v>
      </c>
      <c r="F19" s="4">
        <f t="shared" si="6"/>
        <v>0</v>
      </c>
      <c r="G19" s="10">
        <f>C19-(E19*12)-(D19*6)</f>
        <v>0</v>
      </c>
      <c r="H19" s="16"/>
      <c r="I19" s="16"/>
      <c r="J19" s="61"/>
      <c r="K19" s="61"/>
      <c r="L19" s="70"/>
      <c r="M19" s="70"/>
      <c r="N19" s="70"/>
      <c r="O19" s="70"/>
      <c r="P19" s="70"/>
      <c r="Q19" s="70"/>
    </row>
    <row r="20" spans="1:17" ht="15" customHeight="1">
      <c r="A20" s="17" t="s">
        <v>22</v>
      </c>
      <c r="B20" s="18" t="s">
        <v>24</v>
      </c>
      <c r="C20" s="4">
        <v>0</v>
      </c>
      <c r="D20" s="19">
        <f t="shared" si="0"/>
        <v>0</v>
      </c>
      <c r="E20" s="19">
        <f t="shared" si="2"/>
        <v>0</v>
      </c>
      <c r="F20" s="4">
        <f t="shared" si="6"/>
        <v>0</v>
      </c>
      <c r="G20" s="10">
        <f t="shared" ref="G20:G29" si="7">C20-(E20*12)-(D20*6)</f>
        <v>0</v>
      </c>
      <c r="H20" s="19"/>
      <c r="I20" s="19"/>
      <c r="J20" s="61"/>
      <c r="K20" s="61"/>
      <c r="L20" s="70"/>
      <c r="M20" s="70"/>
      <c r="N20" s="70"/>
      <c r="O20" s="70"/>
      <c r="P20" s="70"/>
      <c r="Q20" s="70"/>
    </row>
    <row r="21" spans="1:17" ht="15" customHeight="1">
      <c r="A21" s="17" t="s">
        <v>22</v>
      </c>
      <c r="B21" s="18" t="s">
        <v>25</v>
      </c>
      <c r="C21" s="4">
        <v>3</v>
      </c>
      <c r="D21" s="19">
        <f t="shared" si="0"/>
        <v>0</v>
      </c>
      <c r="E21" s="19">
        <f t="shared" si="2"/>
        <v>0</v>
      </c>
      <c r="F21" s="4">
        <f t="shared" si="6"/>
        <v>3</v>
      </c>
      <c r="G21" s="10">
        <f t="shared" si="7"/>
        <v>3</v>
      </c>
      <c r="H21" s="19"/>
      <c r="I21" s="19"/>
      <c r="J21" s="61"/>
      <c r="K21" s="61"/>
      <c r="L21" s="70"/>
      <c r="M21" s="70"/>
      <c r="N21" s="70"/>
      <c r="O21" s="70"/>
      <c r="P21" s="70"/>
      <c r="Q21" s="70"/>
    </row>
    <row r="22" spans="1:17" ht="15" customHeight="1">
      <c r="A22" s="17" t="s">
        <v>22</v>
      </c>
      <c r="B22" s="18" t="s">
        <v>26</v>
      </c>
      <c r="C22" s="4">
        <v>0</v>
      </c>
      <c r="D22" s="19">
        <f t="shared" si="0"/>
        <v>0</v>
      </c>
      <c r="E22" s="19">
        <f t="shared" si="2"/>
        <v>0</v>
      </c>
      <c r="F22" s="4">
        <f t="shared" si="6"/>
        <v>0</v>
      </c>
      <c r="G22" s="10">
        <f t="shared" si="7"/>
        <v>0</v>
      </c>
      <c r="H22" s="19"/>
      <c r="I22" s="19"/>
      <c r="J22" s="61"/>
      <c r="K22" s="61"/>
      <c r="L22" s="61"/>
      <c r="M22" s="61"/>
    </row>
    <row r="23" spans="1:17" ht="15" customHeight="1" thickBot="1">
      <c r="A23" s="17" t="s">
        <v>22</v>
      </c>
      <c r="B23" s="18" t="s">
        <v>27</v>
      </c>
      <c r="C23" s="4">
        <v>0</v>
      </c>
      <c r="D23" s="19">
        <f t="shared" si="0"/>
        <v>0</v>
      </c>
      <c r="E23" s="19">
        <f t="shared" si="2"/>
        <v>0</v>
      </c>
      <c r="F23" s="4">
        <f t="shared" si="6"/>
        <v>0</v>
      </c>
      <c r="G23" s="10">
        <f t="shared" si="7"/>
        <v>0</v>
      </c>
      <c r="H23" s="19"/>
      <c r="I23" s="19"/>
      <c r="J23" s="61"/>
      <c r="K23" s="61"/>
      <c r="L23" s="61"/>
      <c r="M23" s="61"/>
    </row>
    <row r="24" spans="1:17" ht="15" customHeight="1">
      <c r="A24" s="17" t="s">
        <v>22</v>
      </c>
      <c r="B24" s="18" t="s">
        <v>28</v>
      </c>
      <c r="C24" s="4">
        <v>0</v>
      </c>
      <c r="D24" s="19">
        <f t="shared" si="0"/>
        <v>0</v>
      </c>
      <c r="E24" s="19">
        <f t="shared" si="2"/>
        <v>0</v>
      </c>
      <c r="F24" s="4">
        <f t="shared" si="6"/>
        <v>0</v>
      </c>
      <c r="G24" s="10">
        <f t="shared" si="7"/>
        <v>0</v>
      </c>
      <c r="H24" s="19"/>
      <c r="I24" s="19"/>
      <c r="J24" s="61"/>
      <c r="K24" s="73" t="s">
        <v>85</v>
      </c>
      <c r="L24" s="74"/>
      <c r="M24" s="74"/>
      <c r="N24" s="74"/>
      <c r="O24" s="74"/>
      <c r="P24" s="75"/>
    </row>
    <row r="25" spans="1:17" ht="15" customHeight="1">
      <c r="A25" s="17" t="s">
        <v>22</v>
      </c>
      <c r="B25" s="18" t="s">
        <v>29</v>
      </c>
      <c r="C25" s="4">
        <v>0</v>
      </c>
      <c r="D25" s="19">
        <f t="shared" si="0"/>
        <v>0</v>
      </c>
      <c r="E25" s="19">
        <f t="shared" si="2"/>
        <v>0</v>
      </c>
      <c r="F25" s="4">
        <f t="shared" si="6"/>
        <v>0</v>
      </c>
      <c r="G25" s="10">
        <f t="shared" si="7"/>
        <v>0</v>
      </c>
      <c r="H25" s="19"/>
      <c r="I25" s="19"/>
      <c r="J25" s="61"/>
      <c r="K25" s="76"/>
      <c r="L25" s="72"/>
      <c r="M25" s="72"/>
      <c r="N25" s="72"/>
      <c r="O25" s="72"/>
      <c r="P25" s="77"/>
    </row>
    <row r="26" spans="1:17" ht="15" customHeight="1">
      <c r="A26" s="17" t="s">
        <v>22</v>
      </c>
      <c r="B26" s="18" t="s">
        <v>30</v>
      </c>
      <c r="C26" s="4">
        <v>0</v>
      </c>
      <c r="D26" s="19">
        <f t="shared" si="0"/>
        <v>0</v>
      </c>
      <c r="E26" s="19">
        <f t="shared" si="2"/>
        <v>0</v>
      </c>
      <c r="F26" s="4">
        <f t="shared" si="6"/>
        <v>0</v>
      </c>
      <c r="G26" s="10">
        <f t="shared" si="7"/>
        <v>0</v>
      </c>
      <c r="H26" s="19"/>
      <c r="I26" s="19"/>
      <c r="J26" s="61"/>
      <c r="K26" s="76"/>
      <c r="L26" s="72"/>
      <c r="M26" s="72"/>
      <c r="N26" s="72"/>
      <c r="O26" s="72"/>
      <c r="P26" s="77"/>
    </row>
    <row r="27" spans="1:17" ht="15" customHeight="1">
      <c r="A27" s="17" t="s">
        <v>22</v>
      </c>
      <c r="B27" s="18" t="s">
        <v>31</v>
      </c>
      <c r="C27" s="4">
        <v>0</v>
      </c>
      <c r="D27" s="19">
        <f t="shared" si="0"/>
        <v>0</v>
      </c>
      <c r="E27" s="19">
        <f t="shared" si="2"/>
        <v>0</v>
      </c>
      <c r="F27" s="4">
        <f t="shared" si="6"/>
        <v>0</v>
      </c>
      <c r="G27" s="10">
        <f t="shared" si="7"/>
        <v>0</v>
      </c>
      <c r="H27" s="19"/>
      <c r="I27" s="19"/>
      <c r="J27" s="61"/>
      <c r="K27" s="76"/>
      <c r="L27" s="72"/>
      <c r="M27" s="72"/>
      <c r="N27" s="72"/>
      <c r="O27" s="72"/>
      <c r="P27" s="77"/>
    </row>
    <row r="28" spans="1:17" ht="15" customHeight="1">
      <c r="A28" s="17" t="s">
        <v>22</v>
      </c>
      <c r="B28" s="18" t="s">
        <v>32</v>
      </c>
      <c r="C28" s="4">
        <v>0</v>
      </c>
      <c r="D28" s="19">
        <f t="shared" si="0"/>
        <v>0</v>
      </c>
      <c r="E28" s="19">
        <f t="shared" si="2"/>
        <v>0</v>
      </c>
      <c r="F28" s="4">
        <f t="shared" si="6"/>
        <v>0</v>
      </c>
      <c r="G28" s="10">
        <f t="shared" si="7"/>
        <v>0</v>
      </c>
      <c r="H28" s="19"/>
      <c r="I28" s="19"/>
      <c r="J28" s="61"/>
      <c r="K28" s="76"/>
      <c r="L28" s="72"/>
      <c r="M28" s="72"/>
      <c r="N28" s="72"/>
      <c r="O28" s="72"/>
      <c r="P28" s="77"/>
    </row>
    <row r="29" spans="1:17" ht="15" customHeight="1" thickBot="1">
      <c r="A29" s="20" t="s">
        <v>22</v>
      </c>
      <c r="B29" s="21" t="s">
        <v>33</v>
      </c>
      <c r="C29" s="4">
        <v>0</v>
      </c>
      <c r="D29" s="22">
        <f t="shared" si="0"/>
        <v>0</v>
      </c>
      <c r="E29" s="22">
        <f t="shared" si="2"/>
        <v>0</v>
      </c>
      <c r="F29" s="4">
        <f t="shared" si="6"/>
        <v>0</v>
      </c>
      <c r="G29" s="13">
        <f t="shared" si="7"/>
        <v>0</v>
      </c>
      <c r="H29" s="23"/>
      <c r="I29" s="23"/>
      <c r="J29" s="68"/>
      <c r="K29" s="78"/>
      <c r="L29" s="79"/>
      <c r="M29" s="79"/>
      <c r="N29" s="79"/>
      <c r="O29" s="79"/>
      <c r="P29" s="80"/>
    </row>
    <row r="30" spans="1:17" ht="15" customHeight="1">
      <c r="A30" s="24" t="s">
        <v>34</v>
      </c>
      <c r="B30" s="25" t="s">
        <v>35</v>
      </c>
      <c r="C30" s="4">
        <v>0</v>
      </c>
      <c r="D30" s="10">
        <f t="shared" si="0"/>
        <v>0</v>
      </c>
      <c r="E30" s="10">
        <f t="shared" si="2"/>
        <v>0</v>
      </c>
      <c r="F30" s="4">
        <f t="shared" si="6"/>
        <v>0</v>
      </c>
      <c r="G30" s="10">
        <f>IF(SUM($AD$30:$AD$37)+SUM($AC$30:$AC$37)-SUM($AA$30:$AA$37)&lt;6,0,IF(AND(F30&gt;0,SUM($AD$30:$AD$37)+SUM($AC$30:$AC$37)-SUM($AA$30:$AA$37)&lt;6),SUM($AD$30:$AD$37)+SUM($AC$30:$AC$37)-SUM($AA$30:$AA$37)))</f>
        <v>0</v>
      </c>
      <c r="H30" s="10">
        <f>IF(SUM($AA$30:$AA$37)&lt;6,$AA$30,$AA$30)</f>
        <v>0</v>
      </c>
      <c r="I30" s="10">
        <f>IF(SUM($AA$30:$AA$37)&lt;12,0,$AA$30)</f>
        <v>0</v>
      </c>
      <c r="J30" s="61"/>
      <c r="K30" s="61"/>
      <c r="L30" s="61"/>
      <c r="M30" s="61"/>
    </row>
    <row r="31" spans="1:17" ht="15" customHeight="1">
      <c r="A31" s="26" t="s">
        <v>34</v>
      </c>
      <c r="B31" s="27" t="s">
        <v>36</v>
      </c>
      <c r="C31" s="4">
        <v>7</v>
      </c>
      <c r="D31" s="9">
        <f t="shared" si="0"/>
        <v>1</v>
      </c>
      <c r="E31" s="9">
        <f t="shared" si="2"/>
        <v>0</v>
      </c>
      <c r="F31" s="4">
        <f t="shared" si="6"/>
        <v>1</v>
      </c>
      <c r="G31" s="9">
        <f t="shared" ref="G31:G37" si="8">IF(AND(SUM($AD$30:$AD$37)+SUM($AC$30:$AC$37)-SUM($AA$30:$AA$37)&lt;6,SUM(H31:I31)&lt;&gt;F31),-(SUM($AD$30:$AD$37)+SUM($AC$30:$AC$37)+SUM($AB$30)-SUM($AA$30:$AA$37)),0)</f>
        <v>0</v>
      </c>
      <c r="H31" s="9">
        <f>IF((SUM($AD$30:$AD$37)-SUM($AA$30:$AA$37))&lt;6,0,IF((H30+F31)&lt;6,F31,6-(SUM(H$30:H30))))</f>
        <v>0</v>
      </c>
      <c r="I31" s="9">
        <f>IF(SUM($AA$30:$AA$37)&lt;12,0,IF((I30+F31)&lt;12,F31,12-SUM($AD$30)+F31))</f>
        <v>0</v>
      </c>
      <c r="J31" s="61"/>
      <c r="K31" s="61"/>
      <c r="L31" s="61"/>
      <c r="M31" s="61"/>
    </row>
    <row r="32" spans="1:17" ht="15" customHeight="1">
      <c r="A32" s="26" t="s">
        <v>34</v>
      </c>
      <c r="B32" s="27" t="s">
        <v>37</v>
      </c>
      <c r="C32" s="4">
        <v>3</v>
      </c>
      <c r="D32" s="9">
        <f t="shared" si="0"/>
        <v>0</v>
      </c>
      <c r="E32" s="9">
        <f t="shared" si="2"/>
        <v>0</v>
      </c>
      <c r="F32" s="4">
        <f t="shared" si="6"/>
        <v>3</v>
      </c>
      <c r="G32" s="9">
        <f t="shared" si="8"/>
        <v>0</v>
      </c>
      <c r="H32" s="9">
        <f>IF((SUM($AD$30:$AD$37)-SUM($AA$30:$AA$37))&lt;6,0,IF((H31+F32)&lt;6,F32,6-(SUM(H$30:H31))))</f>
        <v>0</v>
      </c>
      <c r="I32" s="9">
        <f t="shared" ref="I32:I37" si="9">IF(SUM($AA$30:$AA$37)&lt;12,0,IF((I31+F32)&lt;12,F32,12-SUM($AD$30)+F32))</f>
        <v>0</v>
      </c>
      <c r="J32" s="61"/>
      <c r="K32" s="61"/>
      <c r="L32" s="61"/>
      <c r="M32" s="61"/>
    </row>
    <row r="33" spans="1:13" ht="15" customHeight="1">
      <c r="A33" s="26" t="s">
        <v>34</v>
      </c>
      <c r="B33" s="27" t="s">
        <v>38</v>
      </c>
      <c r="C33" s="4">
        <v>0</v>
      </c>
      <c r="D33" s="9">
        <f t="shared" si="0"/>
        <v>0</v>
      </c>
      <c r="E33" s="9">
        <f t="shared" si="2"/>
        <v>0</v>
      </c>
      <c r="F33" s="4">
        <f t="shared" si="6"/>
        <v>0</v>
      </c>
      <c r="G33" s="9">
        <f t="shared" si="8"/>
        <v>0</v>
      </c>
      <c r="H33" s="9">
        <f>IF((SUM($AD$30:$AD$37)-SUM($AA$30:$AA$37))&lt;6,0,IF((H32+F33)&lt;6,F33,6-(SUM(H$30:H32))))</f>
        <v>0</v>
      </c>
      <c r="I33" s="9">
        <f t="shared" si="9"/>
        <v>0</v>
      </c>
      <c r="J33" s="61"/>
      <c r="K33" s="61"/>
      <c r="L33" s="61"/>
      <c r="M33" s="61"/>
    </row>
    <row r="34" spans="1:13" ht="15" customHeight="1">
      <c r="A34" s="26" t="s">
        <v>34</v>
      </c>
      <c r="B34" s="27" t="s">
        <v>39</v>
      </c>
      <c r="C34" s="4">
        <v>2</v>
      </c>
      <c r="D34" s="9">
        <f t="shared" si="0"/>
        <v>0</v>
      </c>
      <c r="E34" s="9">
        <f t="shared" si="2"/>
        <v>0</v>
      </c>
      <c r="F34" s="4">
        <f t="shared" si="6"/>
        <v>2</v>
      </c>
      <c r="G34" s="9">
        <f t="shared" si="8"/>
        <v>0</v>
      </c>
      <c r="H34" s="9">
        <f>IF((SUM($AD$30:$AD$37)-SUM($AA$30:$AA$37))&lt;6,0,IF((H33+F34)&lt;6,F34,6-(SUM(H$30:H33))))</f>
        <v>0</v>
      </c>
      <c r="I34" s="9">
        <f t="shared" si="9"/>
        <v>0</v>
      </c>
      <c r="J34" s="61"/>
      <c r="K34" s="61"/>
      <c r="L34" s="61"/>
      <c r="M34" s="61"/>
    </row>
    <row r="35" spans="1:13" ht="15" customHeight="1">
      <c r="A35" s="26" t="s">
        <v>34</v>
      </c>
      <c r="B35" s="27" t="s">
        <v>40</v>
      </c>
      <c r="C35" s="4">
        <v>3</v>
      </c>
      <c r="D35" s="9">
        <f t="shared" si="0"/>
        <v>0</v>
      </c>
      <c r="E35" s="9">
        <f t="shared" si="2"/>
        <v>0</v>
      </c>
      <c r="F35" s="4">
        <f t="shared" si="6"/>
        <v>3</v>
      </c>
      <c r="G35" s="9">
        <f t="shared" si="8"/>
        <v>0</v>
      </c>
      <c r="H35" s="9">
        <f>IF((SUM($AD$30:$AD$37)-SUM($AA$30:$AA$37))&lt;6,0,IF((H34+F35)&lt;6,F35,6-(SUM(H$30:H34))))</f>
        <v>0</v>
      </c>
      <c r="I35" s="9">
        <f t="shared" si="9"/>
        <v>0</v>
      </c>
      <c r="J35" s="61"/>
      <c r="K35" s="61"/>
      <c r="L35" s="61"/>
      <c r="M35" s="61"/>
    </row>
    <row r="36" spans="1:13" ht="15" customHeight="1">
      <c r="A36" s="26" t="s">
        <v>34</v>
      </c>
      <c r="B36" s="27" t="s">
        <v>41</v>
      </c>
      <c r="C36" s="4">
        <v>0</v>
      </c>
      <c r="D36" s="9">
        <f t="shared" si="0"/>
        <v>0</v>
      </c>
      <c r="E36" s="9">
        <f t="shared" si="2"/>
        <v>0</v>
      </c>
      <c r="F36" s="4">
        <f t="shared" si="6"/>
        <v>0</v>
      </c>
      <c r="G36" s="9">
        <f t="shared" si="8"/>
        <v>0</v>
      </c>
      <c r="H36" s="9">
        <f>IF((SUM($AD$30:$AD$37)-SUM($AA$30:$AA$37))&lt;6,0,IF((H35+F36)&lt;6,F36,6-(SUM(H$30:H35))))</f>
        <v>0</v>
      </c>
      <c r="I36" s="9">
        <f t="shared" si="9"/>
        <v>0</v>
      </c>
      <c r="J36" s="61"/>
      <c r="K36" s="61"/>
      <c r="L36" s="61"/>
      <c r="M36" s="61"/>
    </row>
    <row r="37" spans="1:13" ht="15" customHeight="1" thickBot="1">
      <c r="A37" s="28" t="s">
        <v>34</v>
      </c>
      <c r="B37" s="29" t="s">
        <v>42</v>
      </c>
      <c r="C37" s="4">
        <v>6</v>
      </c>
      <c r="D37" s="13">
        <f t="shared" ref="D37:D68" si="10">INT((C37-(E37*12))/6)</f>
        <v>1</v>
      </c>
      <c r="E37" s="13">
        <f t="shared" si="2"/>
        <v>0</v>
      </c>
      <c r="F37" s="4">
        <f t="shared" si="6"/>
        <v>0</v>
      </c>
      <c r="G37" s="13">
        <f t="shared" si="8"/>
        <v>0</v>
      </c>
      <c r="H37" s="13">
        <f>IF((SUM($AD$30:$AD$37)-SUM($AA$30:$AA$37))&lt;6,0,IF((H36+F37)&lt;6,F37,6-(SUM(H$30:H36))))</f>
        <v>0</v>
      </c>
      <c r="I37" s="13">
        <f t="shared" si="9"/>
        <v>0</v>
      </c>
      <c r="J37" s="61"/>
      <c r="K37" s="61"/>
      <c r="L37" s="61"/>
      <c r="M37" s="61"/>
    </row>
    <row r="38" spans="1:13" ht="15" customHeight="1">
      <c r="A38" s="30" t="s">
        <v>43</v>
      </c>
      <c r="B38" s="31" t="s">
        <v>44</v>
      </c>
      <c r="C38" s="4">
        <v>3</v>
      </c>
      <c r="D38" s="10">
        <f t="shared" si="10"/>
        <v>0</v>
      </c>
      <c r="E38" s="10">
        <f t="shared" si="2"/>
        <v>0</v>
      </c>
      <c r="F38" s="4">
        <f t="shared" si="6"/>
        <v>3</v>
      </c>
      <c r="G38" s="16"/>
      <c r="H38" s="10">
        <f>IF(SUM($AA$38:$AA$42)&lt;6,0,F38)</f>
        <v>0</v>
      </c>
      <c r="I38" s="10">
        <f>IF(SUM($AA$38:$AA$42)&lt;12,0,F38)</f>
        <v>0</v>
      </c>
      <c r="J38" s="61"/>
      <c r="K38" s="61"/>
      <c r="L38" s="61"/>
      <c r="M38" s="61"/>
    </row>
    <row r="39" spans="1:13" ht="15" customHeight="1">
      <c r="A39" s="32" t="s">
        <v>43</v>
      </c>
      <c r="B39" s="33" t="s">
        <v>45</v>
      </c>
      <c r="C39" s="4">
        <v>0</v>
      </c>
      <c r="D39" s="9">
        <f t="shared" si="10"/>
        <v>0</v>
      </c>
      <c r="E39" s="9">
        <f t="shared" si="2"/>
        <v>0</v>
      </c>
      <c r="F39" s="4">
        <f t="shared" si="6"/>
        <v>0</v>
      </c>
      <c r="G39" s="19"/>
      <c r="H39" s="9">
        <f>IF(SUM($AA$38:$AA$42)&lt;6,0,F39)</f>
        <v>0</v>
      </c>
      <c r="I39" s="9">
        <f>IF(SUM($AA$38:$AA$42)&lt;12,0,IF((I38+F39)&lt;12,F39,12-SUM($AD$38)+F39))</f>
        <v>0</v>
      </c>
      <c r="J39" s="61"/>
      <c r="K39" s="61"/>
      <c r="L39" s="61"/>
      <c r="M39" s="61"/>
    </row>
    <row r="40" spans="1:13" ht="15" customHeight="1">
      <c r="A40" s="32" t="s">
        <v>43</v>
      </c>
      <c r="B40" s="33" t="s">
        <v>46</v>
      </c>
      <c r="C40" s="4">
        <v>3</v>
      </c>
      <c r="D40" s="9">
        <f t="shared" si="10"/>
        <v>0</v>
      </c>
      <c r="E40" s="9">
        <f t="shared" si="2"/>
        <v>0</v>
      </c>
      <c r="F40" s="4">
        <f t="shared" si="6"/>
        <v>3</v>
      </c>
      <c r="G40" s="19"/>
      <c r="H40" s="9">
        <f>IF(SUM($AA$38:$AA$42)&lt;6,0,F40)</f>
        <v>0</v>
      </c>
      <c r="I40" s="9">
        <f>IF(SUM($AA$5:$AA$18)&lt;12,0,IF((I39+F40)&lt;12,F40,12-SUM(H$38:$AC39)+F40))</f>
        <v>0</v>
      </c>
      <c r="J40" s="61"/>
      <c r="K40" s="61"/>
      <c r="L40" s="61"/>
      <c r="M40" s="61"/>
    </row>
    <row r="41" spans="1:13" ht="15" customHeight="1">
      <c r="A41" s="32" t="s">
        <v>43</v>
      </c>
      <c r="B41" s="33" t="s">
        <v>47</v>
      </c>
      <c r="C41" s="4">
        <v>0</v>
      </c>
      <c r="D41" s="9">
        <f t="shared" si="10"/>
        <v>0</v>
      </c>
      <c r="E41" s="9">
        <f t="shared" si="2"/>
        <v>0</v>
      </c>
      <c r="F41" s="4">
        <f t="shared" si="6"/>
        <v>0</v>
      </c>
      <c r="G41" s="19"/>
      <c r="H41" s="9">
        <f>IF(SUM($AA$38:$AA$42)&lt;6,0,F41)</f>
        <v>0</v>
      </c>
      <c r="I41" s="9">
        <f>IF(SUM($AA$5:$AA$18)&lt;12,0,IF((I40+F41)&lt;12,F41,12-SUM(I$38:$AD40)+F41))</f>
        <v>0</v>
      </c>
      <c r="J41" s="61"/>
      <c r="K41" s="61"/>
      <c r="L41" s="61"/>
      <c r="M41" s="61"/>
    </row>
    <row r="42" spans="1:13" ht="15" customHeight="1" thickBot="1">
      <c r="A42" s="34" t="s">
        <v>43</v>
      </c>
      <c r="B42" s="35" t="s">
        <v>48</v>
      </c>
      <c r="C42" s="4">
        <v>0</v>
      </c>
      <c r="D42" s="13">
        <f t="shared" si="10"/>
        <v>0</v>
      </c>
      <c r="E42" s="13">
        <f t="shared" si="2"/>
        <v>0</v>
      </c>
      <c r="F42" s="4">
        <f t="shared" si="6"/>
        <v>0</v>
      </c>
      <c r="G42" s="22"/>
      <c r="H42" s="13">
        <f>IF(SUM($AA$38:$AA$42)&lt;6,0,F42)</f>
        <v>0</v>
      </c>
      <c r="I42" s="13">
        <f>IF(SUM($AA$5:$AA$18)&lt;12,0,IF((I41+F42)&lt;12,F42,12-SUM(I$38:$AD41)+F42))</f>
        <v>0</v>
      </c>
      <c r="J42" s="61"/>
      <c r="K42" s="61"/>
      <c r="L42" s="61"/>
      <c r="M42" s="61"/>
    </row>
    <row r="43" spans="1:13" ht="15" customHeight="1">
      <c r="A43" s="36" t="s">
        <v>49</v>
      </c>
      <c r="B43" s="37" t="s">
        <v>50</v>
      </c>
      <c r="C43" s="4">
        <v>3</v>
      </c>
      <c r="D43" s="10">
        <f t="shared" si="10"/>
        <v>0</v>
      </c>
      <c r="E43" s="10">
        <f t="shared" si="2"/>
        <v>0</v>
      </c>
      <c r="F43" s="4">
        <f t="shared" si="6"/>
        <v>3</v>
      </c>
      <c r="G43" s="10">
        <f>F43</f>
        <v>3</v>
      </c>
      <c r="H43" s="16"/>
      <c r="I43" s="16"/>
      <c r="J43" s="61"/>
      <c r="K43" s="61"/>
      <c r="L43" s="61"/>
      <c r="M43" s="61"/>
    </row>
    <row r="44" spans="1:13" ht="15" customHeight="1">
      <c r="A44" s="38" t="s">
        <v>49</v>
      </c>
      <c r="B44" s="39" t="s">
        <v>51</v>
      </c>
      <c r="C44" s="4">
        <v>3</v>
      </c>
      <c r="D44" s="9">
        <f t="shared" si="10"/>
        <v>0</v>
      </c>
      <c r="E44" s="9">
        <f t="shared" si="2"/>
        <v>0</v>
      </c>
      <c r="F44" s="4">
        <f t="shared" si="6"/>
        <v>3</v>
      </c>
      <c r="G44" s="10">
        <f t="shared" ref="G44:G55" si="11">F44</f>
        <v>3</v>
      </c>
      <c r="H44" s="19"/>
      <c r="I44" s="19"/>
      <c r="J44" s="61"/>
      <c r="K44" s="61"/>
      <c r="L44" s="61"/>
      <c r="M44" s="61"/>
    </row>
    <row r="45" spans="1:13" ht="15" customHeight="1">
      <c r="A45" s="38" t="s">
        <v>49</v>
      </c>
      <c r="B45" s="39" t="s">
        <v>52</v>
      </c>
      <c r="C45" s="4">
        <v>12</v>
      </c>
      <c r="D45" s="9">
        <f t="shared" si="10"/>
        <v>0</v>
      </c>
      <c r="E45" s="9">
        <f t="shared" si="2"/>
        <v>1</v>
      </c>
      <c r="F45" s="4">
        <f t="shared" si="6"/>
        <v>0</v>
      </c>
      <c r="G45" s="10">
        <f t="shared" si="11"/>
        <v>0</v>
      </c>
      <c r="H45" s="19"/>
      <c r="I45" s="19"/>
      <c r="J45" s="61"/>
      <c r="K45" s="61"/>
      <c r="L45" s="61"/>
      <c r="M45" s="61"/>
    </row>
    <row r="46" spans="1:13" ht="15" customHeight="1">
      <c r="A46" s="38" t="s">
        <v>49</v>
      </c>
      <c r="B46" s="39" t="s">
        <v>53</v>
      </c>
      <c r="C46" s="4">
        <v>0</v>
      </c>
      <c r="D46" s="9">
        <f t="shared" si="10"/>
        <v>0</v>
      </c>
      <c r="E46" s="9">
        <f t="shared" si="2"/>
        <v>0</v>
      </c>
      <c r="F46" s="4">
        <f t="shared" si="6"/>
        <v>0</v>
      </c>
      <c r="G46" s="10">
        <f t="shared" si="11"/>
        <v>0</v>
      </c>
      <c r="H46" s="19"/>
      <c r="I46" s="19"/>
      <c r="J46" s="61"/>
      <c r="K46" s="61"/>
      <c r="L46" s="61"/>
      <c r="M46" s="61"/>
    </row>
    <row r="47" spans="1:13" ht="15" customHeight="1">
      <c r="A47" s="38" t="s">
        <v>49</v>
      </c>
      <c r="B47" s="39" t="s">
        <v>54</v>
      </c>
      <c r="C47" s="4">
        <v>0</v>
      </c>
      <c r="D47" s="9">
        <f t="shared" si="10"/>
        <v>0</v>
      </c>
      <c r="E47" s="9">
        <f t="shared" si="2"/>
        <v>0</v>
      </c>
      <c r="F47" s="4">
        <f t="shared" si="6"/>
        <v>0</v>
      </c>
      <c r="G47" s="10">
        <f t="shared" si="11"/>
        <v>0</v>
      </c>
      <c r="H47" s="19"/>
      <c r="I47" s="19"/>
      <c r="J47" s="61"/>
      <c r="K47" s="61"/>
      <c r="L47" s="61"/>
      <c r="M47" s="61"/>
    </row>
    <row r="48" spans="1:13" ht="15" customHeight="1">
      <c r="A48" s="38" t="s">
        <v>49</v>
      </c>
      <c r="B48" s="39" t="s">
        <v>55</v>
      </c>
      <c r="C48" s="4">
        <v>0</v>
      </c>
      <c r="D48" s="9">
        <f t="shared" si="10"/>
        <v>0</v>
      </c>
      <c r="E48" s="9">
        <f t="shared" si="2"/>
        <v>0</v>
      </c>
      <c r="F48" s="4">
        <f t="shared" si="6"/>
        <v>0</v>
      </c>
      <c r="G48" s="10">
        <f t="shared" si="11"/>
        <v>0</v>
      </c>
      <c r="H48" s="19"/>
      <c r="I48" s="19"/>
      <c r="J48" s="61"/>
      <c r="K48" s="61"/>
      <c r="L48" s="61"/>
      <c r="M48" s="61"/>
    </row>
    <row r="49" spans="1:13" ht="15" customHeight="1">
      <c r="A49" s="38" t="s">
        <v>49</v>
      </c>
      <c r="B49" s="39" t="s">
        <v>56</v>
      </c>
      <c r="C49" s="4">
        <v>0</v>
      </c>
      <c r="D49" s="9">
        <f t="shared" si="10"/>
        <v>0</v>
      </c>
      <c r="E49" s="9">
        <f t="shared" si="2"/>
        <v>0</v>
      </c>
      <c r="F49" s="4">
        <f t="shared" si="6"/>
        <v>0</v>
      </c>
      <c r="G49" s="10">
        <f t="shared" si="11"/>
        <v>0</v>
      </c>
      <c r="H49" s="19"/>
      <c r="I49" s="19"/>
      <c r="J49" s="61"/>
      <c r="K49" s="61"/>
      <c r="L49" s="61"/>
      <c r="M49" s="61"/>
    </row>
    <row r="50" spans="1:13" ht="15" customHeight="1">
      <c r="A50" s="38" t="s">
        <v>49</v>
      </c>
      <c r="B50" s="39" t="s">
        <v>57</v>
      </c>
      <c r="C50" s="4">
        <v>0</v>
      </c>
      <c r="D50" s="9">
        <f t="shared" si="10"/>
        <v>0</v>
      </c>
      <c r="E50" s="9">
        <f t="shared" si="2"/>
        <v>0</v>
      </c>
      <c r="F50" s="4">
        <f t="shared" ref="F50:F69" si="12">C50-(E50*12)-(D50*6)</f>
        <v>0</v>
      </c>
      <c r="G50" s="10">
        <f t="shared" si="11"/>
        <v>0</v>
      </c>
      <c r="H50" s="19"/>
      <c r="I50" s="19"/>
      <c r="J50" s="61"/>
      <c r="K50" s="61"/>
      <c r="L50" s="61"/>
      <c r="M50" s="61"/>
    </row>
    <row r="51" spans="1:13" ht="15" customHeight="1">
      <c r="A51" s="38" t="s">
        <v>49</v>
      </c>
      <c r="B51" s="39" t="s">
        <v>58</v>
      </c>
      <c r="C51" s="4">
        <v>0</v>
      </c>
      <c r="D51" s="9">
        <f t="shared" si="10"/>
        <v>0</v>
      </c>
      <c r="E51" s="9">
        <f t="shared" si="2"/>
        <v>0</v>
      </c>
      <c r="F51" s="4">
        <f t="shared" si="12"/>
        <v>0</v>
      </c>
      <c r="G51" s="10">
        <f t="shared" si="11"/>
        <v>0</v>
      </c>
      <c r="H51" s="19"/>
      <c r="I51" s="19"/>
      <c r="J51" s="61"/>
      <c r="K51" s="61"/>
      <c r="L51" s="61"/>
      <c r="M51" s="61"/>
    </row>
    <row r="52" spans="1:13" ht="15" customHeight="1">
      <c r="A52" s="38" t="s">
        <v>49</v>
      </c>
      <c r="B52" s="39" t="s">
        <v>59</v>
      </c>
      <c r="C52" s="4">
        <v>0</v>
      </c>
      <c r="D52" s="9">
        <f t="shared" si="10"/>
        <v>0</v>
      </c>
      <c r="E52" s="9">
        <f t="shared" si="2"/>
        <v>0</v>
      </c>
      <c r="F52" s="4">
        <f t="shared" si="12"/>
        <v>0</v>
      </c>
      <c r="G52" s="10">
        <f t="shared" si="11"/>
        <v>0</v>
      </c>
      <c r="H52" s="19"/>
      <c r="I52" s="19"/>
      <c r="J52" s="61"/>
      <c r="K52" s="61"/>
      <c r="L52" s="61"/>
      <c r="M52" s="61"/>
    </row>
    <row r="53" spans="1:13" ht="15" customHeight="1">
      <c r="A53" s="38" t="s">
        <v>49</v>
      </c>
      <c r="B53" s="39" t="s">
        <v>60</v>
      </c>
      <c r="C53" s="4">
        <v>0</v>
      </c>
      <c r="D53" s="9">
        <f t="shared" si="10"/>
        <v>0</v>
      </c>
      <c r="E53" s="9">
        <f t="shared" si="2"/>
        <v>0</v>
      </c>
      <c r="F53" s="4">
        <f t="shared" si="12"/>
        <v>0</v>
      </c>
      <c r="G53" s="10">
        <f t="shared" si="11"/>
        <v>0</v>
      </c>
      <c r="H53" s="19"/>
      <c r="I53" s="19"/>
      <c r="J53" s="61"/>
      <c r="K53" s="61"/>
      <c r="L53" s="61"/>
      <c r="M53" s="61"/>
    </row>
    <row r="54" spans="1:13" ht="15" customHeight="1">
      <c r="A54" s="38" t="s">
        <v>49</v>
      </c>
      <c r="B54" s="39" t="s">
        <v>61</v>
      </c>
      <c r="C54" s="4">
        <v>0</v>
      </c>
      <c r="D54" s="9">
        <f t="shared" si="10"/>
        <v>0</v>
      </c>
      <c r="E54" s="9">
        <f t="shared" si="2"/>
        <v>0</v>
      </c>
      <c r="F54" s="4">
        <f t="shared" si="12"/>
        <v>0</v>
      </c>
      <c r="G54" s="10">
        <f t="shared" si="11"/>
        <v>0</v>
      </c>
      <c r="H54" s="19"/>
      <c r="I54" s="19"/>
      <c r="J54" s="61"/>
      <c r="K54" s="61"/>
      <c r="L54" s="61"/>
      <c r="M54" s="61"/>
    </row>
    <row r="55" spans="1:13" ht="15" customHeight="1" thickBot="1">
      <c r="A55" s="40" t="s">
        <v>49</v>
      </c>
      <c r="B55" s="41" t="s">
        <v>62</v>
      </c>
      <c r="C55" s="4">
        <v>0</v>
      </c>
      <c r="D55" s="13">
        <f t="shared" si="10"/>
        <v>0</v>
      </c>
      <c r="E55" s="13">
        <f t="shared" si="2"/>
        <v>0</v>
      </c>
      <c r="F55" s="4">
        <f t="shared" si="12"/>
        <v>0</v>
      </c>
      <c r="G55" s="13">
        <f t="shared" si="11"/>
        <v>0</v>
      </c>
      <c r="H55" s="22"/>
      <c r="I55" s="22"/>
      <c r="J55" s="61"/>
      <c r="K55" s="61"/>
      <c r="L55" s="61"/>
      <c r="M55" s="61"/>
    </row>
    <row r="56" spans="1:13" ht="15" customHeight="1">
      <c r="A56" s="42" t="s">
        <v>63</v>
      </c>
      <c r="B56" s="43" t="s">
        <v>64</v>
      </c>
      <c r="C56" s="4">
        <v>0</v>
      </c>
      <c r="D56" s="10">
        <f t="shared" si="10"/>
        <v>0</v>
      </c>
      <c r="E56" s="10">
        <f t="shared" si="2"/>
        <v>0</v>
      </c>
      <c r="F56" s="4">
        <f t="shared" si="12"/>
        <v>0</v>
      </c>
      <c r="G56" s="10">
        <f>F56</f>
        <v>0</v>
      </c>
      <c r="H56" s="44"/>
      <c r="I56" s="44"/>
      <c r="J56" s="61"/>
      <c r="K56" s="61"/>
      <c r="L56" s="61"/>
      <c r="M56" s="61"/>
    </row>
    <row r="57" spans="1:13" ht="15" customHeight="1" thickBot="1">
      <c r="A57" s="45" t="s">
        <v>63</v>
      </c>
      <c r="B57" s="46" t="s">
        <v>65</v>
      </c>
      <c r="C57" s="4">
        <v>0</v>
      </c>
      <c r="D57" s="47">
        <f t="shared" si="10"/>
        <v>0</v>
      </c>
      <c r="E57" s="47">
        <f t="shared" si="2"/>
        <v>0</v>
      </c>
      <c r="F57" s="4">
        <f t="shared" si="12"/>
        <v>0</v>
      </c>
      <c r="G57" s="47">
        <f>F57</f>
        <v>0</v>
      </c>
      <c r="H57" s="48"/>
      <c r="I57" s="48"/>
      <c r="J57" s="61"/>
      <c r="K57" s="61"/>
      <c r="L57" s="61"/>
      <c r="M57" s="61"/>
    </row>
    <row r="58" spans="1:13" ht="15" customHeight="1" thickTop="1" thickBot="1">
      <c r="A58" s="45" t="s">
        <v>63</v>
      </c>
      <c r="B58" s="49" t="s">
        <v>66</v>
      </c>
      <c r="C58" s="4">
        <v>12</v>
      </c>
      <c r="D58" s="50">
        <f t="shared" si="10"/>
        <v>0</v>
      </c>
      <c r="E58" s="50">
        <f t="shared" si="2"/>
        <v>1</v>
      </c>
      <c r="F58" s="4">
        <f t="shared" si="12"/>
        <v>0</v>
      </c>
      <c r="G58" s="51">
        <f>IF(SUM(H58:I58)-F58&lt;6,0,IF(AND(F58&gt;0,SUM(H58:I58)-F58&lt;6),SUM(H58:I58)-F58))</f>
        <v>0</v>
      </c>
      <c r="H58" s="51">
        <f>IF(F58&lt;6,F58,F58)</f>
        <v>0</v>
      </c>
      <c r="I58" s="51">
        <f>IF(F58&lt;12,0,F58)</f>
        <v>0</v>
      </c>
      <c r="J58" s="61"/>
      <c r="K58" s="61"/>
      <c r="L58" s="61"/>
      <c r="M58" s="61"/>
    </row>
    <row r="59" spans="1:13" ht="15" customHeight="1" thickTop="1" thickBot="1">
      <c r="A59" s="45" t="s">
        <v>63</v>
      </c>
      <c r="B59" s="43" t="s">
        <v>67</v>
      </c>
      <c r="C59" s="4">
        <v>0</v>
      </c>
      <c r="D59" s="10">
        <f t="shared" si="10"/>
        <v>0</v>
      </c>
      <c r="E59" s="10">
        <f t="shared" si="2"/>
        <v>0</v>
      </c>
      <c r="F59" s="4">
        <f t="shared" si="12"/>
        <v>0</v>
      </c>
      <c r="G59" s="10">
        <f>IF(SUM($AD$59:$AD$60)+SUM($AC$59:$AC$60)-SUM($AA$59:$AA$60)&lt;6,0,IF(AND(F59&gt;0,SUM($AD$59:$AD$60)+SUM($AC$59:$AC$60)-SUM($AA$59:$AA$60)&lt;6),SUM($AD$59:$AD$60)+SUM($AC$59:$AC$60)-SUM($AA$59:$AA$60)))</f>
        <v>0</v>
      </c>
      <c r="H59" s="47">
        <f>IF((SUM($AD$59:$AD$60)-SUM($AA$59:$AA$60))&lt;6,F59,0)</f>
        <v>0</v>
      </c>
      <c r="I59" s="52">
        <f>IF(SUM(F59:F60)&lt;12,0,F59)</f>
        <v>0</v>
      </c>
      <c r="J59" s="69"/>
      <c r="K59" s="69"/>
      <c r="L59" s="69"/>
      <c r="M59" s="69"/>
    </row>
    <row r="60" spans="1:13" ht="15" customHeight="1" thickTop="1" thickBot="1">
      <c r="A60" s="45" t="s">
        <v>63</v>
      </c>
      <c r="B60" s="46" t="s">
        <v>68</v>
      </c>
      <c r="C60" s="4">
        <v>0</v>
      </c>
      <c r="D60" s="47">
        <f t="shared" si="10"/>
        <v>0</v>
      </c>
      <c r="E60" s="47">
        <f t="shared" si="2"/>
        <v>0</v>
      </c>
      <c r="F60" s="4">
        <f t="shared" si="12"/>
        <v>0</v>
      </c>
      <c r="G60" s="53">
        <f>IF(AND(SUM($AD$59:$AD$60)+SUM($AC$59:$AC$60)-SUM(F59:F60)&lt;6,SUM(H60:I60)&lt;&gt;F60),-(SUM($AD$59:$AD$60)+SUM($AC$59:$AC$60)+SUM(G59)-SUM(F59:F60)),0)</f>
        <v>0</v>
      </c>
      <c r="H60" s="47">
        <f>IF((SUM($AD$59:$AD$60)-SUM($AA$59:$AA$60))&lt;6,F60,IF((H59+F60)&lt;6,F60,6-(SUM($AC$59))))</f>
        <v>0</v>
      </c>
      <c r="I60" s="52">
        <f>IF(SUM(F59:F60)&lt;12,0,12-I59)</f>
        <v>0</v>
      </c>
      <c r="J60" s="69"/>
      <c r="K60" s="69"/>
      <c r="L60" s="69"/>
      <c r="M60" s="69"/>
    </row>
    <row r="61" spans="1:13" ht="15" customHeight="1" thickTop="1">
      <c r="A61" s="45" t="s">
        <v>63</v>
      </c>
      <c r="B61" s="43" t="s">
        <v>69</v>
      </c>
      <c r="C61" s="4">
        <v>0</v>
      </c>
      <c r="D61" s="10">
        <f t="shared" si="10"/>
        <v>0</v>
      </c>
      <c r="E61" s="10">
        <f t="shared" si="2"/>
        <v>0</v>
      </c>
      <c r="F61" s="4">
        <f t="shared" si="12"/>
        <v>0</v>
      </c>
      <c r="G61" s="10"/>
      <c r="H61" s="10"/>
      <c r="I61" s="10"/>
      <c r="J61" s="61"/>
      <c r="K61" s="61"/>
      <c r="L61" s="61"/>
      <c r="M61" s="61"/>
    </row>
    <row r="62" spans="1:13" ht="15" customHeight="1">
      <c r="A62" s="45" t="s">
        <v>63</v>
      </c>
      <c r="B62" s="54" t="s">
        <v>70</v>
      </c>
      <c r="C62" s="4">
        <v>0</v>
      </c>
      <c r="D62" s="9">
        <f t="shared" si="10"/>
        <v>0</v>
      </c>
      <c r="E62" s="9">
        <f t="shared" si="2"/>
        <v>0</v>
      </c>
      <c r="F62" s="4">
        <f t="shared" si="12"/>
        <v>0</v>
      </c>
      <c r="G62" s="9"/>
      <c r="H62" s="9"/>
      <c r="I62" s="9"/>
      <c r="J62" s="61"/>
      <c r="K62" s="61"/>
      <c r="L62" s="61"/>
      <c r="M62" s="61"/>
    </row>
    <row r="63" spans="1:13" ht="15" customHeight="1" thickBot="1">
      <c r="A63" s="45" t="s">
        <v>63</v>
      </c>
      <c r="B63" s="46" t="s">
        <v>71</v>
      </c>
      <c r="C63" s="4">
        <v>0</v>
      </c>
      <c r="D63" s="47">
        <f t="shared" si="10"/>
        <v>0</v>
      </c>
      <c r="E63" s="47">
        <f t="shared" si="2"/>
        <v>0</v>
      </c>
      <c r="F63" s="4">
        <f t="shared" si="12"/>
        <v>0</v>
      </c>
      <c r="G63" s="47"/>
      <c r="H63" s="47"/>
      <c r="I63" s="47"/>
      <c r="J63" s="61"/>
      <c r="K63" s="61"/>
      <c r="L63" s="61"/>
      <c r="M63" s="61"/>
    </row>
    <row r="64" spans="1:13" ht="15" customHeight="1" thickTop="1" thickBot="1">
      <c r="A64" s="45" t="s">
        <v>63</v>
      </c>
      <c r="B64" s="55" t="s">
        <v>72</v>
      </c>
      <c r="C64" s="4">
        <v>0</v>
      </c>
      <c r="D64" s="56">
        <f t="shared" si="10"/>
        <v>0</v>
      </c>
      <c r="E64" s="56">
        <f t="shared" si="2"/>
        <v>0</v>
      </c>
      <c r="F64" s="4">
        <f t="shared" si="12"/>
        <v>0</v>
      </c>
      <c r="G64" s="56">
        <f>F64</f>
        <v>0</v>
      </c>
      <c r="H64" s="57"/>
      <c r="I64" s="57"/>
      <c r="J64" s="61"/>
      <c r="K64" s="61"/>
      <c r="L64" s="61"/>
      <c r="M64" s="61"/>
    </row>
    <row r="65" spans="1:13" ht="15" customHeight="1" thickTop="1">
      <c r="A65" s="45" t="s">
        <v>63</v>
      </c>
      <c r="B65" s="43" t="s">
        <v>73</v>
      </c>
      <c r="C65" s="4">
        <v>0</v>
      </c>
      <c r="D65" s="10">
        <f t="shared" si="10"/>
        <v>0</v>
      </c>
      <c r="E65" s="10">
        <f t="shared" si="2"/>
        <v>0</v>
      </c>
      <c r="F65" s="4">
        <f t="shared" si="12"/>
        <v>0</v>
      </c>
      <c r="G65" s="10"/>
      <c r="H65" s="10"/>
      <c r="I65" s="10"/>
      <c r="J65" s="61"/>
      <c r="K65" s="61"/>
      <c r="L65" s="61"/>
      <c r="M65" s="61"/>
    </row>
    <row r="66" spans="1:13" ht="15" customHeight="1" thickBot="1">
      <c r="A66" s="45" t="s">
        <v>63</v>
      </c>
      <c r="B66" s="46" t="s">
        <v>74</v>
      </c>
      <c r="C66" s="4">
        <v>0</v>
      </c>
      <c r="D66" s="47">
        <f t="shared" si="10"/>
        <v>0</v>
      </c>
      <c r="E66" s="47">
        <f t="shared" si="2"/>
        <v>0</v>
      </c>
      <c r="F66" s="4">
        <f t="shared" si="12"/>
        <v>0</v>
      </c>
      <c r="G66" s="47"/>
      <c r="H66" s="47"/>
      <c r="I66" s="47"/>
      <c r="J66" s="61"/>
      <c r="K66" s="61"/>
      <c r="L66" s="61"/>
      <c r="M66" s="61"/>
    </row>
    <row r="67" spans="1:13" ht="15" customHeight="1" thickTop="1">
      <c r="A67" s="45" t="s">
        <v>63</v>
      </c>
      <c r="B67" s="43" t="s">
        <v>75</v>
      </c>
      <c r="C67" s="4">
        <v>0</v>
      </c>
      <c r="D67" s="10">
        <f t="shared" si="10"/>
        <v>0</v>
      </c>
      <c r="E67" s="10">
        <f t="shared" si="2"/>
        <v>0</v>
      </c>
      <c r="F67" s="4">
        <f t="shared" si="12"/>
        <v>0</v>
      </c>
      <c r="G67" s="10">
        <f>F67</f>
        <v>0</v>
      </c>
      <c r="H67" s="44"/>
      <c r="I67" s="44"/>
      <c r="J67" s="61"/>
      <c r="K67" s="61"/>
      <c r="L67" s="61"/>
      <c r="M67" s="61"/>
    </row>
    <row r="68" spans="1:13" ht="15" customHeight="1">
      <c r="A68" s="45" t="s">
        <v>63</v>
      </c>
      <c r="B68" s="54" t="s">
        <v>76</v>
      </c>
      <c r="C68" s="4">
        <v>0</v>
      </c>
      <c r="D68" s="9">
        <f t="shared" si="10"/>
        <v>0</v>
      </c>
      <c r="E68" s="9">
        <f t="shared" si="2"/>
        <v>0</v>
      </c>
      <c r="F68" s="4">
        <f t="shared" si="12"/>
        <v>0</v>
      </c>
      <c r="G68" s="9">
        <f t="shared" ref="G68:G69" si="13">F68</f>
        <v>0</v>
      </c>
      <c r="H68" s="19"/>
      <c r="I68" s="19"/>
      <c r="J68" s="61"/>
      <c r="K68" s="61"/>
      <c r="L68" s="61"/>
      <c r="M68" s="61"/>
    </row>
    <row r="69" spans="1:13" ht="15" customHeight="1" thickBot="1">
      <c r="A69" s="58" t="s">
        <v>63</v>
      </c>
      <c r="B69" s="54" t="s">
        <v>77</v>
      </c>
      <c r="C69" s="4">
        <v>0</v>
      </c>
      <c r="D69" s="9">
        <f t="shared" ref="D69" si="14">INT((C69-(E69*12))/6)</f>
        <v>0</v>
      </c>
      <c r="E69" s="9">
        <f t="shared" si="2"/>
        <v>0</v>
      </c>
      <c r="F69" s="4">
        <f t="shared" si="12"/>
        <v>0</v>
      </c>
      <c r="G69" s="9">
        <f t="shared" si="13"/>
        <v>0</v>
      </c>
      <c r="H69" s="19"/>
      <c r="I69" s="19"/>
      <c r="J69" s="61"/>
      <c r="K69" s="61"/>
      <c r="L69" s="61"/>
      <c r="M69" s="61"/>
    </row>
    <row r="70" spans="1:13">
      <c r="A70" s="59"/>
      <c r="B70" s="60"/>
      <c r="C70" s="61"/>
      <c r="D70" s="59"/>
      <c r="E70" s="59"/>
      <c r="F70" s="61"/>
      <c r="G70" s="61"/>
      <c r="H70" s="61"/>
      <c r="I70" s="61"/>
      <c r="J70" s="61"/>
      <c r="K70" s="61"/>
      <c r="L70" s="61"/>
      <c r="M70" s="61"/>
    </row>
    <row r="71" spans="1:13">
      <c r="A71" s="59"/>
      <c r="B71" s="60"/>
      <c r="C71" s="61"/>
      <c r="D71" s="59"/>
      <c r="E71" s="59"/>
      <c r="F71" s="61"/>
      <c r="G71" s="61"/>
      <c r="H71" s="61"/>
      <c r="I71" s="61"/>
      <c r="J71" s="61"/>
      <c r="K71" s="61"/>
      <c r="L71" s="61"/>
      <c r="M71" s="61"/>
    </row>
    <row r="72" spans="1:13">
      <c r="A72" s="59"/>
      <c r="B72" s="60"/>
      <c r="C72" s="61"/>
      <c r="D72" s="59"/>
      <c r="E72" s="59"/>
      <c r="F72" s="61"/>
      <c r="G72" s="61"/>
      <c r="H72" s="61"/>
      <c r="I72" s="61"/>
      <c r="J72" s="61"/>
      <c r="K72" s="61"/>
      <c r="L72" s="61"/>
      <c r="M72" s="61"/>
    </row>
    <row r="73" spans="1:13">
      <c r="A73" s="59"/>
      <c r="B73" s="60"/>
      <c r="C73" s="61"/>
      <c r="D73" s="59"/>
      <c r="E73" s="59"/>
      <c r="F73" s="61"/>
      <c r="G73" s="61"/>
      <c r="H73" s="61"/>
      <c r="I73" s="61"/>
      <c r="J73" s="61"/>
      <c r="K73" s="61"/>
      <c r="L73" s="61"/>
      <c r="M73" s="61"/>
    </row>
    <row r="74" spans="1:13">
      <c r="A74" s="59"/>
      <c r="B74" s="60"/>
      <c r="C74" s="61"/>
      <c r="D74" s="59"/>
      <c r="E74" s="59"/>
      <c r="F74" s="61"/>
      <c r="G74" s="61"/>
      <c r="H74" s="61"/>
      <c r="I74" s="61"/>
      <c r="J74" s="61"/>
      <c r="K74" s="61"/>
      <c r="L74" s="61"/>
      <c r="M74" s="61"/>
    </row>
    <row r="75" spans="1:13">
      <c r="A75" s="59"/>
      <c r="B75" s="60"/>
      <c r="C75" s="61"/>
      <c r="D75" s="59"/>
      <c r="E75" s="59"/>
      <c r="F75" s="61"/>
      <c r="G75" s="61"/>
      <c r="H75" s="61"/>
      <c r="I75" s="61"/>
      <c r="J75" s="61"/>
      <c r="K75" s="61"/>
      <c r="L75" s="61"/>
      <c r="M75" s="61"/>
    </row>
    <row r="76" spans="1:13">
      <c r="A76" s="59"/>
      <c r="B76" s="60"/>
      <c r="C76" s="61"/>
      <c r="D76" s="59"/>
      <c r="E76" s="59"/>
      <c r="F76" s="61"/>
      <c r="G76" s="61"/>
      <c r="H76" s="61"/>
      <c r="I76" s="61"/>
      <c r="J76" s="61"/>
      <c r="K76" s="61"/>
      <c r="L76" s="61"/>
      <c r="M76" s="61"/>
    </row>
    <row r="77" spans="1:13">
      <c r="A77" s="59"/>
      <c r="B77" s="60"/>
      <c r="C77" s="61"/>
      <c r="D77" s="59"/>
      <c r="E77" s="59"/>
      <c r="F77" s="61"/>
      <c r="G77" s="61"/>
      <c r="H77" s="61"/>
      <c r="I77" s="61"/>
      <c r="J77" s="61"/>
      <c r="K77" s="61"/>
      <c r="L77" s="61"/>
      <c r="M77" s="61"/>
    </row>
    <row r="78" spans="1:13">
      <c r="A78" s="59"/>
      <c r="B78" s="60"/>
      <c r="C78" s="61"/>
      <c r="D78" s="59"/>
      <c r="E78" s="59"/>
      <c r="F78" s="61"/>
      <c r="G78" s="61"/>
      <c r="H78" s="61"/>
      <c r="I78" s="61"/>
      <c r="J78" s="61"/>
      <c r="K78" s="61"/>
      <c r="L78" s="61"/>
      <c r="M78" s="61"/>
    </row>
    <row r="79" spans="1:13">
      <c r="A79" s="59"/>
      <c r="B79" s="64"/>
      <c r="C79" s="61"/>
      <c r="D79" s="59"/>
      <c r="E79" s="59"/>
      <c r="F79" s="61"/>
      <c r="G79" s="61"/>
      <c r="H79" s="61"/>
      <c r="I79" s="61"/>
      <c r="J79" s="61"/>
      <c r="K79" s="61"/>
      <c r="L79" s="61"/>
      <c r="M79" s="61"/>
    </row>
    <row r="80" spans="1:13">
      <c r="A80" s="59"/>
      <c r="B80" s="60"/>
      <c r="C80" s="61"/>
      <c r="D80" s="59"/>
      <c r="E80" s="59"/>
      <c r="F80" s="61"/>
      <c r="G80" s="61"/>
      <c r="H80" s="61"/>
      <c r="I80" s="61"/>
      <c r="J80" s="61"/>
      <c r="K80" s="61"/>
      <c r="L80" s="61"/>
      <c r="M80" s="61"/>
    </row>
    <row r="81" spans="1:13">
      <c r="A81" s="59"/>
      <c r="B81" s="60"/>
      <c r="C81" s="61"/>
      <c r="D81" s="59"/>
      <c r="E81" s="59"/>
      <c r="F81" s="61"/>
      <c r="G81" s="61"/>
      <c r="H81" s="61"/>
      <c r="I81" s="61"/>
      <c r="J81" s="61"/>
      <c r="K81" s="61"/>
      <c r="L81" s="61"/>
      <c r="M81" s="61"/>
    </row>
    <row r="82" spans="1:13">
      <c r="A82" s="59"/>
      <c r="B82" s="60"/>
      <c r="C82" s="61"/>
      <c r="D82" s="59"/>
      <c r="E82" s="59"/>
      <c r="F82" s="61"/>
      <c r="G82" s="61"/>
      <c r="H82" s="61"/>
      <c r="I82" s="61"/>
      <c r="J82" s="61"/>
      <c r="K82" s="61"/>
      <c r="L82" s="61"/>
      <c r="M82" s="61"/>
    </row>
    <row r="83" spans="1:13">
      <c r="A83" s="59"/>
      <c r="B83" s="60"/>
      <c r="C83" s="61"/>
      <c r="D83" s="59"/>
      <c r="E83" s="59"/>
      <c r="F83" s="61"/>
      <c r="G83" s="61"/>
      <c r="H83" s="61"/>
      <c r="I83" s="61"/>
      <c r="J83" s="61"/>
      <c r="K83" s="61"/>
      <c r="L83" s="61"/>
      <c r="M83" s="61"/>
    </row>
    <row r="84" spans="1:13">
      <c r="A84" s="59"/>
      <c r="B84" s="60"/>
      <c r="C84" s="61"/>
      <c r="D84" s="59"/>
      <c r="E84" s="59"/>
      <c r="F84" s="61"/>
      <c r="G84" s="61"/>
      <c r="H84" s="61"/>
      <c r="I84" s="61"/>
      <c r="J84" s="61"/>
      <c r="K84" s="61"/>
      <c r="L84" s="61"/>
      <c r="M84" s="61"/>
    </row>
    <row r="85" spans="1:13">
      <c r="A85" s="59"/>
      <c r="B85" s="60"/>
      <c r="C85" s="61"/>
      <c r="D85" s="59"/>
      <c r="E85" s="59"/>
      <c r="F85" s="61"/>
      <c r="G85" s="61"/>
      <c r="H85" s="61"/>
      <c r="I85" s="61"/>
      <c r="J85" s="61"/>
      <c r="K85" s="61"/>
      <c r="L85" s="61"/>
      <c r="M85" s="61"/>
    </row>
    <row r="86" spans="1:13">
      <c r="A86" s="59"/>
      <c r="B86" s="60"/>
      <c r="C86" s="61"/>
      <c r="D86" s="59"/>
      <c r="E86" s="59"/>
      <c r="F86" s="61"/>
      <c r="G86" s="61"/>
      <c r="H86" s="61"/>
      <c r="I86" s="61"/>
      <c r="J86" s="61"/>
      <c r="K86" s="61"/>
      <c r="L86" s="61"/>
      <c r="M86" s="61"/>
    </row>
    <row r="87" spans="1:13">
      <c r="A87" s="59"/>
      <c r="B87" s="60"/>
      <c r="C87" s="61"/>
      <c r="D87" s="59"/>
      <c r="E87" s="59"/>
    </row>
  </sheetData>
  <mergeCells count="2">
    <mergeCell ref="A1:I2"/>
    <mergeCell ref="K24:P29"/>
  </mergeCells>
  <conditionalFormatting sqref="A40:B69 A5:B15">
    <cfRule type="expression" dxfId="6" priority="8">
      <formula>IF(A$1&lt;&gt;"",MOD(ROW(),2),"")</formula>
    </cfRule>
    <cfRule type="expression" dxfId="5" priority="9">
      <formula>IF(A$1&lt;&gt;"",NOT(MOD(ROW(),2)),"")</formula>
    </cfRule>
  </conditionalFormatting>
  <conditionalFormatting sqref="D5:E69 G5:I69">
    <cfRule type="cellIs" dxfId="4" priority="7" operator="greaterThan">
      <formula>0</formula>
    </cfRule>
  </conditionalFormatting>
  <conditionalFormatting sqref="A39:B39">
    <cfRule type="expression" dxfId="3" priority="5">
      <formula>IF(A$1&lt;&gt;"",MOD(ROW(),2),"")</formula>
    </cfRule>
    <cfRule type="expression" dxfId="2" priority="6">
      <formula>IF(A$1&lt;&gt;"",NOT(MOD(ROW(),2)),"")</formula>
    </cfRule>
  </conditionalFormatting>
  <conditionalFormatting sqref="A16:B38">
    <cfRule type="expression" dxfId="1" priority="3">
      <formula>IF(A$1&lt;&gt;"",MOD(ROW(),2),"")</formula>
    </cfRule>
    <cfRule type="expression" dxfId="0" priority="4">
      <formula>IF(A$1&lt;&gt;"",NOT(MOD(ROW(),2)),"")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7:B27"/>
  <sheetViews>
    <sheetView workbookViewId="0">
      <selection activeCell="A25" sqref="A25:G35"/>
    </sheetView>
  </sheetViews>
  <sheetFormatPr baseColWidth="10" defaultRowHeight="15"/>
  <sheetData>
    <row r="27" spans="1:2">
      <c r="A27" s="65"/>
      <c r="B27" s="6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3:L25"/>
  <sheetViews>
    <sheetView workbookViewId="0">
      <selection activeCell="B3" sqref="B3:M30"/>
    </sheetView>
  </sheetViews>
  <sheetFormatPr baseColWidth="10" defaultRowHeight="15"/>
  <cols>
    <col min="11" max="11" width="11.5703125" bestFit="1" customWidth="1"/>
  </cols>
  <sheetData>
    <row r="3" spans="12:12" ht="15.75" thickBot="1"/>
    <row r="4" spans="12:12" ht="15.75" thickBot="1">
      <c r="L4" s="63"/>
    </row>
    <row r="25" spans="1:2">
      <c r="A25" s="65"/>
      <c r="B25" s="6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Feuil1!PRODUITFACT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puce</dc:creator>
  <cp:lastModifiedBy>puce</cp:lastModifiedBy>
  <dcterms:created xsi:type="dcterms:W3CDTF">2014-08-10T10:46:41Z</dcterms:created>
  <dcterms:modified xsi:type="dcterms:W3CDTF">2014-08-13T16:47:22Z</dcterms:modified>
</cp:coreProperties>
</file>