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975" yWindow="45" windowWidth="12660" windowHeight="12075" activeTab="1"/>
  </bookViews>
  <sheets>
    <sheet name="Liste des clients" sheetId="1" r:id="rId1"/>
    <sheet name="Suivi" sheetId="2" r:id="rId2"/>
    <sheet name="Tarif suivant critères" sheetId="3" r:id="rId3"/>
  </sheets>
  <externalReferences>
    <externalReference r:id="rId4"/>
  </externalReferences>
  <definedNames>
    <definedName name="CLIENT">'Liste des clients'!$A$2:$A$16</definedName>
    <definedName name="CLIENTS">'[1]Liste des Clients'!$A$2:$A$17</definedName>
    <definedName name="DIMENSION">'[1]Liste des Clients'!$E$2:$E$15</definedName>
    <definedName name="DIMENSIONS">'Liste des clients'!$E$2:$E$15</definedName>
    <definedName name="DOMICILE">'Liste des clients'!$B$2:$B$16</definedName>
    <definedName name="NATUREPRESTATION">'[1]Liste des Clients'!$C$2:$C$8</definedName>
    <definedName name="NATUREPRESTATIONS">'Liste des clients'!$C$2:$C$16</definedName>
    <definedName name="NATUREPRODUIT">'Liste des clients'!$D$2:$D$6</definedName>
    <definedName name="NATUREPRODUITS">'[1]Liste des Clients'!$D$2:$D$7</definedName>
    <definedName name="PRIX">'Liste des clients'!$G$2:$G$19</definedName>
    <definedName name="TARIF">'[1]Liste des Clients'!$G$2:$G$22</definedName>
  </definedNames>
  <calcPr calcId="125725"/>
</workbook>
</file>

<file path=xl/calcChain.xml><?xml version="1.0" encoding="utf-8"?>
<calcChain xmlns="http://schemas.openxmlformats.org/spreadsheetml/2006/main">
  <c r="V2" i="2"/>
  <c r="T2"/>
  <c r="S2"/>
  <c r="R2"/>
  <c r="P2"/>
  <c r="O2"/>
  <c r="L11"/>
  <c r="K3"/>
  <c r="K4"/>
  <c r="K5"/>
  <c r="K6"/>
  <c r="K7"/>
  <c r="K8"/>
  <c r="K9"/>
  <c r="K10"/>
  <c r="K2"/>
  <c r="E11"/>
  <c r="E12"/>
  <c r="E13"/>
  <c r="E14"/>
  <c r="E15"/>
  <c r="E16"/>
  <c r="E17"/>
  <c r="E18"/>
  <c r="E19"/>
  <c r="E20"/>
  <c r="E21"/>
  <c r="E22"/>
  <c r="E3"/>
  <c r="E4"/>
  <c r="E5"/>
  <c r="E6"/>
  <c r="E7"/>
  <c r="E8"/>
  <c r="E9"/>
  <c r="E10"/>
  <c r="E2"/>
</calcChain>
</file>

<file path=xl/sharedStrings.xml><?xml version="1.0" encoding="utf-8"?>
<sst xmlns="http://schemas.openxmlformats.org/spreadsheetml/2006/main" count="219" uniqueCount="70">
  <si>
    <t>NOM</t>
  </si>
  <si>
    <t>ADRESSE</t>
  </si>
  <si>
    <t>NATURE PRESTATION</t>
  </si>
  <si>
    <t>NATURE PRODUITS</t>
  </si>
  <si>
    <t>DIMENSION</t>
  </si>
  <si>
    <t>TARIF</t>
  </si>
  <si>
    <t>Vente</t>
  </si>
  <si>
    <t>800*1200</t>
  </si>
  <si>
    <t>vente</t>
  </si>
  <si>
    <t>Prestation de service</t>
  </si>
  <si>
    <t>800*120</t>
  </si>
  <si>
    <t>800*1000</t>
  </si>
  <si>
    <t>Prestation de Tri</t>
  </si>
  <si>
    <t>80*120</t>
  </si>
  <si>
    <t>DATE</t>
  </si>
  <si>
    <t>BL</t>
  </si>
  <si>
    <t>CLIENTS</t>
  </si>
  <si>
    <t>QUANTITE</t>
  </si>
  <si>
    <t>bl9</t>
  </si>
  <si>
    <t>bl10</t>
  </si>
  <si>
    <t>1000*1200</t>
  </si>
  <si>
    <t>bl11</t>
  </si>
  <si>
    <t>600*800</t>
  </si>
  <si>
    <t>bl12</t>
  </si>
  <si>
    <t>bl13</t>
  </si>
  <si>
    <t>bl21</t>
  </si>
  <si>
    <t>bl14</t>
  </si>
  <si>
    <t>bl15</t>
  </si>
  <si>
    <t>AAA</t>
  </si>
  <si>
    <t>BBB</t>
  </si>
  <si>
    <t>CCC</t>
  </si>
  <si>
    <t>DDD</t>
  </si>
  <si>
    <t>1000*1000</t>
  </si>
  <si>
    <t>CP1</t>
  </si>
  <si>
    <t>Prestation de Réparation</t>
  </si>
  <si>
    <t>1200*1200</t>
  </si>
  <si>
    <t>P de service</t>
  </si>
  <si>
    <t>Retour</t>
  </si>
  <si>
    <t>EEE</t>
  </si>
  <si>
    <t>FFF</t>
  </si>
  <si>
    <t>GGG</t>
  </si>
  <si>
    <t>HHH</t>
  </si>
  <si>
    <t>IIII</t>
  </si>
  <si>
    <t>JJJJ</t>
  </si>
  <si>
    <t>KKKK</t>
  </si>
  <si>
    <t>LLLL</t>
  </si>
  <si>
    <t>MMM</t>
  </si>
  <si>
    <t>NNN</t>
  </si>
  <si>
    <t>rue A</t>
  </si>
  <si>
    <t>rue B</t>
  </si>
  <si>
    <t>rue C</t>
  </si>
  <si>
    <t>rue D</t>
  </si>
  <si>
    <t>rue E</t>
  </si>
  <si>
    <t>rue F</t>
  </si>
  <si>
    <t>rue G</t>
  </si>
  <si>
    <t>rue H</t>
  </si>
  <si>
    <t>rue I</t>
  </si>
  <si>
    <t>rue J</t>
  </si>
  <si>
    <t>rue K</t>
  </si>
  <si>
    <t>rue L</t>
  </si>
  <si>
    <t>rue M</t>
  </si>
  <si>
    <t>rue N</t>
  </si>
  <si>
    <t>Le</t>
  </si>
  <si>
    <t>Lo</t>
  </si>
  <si>
    <t>DL</t>
  </si>
  <si>
    <t>EU</t>
  </si>
  <si>
    <t>EU2</t>
  </si>
  <si>
    <t>EU1</t>
  </si>
  <si>
    <t>Total commande</t>
  </si>
  <si>
    <t>SI(ET(RECHERCHEV(ET((D2; F2; H2; I2);'Tarif suivant critères'!E:E3;5;"")))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</si>
</sst>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17" fontId="0" fillId="0" borderId="0" xfId="0" applyNumberFormat="1" applyBorder="1"/>
    <xf numFmtId="164" fontId="0" fillId="0" borderId="0" xfId="0" applyNumberFormat="1" applyBorder="1"/>
    <xf numFmtId="0" fontId="0" fillId="0" borderId="0" xfId="0" applyFill="1" applyBorder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164" fontId="1" fillId="0" borderId="0" xfId="0" applyNumberFormat="1" applyFont="1" applyAlignment="1">
      <alignment vertical="center"/>
    </xf>
    <xf numFmtId="14" fontId="1" fillId="0" borderId="1" xfId="0" applyNumberFormat="1" applyFont="1" applyBorder="1" applyAlignment="1">
      <alignment vertical="center"/>
    </xf>
    <xf numFmtId="1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Border="1" applyAlignment="1">
      <alignment vertical="center"/>
    </xf>
    <xf numFmtId="164" fontId="0" fillId="0" borderId="0" xfId="0" applyNumberFormat="1"/>
    <xf numFmtId="0" fontId="0" fillId="0" borderId="0" xfId="0" applyNumberFormat="1" applyFill="1" applyBorder="1"/>
    <xf numFmtId="0" fontId="0" fillId="2" borderId="0" xfId="0" applyFill="1" applyBorder="1" applyAlignment="1">
      <alignment horizontal="center" vertical="center" wrapText="1"/>
    </xf>
    <xf numFmtId="164" fontId="0" fillId="2" borderId="0" xfId="0" applyNumberFormat="1" applyFill="1" applyBorder="1" applyAlignment="1">
      <alignment horizontal="center" vertical="center" wrapText="1"/>
    </xf>
    <xf numFmtId="164" fontId="0" fillId="0" borderId="0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164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64" fontId="0" fillId="0" borderId="3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666750</xdr:colOff>
      <xdr:row>13</xdr:row>
      <xdr:rowOff>28575</xdr:rowOff>
    </xdr:from>
    <xdr:to>
      <xdr:col>18</xdr:col>
      <xdr:colOff>428625</xdr:colOff>
      <xdr:row>24</xdr:row>
      <xdr:rowOff>19050</xdr:rowOff>
    </xdr:to>
    <xdr:sp macro="" textlink="">
      <xdr:nvSpPr>
        <xdr:cNvPr id="2" name="ZoneTexte 1"/>
        <xdr:cNvSpPr txBox="1"/>
      </xdr:nvSpPr>
      <xdr:spPr>
        <a:xfrm>
          <a:off x="9963150" y="2695575"/>
          <a:ext cx="4333875" cy="20859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souhaiterai que le tarif s'inscrive</a:t>
          </a:r>
          <a:r>
            <a:rPr lang="fr-FR" sz="1100" baseline="0"/>
            <a:t> directement, suivant la valeur des colonnes Clients , Nature prestation, Nature produits et Dimensions.</a:t>
          </a:r>
        </a:p>
        <a:p>
          <a:r>
            <a:rPr lang="fr-FR" sz="1100" baseline="0"/>
            <a:t>(voir feuilleTarif suivant critères)</a:t>
          </a:r>
        </a:p>
        <a:p>
          <a:endParaRPr lang="fr-FR" sz="1100" baseline="0"/>
        </a:p>
        <a:p>
          <a:r>
            <a:rPr lang="fr-FR" sz="1100" baseline="0"/>
            <a:t>J'ai trouvé comment faire avec un seul argument (colonne adresse) mais j'y arrive pas avec plusieurs.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Merci d'avance</a:t>
          </a:r>
        </a:p>
      </xdr:txBody>
    </xdr:sp>
    <xdr:clientData/>
  </xdr:twoCellAnchor>
  <xdr:twoCellAnchor>
    <xdr:from>
      <xdr:col>10</xdr:col>
      <xdr:colOff>38100</xdr:colOff>
      <xdr:row>2</xdr:row>
      <xdr:rowOff>1</xdr:rowOff>
    </xdr:from>
    <xdr:to>
      <xdr:col>12</xdr:col>
      <xdr:colOff>676275</xdr:colOff>
      <xdr:row>14</xdr:row>
      <xdr:rowOff>66675</xdr:rowOff>
    </xdr:to>
    <xdr:cxnSp macro="">
      <xdr:nvCxnSpPr>
        <xdr:cNvPr id="4" name="Connecteur droit avec flèche 3"/>
        <xdr:cNvCxnSpPr/>
      </xdr:nvCxnSpPr>
      <xdr:spPr>
        <a:xfrm flipH="1" flipV="1">
          <a:off x="7810500" y="571501"/>
          <a:ext cx="2162175" cy="23526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1</xdr:row>
      <xdr:rowOff>161925</xdr:rowOff>
    </xdr:from>
    <xdr:to>
      <xdr:col>12</xdr:col>
      <xdr:colOff>647700</xdr:colOff>
      <xdr:row>17</xdr:row>
      <xdr:rowOff>85725</xdr:rowOff>
    </xdr:to>
    <xdr:cxnSp macro="">
      <xdr:nvCxnSpPr>
        <xdr:cNvPr id="7" name="Connecteur droit avec flèche 6"/>
        <xdr:cNvCxnSpPr/>
      </xdr:nvCxnSpPr>
      <xdr:spPr>
        <a:xfrm flipH="1" flipV="1">
          <a:off x="3543300" y="542925"/>
          <a:ext cx="6400800" cy="2971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n%20de%20livraison%20palett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UVEMENTS"/>
      <sheetName val="Liste des Clients"/>
      <sheetName val="Feuil2"/>
      <sheetName val="CONSULTATION"/>
      <sheetName val="Feuil1"/>
    </sheetNames>
    <sheetDataSet>
      <sheetData sheetId="0"/>
      <sheetData sheetId="1">
        <row r="2">
          <cell r="A2" t="str">
            <v>RIEP TOUL FACONNAGE</v>
          </cell>
          <cell r="C2" t="str">
            <v>Vente</v>
          </cell>
          <cell r="D2" t="str">
            <v>Légères</v>
          </cell>
          <cell r="E2" t="str">
            <v>800*1200</v>
          </cell>
          <cell r="G2">
            <v>0.35</v>
          </cell>
        </row>
        <row r="3">
          <cell r="A3" t="str">
            <v>PAIN CONTRE LA FAIM</v>
          </cell>
          <cell r="C3" t="str">
            <v>Prestation de service</v>
          </cell>
          <cell r="D3" t="str">
            <v>Lourdes</v>
          </cell>
          <cell r="E3" t="str">
            <v>800*120</v>
          </cell>
          <cell r="G3">
            <v>1</v>
          </cell>
        </row>
        <row r="4">
          <cell r="A4" t="str">
            <v>RECYLOG</v>
          </cell>
          <cell r="C4" t="str">
            <v>Retour palettes</v>
          </cell>
          <cell r="D4" t="str">
            <v>Demi-lourdes</v>
          </cell>
          <cell r="E4" t="str">
            <v>800*1000</v>
          </cell>
          <cell r="G4">
            <v>1.5</v>
          </cell>
        </row>
        <row r="5">
          <cell r="A5" t="str">
            <v>ESAT CAT Val de Lorraine</v>
          </cell>
          <cell r="C5" t="str">
            <v>Prestation de Tri</v>
          </cell>
          <cell r="D5" t="str">
            <v>EUROPE</v>
          </cell>
          <cell r="E5" t="str">
            <v>80*120</v>
          </cell>
          <cell r="G5">
            <v>1.8</v>
          </cell>
        </row>
        <row r="6">
          <cell r="A6" t="str">
            <v>CHINCHILLAS DU TERROIN</v>
          </cell>
          <cell r="C6" t="str">
            <v>Prestation de Réparation</v>
          </cell>
          <cell r="E6" t="str">
            <v>600*800</v>
          </cell>
          <cell r="G6">
            <v>2</v>
          </cell>
        </row>
        <row r="7">
          <cell r="A7" t="str">
            <v>DELI PAPIER</v>
          </cell>
          <cell r="E7" t="str">
            <v>1200*1200</v>
          </cell>
          <cell r="G7">
            <v>2.2000000000000002</v>
          </cell>
        </row>
        <row r="8">
          <cell r="A8" t="str">
            <v>CHEP France</v>
          </cell>
          <cell r="E8" t="str">
            <v>1000*1200</v>
          </cell>
          <cell r="G8">
            <v>2.25</v>
          </cell>
        </row>
        <row r="9">
          <cell r="A9" t="str">
            <v>CODEPA</v>
          </cell>
          <cell r="E9" t="str">
            <v>1000*1200</v>
          </cell>
          <cell r="G9">
            <v>2.5</v>
          </cell>
        </row>
        <row r="10">
          <cell r="A10" t="str">
            <v>INRR</v>
          </cell>
          <cell r="E10" t="str">
            <v>1000*1000</v>
          </cell>
          <cell r="G10">
            <v>2.7</v>
          </cell>
        </row>
        <row r="11">
          <cell r="A11" t="str">
            <v>METALOR</v>
          </cell>
          <cell r="E11" t="str">
            <v>EUROPE</v>
          </cell>
          <cell r="G11">
            <v>3</v>
          </cell>
        </row>
        <row r="12">
          <cell r="A12" t="str">
            <v>GAEC DU SILLON</v>
          </cell>
          <cell r="E12" t="str">
            <v>EUROPE (2ème choix)</v>
          </cell>
          <cell r="G12">
            <v>3.2</v>
          </cell>
        </row>
        <row r="13">
          <cell r="A13" t="str">
            <v>ODINOIS BOIS</v>
          </cell>
          <cell r="E13" t="str">
            <v>EUROPE (1er choix)</v>
          </cell>
          <cell r="G13">
            <v>3.5</v>
          </cell>
        </row>
        <row r="14">
          <cell r="A14" t="str">
            <v>EPALIA</v>
          </cell>
          <cell r="E14" t="str">
            <v>CP1</v>
          </cell>
          <cell r="G14">
            <v>3.51</v>
          </cell>
        </row>
        <row r="15">
          <cell r="A15" t="str">
            <v>PAKI Logistique</v>
          </cell>
          <cell r="G15">
            <v>3.6</v>
          </cell>
        </row>
        <row r="16">
          <cell r="G16">
            <v>4</v>
          </cell>
        </row>
        <row r="17">
          <cell r="G17">
            <v>4.8</v>
          </cell>
        </row>
        <row r="18">
          <cell r="G18">
            <v>5</v>
          </cell>
        </row>
      </sheetData>
      <sheetData sheetId="2" refreshError="1"/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2"/>
  <sheetViews>
    <sheetView workbookViewId="0">
      <selection activeCell="I17" sqref="I17"/>
    </sheetView>
  </sheetViews>
  <sheetFormatPr baseColWidth="10" defaultRowHeight="15"/>
  <cols>
    <col min="1" max="1" width="24.140625" style="1" customWidth="1"/>
    <col min="2" max="2" width="16.85546875" style="1" customWidth="1"/>
    <col min="3" max="3" width="20.140625" style="1" customWidth="1"/>
    <col min="4" max="4" width="17.42578125" style="1" customWidth="1"/>
    <col min="5" max="7" width="11.42578125" style="1"/>
  </cols>
  <sheetData>
    <row r="1" spans="1:7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/>
      <c r="G1" s="2" t="s">
        <v>5</v>
      </c>
    </row>
    <row r="2" spans="1:7">
      <c r="A2" s="1" t="s">
        <v>28</v>
      </c>
      <c r="B2" s="1" t="s">
        <v>48</v>
      </c>
      <c r="C2" s="1" t="s">
        <v>6</v>
      </c>
      <c r="D2" s="1" t="s">
        <v>62</v>
      </c>
      <c r="E2" s="1" t="s">
        <v>7</v>
      </c>
      <c r="F2" s="3" t="s">
        <v>8</v>
      </c>
      <c r="G2" s="3">
        <v>0.35</v>
      </c>
    </row>
    <row r="3" spans="1:7">
      <c r="A3" s="1" t="s">
        <v>29</v>
      </c>
      <c r="B3" s="1" t="s">
        <v>49</v>
      </c>
      <c r="C3" s="1" t="s">
        <v>9</v>
      </c>
      <c r="D3" s="1" t="s">
        <v>63</v>
      </c>
      <c r="E3" s="4" t="s">
        <v>10</v>
      </c>
      <c r="F3" s="3" t="s">
        <v>8</v>
      </c>
      <c r="G3" s="3">
        <v>1</v>
      </c>
    </row>
    <row r="4" spans="1:7">
      <c r="A4" s="1" t="s">
        <v>30</v>
      </c>
      <c r="B4" s="1" t="s">
        <v>50</v>
      </c>
      <c r="C4" s="1" t="s">
        <v>37</v>
      </c>
      <c r="D4" s="1" t="s">
        <v>64</v>
      </c>
      <c r="E4" s="1" t="s">
        <v>11</v>
      </c>
      <c r="F4" s="3" t="s">
        <v>8</v>
      </c>
      <c r="G4" s="3">
        <v>1.5</v>
      </c>
    </row>
    <row r="5" spans="1:7">
      <c r="A5" s="1" t="s">
        <v>31</v>
      </c>
      <c r="B5" s="1" t="s">
        <v>51</v>
      </c>
      <c r="C5" s="1" t="s">
        <v>12</v>
      </c>
      <c r="D5" s="1" t="s">
        <v>65</v>
      </c>
      <c r="E5" s="4" t="s">
        <v>13</v>
      </c>
      <c r="F5" s="3" t="s">
        <v>8</v>
      </c>
      <c r="G5" s="3">
        <v>1.8</v>
      </c>
    </row>
    <row r="6" spans="1:7">
      <c r="A6" s="1" t="s">
        <v>38</v>
      </c>
      <c r="B6" s="1" t="s">
        <v>52</v>
      </c>
      <c r="C6" s="1" t="s">
        <v>34</v>
      </c>
      <c r="E6" s="1" t="s">
        <v>22</v>
      </c>
      <c r="F6" s="3" t="s">
        <v>8</v>
      </c>
      <c r="G6" s="3">
        <v>2</v>
      </c>
    </row>
    <row r="7" spans="1:7">
      <c r="A7" s="1" t="s">
        <v>39</v>
      </c>
      <c r="B7" s="1" t="s">
        <v>53</v>
      </c>
      <c r="E7" s="4" t="s">
        <v>35</v>
      </c>
      <c r="F7" s="3" t="s">
        <v>36</v>
      </c>
      <c r="G7" s="3">
        <v>2.2000000000000002</v>
      </c>
    </row>
    <row r="8" spans="1:7">
      <c r="A8" s="1" t="s">
        <v>40</v>
      </c>
      <c r="B8" s="1" t="s">
        <v>54</v>
      </c>
      <c r="E8" s="1" t="s">
        <v>20</v>
      </c>
      <c r="F8" s="3" t="s">
        <v>37</v>
      </c>
      <c r="G8" s="3">
        <v>2.25</v>
      </c>
    </row>
    <row r="9" spans="1:7">
      <c r="A9" s="1" t="s">
        <v>41</v>
      </c>
      <c r="B9" s="1" t="s">
        <v>55</v>
      </c>
      <c r="E9" s="4" t="s">
        <v>20</v>
      </c>
      <c r="F9" s="3" t="s">
        <v>8</v>
      </c>
      <c r="G9" s="3">
        <v>2.5</v>
      </c>
    </row>
    <row r="10" spans="1:7">
      <c r="A10" s="1" t="s">
        <v>42</v>
      </c>
      <c r="B10" s="1" t="s">
        <v>56</v>
      </c>
      <c r="E10" s="1" t="s">
        <v>32</v>
      </c>
      <c r="F10" s="3" t="s">
        <v>8</v>
      </c>
      <c r="G10" s="3">
        <v>2.7</v>
      </c>
    </row>
    <row r="11" spans="1:7">
      <c r="A11" s="1" t="s">
        <v>43</v>
      </c>
      <c r="B11" s="1" t="s">
        <v>57</v>
      </c>
      <c r="E11" s="1" t="s">
        <v>65</v>
      </c>
      <c r="F11" s="3"/>
      <c r="G11" s="3">
        <v>3</v>
      </c>
    </row>
    <row r="12" spans="1:7">
      <c r="A12" s="1" t="s">
        <v>44</v>
      </c>
      <c r="B12" s="1" t="s">
        <v>58</v>
      </c>
      <c r="E12" s="1" t="s">
        <v>66</v>
      </c>
      <c r="F12" s="3"/>
      <c r="G12" s="26">
        <v>3.2</v>
      </c>
    </row>
    <row r="13" spans="1:7">
      <c r="A13" s="1" t="s">
        <v>45</v>
      </c>
      <c r="B13" s="1" t="s">
        <v>59</v>
      </c>
      <c r="E13" s="1" t="s">
        <v>67</v>
      </c>
      <c r="F13" s="3"/>
      <c r="G13" s="3">
        <v>3.5</v>
      </c>
    </row>
    <row r="14" spans="1:7">
      <c r="A14" s="4" t="s">
        <v>46</v>
      </c>
      <c r="B14" s="1" t="s">
        <v>60</v>
      </c>
      <c r="E14" s="1" t="s">
        <v>33</v>
      </c>
      <c r="F14" s="3"/>
      <c r="G14" s="3">
        <v>3.51</v>
      </c>
    </row>
    <row r="15" spans="1:7">
      <c r="A15" s="4" t="s">
        <v>47</v>
      </c>
      <c r="B15" s="1" t="s">
        <v>61</v>
      </c>
      <c r="F15" s="3"/>
      <c r="G15" s="3">
        <v>3.6</v>
      </c>
    </row>
    <row r="16" spans="1:7">
      <c r="A16" s="4"/>
      <c r="F16" s="3"/>
      <c r="G16" s="26">
        <v>4</v>
      </c>
    </row>
    <row r="17" spans="1:7">
      <c r="F17" s="3"/>
      <c r="G17" s="3">
        <v>4.8</v>
      </c>
    </row>
    <row r="18" spans="1:7">
      <c r="A18" s="4"/>
      <c r="F18" s="3"/>
      <c r="G18" s="3">
        <v>5</v>
      </c>
    </row>
    <row r="19" spans="1:7">
      <c r="A19" s="27"/>
      <c r="B19" s="4"/>
      <c r="F19" s="3"/>
      <c r="G19" s="3"/>
    </row>
    <row r="20" spans="1:7">
      <c r="A20" s="27"/>
      <c r="B20" s="4"/>
      <c r="F20" s="3"/>
      <c r="G20" s="3"/>
    </row>
    <row r="21" spans="1:7">
      <c r="A21" s="27"/>
      <c r="B21" s="4"/>
      <c r="F21" s="3"/>
      <c r="G21" s="3"/>
    </row>
    <row r="22" spans="1:7">
      <c r="A22" s="27"/>
      <c r="B22" s="4"/>
      <c r="F22" s="3"/>
      <c r="G22" s="3"/>
    </row>
    <row r="23" spans="1:7">
      <c r="A23" s="27"/>
      <c r="B23" s="4"/>
      <c r="F23" s="3"/>
      <c r="G23" s="3"/>
    </row>
    <row r="24" spans="1:7">
      <c r="F24" s="3"/>
      <c r="G24" s="3"/>
    </row>
    <row r="25" spans="1:7">
      <c r="F25" s="3"/>
      <c r="G25" s="3"/>
    </row>
    <row r="26" spans="1:7">
      <c r="F26" s="3"/>
      <c r="G26" s="3"/>
    </row>
    <row r="27" spans="1:7">
      <c r="F27" s="3"/>
      <c r="G27" s="3"/>
    </row>
    <row r="28" spans="1:7">
      <c r="F28" s="3"/>
      <c r="G28" s="3"/>
    </row>
    <row r="29" spans="1:7">
      <c r="F29" s="3"/>
      <c r="G29" s="3"/>
    </row>
    <row r="30" spans="1:7">
      <c r="F30" s="3"/>
    </row>
    <row r="31" spans="1:7">
      <c r="F31" s="3"/>
    </row>
    <row r="32" spans="1:7">
      <c r="F32" s="3"/>
    </row>
    <row r="33" spans="6:6">
      <c r="F33" s="3"/>
    </row>
    <row r="34" spans="6:6">
      <c r="F34" s="3"/>
    </row>
    <row r="35" spans="6:6">
      <c r="F35" s="3"/>
    </row>
    <row r="36" spans="6:6">
      <c r="F36" s="3"/>
    </row>
    <row r="37" spans="6:6">
      <c r="F37" s="3"/>
    </row>
    <row r="38" spans="6:6">
      <c r="F38" s="3"/>
    </row>
    <row r="39" spans="6:6">
      <c r="F39" s="3"/>
    </row>
    <row r="40" spans="6:6">
      <c r="F40" s="3"/>
    </row>
    <row r="41" spans="6:6">
      <c r="F41" s="3"/>
    </row>
    <row r="42" spans="6:6">
      <c r="F42" s="3"/>
    </row>
    <row r="43" spans="6:6">
      <c r="F43" s="3"/>
    </row>
    <row r="44" spans="6:6">
      <c r="F44" s="3"/>
    </row>
    <row r="45" spans="6:6">
      <c r="F45" s="3"/>
    </row>
    <row r="46" spans="6:6">
      <c r="F46" s="3"/>
    </row>
    <row r="47" spans="6:6">
      <c r="F47" s="3"/>
    </row>
    <row r="48" spans="6:6">
      <c r="F48" s="3"/>
    </row>
    <row r="49" spans="4:6">
      <c r="F49" s="3"/>
    </row>
    <row r="50" spans="4:6">
      <c r="F50" s="3"/>
    </row>
    <row r="51" spans="4:6">
      <c r="D51" s="4"/>
      <c r="E51" s="4"/>
      <c r="F51" s="3"/>
    </row>
    <row r="52" spans="4:6">
      <c r="D52" s="4"/>
      <c r="E52" s="4"/>
      <c r="F52" s="3"/>
    </row>
    <row r="53" spans="4:6">
      <c r="E53" s="4"/>
      <c r="F53" s="3"/>
    </row>
    <row r="54" spans="4:6">
      <c r="E54" s="4"/>
      <c r="F54" s="3"/>
    </row>
    <row r="55" spans="4:6">
      <c r="D55" s="4"/>
      <c r="E55" s="4"/>
      <c r="F55" s="3"/>
    </row>
    <row r="56" spans="4:6">
      <c r="E56" s="4"/>
      <c r="F56" s="3"/>
    </row>
    <row r="57" spans="4:6">
      <c r="E57" s="4"/>
      <c r="F57" s="3"/>
    </row>
    <row r="58" spans="4:6">
      <c r="D58" s="4"/>
      <c r="F58" s="3"/>
    </row>
    <row r="59" spans="4:6">
      <c r="F59" s="3"/>
    </row>
    <row r="60" spans="4:6">
      <c r="D60" s="4"/>
      <c r="F60" s="3"/>
    </row>
    <row r="61" spans="4:6">
      <c r="F61" s="3"/>
    </row>
    <row r="62" spans="4:6">
      <c r="F62" s="3"/>
    </row>
    <row r="63" spans="4:6">
      <c r="F63" s="3"/>
    </row>
    <row r="64" spans="4:6">
      <c r="D64" s="4"/>
      <c r="F64" s="3"/>
    </row>
    <row r="65" spans="4:6">
      <c r="D65" s="4"/>
      <c r="E65" s="4"/>
      <c r="F65" s="3"/>
    </row>
    <row r="66" spans="4:6">
      <c r="F66" s="3"/>
    </row>
    <row r="67" spans="4:6">
      <c r="F67" s="3"/>
    </row>
    <row r="68" spans="4:6">
      <c r="D68" s="4"/>
      <c r="F68" s="3"/>
    </row>
    <row r="69" spans="4:6">
      <c r="D69" s="4"/>
      <c r="F69" s="3"/>
    </row>
    <row r="70" spans="4:6">
      <c r="D70" s="4"/>
      <c r="E70" s="4"/>
      <c r="F70" s="3"/>
    </row>
    <row r="71" spans="4:6">
      <c r="D71" s="4"/>
      <c r="E71" s="4"/>
      <c r="F71" s="3"/>
    </row>
    <row r="72" spans="4:6">
      <c r="D72" s="4"/>
      <c r="E72" s="4"/>
      <c r="F7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2"/>
  <sheetViews>
    <sheetView tabSelected="1" workbookViewId="0">
      <selection activeCell="F26" sqref="F26"/>
    </sheetView>
  </sheetViews>
  <sheetFormatPr baseColWidth="10" defaultRowHeight="15"/>
  <cols>
    <col min="6" max="6" width="13.7109375" customWidth="1"/>
  </cols>
  <sheetData>
    <row r="1" spans="1:22" ht="30">
      <c r="A1" s="5"/>
      <c r="B1" s="6" t="s">
        <v>14</v>
      </c>
      <c r="C1" s="7" t="s">
        <v>15</v>
      </c>
      <c r="D1" s="6" t="s">
        <v>16</v>
      </c>
      <c r="E1" s="6" t="s">
        <v>1</v>
      </c>
      <c r="F1" s="6" t="s">
        <v>2</v>
      </c>
      <c r="G1" s="8" t="s">
        <v>17</v>
      </c>
      <c r="H1" s="6" t="s">
        <v>3</v>
      </c>
      <c r="I1" s="6" t="s">
        <v>4</v>
      </c>
      <c r="J1" s="9" t="s">
        <v>5</v>
      </c>
      <c r="K1" s="9" t="s">
        <v>68</v>
      </c>
      <c r="L1" s="10"/>
    </row>
    <row r="2" spans="1:22">
      <c r="A2" s="11"/>
      <c r="B2" s="12">
        <v>41282</v>
      </c>
      <c r="C2" s="13" t="s">
        <v>18</v>
      </c>
      <c r="D2" s="11" t="s">
        <v>28</v>
      </c>
      <c r="E2" s="11" t="str">
        <f>IF(ISNA(VLOOKUP(D2,'Liste des clients'!A:G,2,FALSE))," ",VLOOKUP(D2,'Liste des clients'!A:G,2,FALSE))</f>
        <v>rue A</v>
      </c>
      <c r="F2" s="11" t="s">
        <v>6</v>
      </c>
      <c r="G2" s="14"/>
      <c r="H2" s="11" t="s">
        <v>62</v>
      </c>
      <c r="I2" s="11" t="s">
        <v>7</v>
      </c>
      <c r="J2" s="15">
        <v>2.5</v>
      </c>
      <c r="K2" s="15">
        <f>G2*J2</f>
        <v>0</v>
      </c>
      <c r="L2" s="16"/>
      <c r="O2" t="e">
        <f>INDEX(Suivi!A2:E29,MATCH(Suivi!D2,CODE,0),1)</f>
        <v>#NAME?</v>
      </c>
      <c r="P2" s="11" t="e">
        <f>IF(D2='Tarif suivant critères'!A:A ET H2='Tarif suivant critères'!B:B ET J2='Tarif suivant critères'!C:C,'Tarif suivant critères'!E:E,"")</f>
        <v>#NAME?</v>
      </c>
      <c r="Q2" s="11" t="s">
        <v>69</v>
      </c>
      <c r="R2" s="11" t="b">
        <f>IF(ISNA(VLOOKUP(D2,'Tarif suivant critères'!A:E,5,FALSE)),IF(ISNA(VLOOKUP(F2,'Tarif suivant critères'!A:E,5,FALSE)),IF(ISNA(VLOOKUP(G2,'Tarif suivant critères'!A:E,5,FALSE)),IF(ISNA(VLOOKUP(H2,'Tarif suivant critères'!A:E,5,FALSE))," ",VLOOKUP(I2,'Tarif suivant critères'!A:E,5,FALSE)))))</f>
        <v>0</v>
      </c>
      <c r="S2" s="11" t="e">
        <f>IF(D2='Tarif suivant critères'!A:A ET F2='Tarif suivant critères'!B:B,'Tarif suivant critères'!E:E,"")</f>
        <v>#NAME?</v>
      </c>
      <c r="T2" s="11" t="e">
        <f>IF(D2=CLIENT ETF2=NATUREPRESTATIONS ET H2=NATUREPRODUIT ET I2=DIMENSIONS,PRIX,"")</f>
        <v>#VALUE!</v>
      </c>
      <c r="U2" s="11"/>
      <c r="V2" s="11" t="e">
        <f>IF(ISNA(VLOOKUP(F2 ET H2 ET J2 ET K2,'Tarif suivant critères'!A:E,5,FALSE))," ",VLOOKUP(F2 ET H2 ET J2 ET K2,'Tarif suivant critères'!A:E,5,FALSE))</f>
        <v>#NAME?</v>
      </c>
    </row>
    <row r="3" spans="1:22">
      <c r="A3" s="11"/>
      <c r="B3" s="12">
        <v>41283</v>
      </c>
      <c r="C3" s="13" t="s">
        <v>19</v>
      </c>
      <c r="D3" s="11" t="s">
        <v>29</v>
      </c>
      <c r="E3" s="11" t="str">
        <f>IF(ISNA(VLOOKUP(D3,'Liste des clients'!A:G,2,FALSE))," ",VLOOKUP(D3,'Liste des clients'!A:G,2,FALSE))</f>
        <v>rue B</v>
      </c>
      <c r="F3" s="11" t="s">
        <v>6</v>
      </c>
      <c r="G3" s="14"/>
      <c r="H3" s="11" t="s">
        <v>63</v>
      </c>
      <c r="I3" s="11" t="s">
        <v>20</v>
      </c>
      <c r="J3" s="15">
        <v>2.7</v>
      </c>
      <c r="K3" s="15">
        <f t="shared" ref="K3:K10" si="0">G3*J3</f>
        <v>0</v>
      </c>
      <c r="L3" s="16"/>
    </row>
    <row r="4" spans="1:22">
      <c r="A4" s="11"/>
      <c r="B4" s="12">
        <v>41284</v>
      </c>
      <c r="C4" s="13" t="s">
        <v>21</v>
      </c>
      <c r="D4" s="11" t="s">
        <v>30</v>
      </c>
      <c r="E4" s="11" t="str">
        <f>IF(ISNA(VLOOKUP(D4,'Liste des clients'!A:G,2,FALSE))," ",VLOOKUP(D4,'Liste des clients'!A:G,2,FALSE))</f>
        <v>rue C</v>
      </c>
      <c r="F4" s="11" t="s">
        <v>6</v>
      </c>
      <c r="G4" s="14"/>
      <c r="H4" s="11"/>
      <c r="I4" s="11" t="s">
        <v>22</v>
      </c>
      <c r="J4" s="15">
        <v>1.5</v>
      </c>
      <c r="K4" s="15">
        <f t="shared" si="0"/>
        <v>0</v>
      </c>
      <c r="L4" s="16"/>
    </row>
    <row r="5" spans="1:22">
      <c r="A5" s="11"/>
      <c r="B5" s="12">
        <v>41289</v>
      </c>
      <c r="C5" s="13" t="s">
        <v>23</v>
      </c>
      <c r="D5" s="11" t="s">
        <v>31</v>
      </c>
      <c r="E5" s="11" t="str">
        <f>IF(ISNA(VLOOKUP(D5,'Liste des clients'!A:G,2,FALSE))," ",VLOOKUP(D5,'Liste des clients'!A:G,2,FALSE))</f>
        <v>rue D</v>
      </c>
      <c r="F5" s="11" t="s">
        <v>6</v>
      </c>
      <c r="G5" s="14"/>
      <c r="H5" s="11" t="s">
        <v>62</v>
      </c>
      <c r="I5" s="11" t="s">
        <v>7</v>
      </c>
      <c r="J5" s="15">
        <v>2.5</v>
      </c>
      <c r="K5" s="15">
        <f t="shared" si="0"/>
        <v>0</v>
      </c>
      <c r="L5" s="16"/>
    </row>
    <row r="6" spans="1:22">
      <c r="A6" s="11"/>
      <c r="B6" s="12">
        <v>41296</v>
      </c>
      <c r="C6" s="13" t="s">
        <v>24</v>
      </c>
      <c r="D6" s="11" t="s">
        <v>38</v>
      </c>
      <c r="E6" s="11" t="str">
        <f>IF(ISNA(VLOOKUP(D6,'Liste des clients'!A:G,2,FALSE))," ",VLOOKUP(D6,'Liste des clients'!A:G,2,FALSE))</f>
        <v>rue E</v>
      </c>
      <c r="F6" s="11" t="s">
        <v>6</v>
      </c>
      <c r="G6" s="14"/>
      <c r="H6" s="11"/>
      <c r="I6" s="11" t="s">
        <v>22</v>
      </c>
      <c r="J6" s="15">
        <v>2</v>
      </c>
      <c r="K6" s="15">
        <f t="shared" si="0"/>
        <v>0</v>
      </c>
      <c r="L6" s="16"/>
    </row>
    <row r="7" spans="1:22">
      <c r="A7" s="11"/>
      <c r="B7" s="12">
        <v>41299</v>
      </c>
      <c r="C7" s="13" t="s">
        <v>25</v>
      </c>
      <c r="D7" s="11" t="s">
        <v>39</v>
      </c>
      <c r="E7" s="11" t="str">
        <f>IF(ISNA(VLOOKUP(D7,'Liste des clients'!A:G,2,FALSE))," ",VLOOKUP(D7,'Liste des clients'!A:G,2,FALSE))</f>
        <v>rue F</v>
      </c>
      <c r="F7" s="11" t="s">
        <v>9</v>
      </c>
      <c r="G7" s="14"/>
      <c r="H7" s="11" t="s">
        <v>63</v>
      </c>
      <c r="I7" s="11" t="s">
        <v>65</v>
      </c>
      <c r="J7" s="15">
        <v>3.51</v>
      </c>
      <c r="K7" s="15">
        <f t="shared" si="0"/>
        <v>0</v>
      </c>
      <c r="L7" s="16"/>
    </row>
    <row r="8" spans="1:22">
      <c r="A8" s="11"/>
      <c r="B8" s="12">
        <v>41304</v>
      </c>
      <c r="C8" s="13" t="s">
        <v>26</v>
      </c>
      <c r="D8" s="11" t="s">
        <v>30</v>
      </c>
      <c r="E8" s="11" t="str">
        <f>IF(ISNA(VLOOKUP(D8,'Liste des clients'!A:G,2,FALSE))," ",VLOOKUP(D8,'Liste des clients'!A:G,2,FALSE))</f>
        <v>rue C</v>
      </c>
      <c r="F8" s="11" t="s">
        <v>6</v>
      </c>
      <c r="G8" s="14"/>
      <c r="H8" s="11"/>
      <c r="I8" s="11" t="s">
        <v>22</v>
      </c>
      <c r="J8" s="15">
        <v>1.5</v>
      </c>
      <c r="K8" s="15">
        <f t="shared" si="0"/>
        <v>0</v>
      </c>
      <c r="L8" s="16"/>
    </row>
    <row r="9" spans="1:22">
      <c r="A9" s="11"/>
      <c r="B9" s="12">
        <v>41305</v>
      </c>
      <c r="C9" s="13" t="s">
        <v>27</v>
      </c>
      <c r="D9" s="11" t="s">
        <v>30</v>
      </c>
      <c r="E9" s="11" t="str">
        <f>IF(ISNA(VLOOKUP(D9,'Liste des clients'!A:G,2,FALSE))," ",VLOOKUP(D9,'Liste des clients'!A:G,2,FALSE))</f>
        <v>rue C</v>
      </c>
      <c r="F9" s="11" t="s">
        <v>6</v>
      </c>
      <c r="G9" s="14"/>
      <c r="H9" s="11"/>
      <c r="I9" s="11" t="s">
        <v>22</v>
      </c>
      <c r="J9" s="15">
        <v>1.5</v>
      </c>
      <c r="K9" s="15">
        <f t="shared" si="0"/>
        <v>0</v>
      </c>
      <c r="L9" s="16"/>
    </row>
    <row r="10" spans="1:22">
      <c r="A10" s="11"/>
      <c r="B10" s="12">
        <v>41305</v>
      </c>
      <c r="C10" s="13"/>
      <c r="D10" s="11" t="s">
        <v>40</v>
      </c>
      <c r="E10" s="11" t="str">
        <f>IF(ISNA(VLOOKUP(D10,'Liste des clients'!A:G,2,FALSE))," ",VLOOKUP(D10,'Liste des clients'!A:G,2,FALSE))</f>
        <v>rue G</v>
      </c>
      <c r="F10" s="11" t="s">
        <v>37</v>
      </c>
      <c r="G10" s="14"/>
      <c r="H10" s="11"/>
      <c r="I10" s="11"/>
      <c r="J10" s="15">
        <v>1</v>
      </c>
      <c r="K10" s="15">
        <f t="shared" si="0"/>
        <v>0</v>
      </c>
      <c r="L10" s="16"/>
    </row>
    <row r="11" spans="1:22">
      <c r="A11" s="11"/>
      <c r="B11" s="17"/>
      <c r="C11" s="18"/>
      <c r="D11" s="19"/>
      <c r="E11" s="11" t="str">
        <f>IF(ISNA(VLOOKUP(D11,'Liste des clients'!A:G,2,FALSE))," ",VLOOKUP(D11,'Liste des clients'!A:G,2,FALSE))</f>
        <v xml:space="preserve"> </v>
      </c>
      <c r="F11" s="19"/>
      <c r="G11" s="20"/>
      <c r="H11" s="19"/>
      <c r="I11" s="19"/>
      <c r="J11" s="21"/>
      <c r="K11" s="15"/>
      <c r="L11" s="22">
        <f>SUM(K2:K10)</f>
        <v>0</v>
      </c>
    </row>
    <row r="12" spans="1:22">
      <c r="E12" s="11" t="str">
        <f>IF(ISNA(VLOOKUP(D12,'Liste des clients'!A:G,2,FALSE))," ",VLOOKUP(D12,'Liste des clients'!A:G,2,FALSE))</f>
        <v xml:space="preserve"> </v>
      </c>
    </row>
    <row r="13" spans="1:22">
      <c r="E13" s="11" t="str">
        <f>IF(ISNA(VLOOKUP(D13,'Liste des clients'!A:G,2,FALSE))," ",VLOOKUP(D13,'Liste des clients'!A:G,2,FALSE))</f>
        <v xml:space="preserve"> </v>
      </c>
    </row>
    <row r="14" spans="1:22">
      <c r="E14" s="11" t="str">
        <f>IF(ISNA(VLOOKUP(D14,'Liste des clients'!A:G,2,FALSE))," ",VLOOKUP(D14,'Liste des clients'!A:G,2,FALSE))</f>
        <v xml:space="preserve"> </v>
      </c>
    </row>
    <row r="15" spans="1:22">
      <c r="E15" s="11" t="str">
        <f>IF(ISNA(VLOOKUP(D15,'Liste des clients'!A:G,2,FALSE))," ",VLOOKUP(D15,'Liste des clients'!A:G,2,FALSE))</f>
        <v xml:space="preserve"> </v>
      </c>
    </row>
    <row r="16" spans="1:22">
      <c r="E16" s="11" t="str">
        <f>IF(ISNA(VLOOKUP(D16,'Liste des clients'!A:G,2,FALSE))," ",VLOOKUP(D16,'Liste des clients'!A:G,2,FALSE))</f>
        <v xml:space="preserve"> </v>
      </c>
    </row>
    <row r="17" spans="5:5">
      <c r="E17" s="11" t="str">
        <f>IF(ISNA(VLOOKUP(D17,'Liste des clients'!A:G,2,FALSE))," ",VLOOKUP(D17,'Liste des clients'!A:G,2,FALSE))</f>
        <v xml:space="preserve"> </v>
      </c>
    </row>
    <row r="18" spans="5:5">
      <c r="E18" s="11" t="str">
        <f>IF(ISNA(VLOOKUP(D18,'Liste des clients'!A:G,2,FALSE))," ",VLOOKUP(D18,'Liste des clients'!A:G,2,FALSE))</f>
        <v xml:space="preserve"> </v>
      </c>
    </row>
    <row r="19" spans="5:5">
      <c r="E19" s="11" t="str">
        <f>IF(ISNA(VLOOKUP(D19,'Liste des clients'!A:G,2,FALSE))," ",VLOOKUP(D19,'Liste des clients'!A:G,2,FALSE))</f>
        <v xml:space="preserve"> </v>
      </c>
    </row>
    <row r="20" spans="5:5">
      <c r="E20" s="11" t="str">
        <f>IF(ISNA(VLOOKUP(D20,'Liste des clients'!A:G,2,FALSE))," ",VLOOKUP(D20,'Liste des clients'!A:G,2,FALSE))</f>
        <v xml:space="preserve"> </v>
      </c>
    </row>
    <row r="21" spans="5:5">
      <c r="E21" s="11" t="str">
        <f>IF(ISNA(VLOOKUP(D21,'Liste des clients'!A:G,2,FALSE))," ",VLOOKUP(D21,'Liste des clients'!A:G,2,FALSE))</f>
        <v xml:space="preserve"> </v>
      </c>
    </row>
    <row r="22" spans="5:5">
      <c r="E22" s="11" t="str">
        <f>IF(ISNA(VLOOKUP(D22,'Liste des clients'!A:G,2,FALSE))," ",VLOOKUP(D22,'Liste des clients'!A:G,2,FALSE))</f>
        <v xml:space="preserve"> </v>
      </c>
    </row>
  </sheetData>
  <dataValidations count="6">
    <dataValidation type="list" allowBlank="1" showInputMessage="1" showErrorMessage="1" sqref="J2:J11">
      <formula1>TARIF</formula1>
    </dataValidation>
    <dataValidation type="list" allowBlank="1" showInputMessage="1" showErrorMessage="1" sqref="I2:I11">
      <formula1>DIMENSIONS</formula1>
    </dataValidation>
    <dataValidation type="list" allowBlank="1" showInputMessage="1" showErrorMessage="1" sqref="F2:F11">
      <formula1>NATUREPRESTATIONS</formula1>
    </dataValidation>
    <dataValidation type="list" allowBlank="1" showInputMessage="1" showErrorMessage="1" sqref="H2:H11">
      <formula1>NATUREPRODUIT</formula1>
    </dataValidation>
    <dataValidation type="list" allowBlank="1" showInputMessage="1" showErrorMessage="1" sqref="D2:D12">
      <formula1>CLIENT</formula1>
    </dataValidation>
    <dataValidation type="list" allowBlank="1" showInputMessage="1" showErrorMessage="1" sqref="A2:A11">
      <formula1>PRIX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7"/>
  <sheetViews>
    <sheetView workbookViewId="0">
      <selection activeCell="G33" sqref="G33"/>
    </sheetView>
  </sheetViews>
  <sheetFormatPr baseColWidth="10" defaultRowHeight="15"/>
  <cols>
    <col min="1" max="1" width="24.140625" style="11" customWidth="1"/>
    <col min="2" max="2" width="21.7109375" style="11" customWidth="1"/>
    <col min="3" max="4" width="11.42578125" style="11"/>
    <col min="5" max="5" width="11.42578125" style="15"/>
  </cols>
  <sheetData>
    <row r="1" spans="1:5" ht="30">
      <c r="A1" s="28" t="s">
        <v>16</v>
      </c>
      <c r="B1" s="28" t="s">
        <v>2</v>
      </c>
      <c r="C1" s="28" t="s">
        <v>3</v>
      </c>
      <c r="D1" s="28" t="s">
        <v>4</v>
      </c>
      <c r="E1" s="29" t="s">
        <v>5</v>
      </c>
    </row>
    <row r="2" spans="1:5">
      <c r="A2" s="25" t="s">
        <v>40</v>
      </c>
      <c r="B2" s="25" t="s">
        <v>37</v>
      </c>
      <c r="C2" s="25"/>
      <c r="D2" s="25"/>
      <c r="E2" s="30">
        <v>1</v>
      </c>
    </row>
    <row r="3" spans="1:5">
      <c r="A3" s="33" t="s">
        <v>38</v>
      </c>
      <c r="B3" s="33" t="s">
        <v>6</v>
      </c>
      <c r="C3" s="33"/>
      <c r="D3" s="33" t="s">
        <v>22</v>
      </c>
      <c r="E3" s="34">
        <v>2</v>
      </c>
    </row>
    <row r="4" spans="1:5">
      <c r="A4" s="31" t="s">
        <v>41</v>
      </c>
      <c r="B4" s="31" t="s">
        <v>6</v>
      </c>
      <c r="C4" s="31" t="s">
        <v>64</v>
      </c>
      <c r="D4" s="31" t="s">
        <v>7</v>
      </c>
      <c r="E4" s="32">
        <v>3.5</v>
      </c>
    </row>
    <row r="5" spans="1:5">
      <c r="A5" s="19" t="s">
        <v>41</v>
      </c>
      <c r="B5" s="19" t="s">
        <v>6</v>
      </c>
      <c r="C5" s="19" t="s">
        <v>64</v>
      </c>
      <c r="D5" s="19" t="s">
        <v>7</v>
      </c>
      <c r="E5" s="21">
        <v>3.5</v>
      </c>
    </row>
    <row r="6" spans="1:5">
      <c r="A6" s="25" t="s">
        <v>39</v>
      </c>
      <c r="B6" s="25" t="s">
        <v>9</v>
      </c>
      <c r="C6" s="25" t="s">
        <v>63</v>
      </c>
      <c r="D6" s="25" t="s">
        <v>65</v>
      </c>
      <c r="E6" s="30">
        <v>3.51</v>
      </c>
    </row>
    <row r="7" spans="1:5">
      <c r="A7" s="25" t="s">
        <v>39</v>
      </c>
      <c r="B7" s="25" t="s">
        <v>9</v>
      </c>
      <c r="C7" s="25" t="s">
        <v>65</v>
      </c>
      <c r="D7" s="25"/>
      <c r="E7" s="30">
        <v>3.51</v>
      </c>
    </row>
    <row r="8" spans="1:5">
      <c r="A8" s="24" t="s">
        <v>39</v>
      </c>
      <c r="B8" s="24" t="s">
        <v>9</v>
      </c>
      <c r="C8" s="19"/>
      <c r="D8" s="19"/>
      <c r="E8" s="21">
        <v>3.51</v>
      </c>
    </row>
    <row r="9" spans="1:5">
      <c r="A9" s="23" t="s">
        <v>46</v>
      </c>
      <c r="B9" s="23" t="s">
        <v>6</v>
      </c>
      <c r="C9" s="25"/>
      <c r="D9" s="23" t="s">
        <v>22</v>
      </c>
      <c r="E9" s="30">
        <v>1.5</v>
      </c>
    </row>
    <row r="10" spans="1:5">
      <c r="A10" s="24" t="s">
        <v>46</v>
      </c>
      <c r="B10" s="24" t="s">
        <v>6</v>
      </c>
      <c r="C10" s="24" t="s">
        <v>62</v>
      </c>
      <c r="D10" s="24" t="s">
        <v>20</v>
      </c>
      <c r="E10" s="21">
        <v>1.5</v>
      </c>
    </row>
    <row r="11" spans="1:5">
      <c r="A11" s="33" t="s">
        <v>31</v>
      </c>
      <c r="B11" s="33" t="s">
        <v>6</v>
      </c>
      <c r="C11" s="33" t="s">
        <v>62</v>
      </c>
      <c r="D11" s="33" t="s">
        <v>7</v>
      </c>
      <c r="E11" s="34">
        <v>2.5</v>
      </c>
    </row>
    <row r="12" spans="1:5">
      <c r="A12" s="33" t="s">
        <v>44</v>
      </c>
      <c r="B12" s="33" t="s">
        <v>6</v>
      </c>
      <c r="C12" s="33" t="s">
        <v>64</v>
      </c>
      <c r="D12" s="33" t="s">
        <v>32</v>
      </c>
      <c r="E12" s="34">
        <v>3</v>
      </c>
    </row>
    <row r="13" spans="1:5">
      <c r="A13" s="25" t="s">
        <v>42</v>
      </c>
      <c r="B13" s="25" t="s">
        <v>6</v>
      </c>
      <c r="C13" s="25" t="s">
        <v>62</v>
      </c>
      <c r="D13" s="25" t="s">
        <v>7</v>
      </c>
      <c r="E13" s="30">
        <v>1.8</v>
      </c>
    </row>
    <row r="14" spans="1:5">
      <c r="A14" s="25" t="s">
        <v>42</v>
      </c>
      <c r="B14" s="25" t="s">
        <v>6</v>
      </c>
      <c r="C14" s="25" t="s">
        <v>62</v>
      </c>
      <c r="D14" s="25" t="s">
        <v>11</v>
      </c>
      <c r="E14" s="30">
        <v>2.2000000000000002</v>
      </c>
    </row>
    <row r="15" spans="1:5">
      <c r="A15" s="25" t="s">
        <v>42</v>
      </c>
      <c r="B15" s="25" t="s">
        <v>6</v>
      </c>
      <c r="C15" s="25" t="s">
        <v>63</v>
      </c>
      <c r="D15" s="25" t="s">
        <v>33</v>
      </c>
      <c r="E15" s="30">
        <v>3.6</v>
      </c>
    </row>
    <row r="16" spans="1:5">
      <c r="A16" s="23" t="s">
        <v>42</v>
      </c>
      <c r="B16" s="23" t="s">
        <v>6</v>
      </c>
      <c r="C16" s="23" t="s">
        <v>62</v>
      </c>
      <c r="D16" s="23"/>
      <c r="E16" s="30">
        <v>1.8</v>
      </c>
    </row>
    <row r="17" spans="1:5">
      <c r="A17" s="24" t="s">
        <v>42</v>
      </c>
      <c r="B17" s="24" t="s">
        <v>6</v>
      </c>
      <c r="C17" s="24" t="s">
        <v>65</v>
      </c>
      <c r="D17" s="24" t="s">
        <v>13</v>
      </c>
      <c r="E17" s="21">
        <v>4.8</v>
      </c>
    </row>
    <row r="18" spans="1:5">
      <c r="A18" s="25" t="s">
        <v>43</v>
      </c>
      <c r="B18" s="25" t="s">
        <v>6</v>
      </c>
      <c r="C18" s="25" t="s">
        <v>64</v>
      </c>
      <c r="D18" s="25" t="s">
        <v>7</v>
      </c>
      <c r="E18" s="30">
        <v>4</v>
      </c>
    </row>
    <row r="19" spans="1:5">
      <c r="A19" s="19" t="s">
        <v>43</v>
      </c>
      <c r="B19" s="19" t="s">
        <v>6</v>
      </c>
      <c r="C19" s="19" t="s">
        <v>64</v>
      </c>
      <c r="D19" s="19" t="s">
        <v>32</v>
      </c>
      <c r="E19" s="21">
        <v>3.2</v>
      </c>
    </row>
    <row r="20" spans="1:5">
      <c r="A20" s="25" t="s">
        <v>45</v>
      </c>
      <c r="B20" s="25" t="s">
        <v>6</v>
      </c>
      <c r="C20" s="25" t="s">
        <v>63</v>
      </c>
      <c r="D20" s="25" t="s">
        <v>66</v>
      </c>
      <c r="E20" s="30">
        <v>5</v>
      </c>
    </row>
    <row r="21" spans="1:5">
      <c r="A21" s="25" t="s">
        <v>45</v>
      </c>
      <c r="B21" s="25" t="s">
        <v>6</v>
      </c>
      <c r="C21" s="25" t="s">
        <v>64</v>
      </c>
      <c r="D21" s="25" t="s">
        <v>20</v>
      </c>
      <c r="E21" s="30">
        <v>3</v>
      </c>
    </row>
    <row r="22" spans="1:5">
      <c r="A22" s="19" t="s">
        <v>45</v>
      </c>
      <c r="B22" s="24" t="s">
        <v>6</v>
      </c>
      <c r="C22" s="24" t="s">
        <v>65</v>
      </c>
      <c r="D22" s="24" t="s">
        <v>7</v>
      </c>
      <c r="E22" s="21">
        <v>5</v>
      </c>
    </row>
    <row r="23" spans="1:5">
      <c r="A23" s="25" t="s">
        <v>29</v>
      </c>
      <c r="B23" s="25" t="s">
        <v>6</v>
      </c>
      <c r="C23" s="25" t="s">
        <v>63</v>
      </c>
      <c r="D23" s="25" t="s">
        <v>20</v>
      </c>
      <c r="E23" s="30">
        <v>2.7</v>
      </c>
    </row>
    <row r="24" spans="1:5">
      <c r="A24" s="19" t="s">
        <v>29</v>
      </c>
      <c r="B24" s="19" t="s">
        <v>6</v>
      </c>
      <c r="C24" s="19" t="s">
        <v>64</v>
      </c>
      <c r="D24" s="19" t="s">
        <v>20</v>
      </c>
      <c r="E24" s="21">
        <v>2.7</v>
      </c>
    </row>
    <row r="25" spans="1:5">
      <c r="A25" s="23" t="s">
        <v>47</v>
      </c>
      <c r="B25" s="23" t="s">
        <v>12</v>
      </c>
      <c r="C25" s="23" t="s">
        <v>65</v>
      </c>
      <c r="D25" s="25"/>
      <c r="E25" s="30">
        <v>0.35</v>
      </c>
    </row>
    <row r="26" spans="1:5">
      <c r="A26" s="24" t="s">
        <v>47</v>
      </c>
      <c r="B26" s="24" t="s">
        <v>34</v>
      </c>
      <c r="C26" s="19"/>
      <c r="D26" s="19"/>
      <c r="E26" s="21">
        <v>2.25</v>
      </c>
    </row>
    <row r="27" spans="1:5">
      <c r="A27" s="33" t="s">
        <v>30</v>
      </c>
      <c r="B27" s="33" t="s">
        <v>6</v>
      </c>
      <c r="C27" s="33"/>
      <c r="D27" s="33" t="s">
        <v>22</v>
      </c>
      <c r="E27" s="34">
        <v>1.5</v>
      </c>
    </row>
    <row r="28" spans="1:5">
      <c r="A28" s="25" t="s">
        <v>28</v>
      </c>
      <c r="B28" s="25" t="s">
        <v>6</v>
      </c>
      <c r="C28" s="25" t="s">
        <v>62</v>
      </c>
      <c r="D28" s="25" t="s">
        <v>7</v>
      </c>
      <c r="E28" s="30">
        <v>2.5</v>
      </c>
    </row>
    <row r="29" spans="1:5">
      <c r="A29" s="23" t="s">
        <v>28</v>
      </c>
      <c r="B29" s="23" t="s">
        <v>6</v>
      </c>
      <c r="C29" s="23" t="s">
        <v>62</v>
      </c>
      <c r="D29" s="23" t="s">
        <v>10</v>
      </c>
      <c r="E29" s="30">
        <v>2.5</v>
      </c>
    </row>
    <row r="30" spans="1:5">
      <c r="A30" s="25"/>
      <c r="B30" s="25"/>
      <c r="C30" s="25"/>
      <c r="D30" s="25"/>
      <c r="E30" s="30"/>
    </row>
    <row r="31" spans="1:5">
      <c r="A31" s="25"/>
      <c r="B31" s="25"/>
      <c r="C31" s="25"/>
      <c r="D31" s="25"/>
    </row>
    <row r="32" spans="1:5">
      <c r="A32" s="25"/>
      <c r="B32" s="25"/>
      <c r="C32" s="25"/>
      <c r="D32" s="25"/>
    </row>
    <row r="34" spans="1:4">
      <c r="A34" s="25"/>
      <c r="B34" s="25"/>
    </row>
    <row r="36" spans="1:4">
      <c r="B36" s="23"/>
      <c r="C36" s="23"/>
      <c r="D36" s="23"/>
    </row>
    <row r="37" spans="1:4">
      <c r="B37" s="23"/>
      <c r="C37" s="23"/>
      <c r="D37" s="23"/>
    </row>
  </sheetData>
  <dataValidations count="5">
    <dataValidation type="list" allowBlank="1" showInputMessage="1" showErrorMessage="1" sqref="A2:A65536 A65538:A131072 A131074:A196608 A196610:A262144 A262146:A327680 A327682:A393216 A393218:A458752 A458754:A524288 A524290:A589824 A589826:A655360 A655362:A720896 A720898:A786432 A786434:A851968 A851970:A917504 A917506:A983040 A983042:A1048576">
      <formula1>CLIENT</formula1>
    </dataValidation>
    <dataValidation type="list" allowBlank="1" showInputMessage="1" showErrorMessage="1" sqref="B2:B65536 B65538:B131072 B131074:B196608 B196610:B262144 B262146:B327680 B327682:B393216 B393218:B458752 B458754:B524288 B524290:B589824 B589826:B655360 B655362:B720896 B720898:B786432 B786434:B851968 B851970:B917504 B917506:B983040 B983042:B1048576">
      <formula1>NATUREPRESTATIONS</formula1>
    </dataValidation>
    <dataValidation type="list" allowBlank="1" showInputMessage="1" showErrorMessage="1" sqref="C2:C65536 C65538:C131072 C131074:C196608 C196610:C262144 C262146:C327680 C327682:C393216 C393218:C458752 C458754:C524288 C524290:C589824 C589826:C655360 C655362:C720896 C720898:C786432 C786434:C851968 C851970:C917504 C917506:C983040 C983042:C1048576">
      <formula1>NATUREPRODUIT</formula1>
    </dataValidation>
    <dataValidation type="list" allowBlank="1" showInputMessage="1" showErrorMessage="1" sqref="D2:D65536 D65538:D131072 D131074:D196608 D196610:D262144 D262146:D327680 D327682:D393216 D393218:D458752 D458754:D524288 D524290:D589824 D589826:D655360 D655362:D720896 D720898:D786432 D786434:D851968 D851970:D917504 D917506:D983040 D983042:D1048576">
      <formula1>DIMENSIONS</formula1>
    </dataValidation>
    <dataValidation type="list" allowBlank="1" showInputMessage="1" showErrorMessage="1" sqref="E2:E65536 E65538:E131072 E131074:E196608 E196610:E262144 E262146:E327680 E327682:E393216 E393218:E458752 E458754:E524288 E524290:E589824 E589826:E655360 E655362:E720896 E720898:E786432 E786434:E851968 E851970:E917504 E917506:E983040 E983042:E1048576">
      <formula1>TARIF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Liste des clients</vt:lpstr>
      <vt:lpstr>Suivi</vt:lpstr>
      <vt:lpstr>Tarif suivant critères</vt:lpstr>
      <vt:lpstr>CLIENT</vt:lpstr>
      <vt:lpstr>DIMENSIONS</vt:lpstr>
      <vt:lpstr>DOMICILE</vt:lpstr>
      <vt:lpstr>NATUREPRESTATIONS</vt:lpstr>
      <vt:lpstr>NATUREPRODUIT</vt:lpstr>
      <vt:lpstr>PRIX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puce</dc:creator>
  <cp:lastModifiedBy>puce</cp:lastModifiedBy>
  <dcterms:created xsi:type="dcterms:W3CDTF">2013-08-11T08:36:14Z</dcterms:created>
  <dcterms:modified xsi:type="dcterms:W3CDTF">2013-08-11T10:04:01Z</dcterms:modified>
</cp:coreProperties>
</file>