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60" windowWidth="28560" windowHeight="12330"/>
  </bookViews>
  <sheets>
    <sheet name="Feuil1" sheetId="1" r:id="rId1"/>
    <sheet name="Feuil2" sheetId="2" r:id="rId2"/>
    <sheet name="Feuil3" sheetId="3" r:id="rId3"/>
  </sheets>
  <definedNames>
    <definedName name="PRODUITFACT" localSheetId="0">Feuil1!$D$14:$F$42</definedName>
  </definedNames>
  <calcPr calcId="125725"/>
</workbook>
</file>

<file path=xl/calcChain.xml><?xml version="1.0" encoding="utf-8"?>
<calcChain xmlns="http://schemas.openxmlformats.org/spreadsheetml/2006/main">
  <c r="O33" i="1"/>
  <c r="P33"/>
  <c r="Q33"/>
  <c r="F5"/>
  <c r="F7"/>
  <c r="F10"/>
  <c r="F11"/>
  <c r="F12"/>
  <c r="F15"/>
  <c r="F16"/>
  <c r="F17"/>
  <c r="G59"/>
  <c r="I42"/>
  <c r="H42"/>
  <c r="I41"/>
  <c r="H41"/>
  <c r="I40"/>
  <c r="H40"/>
  <c r="I39"/>
  <c r="H39"/>
  <c r="I38"/>
  <c r="H38"/>
  <c r="I37"/>
  <c r="H37"/>
  <c r="I36"/>
  <c r="H36"/>
  <c r="I35"/>
  <c r="H35"/>
  <c r="I34"/>
  <c r="H34"/>
  <c r="I33"/>
  <c r="H33"/>
  <c r="I32"/>
  <c r="H32"/>
  <c r="I31"/>
  <c r="H31"/>
  <c r="I30"/>
  <c r="H30"/>
  <c r="G30"/>
  <c r="H18"/>
  <c r="H17"/>
  <c r="H16"/>
  <c r="H15"/>
  <c r="H14"/>
  <c r="H13"/>
  <c r="H12"/>
  <c r="H11"/>
  <c r="H10"/>
  <c r="H9"/>
  <c r="H8"/>
  <c r="H7"/>
  <c r="H6"/>
  <c r="H5"/>
  <c r="G5"/>
  <c r="E68" l="1"/>
  <c r="D68" s="1"/>
  <c r="F68" s="1"/>
  <c r="G68" s="1"/>
  <c r="D66"/>
  <c r="F66" s="1"/>
  <c r="E66"/>
  <c r="E65"/>
  <c r="D65"/>
  <c r="F65" s="1"/>
  <c r="E60"/>
  <c r="D60" s="1"/>
  <c r="F60" s="1"/>
  <c r="E58"/>
  <c r="D58" s="1"/>
  <c r="E56"/>
  <c r="D56"/>
  <c r="E53"/>
  <c r="E49"/>
  <c r="D49" s="1"/>
  <c r="D46"/>
  <c r="F46" s="1"/>
  <c r="G46" s="1"/>
  <c r="E46"/>
  <c r="E44"/>
  <c r="D44" s="1"/>
  <c r="F44" s="1"/>
  <c r="G44" s="1"/>
  <c r="F42"/>
  <c r="E42"/>
  <c r="D42"/>
  <c r="E40"/>
  <c r="D40" s="1"/>
  <c r="F40" s="1"/>
  <c r="E38"/>
  <c r="E37"/>
  <c r="D37"/>
  <c r="D34"/>
  <c r="E34"/>
  <c r="F34" s="1"/>
  <c r="G34" s="1"/>
  <c r="E31"/>
  <c r="D31"/>
  <c r="D30"/>
  <c r="F30" s="1"/>
  <c r="E30"/>
  <c r="E28"/>
  <c r="D28" s="1"/>
  <c r="E27"/>
  <c r="G27" s="1"/>
  <c r="F27"/>
  <c r="D27"/>
  <c r="E26"/>
  <c r="G26" s="1"/>
  <c r="D26"/>
  <c r="F26" s="1"/>
  <c r="E24"/>
  <c r="F24" s="1"/>
  <c r="D24"/>
  <c r="G24" s="1"/>
  <c r="E23"/>
  <c r="G23" s="1"/>
  <c r="D23"/>
  <c r="F23" s="1"/>
  <c r="E22"/>
  <c r="F22" s="1"/>
  <c r="D22"/>
  <c r="G22" s="1"/>
  <c r="E20"/>
  <c r="D20" s="1"/>
  <c r="E19"/>
  <c r="G19" s="1"/>
  <c r="F19"/>
  <c r="D19"/>
  <c r="E17"/>
  <c r="D17" s="1"/>
  <c r="D15"/>
  <c r="E15"/>
  <c r="E12"/>
  <c r="D12"/>
  <c r="E9"/>
  <c r="D9" s="1"/>
  <c r="E7"/>
  <c r="D7" s="1"/>
  <c r="E64"/>
  <c r="D64"/>
  <c r="E63"/>
  <c r="D63" s="1"/>
  <c r="F63" s="1"/>
  <c r="E62"/>
  <c r="E61"/>
  <c r="F61" s="1"/>
  <c r="D61"/>
  <c r="D55"/>
  <c r="F55" s="1"/>
  <c r="G55" s="1"/>
  <c r="E55"/>
  <c r="E51"/>
  <c r="D51"/>
  <c r="F51" s="1"/>
  <c r="G51" s="1"/>
  <c r="E48"/>
  <c r="D48"/>
  <c r="E43"/>
  <c r="D43"/>
  <c r="E41"/>
  <c r="D41" s="1"/>
  <c r="F41" s="1"/>
  <c r="E39"/>
  <c r="E32"/>
  <c r="D32"/>
  <c r="E14"/>
  <c r="E6"/>
  <c r="D57"/>
  <c r="F57" s="1"/>
  <c r="G57" s="1"/>
  <c r="E57"/>
  <c r="E69"/>
  <c r="E11"/>
  <c r="D11" s="1"/>
  <c r="E33"/>
  <c r="D33" s="1"/>
  <c r="E18"/>
  <c r="D18"/>
  <c r="E13"/>
  <c r="D13"/>
  <c r="F59"/>
  <c r="H59" s="1"/>
  <c r="E59"/>
  <c r="D59"/>
  <c r="E54"/>
  <c r="D54" s="1"/>
  <c r="E52"/>
  <c r="D52"/>
  <c r="F52" s="1"/>
  <c r="G52" s="1"/>
  <c r="E45"/>
  <c r="D45" s="1"/>
  <c r="F45" s="1"/>
  <c r="G45" s="1"/>
  <c r="D25"/>
  <c r="G25" s="1"/>
  <c r="E25"/>
  <c r="E47"/>
  <c r="E10"/>
  <c r="D10" s="1"/>
  <c r="E50"/>
  <c r="D50" s="1"/>
  <c r="F50" s="1"/>
  <c r="G50" s="1"/>
  <c r="F43"/>
  <c r="G43"/>
  <c r="E35"/>
  <c r="D35" s="1"/>
  <c r="G29"/>
  <c r="F29"/>
  <c r="E29"/>
  <c r="D29"/>
  <c r="G21"/>
  <c r="F21"/>
  <c r="E21"/>
  <c r="D21"/>
  <c r="E36"/>
  <c r="F31"/>
  <c r="G31"/>
  <c r="D67"/>
  <c r="E67"/>
  <c r="F67" s="1"/>
  <c r="G67" s="1"/>
  <c r="F64"/>
  <c r="G64" s="1"/>
  <c r="E5"/>
  <c r="D5" s="1"/>
  <c r="F48"/>
  <c r="G48"/>
  <c r="F32"/>
  <c r="G32" s="1"/>
  <c r="F18"/>
  <c r="E8"/>
  <c r="D16"/>
  <c r="E16"/>
  <c r="F56"/>
  <c r="G56"/>
  <c r="F37"/>
  <c r="G37"/>
  <c r="D14" l="1"/>
  <c r="F14" s="1"/>
  <c r="F9"/>
  <c r="D6"/>
  <c r="F6" s="1"/>
  <c r="D8"/>
  <c r="F8" s="1"/>
  <c r="G20"/>
  <c r="F20"/>
  <c r="F28"/>
  <c r="G28"/>
  <c r="F69"/>
  <c r="G69" s="1"/>
  <c r="F62"/>
  <c r="H60"/>
  <c r="G60" s="1"/>
  <c r="I60"/>
  <c r="F36"/>
  <c r="G36" s="1"/>
  <c r="F53"/>
  <c r="G53" s="1"/>
  <c r="D36"/>
  <c r="F25"/>
  <c r="D39"/>
  <c r="F39" s="1"/>
  <c r="D38"/>
  <c r="F38" s="1"/>
  <c r="D53"/>
  <c r="F33"/>
  <c r="G33" s="1"/>
  <c r="F35"/>
  <c r="G35" s="1"/>
  <c r="D47"/>
  <c r="F47" s="1"/>
  <c r="G47" s="1"/>
  <c r="F54"/>
  <c r="G54" s="1"/>
  <c r="I59"/>
  <c r="F58"/>
  <c r="D69"/>
  <c r="D62"/>
  <c r="F49"/>
  <c r="G49" s="1"/>
  <c r="I5" l="1"/>
  <c r="L10"/>
  <c r="M10" s="1"/>
  <c r="I58"/>
  <c r="H58"/>
  <c r="G58" s="1"/>
  <c r="I6" l="1"/>
  <c r="G6" s="1"/>
  <c r="I7" l="1"/>
  <c r="I8" s="1"/>
  <c r="I9" s="1"/>
  <c r="G7" l="1"/>
  <c r="I10"/>
  <c r="G8"/>
  <c r="G9"/>
  <c r="G10" l="1"/>
  <c r="I11"/>
  <c r="I12" s="1"/>
  <c r="I13" s="1"/>
  <c r="I14" s="1"/>
  <c r="G11" l="1"/>
  <c r="I15"/>
  <c r="G12"/>
  <c r="G13"/>
  <c r="I16" l="1"/>
  <c r="I17" s="1"/>
  <c r="I18" s="1"/>
  <c r="G15"/>
  <c r="G14"/>
  <c r="G16" l="1"/>
  <c r="G17" l="1"/>
  <c r="G18" l="1"/>
  <c r="L8"/>
  <c r="M8" s="1"/>
</calcChain>
</file>

<file path=xl/sharedStrings.xml><?xml version="1.0" encoding="utf-8"?>
<sst xmlns="http://schemas.openxmlformats.org/spreadsheetml/2006/main" count="152" uniqueCount="90">
  <si>
    <t>RECAP</t>
  </si>
  <si>
    <t>Par 6</t>
  </si>
  <si>
    <t>Par 12</t>
  </si>
  <si>
    <t>Reste</t>
  </si>
  <si>
    <t>Par 1</t>
  </si>
  <si>
    <t>Panaché
par 6</t>
  </si>
  <si>
    <t>Panaché
par 12</t>
  </si>
  <si>
    <t>Tomates</t>
  </si>
  <si>
    <t xml:space="preserve"> Cerise Rouge</t>
  </si>
  <si>
    <t xml:space="preserve"> Cerise Jaune Poire</t>
  </si>
  <si>
    <t xml:space="preserve"> Cerise Ovale</t>
  </si>
  <si>
    <t xml:space="preserve"> Cœur de bœuf</t>
  </si>
  <si>
    <t xml:space="preserve"> Cornue des Andes</t>
  </si>
  <si>
    <t xml:space="preserve"> Marmande</t>
  </si>
  <si>
    <t xml:space="preserve"> Matina</t>
  </si>
  <si>
    <t xml:space="preserve"> Merveille des Marchés</t>
  </si>
  <si>
    <t xml:space="preserve"> Monda Montfavet</t>
  </si>
  <si>
    <t xml:space="preserve"> Money Maker</t>
  </si>
  <si>
    <t xml:space="preserve"> Noire de Crimée</t>
  </si>
  <si>
    <t xml:space="preserve"> Roma</t>
  </si>
  <si>
    <t xml:space="preserve"> Saint Pierre</t>
  </si>
  <si>
    <t xml:space="preserve"> San Marzano</t>
  </si>
  <si>
    <t>Aromates</t>
  </si>
  <si>
    <t xml:space="preserve"> Aneth Officinale</t>
  </si>
  <si>
    <t xml:space="preserve"> Basilic Grand Vert</t>
  </si>
  <si>
    <t xml:space="preserve"> Ciboulette</t>
  </si>
  <si>
    <t xml:space="preserve"> Estragon</t>
  </si>
  <si>
    <t xml:space="preserve"> Menthe Poivrée</t>
  </si>
  <si>
    <t xml:space="preserve"> Persil Frisé Vert</t>
  </si>
  <si>
    <t xml:space="preserve"> Persil Plat Géant d'Italie</t>
  </si>
  <si>
    <t xml:space="preserve"> Rhubarbe</t>
  </si>
  <si>
    <t xml:space="preserve"> Romarin Officinal</t>
  </si>
  <si>
    <t xml:space="preserve"> Sarriette Annuelle</t>
  </si>
  <si>
    <t xml:space="preserve"> Thym</t>
  </si>
  <si>
    <t>Choux</t>
  </si>
  <si>
    <t xml:space="preserve"> Brocoli Calabrais</t>
  </si>
  <si>
    <t xml:space="preserve"> Cabus Blanc Première</t>
  </si>
  <si>
    <t xml:space="preserve"> Cabus Capricorn</t>
  </si>
  <si>
    <t xml:space="preserve"> Choux fleur</t>
  </si>
  <si>
    <t xml:space="preserve"> de Bruxelles Auslese</t>
  </si>
  <si>
    <t xml:space="preserve"> Milan des Vertus</t>
  </si>
  <si>
    <t xml:space="preserve"> Rave Mars</t>
  </si>
  <si>
    <t xml:space="preserve"> Rouge Marner Lagerrot</t>
  </si>
  <si>
    <t>Salades</t>
  </si>
  <si>
    <t xml:space="preserve"> Laitue Feuille de Chêne</t>
  </si>
  <si>
    <t xml:space="preserve"> Laitue Larissa </t>
  </si>
  <si>
    <t xml:space="preserve"> Laitue St Antoine</t>
  </si>
  <si>
    <t xml:space="preserve"> Batavia Carmen</t>
  </si>
  <si>
    <t xml:space="preserve"> Batavia Rouge Grenobloise</t>
  </si>
  <si>
    <t>Cucurbitacées</t>
  </si>
  <si>
    <t xml:space="preserve"> Concombre Marketer</t>
  </si>
  <si>
    <t xml:space="preserve"> Concombre Tanja</t>
  </si>
  <si>
    <t xml:space="preserve"> Concombre Vert Long Maraîcher</t>
  </si>
  <si>
    <t xml:space="preserve"> Cornichon Vert de Paris</t>
  </si>
  <si>
    <t xml:space="preserve"> Courgette Longue Tempra F1</t>
  </si>
  <si>
    <t xml:space="preserve"> Courgette Ronde de Nice</t>
  </si>
  <si>
    <t xml:space="preserve"> Courgette Spaghetti Végétal</t>
  </si>
  <si>
    <t xml:space="preserve"> Melon Charentais</t>
  </si>
  <si>
    <t xml:space="preserve"> Pastèque Crimson Swett</t>
  </si>
  <si>
    <t xml:space="preserve"> Pâtisson Blanc</t>
  </si>
  <si>
    <t xml:space="preserve"> Potimarron Red kuri</t>
  </si>
  <si>
    <t xml:space="preserve"> Potiron Jack O Lantern</t>
  </si>
  <si>
    <t xml:space="preserve"> Potiron Rouge Vif d'Etampes</t>
  </si>
  <si>
    <t>Autres légumes</t>
  </si>
  <si>
    <t xml:space="preserve"> Aubergine Black Beauty</t>
  </si>
  <si>
    <t xml:space="preserve"> Aubergine de Barbentane</t>
  </si>
  <si>
    <t xml:space="preserve"> Betterave Rouge Noire d'Egypte</t>
  </si>
  <si>
    <t xml:space="preserve"> Céleri Branche Tango</t>
  </si>
  <si>
    <t xml:space="preserve"> Céleri Rave</t>
  </si>
  <si>
    <t xml:space="preserve"> Côte de Bettes</t>
  </si>
  <si>
    <t xml:space="preserve"> Fenouil Finale</t>
  </si>
  <si>
    <t xml:space="preserve"> Maïs Doux</t>
  </si>
  <si>
    <t xml:space="preserve"> Piment de Cayenne</t>
  </si>
  <si>
    <t xml:space="preserve"> Poireau Hiver Atlanta</t>
  </si>
  <si>
    <t xml:space="preserve"> Poireau Printemps Zermatt</t>
  </si>
  <si>
    <t xml:space="preserve"> Poivron long Corno Di Toro</t>
  </si>
  <si>
    <t xml:space="preserve"> Poivron Rond Green To Orange</t>
  </si>
  <si>
    <t xml:space="preserve"> Poivron Rond Yolo Wonder</t>
  </si>
  <si>
    <t>somme col. I</t>
  </si>
  <si>
    <t>somme col. F</t>
  </si>
  <si>
    <t>La somme de la colonne I devrait faire 12 car 23 n'est pas divisible par 12</t>
  </si>
  <si>
    <t xml:space="preserve"> Division par 12</t>
  </si>
  <si>
    <t>La somme de la colonne H doit être de 6 car 11 n'est pas divisible par 6</t>
  </si>
  <si>
    <t>Le reste de la colonne I, soit 11 (23-12 =11), doit se reporter en colone H</t>
  </si>
  <si>
    <t>Le reste de la colonne H, soit 5 (11-6=5), doit se reporter dans la colonne G</t>
  </si>
  <si>
    <t>Voilà ce que cela doit donner</t>
  </si>
  <si>
    <t>Panaché par 6</t>
  </si>
  <si>
    <t>Panaché par 12</t>
  </si>
  <si>
    <t xml:space="preserve"> =23</t>
  </si>
  <si>
    <t>Total
vendu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</si>
</sst>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9">
    <font>
      <sz val="11"/>
      <color theme="1"/>
      <name val="Times New Roman"/>
      <family val="2"/>
    </font>
    <font>
      <sz val="10"/>
      <color theme="1"/>
      <name val="Calibri"/>
      <family val="2"/>
      <scheme val="minor"/>
    </font>
    <font>
      <sz val="10"/>
      <color theme="0" tint="-0.499984740745262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0000"/>
      <name val="Arial"/>
      <family val="2"/>
    </font>
    <font>
      <b/>
      <sz val="11"/>
      <color theme="2" tint="-0.499984740745262"/>
      <name val="Calibri"/>
      <family val="2"/>
      <scheme val="minor"/>
    </font>
    <font>
      <b/>
      <sz val="11"/>
      <color theme="2" tint="-0.499984740745262"/>
      <name val="Arial"/>
      <family val="2"/>
    </font>
    <font>
      <b/>
      <sz val="11"/>
      <color theme="3" tint="0.39997558519241921"/>
      <name val="Calibri"/>
      <family val="2"/>
      <scheme val="minor"/>
    </font>
    <font>
      <b/>
      <sz val="11"/>
      <color theme="3" tint="0.39997558519241921"/>
      <name val="Arial"/>
      <family val="2"/>
    </font>
    <font>
      <b/>
      <sz val="11"/>
      <color rgb="FF00B050"/>
      <name val="Calibri"/>
      <family val="2"/>
      <scheme val="minor"/>
    </font>
    <font>
      <b/>
      <sz val="11"/>
      <color rgb="FF00B050"/>
      <name val="Arial"/>
      <family val="2"/>
    </font>
    <font>
      <b/>
      <sz val="11"/>
      <color rgb="FFCC66FF"/>
      <name val="Calibri"/>
      <family val="2"/>
      <scheme val="minor"/>
    </font>
    <font>
      <b/>
      <sz val="11"/>
      <color rgb="FFCC66FF"/>
      <name val="Arial"/>
      <family val="2"/>
    </font>
    <font>
      <b/>
      <sz val="11"/>
      <color rgb="FFE36C0A"/>
      <name val="Calibri"/>
      <family val="2"/>
      <scheme val="minor"/>
    </font>
    <font>
      <b/>
      <sz val="11"/>
      <color rgb="FFE36C0A"/>
      <name val="Arial"/>
      <family val="2"/>
    </font>
    <font>
      <sz val="10"/>
      <color rgb="FF00B0F0"/>
      <name val="Calibri"/>
      <family val="2"/>
      <scheme val="minor"/>
    </font>
    <font>
      <sz val="11"/>
      <color rgb="FF00B0F0"/>
      <name val="Times New Roman"/>
      <family val="2"/>
    </font>
    <font>
      <sz val="11"/>
      <color rgb="FF00B050"/>
      <name val="Times New Roman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 diagonalUp="1"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 style="thin">
        <color auto="1"/>
      </diagonal>
    </border>
    <border diagonalUp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 diagonalUp="1"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 style="thin">
        <color auto="1"/>
      </diagonal>
    </border>
    <border diagonalUp="1">
      <left style="thin">
        <color auto="1"/>
      </left>
      <right style="thin">
        <color auto="1"/>
      </right>
      <top/>
      <bottom style="thin">
        <color auto="1"/>
      </bottom>
      <diagonal style="thin">
        <color auto="1"/>
      </diagonal>
    </border>
    <border>
      <left style="thin">
        <color auto="1"/>
      </left>
      <right style="thin">
        <color auto="1"/>
      </right>
      <top style="thin">
        <color auto="1"/>
      </top>
      <bottom style="double">
        <color indexed="64"/>
      </bottom>
      <diagonal/>
    </border>
    <border diagonalUp="1">
      <left style="thin">
        <color auto="1"/>
      </left>
      <right style="thin">
        <color auto="1"/>
      </right>
      <top style="thin">
        <color auto="1"/>
      </top>
      <bottom style="double">
        <color indexed="64"/>
      </bottom>
      <diagonal style="thin">
        <color auto="1"/>
      </diagonal>
    </border>
    <border>
      <left style="thin">
        <color auto="1"/>
      </left>
      <right style="thin">
        <color auto="1"/>
      </right>
      <top style="double">
        <color indexed="64"/>
      </top>
      <bottom style="double">
        <color indexed="64"/>
      </bottom>
      <diagonal/>
    </border>
    <border diagonalUp="1">
      <left style="thin">
        <color auto="1"/>
      </left>
      <right style="thin">
        <color auto="1"/>
      </right>
      <top style="double">
        <color indexed="64"/>
      </top>
      <bottom style="double">
        <color indexed="64"/>
      </bottom>
      <diagonal style="thin">
        <color auto="1"/>
      </diagonal>
    </border>
    <border>
      <left style="thin">
        <color auto="1"/>
      </left>
      <right style="thin">
        <color auto="1"/>
      </right>
      <top/>
      <bottom style="double">
        <color indexed="64"/>
      </bottom>
      <diagonal/>
    </border>
    <border diagonalUp="1">
      <left style="thin">
        <color auto="1"/>
      </left>
      <right style="thin">
        <color auto="1"/>
      </right>
      <top/>
      <bottom style="double">
        <color indexed="64"/>
      </bottom>
      <diagonal style="thin">
        <color auto="1"/>
      </diagonal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64" fontId="4" fillId="0" borderId="1" xfId="0" applyNumberFormat="1" applyFont="1" applyFill="1" applyBorder="1" applyAlignment="1">
      <alignment vertical="center"/>
    </xf>
    <xf numFmtId="0" fontId="5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4" fontId="4" fillId="0" borderId="3" xfId="0" applyNumberFormat="1" applyFont="1" applyFill="1" applyBorder="1" applyAlignment="1">
      <alignment vertical="center"/>
    </xf>
    <xf numFmtId="0" fontId="5" fillId="0" borderId="3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center" vertical="center"/>
    </xf>
    <xf numFmtId="164" fontId="6" fillId="0" borderId="2" xfId="0" applyNumberFormat="1" applyFont="1" applyFill="1" applyBorder="1" applyAlignment="1">
      <alignment vertical="center"/>
    </xf>
    <xf numFmtId="0" fontId="7" fillId="0" borderId="2" xfId="0" applyFont="1" applyBorder="1" applyAlignment="1">
      <alignment horizontal="left" vertical="center" wrapText="1"/>
    </xf>
    <xf numFmtId="0" fontId="1" fillId="0" borderId="4" xfId="0" applyFont="1" applyBorder="1" applyAlignment="1">
      <alignment horizontal="center" vertical="center"/>
    </xf>
    <xf numFmtId="164" fontId="6" fillId="0" borderId="1" xfId="0" applyNumberFormat="1" applyFont="1" applyFill="1" applyBorder="1" applyAlignment="1">
      <alignment vertical="center"/>
    </xf>
    <xf numFmtId="0" fontId="7" fillId="0" borderId="1" xfId="0" applyFont="1" applyBorder="1" applyAlignment="1">
      <alignment horizontal="left" vertical="center" wrapText="1"/>
    </xf>
    <xf numFmtId="0" fontId="1" fillId="0" borderId="5" xfId="0" applyFont="1" applyBorder="1" applyAlignment="1">
      <alignment horizontal="center" vertical="center"/>
    </xf>
    <xf numFmtId="164" fontId="6" fillId="0" borderId="3" xfId="0" applyNumberFormat="1" applyFont="1" applyFill="1" applyBorder="1" applyAlignment="1">
      <alignment vertical="center"/>
    </xf>
    <xf numFmtId="0" fontId="7" fillId="0" borderId="3" xfId="0" applyFont="1" applyBorder="1" applyAlignment="1">
      <alignment horizontal="left" vertical="center" wrapText="1"/>
    </xf>
    <xf numFmtId="0" fontId="1" fillId="0" borderId="6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8" fillId="0" borderId="2" xfId="0" applyNumberFormat="1" applyFont="1" applyFill="1" applyBorder="1" applyAlignment="1">
      <alignment vertical="center"/>
    </xf>
    <xf numFmtId="0" fontId="9" fillId="0" borderId="2" xfId="0" applyFont="1" applyBorder="1" applyAlignment="1">
      <alignment horizontal="left" vertical="center" wrapText="1"/>
    </xf>
    <xf numFmtId="164" fontId="8" fillId="0" borderId="1" xfId="0" applyNumberFormat="1" applyFont="1" applyFill="1" applyBorder="1" applyAlignment="1">
      <alignment vertical="center"/>
    </xf>
    <xf numFmtId="0" fontId="9" fillId="0" borderId="1" xfId="0" applyFont="1" applyBorder="1" applyAlignment="1">
      <alignment horizontal="left" vertical="center" wrapText="1"/>
    </xf>
    <xf numFmtId="164" fontId="8" fillId="0" borderId="3" xfId="0" applyNumberFormat="1" applyFont="1" applyFill="1" applyBorder="1" applyAlignment="1">
      <alignment vertical="center"/>
    </xf>
    <xf numFmtId="0" fontId="9" fillId="0" borderId="3" xfId="0" applyFont="1" applyBorder="1" applyAlignment="1">
      <alignment horizontal="left" vertical="center" wrapText="1"/>
    </xf>
    <xf numFmtId="164" fontId="10" fillId="0" borderId="2" xfId="0" applyNumberFormat="1" applyFont="1" applyFill="1" applyBorder="1" applyAlignment="1">
      <alignment vertical="center"/>
    </xf>
    <xf numFmtId="0" fontId="11" fillId="0" borderId="2" xfId="0" applyFont="1" applyBorder="1" applyAlignment="1">
      <alignment horizontal="left" vertical="center" wrapText="1"/>
    </xf>
    <xf numFmtId="164" fontId="10" fillId="0" borderId="1" xfId="0" applyNumberFormat="1" applyFont="1" applyFill="1" applyBorder="1" applyAlignment="1">
      <alignment vertical="center"/>
    </xf>
    <xf numFmtId="0" fontId="11" fillId="0" borderId="1" xfId="0" applyFont="1" applyBorder="1" applyAlignment="1">
      <alignment horizontal="left" vertical="center" wrapText="1"/>
    </xf>
    <xf numFmtId="164" fontId="10" fillId="0" borderId="3" xfId="0" applyNumberFormat="1" applyFont="1" applyFill="1" applyBorder="1" applyAlignment="1">
      <alignment vertical="center"/>
    </xf>
    <xf numFmtId="0" fontId="11" fillId="0" borderId="3" xfId="0" applyFont="1" applyBorder="1" applyAlignment="1">
      <alignment horizontal="left" vertical="center" wrapText="1"/>
    </xf>
    <xf numFmtId="164" fontId="12" fillId="0" borderId="2" xfId="0" applyNumberFormat="1" applyFont="1" applyFill="1" applyBorder="1" applyAlignment="1">
      <alignment vertical="center"/>
    </xf>
    <xf numFmtId="0" fontId="13" fillId="0" borderId="2" xfId="0" applyFont="1" applyBorder="1" applyAlignment="1">
      <alignment horizontal="left" vertical="center" wrapText="1"/>
    </xf>
    <xf numFmtId="164" fontId="12" fillId="0" borderId="1" xfId="0" applyNumberFormat="1" applyFont="1" applyFill="1" applyBorder="1" applyAlignment="1">
      <alignment vertical="center"/>
    </xf>
    <xf numFmtId="0" fontId="13" fillId="0" borderId="1" xfId="0" applyFont="1" applyBorder="1" applyAlignment="1">
      <alignment horizontal="left" vertical="center" wrapText="1"/>
    </xf>
    <xf numFmtId="164" fontId="12" fillId="0" borderId="3" xfId="0" applyNumberFormat="1" applyFont="1" applyFill="1" applyBorder="1" applyAlignment="1">
      <alignment vertical="center"/>
    </xf>
    <xf numFmtId="0" fontId="13" fillId="0" borderId="3" xfId="0" applyFont="1" applyBorder="1" applyAlignment="1">
      <alignment horizontal="left" vertical="center" wrapText="1"/>
    </xf>
    <xf numFmtId="164" fontId="14" fillId="0" borderId="2" xfId="0" applyNumberFormat="1" applyFont="1" applyFill="1" applyBorder="1" applyAlignment="1">
      <alignment vertical="center"/>
    </xf>
    <xf numFmtId="0" fontId="15" fillId="0" borderId="2" xfId="0" applyFont="1" applyBorder="1" applyAlignment="1">
      <alignment horizontal="left" vertical="center" wrapText="1"/>
    </xf>
    <xf numFmtId="0" fontId="1" fillId="0" borderId="7" xfId="0" applyFont="1" applyBorder="1" applyAlignment="1">
      <alignment horizontal="center" vertical="center"/>
    </xf>
    <xf numFmtId="164" fontId="14" fillId="0" borderId="1" xfId="0" applyNumberFormat="1" applyFont="1" applyFill="1" applyBorder="1" applyAlignment="1">
      <alignment vertical="center"/>
    </xf>
    <xf numFmtId="0" fontId="15" fillId="0" borderId="8" xfId="0" applyFont="1" applyBorder="1" applyAlignment="1">
      <alignment horizontal="left" vertical="center" wrapText="1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5" fillId="0" borderId="10" xfId="0" applyFont="1" applyBorder="1" applyAlignment="1">
      <alignment horizontal="left" vertical="center" wrapText="1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5" fillId="0" borderId="1" xfId="0" applyFont="1" applyBorder="1" applyAlignment="1">
      <alignment horizontal="left" vertical="center" wrapText="1"/>
    </xf>
    <xf numFmtId="0" fontId="15" fillId="0" borderId="12" xfId="0" applyFont="1" applyBorder="1" applyAlignment="1">
      <alignment horizontal="left" vertical="center" wrapText="1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164" fontId="14" fillId="0" borderId="3" xfId="0" applyNumberFormat="1" applyFont="1" applyFill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NumberFormat="1"/>
    <xf numFmtId="0" fontId="0" fillId="0" borderId="14" xfId="0" applyBorder="1"/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0" xfId="0" applyBorder="1"/>
    <xf numFmtId="0" fontId="0" fillId="0" borderId="18" xfId="0" applyBorder="1"/>
    <xf numFmtId="0" fontId="2" fillId="0" borderId="17" xfId="0" applyFont="1" applyBorder="1" applyAlignment="1">
      <alignment horizontal="center" vertical="center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16" fillId="0" borderId="17" xfId="0" applyFont="1" applyBorder="1" applyAlignment="1">
      <alignment horizontal="center" vertical="center"/>
    </xf>
    <xf numFmtId="0" fontId="17" fillId="0" borderId="0" xfId="0" applyFont="1" applyAlignment="1">
      <alignment horizontal="center"/>
    </xf>
    <xf numFmtId="0" fontId="18" fillId="0" borderId="22" xfId="0" applyFont="1" applyBorder="1"/>
    <xf numFmtId="0" fontId="18" fillId="0" borderId="0" xfId="0" applyFont="1" applyFill="1" applyBorder="1"/>
    <xf numFmtId="0" fontId="18" fillId="0" borderId="0" xfId="0" applyFont="1"/>
    <xf numFmtId="0" fontId="18" fillId="0" borderId="0" xfId="0" applyFont="1" applyAlignment="1">
      <alignment horizontal="center"/>
    </xf>
    <xf numFmtId="0" fontId="2" fillId="0" borderId="0" xfId="0" applyFont="1" applyAlignment="1">
      <alignment horizontal="center" vertical="center" wrapText="1"/>
    </xf>
  </cellXfs>
  <cellStyles count="1">
    <cellStyle name="Normal" xfId="0" builtinId="0"/>
  </cellStyles>
  <dxfs count="13">
    <dxf>
      <font>
        <b/>
        <i val="0"/>
        <color auto="1"/>
      </font>
      <fill>
        <patternFill>
          <bgColor theme="3" tint="0.79998168889431442"/>
        </patternFill>
      </fill>
    </dxf>
    <dxf>
      <font>
        <b/>
        <i val="0"/>
        <color auto="1"/>
      </font>
      <fill>
        <patternFill>
          <bgColor theme="3" tint="0.79998168889431442"/>
        </patternFill>
      </fill>
    </dxf>
    <dxf>
      <font>
        <b/>
        <i val="0"/>
        <color auto="1"/>
      </font>
      <fill>
        <patternFill>
          <bgColor theme="3" tint="0.79998168889431442"/>
        </patternFill>
      </fill>
    </dxf>
    <dxf>
      <font>
        <b/>
        <i val="0"/>
        <color auto="1"/>
      </font>
      <fill>
        <patternFill>
          <bgColor theme="3" tint="0.79998168889431442"/>
        </patternFill>
      </fill>
    </dxf>
    <dxf>
      <font>
        <b/>
        <i val="0"/>
        <color auto="1"/>
      </font>
      <fill>
        <patternFill>
          <bgColor theme="3" tint="0.79998168889431442"/>
        </patternFill>
      </fill>
    </dxf>
    <dxf>
      <font>
        <b/>
        <i val="0"/>
        <color auto="1"/>
      </font>
      <fill>
        <patternFill>
          <bgColor theme="3" tint="0.79998168889431442"/>
        </patternFill>
      </fill>
    </dxf>
    <dxf>
      <font>
        <b/>
        <i val="0"/>
        <color auto="1"/>
      </font>
      <fill>
        <patternFill>
          <bgColor theme="3" tint="0.79998168889431442"/>
        </patternFill>
      </fill>
    </dxf>
    <dxf>
      <fill>
        <patternFill>
          <bgColor rgb="FFEBF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EBF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EBF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87"/>
  <sheetViews>
    <sheetView tabSelected="1" workbookViewId="0">
      <selection activeCell="K16" sqref="K16"/>
    </sheetView>
  </sheetViews>
  <sheetFormatPr baseColWidth="10" defaultRowHeight="15"/>
  <cols>
    <col min="1" max="1" width="11.42578125" style="2"/>
    <col min="2" max="2" width="36.140625" style="3" customWidth="1"/>
    <col min="3" max="3" width="6.140625" style="4" customWidth="1"/>
    <col min="4" max="5" width="11.42578125" style="2"/>
    <col min="6" max="6" width="6.5703125" style="4" customWidth="1"/>
    <col min="7" max="7" width="11.42578125" style="4"/>
    <col min="8" max="9" width="11.42578125" style="4" customWidth="1"/>
    <col min="11" max="11" width="12.85546875" customWidth="1"/>
    <col min="12" max="12" width="6" customWidth="1"/>
    <col min="13" max="13" width="15.5703125" customWidth="1"/>
    <col min="16" max="16" width="12" customWidth="1"/>
    <col min="17" max="17" width="14.85546875" customWidth="1"/>
  </cols>
  <sheetData>
    <row r="1" spans="1:18">
      <c r="A1" s="1" t="s">
        <v>0</v>
      </c>
      <c r="B1" s="1"/>
      <c r="C1" s="1"/>
      <c r="D1" s="1"/>
      <c r="E1" s="1"/>
      <c r="F1" s="1"/>
      <c r="G1" s="1"/>
      <c r="H1" s="1"/>
      <c r="I1" s="1"/>
    </row>
    <row r="2" spans="1:18">
      <c r="A2" s="1"/>
      <c r="B2" s="1"/>
      <c r="C2" s="1"/>
      <c r="D2" s="1"/>
      <c r="E2" s="1"/>
      <c r="F2" s="1"/>
      <c r="G2" s="1"/>
      <c r="H2" s="1"/>
      <c r="I2" s="1"/>
    </row>
    <row r="4" spans="1:18" ht="25.5">
      <c r="C4" s="80" t="s">
        <v>89</v>
      </c>
      <c r="D4" s="6" t="s">
        <v>1</v>
      </c>
      <c r="E4" s="6" t="s">
        <v>2</v>
      </c>
      <c r="F4" s="5" t="s">
        <v>3</v>
      </c>
      <c r="G4" s="6" t="s">
        <v>4</v>
      </c>
      <c r="H4" s="7" t="s">
        <v>5</v>
      </c>
      <c r="I4" s="7" t="s">
        <v>6</v>
      </c>
    </row>
    <row r="5" spans="1:18" ht="15" customHeight="1">
      <c r="A5" s="8" t="s">
        <v>7</v>
      </c>
      <c r="B5" s="9" t="s">
        <v>8</v>
      </c>
      <c r="C5" s="5">
        <v>17</v>
      </c>
      <c r="D5" s="10">
        <f>INT((C5-(E5*12))/6)</f>
        <v>0</v>
      </c>
      <c r="E5" s="10">
        <f>INT((C5/12))</f>
        <v>1</v>
      </c>
      <c r="F5" s="5">
        <f t="shared" ref="F5:F17" si="0">C5-(E5*12)-(D5*6)</f>
        <v>5</v>
      </c>
      <c r="G5" s="11">
        <f>IF(SUM($Y$5:$Y$18)+SUM($X$5:$X$18)-SUM($V$5:$V$18)&lt;6,0,IF(AND(F5&gt;0,SUM($Y$5:$Y$18)+SUM($X$5:$X$18)-SUM($V$5:$V$18)&lt;6),SUM($Y$5:$Y$18)+SUM($X$5:$X$18)-SUM($V$5:$V$18)))</f>
        <v>0</v>
      </c>
      <c r="H5" s="11">
        <f>IF(SUM($V$5:$V$18)&lt;6,$V$5,$V$5)</f>
        <v>0</v>
      </c>
      <c r="I5" s="11">
        <f>IF(SUM($F$5:$F$18)&lt;12,0,IF(MOD(SUM($F$5:$F$18),12)=0,F5,F5))</f>
        <v>5</v>
      </c>
    </row>
    <row r="6" spans="1:18" ht="15" customHeight="1">
      <c r="A6" s="8" t="s">
        <v>7</v>
      </c>
      <c r="B6" s="9" t="s">
        <v>9</v>
      </c>
      <c r="C6" s="5">
        <v>16</v>
      </c>
      <c r="D6" s="10">
        <f>INT((C6-(E6*12))/6)</f>
        <v>0</v>
      </c>
      <c r="E6" s="10">
        <f t="shared" ref="E6:E69" si="1">INT((C6/12))</f>
        <v>1</v>
      </c>
      <c r="F6" s="5">
        <f t="shared" si="0"/>
        <v>4</v>
      </c>
      <c r="G6" s="10">
        <f>IF(AND(SUM($Y$5:$Y$18)+SUM($X$5:$X$18)-SUM($V$5:$V$18)&lt;6,SUM(H6:I6)&lt;&gt;F6),-(SUM($Y$5:$Y$18)+SUM($X$5:$X$18)+SUM($W$5)-SUM($V$5:$V$18)),0)</f>
        <v>0</v>
      </c>
      <c r="H6" s="10">
        <f>IF((SUM($Y$5:$Y$18)-SUM($V$5:$V$18))&lt;6,0,IF((H5+F6)&lt;6,F6,6-(SUM($X$5))))</f>
        <v>0</v>
      </c>
      <c r="I6" s="10">
        <f>IF(SUM($F$5:$F$18)&lt;12,0,IF(MOD(SUM($F$5:$F$18),12)=0,F6,IF(MOD(SUM($I$5:I5)+F6,12)=0,F6,IF(SUM($I$5,I5)+F6&lt;SUM($F$5:$F$18),F6,MOD((SUM($I$5:I5)+F6)-SUM($F$5:$F$18),12)))))</f>
        <v>4</v>
      </c>
    </row>
    <row r="7" spans="1:18" ht="15" customHeight="1">
      <c r="A7" s="8" t="s">
        <v>7</v>
      </c>
      <c r="B7" s="9" t="s">
        <v>10</v>
      </c>
      <c r="C7" s="5">
        <v>17</v>
      </c>
      <c r="D7" s="10">
        <f>INT((C7-(E7*12))/6)</f>
        <v>0</v>
      </c>
      <c r="E7" s="10">
        <f t="shared" si="1"/>
        <v>1</v>
      </c>
      <c r="F7" s="5">
        <f t="shared" si="0"/>
        <v>5</v>
      </c>
      <c r="G7" s="10">
        <f>IF(AND(SUM($Y$5:$Y$18)+SUM($X$5:$X$18)-SUM($V$5:$V$18)&lt;6,SUM(H7:I7)&lt;&gt;F7),-(SUM($Y$5:$Y$18)+SUM($X$5:$X$18)+SUM($W$5)-SUM($V$5:$V$18)),0)</f>
        <v>0</v>
      </c>
      <c r="H7" s="10">
        <f>IF((SUM($Y$5:$Y$18)-SUM($V$5:$V$18))&lt;6,0,IF((H6+F7)&lt;6,F7,6-(SUM($X$5))))</f>
        <v>0</v>
      </c>
      <c r="I7" s="10">
        <f>IF(SUM($F$5:$F$18)&lt;12,0,IF(MOD(SUM($F$5:$F$18),12)=0,F7,IF(MOD(SUM($I$5:I6)+F7,12)=0,F7,IF(SUM($I$5,I6)+F7&lt;SUM($F$5:$F$18),F7,MOD((SUM($I$5:I6)+F7)-SUM($F$5:$F$18),12)))))</f>
        <v>5</v>
      </c>
      <c r="M7" t="s">
        <v>81</v>
      </c>
    </row>
    <row r="8" spans="1:18" ht="15" customHeight="1">
      <c r="A8" s="8" t="s">
        <v>7</v>
      </c>
      <c r="B8" s="9" t="s">
        <v>11</v>
      </c>
      <c r="C8" s="5">
        <v>23</v>
      </c>
      <c r="D8" s="10">
        <f>INT((C8-(E8*12))/6)</f>
        <v>1</v>
      </c>
      <c r="E8" s="10">
        <f t="shared" si="1"/>
        <v>1</v>
      </c>
      <c r="F8" s="5">
        <f t="shared" si="0"/>
        <v>5</v>
      </c>
      <c r="G8" s="10">
        <f>IF(AND(SUM($Y$5:$Y$18)+SUM($X$5:$X$18)-SUM($V$5:$V$18)&lt;6,SUM(H8:I8)&lt;&gt;F8),-(SUM($Y$5:$Y$18)+SUM($X$5:$X$18)+SUM($W$5)-SUM($V$5:$V$18)),0)</f>
        <v>0</v>
      </c>
      <c r="H8" s="10">
        <f>IF((SUM($Y$5:$Y$18)-SUM($V$5:$V$18))&lt;6,0,IF((H7+F8)&lt;6,F8,6-(SUM($X$5))))</f>
        <v>0</v>
      </c>
      <c r="I8" s="10">
        <f>IF(SUM($F$5:$F$18)&lt;12,0,IF(MOD(SUM($F$5:$F$18),12)=0,F8,IF(MOD(SUM($I$5:I7)+F8,12)=0,F8,IF(SUM($I$5,I7)+F8&lt;SUM($F$5:$F$18),F8,MOD((SUM($I$5:I7)+F8)-SUM($F$5:$F$18),12)))))</f>
        <v>5</v>
      </c>
      <c r="K8" t="s">
        <v>78</v>
      </c>
      <c r="L8">
        <f>SUM(I5:I18)</f>
        <v>23</v>
      </c>
      <c r="M8">
        <f>L8/12</f>
        <v>1.9166666666666667</v>
      </c>
      <c r="O8" t="s">
        <v>80</v>
      </c>
    </row>
    <row r="9" spans="1:18" ht="15" customHeight="1">
      <c r="A9" s="8" t="s">
        <v>7</v>
      </c>
      <c r="B9" s="9" t="s">
        <v>12</v>
      </c>
      <c r="C9" s="5">
        <v>0</v>
      </c>
      <c r="D9" s="10">
        <f>INT((C9-(E9*12))/6)</f>
        <v>0</v>
      </c>
      <c r="E9" s="10">
        <f t="shared" si="1"/>
        <v>0</v>
      </c>
      <c r="F9" s="5">
        <f t="shared" si="0"/>
        <v>0</v>
      </c>
      <c r="G9" s="10">
        <f>IF(AND(SUM($Y$5:$Y$18)+SUM($X$5:$X$18)-SUM($V$5:$V$18)&lt;6,SUM(H9:I9)&lt;&gt;F9),-(SUM($Y$5:$Y$18)+SUM($X$5:$X$18)+SUM($W$5)-SUM($V$5:$V$18)),0)</f>
        <v>0</v>
      </c>
      <c r="H9" s="10">
        <f>IF((SUM($Y$5:$Y$18)-SUM($V$5:$V$18))&lt;6,0,IF((H8+F9)&lt;6,F9,6-(SUM($X$5))))</f>
        <v>0</v>
      </c>
      <c r="I9" s="10">
        <f>IF(SUM($F$5:$F$18)&lt;12,0,IF(MOD(SUM($F$5:$F$18),12)=0,F9,IF(MOD(SUM($I$5:I8)+F9,12)=0,F9,IF(SUM($I$5,I8)+F9&lt;SUM($F$5:$F$18),F9,MOD((SUM($I$5:I8)+F9)-SUM($F$5:$F$18),12)))))</f>
        <v>0</v>
      </c>
      <c r="O9" t="s">
        <v>83</v>
      </c>
    </row>
    <row r="10" spans="1:18" ht="15" customHeight="1">
      <c r="A10" s="8" t="s">
        <v>7</v>
      </c>
      <c r="B10" s="9" t="s">
        <v>13</v>
      </c>
      <c r="C10" s="5">
        <v>0</v>
      </c>
      <c r="D10" s="10">
        <f>INT((C10-(E10*12))/6)</f>
        <v>0</v>
      </c>
      <c r="E10" s="10">
        <f t="shared" si="1"/>
        <v>0</v>
      </c>
      <c r="F10" s="5">
        <f t="shared" si="0"/>
        <v>0</v>
      </c>
      <c r="G10" s="10">
        <f>IF(AND(SUM($Y$5:$Y$18)+SUM($X$5:$X$18)-SUM($V$5:$V$18)&lt;6,SUM(H10:I10)&lt;&gt;F10),-(SUM($Y$5:$Y$18)+SUM($X$5:$X$18)+SUM($W$5)-SUM($V$5:$V$18)),0)</f>
        <v>0</v>
      </c>
      <c r="H10" s="10">
        <f>IF((SUM($Y$5:$Y$18)-SUM($V$5:$V$18))&lt;6,0,IF((H9+F10)&lt;6,F10,6-(SUM($X$5))))</f>
        <v>0</v>
      </c>
      <c r="I10" s="10">
        <f>IF(SUM($F$5:$F$18)&lt;12,0,IF(MOD(SUM($F$5:$F$18),12)=0,F10,IF(MOD(SUM($I$5:I9)+F10,12)=0,F10,IF(SUM($I$5,I9)+F10&lt;SUM($F$5:$F$18),F10,MOD((SUM($I$5:I9)+F10)-SUM($F$5:$F$18),12)))))</f>
        <v>0</v>
      </c>
      <c r="K10" t="s">
        <v>79</v>
      </c>
      <c r="L10">
        <f>SUM(F5:F18)</f>
        <v>23</v>
      </c>
      <c r="M10">
        <f>L10/12</f>
        <v>1.9166666666666667</v>
      </c>
      <c r="O10" t="s">
        <v>82</v>
      </c>
    </row>
    <row r="11" spans="1:18" ht="15" customHeight="1">
      <c r="A11" s="8" t="s">
        <v>7</v>
      </c>
      <c r="B11" s="9" t="s">
        <v>14</v>
      </c>
      <c r="C11" s="5">
        <v>0</v>
      </c>
      <c r="D11" s="10">
        <f>INT((C11-(E11*12))/6)</f>
        <v>0</v>
      </c>
      <c r="E11" s="10">
        <f t="shared" si="1"/>
        <v>0</v>
      </c>
      <c r="F11" s="5">
        <f t="shared" si="0"/>
        <v>0</v>
      </c>
      <c r="G11" s="10">
        <f>IF(AND(SUM($Y$5:$Y$18)+SUM($X$5:$X$18)-SUM($V$5:$V$18)&lt;6,SUM(H11:I11)&lt;&gt;F11),-(SUM($Y$5:$Y$18)+SUM($X$5:$X$18)+SUM($W$5)-SUM($V$5:$V$18)),0)</f>
        <v>0</v>
      </c>
      <c r="H11" s="10">
        <f>IF((SUM($Y$5:$Y$18)-SUM($V$5:$V$18))&lt;6,0,IF((H10+F11)&lt;6,F11,6-(SUM($X$5))))</f>
        <v>0</v>
      </c>
      <c r="I11" s="10">
        <f>IF(SUM($F$5:$F$18)&lt;12,0,IF(MOD(SUM($F$5:$F$18),12)=0,F11,IF(MOD(SUM($I$5:I10)+F11,12)=0,F11,IF(SUM($I$5,I10)+F11&lt;SUM($F$5:$F$18),F11,MOD((SUM($I$5:I10)+F11)-SUM($F$5:$F$18),12)))))</f>
        <v>0</v>
      </c>
      <c r="O11" t="s">
        <v>84</v>
      </c>
    </row>
    <row r="12" spans="1:18" ht="15" customHeight="1">
      <c r="A12" s="8" t="s">
        <v>7</v>
      </c>
      <c r="B12" s="9" t="s">
        <v>15</v>
      </c>
      <c r="C12" s="5">
        <v>0</v>
      </c>
      <c r="D12" s="10">
        <f>INT((C12-(E12*12))/6)</f>
        <v>0</v>
      </c>
      <c r="E12" s="10">
        <f t="shared" si="1"/>
        <v>0</v>
      </c>
      <c r="F12" s="5">
        <f t="shared" si="0"/>
        <v>0</v>
      </c>
      <c r="G12" s="10">
        <f>IF(AND(SUM($Y$5:$Y$18)+SUM($X$5:$X$18)-SUM($V$5:$V$18)&lt;6,SUM(H12:I12)&lt;&gt;F12),-(SUM($Y$5:$Y$18)+SUM($X$5:$X$18)+SUM($W$5)-SUM($V$5:$V$18)),0)</f>
        <v>0</v>
      </c>
      <c r="H12" s="10">
        <f>IF((SUM($Y$5:$Y$18)-SUM($V$5:$V$18))&lt;6,0,IF((H11+F12)&lt;6,F12,6-(SUM($X$5))))</f>
        <v>0</v>
      </c>
      <c r="I12" s="10">
        <f>IF(SUM($F$5:$F$18)&lt;12,0,IF(MOD(SUM($F$5:$F$18),12)=0,F12,IF(MOD(SUM($I$5:I11)+F12,12)=0,F12,IF(SUM($I$5,I11)+F12&lt;SUM($F$5:$F$18),F12,MOD((SUM($I$5:I11)+F12)-SUM($F$5:$F$18),12)))))</f>
        <v>0</v>
      </c>
    </row>
    <row r="13" spans="1:18" ht="15" customHeight="1">
      <c r="A13" s="8" t="s">
        <v>7</v>
      </c>
      <c r="B13" s="9" t="s">
        <v>16</v>
      </c>
      <c r="C13" s="5">
        <v>0</v>
      </c>
      <c r="D13" s="10">
        <f>INT((C13-(E13*12))/6)</f>
        <v>0</v>
      </c>
      <c r="E13" s="10">
        <f t="shared" si="1"/>
        <v>0</v>
      </c>
      <c r="F13" s="5">
        <v>0</v>
      </c>
      <c r="G13" s="10">
        <f>IF(AND(SUM($Y$5:$Y$18)+SUM($X$5:$X$18)-SUM($V$5:$V$18)&lt;6,SUM(H13:I13)&lt;&gt;F13),-(SUM($Y$5:$Y$18)+SUM($X$5:$X$18)+SUM($W$5)-SUM($V$5:$V$18)),0)</f>
        <v>0</v>
      </c>
      <c r="H13" s="10">
        <f>IF((SUM($Y$5:$Y$18)-SUM($V$5:$V$18))&lt;6,0,IF((H12+F13)&lt;6,F13,6-(SUM($X$5))))</f>
        <v>0</v>
      </c>
      <c r="I13" s="10">
        <f>IF(SUM($F$5:$F$18)&lt;12,0,IF(MOD(SUM($F$5:$F$18),12)=0,F13,IF(MOD(SUM($I$5:I12)+F13,12)=0,F13,IF(SUM($I$5,I12)+F13&lt;SUM($F$5:$F$18),F13,MOD((SUM($I$5:I12)+F13)-SUM($F$5:$F$18),12)))))</f>
        <v>0</v>
      </c>
    </row>
    <row r="14" spans="1:18" ht="15" customHeight="1">
      <c r="A14" s="8" t="s">
        <v>7</v>
      </c>
      <c r="B14" s="9" t="s">
        <v>17</v>
      </c>
      <c r="C14" s="5">
        <v>10</v>
      </c>
      <c r="D14" s="10">
        <f>INT((C14-(E14*12))/6)</f>
        <v>1</v>
      </c>
      <c r="E14" s="10">
        <f t="shared" si="1"/>
        <v>0</v>
      </c>
      <c r="F14" s="5">
        <f t="shared" si="0"/>
        <v>4</v>
      </c>
      <c r="G14" s="10">
        <f>IF(AND(SUM($Y$5:$Y$18)+SUM($X$5:$X$18)-SUM($V$5:$V$18)&lt;6,SUM(H14:I14)&lt;&gt;F14),-(SUM($Y$5:$Y$18)+SUM($X$5:$X$18)+SUM($W$5)-SUM($V$5:$V$18)),0)</f>
        <v>0</v>
      </c>
      <c r="H14" s="10">
        <f>IF((SUM($Y$5:$Y$18)-SUM($V$5:$V$18))&lt;6,0,IF((H13+F14)&lt;6,F14,6-(SUM($X$5))))</f>
        <v>0</v>
      </c>
      <c r="I14" s="10">
        <f>IF(SUM($F$5:$F$18)&lt;12,0,IF(MOD(SUM($F$5:$F$18),12)=0,F14,IF(MOD(SUM($I$5:I13)+F14,12)=0,F14,IF(SUM($I$5,I13)+F14&lt;SUM($F$5:$F$18),F14,MOD((SUM($I$5:I13)+F14)-SUM($F$5:$F$18),12)))))</f>
        <v>4</v>
      </c>
    </row>
    <row r="15" spans="1:18" ht="15" customHeight="1">
      <c r="A15" s="8" t="s">
        <v>7</v>
      </c>
      <c r="B15" s="9" t="s">
        <v>18</v>
      </c>
      <c r="C15" s="5">
        <v>0</v>
      </c>
      <c r="D15" s="10">
        <f>INT((C15-(E15*12))/6)</f>
        <v>0</v>
      </c>
      <c r="E15" s="10">
        <f t="shared" si="1"/>
        <v>0</v>
      </c>
      <c r="F15" s="5">
        <f t="shared" si="0"/>
        <v>0</v>
      </c>
      <c r="G15" s="10">
        <f>IF(AND(SUM($Y$5:$Y$18)+SUM($X$5:$X$18)-SUM($V$5:$V$18)&lt;6,SUM(H15:I15)&lt;&gt;F15),-(SUM($Y$5:$Y$18)+SUM($X$5:$X$18)+SUM($W$5)-SUM($V$5:$V$18)),0)</f>
        <v>0</v>
      </c>
      <c r="H15" s="10">
        <f>IF((SUM($Y$5:$Y$18)-SUM($V$5:$V$18))&lt;6,0,IF((H14+F15)&lt;6,F15,6-(SUM($X$5))))</f>
        <v>0</v>
      </c>
      <c r="I15" s="10">
        <f>IF(SUM($F$5:$F$18)&lt;12,0,IF(MOD(SUM($F$5:$F$18),12)=0,F15,IF(MOD(SUM($I$5:I14)+F15,12)=0,F15,IF(SUM($I$5,I14)+F15&lt;SUM($F$5:$F$18),F15,MOD((SUM($I$5:I14)+F15)-SUM($F$5:$F$18),12)))))</f>
        <v>0</v>
      </c>
      <c r="N15" s="64"/>
      <c r="O15" s="65" t="s">
        <v>85</v>
      </c>
      <c r="P15" s="65"/>
      <c r="Q15" s="65"/>
      <c r="R15" s="66"/>
    </row>
    <row r="16" spans="1:18" ht="15" customHeight="1">
      <c r="A16" s="8" t="s">
        <v>7</v>
      </c>
      <c r="B16" s="9" t="s">
        <v>19</v>
      </c>
      <c r="C16" s="5">
        <v>0</v>
      </c>
      <c r="D16" s="10">
        <f>INT((C16-(E16*12))/6)</f>
        <v>0</v>
      </c>
      <c r="E16" s="10">
        <f t="shared" si="1"/>
        <v>0</v>
      </c>
      <c r="F16" s="5">
        <f t="shared" si="0"/>
        <v>0</v>
      </c>
      <c r="G16" s="10">
        <f>IF(AND(SUM($Y$5:$Y$18)+SUM($X$5:$X$18)-SUM($V$5:$V$18)&lt;6,SUM(H16:I16)&lt;&gt;F16),-(SUM($Y$5:$Y$18)+SUM($X$5:$X$18)+SUM($W$5)-SUM($V$5:$V$18)),0)</f>
        <v>0</v>
      </c>
      <c r="H16" s="10">
        <f>IF((SUM($Y$5:$Y$18)-SUM($V$5:$V$18))&lt;6,0,IF((H15+F16)&lt;6,F16,6-(SUM($X$5))))</f>
        <v>0</v>
      </c>
      <c r="I16" s="10">
        <f>IF(SUM($F$5:$F$18)&lt;12,0,IF(MOD(SUM($F$5:$F$18),12)=0,F16,IF(MOD(SUM($I$5:I15)+F16,12)=0,F16,IF(SUM($I$5,I15)+F16&lt;SUM($F$5:$F$18),F16,MOD((SUM($I$5:I15)+F16)-SUM($F$5:$F$18),12)))))</f>
        <v>0</v>
      </c>
      <c r="N16" s="67"/>
      <c r="O16" s="68"/>
      <c r="P16" s="68"/>
      <c r="Q16" s="68"/>
      <c r="R16" s="69"/>
    </row>
    <row r="17" spans="1:18" ht="15" customHeight="1">
      <c r="A17" s="8" t="s">
        <v>7</v>
      </c>
      <c r="B17" s="9" t="s">
        <v>20</v>
      </c>
      <c r="C17" s="5">
        <v>0</v>
      </c>
      <c r="D17" s="10">
        <f>INT((C17-(E17*12))/6)</f>
        <v>0</v>
      </c>
      <c r="E17" s="10">
        <f t="shared" si="1"/>
        <v>0</v>
      </c>
      <c r="F17" s="5">
        <f t="shared" si="0"/>
        <v>0</v>
      </c>
      <c r="G17" s="10">
        <f>IF(AND(SUM($Y$5:$Y$18)+SUM($X$5:$X$18)-SUM($V$5:$V$18)&lt;6,SUM(H17:I17)&lt;&gt;F17),-(SUM($Y$5:$Y$18)+SUM($X$5:$X$18)+SUM($W$5)-SUM($V$5:$V$18)),0)</f>
        <v>0</v>
      </c>
      <c r="H17" s="10">
        <f>IF((SUM($Y$5:$Y$18)-SUM($V$5:$V$18))&lt;6,0,IF((H16+F17)&lt;6,F17,6-(SUM($X$5))))</f>
        <v>0</v>
      </c>
      <c r="I17" s="10">
        <f>IF(SUM($F$5:$F$18)&lt;12,0,IF(MOD(SUM($F$5:$F$18),12)=0,F17,IF(MOD(SUM($I$5:I16)+F17,12)=0,F17,IF(SUM($I$5,I16)+F17&lt;SUM($F$5:$F$18),F17,MOD((SUM($I$5:I16)+F17)-SUM($F$5:$F$18),12)))))</f>
        <v>0</v>
      </c>
      <c r="N17" s="70" t="s">
        <v>3</v>
      </c>
      <c r="O17" s="6" t="s">
        <v>4</v>
      </c>
      <c r="P17" s="7" t="s">
        <v>86</v>
      </c>
      <c r="Q17" s="7" t="s">
        <v>87</v>
      </c>
      <c r="R17" s="69"/>
    </row>
    <row r="18" spans="1:18" ht="15" customHeight="1" thickBot="1">
      <c r="A18" s="12" t="s">
        <v>7</v>
      </c>
      <c r="B18" s="13" t="s">
        <v>21</v>
      </c>
      <c r="C18" s="5">
        <v>0</v>
      </c>
      <c r="D18" s="14">
        <f>INT((C18-(E18*12))/6)</f>
        <v>0</v>
      </c>
      <c r="E18" s="14">
        <f t="shared" si="1"/>
        <v>0</v>
      </c>
      <c r="F18" s="5">
        <f>C18-(E18*12)-(D18*6)</f>
        <v>0</v>
      </c>
      <c r="G18" s="14">
        <f>IF(AND(SUM($Y$5:$Y$18)+SUM($X$5:$X$18)-SUM($V$5:$V$18)&lt;6,SUM(H18:I18)&lt;&gt;F18),-(SUM($Y$5:$Y$18)+SUM($X$5:$X$18)+SUM($W$5)-SUM($V$5:$V$18)),0)</f>
        <v>0</v>
      </c>
      <c r="H18" s="14">
        <f>IF((SUM($Y$5:$Y$18)-SUM($V$5:$V$18))&lt;6,0,IF((H17+F18)&lt;6,F18,6-(SUM($X$5))))</f>
        <v>0</v>
      </c>
      <c r="I18" s="10">
        <f>IF(SUM($F$5:$F$18)&lt;12,0,IF(MOD(SUM($F$5:$F$18),12)=0,F18,IF(MOD(SUM($I$5:I17)+F18,12)=0,F18,IF(SUM($I$5,I17)+F18&lt;MOD(SUM($F$5:$F$18),12)=0,F18,MOD((SUM($I$5:I17)+F18)-SUM($F$5:$F$18),12)))))</f>
        <v>0</v>
      </c>
      <c r="L18" s="63"/>
      <c r="N18" s="74">
        <v>5</v>
      </c>
      <c r="O18" s="11">
        <v>0</v>
      </c>
      <c r="P18" s="11">
        <v>0</v>
      </c>
      <c r="Q18" s="11">
        <v>5</v>
      </c>
      <c r="R18" s="69"/>
    </row>
    <row r="19" spans="1:18" ht="15" customHeight="1">
      <c r="A19" s="15" t="s">
        <v>22</v>
      </c>
      <c r="B19" s="16" t="s">
        <v>23</v>
      </c>
      <c r="C19" s="5">
        <v>0</v>
      </c>
      <c r="D19" s="17">
        <f>INT((C19-(E19*12))/6)</f>
        <v>0</v>
      </c>
      <c r="E19" s="17">
        <f t="shared" si="1"/>
        <v>0</v>
      </c>
      <c r="F19" s="5">
        <f>C19-(E19*12)-(D19*6)</f>
        <v>0</v>
      </c>
      <c r="G19" s="11">
        <f>C19-(E19*12)-(D19*6)</f>
        <v>0</v>
      </c>
      <c r="H19" s="17"/>
      <c r="I19" s="17"/>
      <c r="N19" s="74">
        <v>4</v>
      </c>
      <c r="O19" s="10">
        <v>0</v>
      </c>
      <c r="P19" s="10">
        <v>0</v>
      </c>
      <c r="Q19" s="10">
        <v>4</v>
      </c>
      <c r="R19" s="69"/>
    </row>
    <row r="20" spans="1:18" ht="15" customHeight="1">
      <c r="A20" s="18" t="s">
        <v>22</v>
      </c>
      <c r="B20" s="19" t="s">
        <v>24</v>
      </c>
      <c r="C20" s="5">
        <v>0</v>
      </c>
      <c r="D20" s="20">
        <f>INT((C20-(E20*12))/6)</f>
        <v>0</v>
      </c>
      <c r="E20" s="20">
        <f t="shared" si="1"/>
        <v>0</v>
      </c>
      <c r="F20" s="5">
        <f>C20-(E20*12)-(D20*6)</f>
        <v>0</v>
      </c>
      <c r="G20" s="11">
        <f t="shared" ref="G20:G29" si="2">C20-(E20*12)-(D20*6)</f>
        <v>0</v>
      </c>
      <c r="H20" s="20"/>
      <c r="I20" s="20"/>
      <c r="N20" s="74">
        <v>5</v>
      </c>
      <c r="O20" s="10">
        <v>0</v>
      </c>
      <c r="P20" s="10">
        <v>2</v>
      </c>
      <c r="Q20" s="10">
        <v>3</v>
      </c>
      <c r="R20" s="69"/>
    </row>
    <row r="21" spans="1:18" ht="15" customHeight="1">
      <c r="A21" s="18" t="s">
        <v>22</v>
      </c>
      <c r="B21" s="19" t="s">
        <v>25</v>
      </c>
      <c r="C21" s="5">
        <v>3</v>
      </c>
      <c r="D21" s="20">
        <f>INT((C21-(E21*12))/6)</f>
        <v>0</v>
      </c>
      <c r="E21" s="20">
        <f t="shared" si="1"/>
        <v>0</v>
      </c>
      <c r="F21" s="5">
        <f>C21-(E21*12)-(D21*6)</f>
        <v>3</v>
      </c>
      <c r="G21" s="11">
        <f t="shared" si="2"/>
        <v>3</v>
      </c>
      <c r="H21" s="20"/>
      <c r="I21" s="20"/>
      <c r="N21" s="74">
        <v>5</v>
      </c>
      <c r="O21" s="10">
        <v>1</v>
      </c>
      <c r="P21" s="10">
        <v>4</v>
      </c>
      <c r="Q21" s="10">
        <v>0</v>
      </c>
      <c r="R21" s="69"/>
    </row>
    <row r="22" spans="1:18" ht="15" customHeight="1">
      <c r="A22" s="18" t="s">
        <v>22</v>
      </c>
      <c r="B22" s="19" t="s">
        <v>26</v>
      </c>
      <c r="C22" s="5">
        <v>0</v>
      </c>
      <c r="D22" s="20">
        <f>INT((C22-(E22*12))/6)</f>
        <v>0</v>
      </c>
      <c r="E22" s="20">
        <f t="shared" si="1"/>
        <v>0</v>
      </c>
      <c r="F22" s="5">
        <f>C22-(E22*12)-(D22*6)</f>
        <v>0</v>
      </c>
      <c r="G22" s="11">
        <f t="shared" si="2"/>
        <v>0</v>
      </c>
      <c r="H22" s="20"/>
      <c r="I22" s="20"/>
      <c r="N22" s="74">
        <v>0</v>
      </c>
      <c r="O22" s="10">
        <v>0</v>
      </c>
      <c r="P22" s="10">
        <v>0</v>
      </c>
      <c r="Q22" s="10">
        <v>0</v>
      </c>
      <c r="R22" s="69"/>
    </row>
    <row r="23" spans="1:18" ht="15" customHeight="1">
      <c r="A23" s="18" t="s">
        <v>22</v>
      </c>
      <c r="B23" s="19" t="s">
        <v>27</v>
      </c>
      <c r="C23" s="5">
        <v>0</v>
      </c>
      <c r="D23" s="20">
        <f>INT((C23-(E23*12))/6)</f>
        <v>0</v>
      </c>
      <c r="E23" s="20">
        <f t="shared" si="1"/>
        <v>0</v>
      </c>
      <c r="F23" s="5">
        <f>C23-(E23*12)-(D23*6)</f>
        <v>0</v>
      </c>
      <c r="G23" s="11">
        <f t="shared" si="2"/>
        <v>0</v>
      </c>
      <c r="H23" s="20"/>
      <c r="I23" s="20"/>
      <c r="N23" s="74">
        <v>0</v>
      </c>
      <c r="O23" s="10">
        <v>0</v>
      </c>
      <c r="P23" s="10">
        <v>0</v>
      </c>
      <c r="Q23" s="10">
        <v>0</v>
      </c>
      <c r="R23" s="69"/>
    </row>
    <row r="24" spans="1:18" ht="15" customHeight="1">
      <c r="A24" s="18" t="s">
        <v>22</v>
      </c>
      <c r="B24" s="19" t="s">
        <v>28</v>
      </c>
      <c r="C24" s="5">
        <v>0</v>
      </c>
      <c r="D24" s="20">
        <f>INT((C24-(E24*12))/6)</f>
        <v>0</v>
      </c>
      <c r="E24" s="20">
        <f t="shared" si="1"/>
        <v>0</v>
      </c>
      <c r="F24" s="5">
        <f>C24-(E24*12)-(D24*6)</f>
        <v>0</v>
      </c>
      <c r="G24" s="11">
        <f t="shared" si="2"/>
        <v>0</v>
      </c>
      <c r="H24" s="20"/>
      <c r="I24" s="20"/>
      <c r="N24" s="74">
        <v>0</v>
      </c>
      <c r="O24" s="10">
        <v>0</v>
      </c>
      <c r="P24" s="10">
        <v>0</v>
      </c>
      <c r="Q24" s="10">
        <v>0</v>
      </c>
      <c r="R24" s="69"/>
    </row>
    <row r="25" spans="1:18" ht="15" customHeight="1">
      <c r="A25" s="18" t="s">
        <v>22</v>
      </c>
      <c r="B25" s="19" t="s">
        <v>29</v>
      </c>
      <c r="C25" s="5">
        <v>0</v>
      </c>
      <c r="D25" s="20">
        <f>INT((C25-(E25*12))/6)</f>
        <v>0</v>
      </c>
      <c r="E25" s="20">
        <f t="shared" si="1"/>
        <v>0</v>
      </c>
      <c r="F25" s="5">
        <f>C25-(E25*12)-(D25*6)</f>
        <v>0</v>
      </c>
      <c r="G25" s="11">
        <f t="shared" si="2"/>
        <v>0</v>
      </c>
      <c r="H25" s="20"/>
      <c r="I25" s="20"/>
      <c r="N25" s="74">
        <v>0</v>
      </c>
      <c r="O25" s="10">
        <v>0</v>
      </c>
      <c r="P25" s="10">
        <v>0</v>
      </c>
      <c r="Q25" s="10">
        <v>0</v>
      </c>
      <c r="R25" s="69"/>
    </row>
    <row r="26" spans="1:18" ht="15" customHeight="1">
      <c r="A26" s="18" t="s">
        <v>22</v>
      </c>
      <c r="B26" s="19" t="s">
        <v>30</v>
      </c>
      <c r="C26" s="5">
        <v>0</v>
      </c>
      <c r="D26" s="20">
        <f>INT((C26-(E26*12))/6)</f>
        <v>0</v>
      </c>
      <c r="E26" s="20">
        <f t="shared" si="1"/>
        <v>0</v>
      </c>
      <c r="F26" s="5">
        <f>C26-(E26*12)-(D26*6)</f>
        <v>0</v>
      </c>
      <c r="G26" s="11">
        <f t="shared" si="2"/>
        <v>0</v>
      </c>
      <c r="H26" s="20"/>
      <c r="I26" s="20"/>
      <c r="N26" s="74">
        <v>0</v>
      </c>
      <c r="O26" s="10">
        <v>0</v>
      </c>
      <c r="P26" s="10">
        <v>0</v>
      </c>
      <c r="Q26" s="10">
        <v>0</v>
      </c>
      <c r="R26" s="69"/>
    </row>
    <row r="27" spans="1:18" ht="15" customHeight="1">
      <c r="A27" s="18" t="s">
        <v>22</v>
      </c>
      <c r="B27" s="19" t="s">
        <v>31</v>
      </c>
      <c r="C27" s="5">
        <v>0</v>
      </c>
      <c r="D27" s="20">
        <f>INT((C27-(E27*12))/6)</f>
        <v>0</v>
      </c>
      <c r="E27" s="20">
        <f t="shared" si="1"/>
        <v>0</v>
      </c>
      <c r="F27" s="5">
        <f>C27-(E27*12)-(D27*6)</f>
        <v>0</v>
      </c>
      <c r="G27" s="11">
        <f t="shared" si="2"/>
        <v>0</v>
      </c>
      <c r="H27" s="20"/>
      <c r="I27" s="20"/>
      <c r="N27" s="74">
        <v>4</v>
      </c>
      <c r="O27" s="10">
        <v>4</v>
      </c>
      <c r="P27" s="10">
        <v>0</v>
      </c>
      <c r="Q27" s="10">
        <v>0</v>
      </c>
      <c r="R27" s="69"/>
    </row>
    <row r="28" spans="1:18" ht="15" customHeight="1">
      <c r="A28" s="18" t="s">
        <v>22</v>
      </c>
      <c r="B28" s="19" t="s">
        <v>32</v>
      </c>
      <c r="C28" s="5">
        <v>0</v>
      </c>
      <c r="D28" s="20">
        <f>INT((C28-(E28*12))/6)</f>
        <v>0</v>
      </c>
      <c r="E28" s="20">
        <f t="shared" si="1"/>
        <v>0</v>
      </c>
      <c r="F28" s="5">
        <f>C28-(E28*12)-(D28*6)</f>
        <v>0</v>
      </c>
      <c r="G28" s="11">
        <f t="shared" si="2"/>
        <v>0</v>
      </c>
      <c r="H28" s="20"/>
      <c r="I28" s="20"/>
      <c r="N28" s="74">
        <v>0</v>
      </c>
      <c r="O28" s="10">
        <v>0</v>
      </c>
      <c r="P28" s="10">
        <v>0</v>
      </c>
      <c r="Q28" s="10">
        <v>0</v>
      </c>
      <c r="R28" s="69"/>
    </row>
    <row r="29" spans="1:18" ht="15" customHeight="1" thickBot="1">
      <c r="A29" s="21" t="s">
        <v>22</v>
      </c>
      <c r="B29" s="22" t="s">
        <v>33</v>
      </c>
      <c r="C29" s="5">
        <v>0</v>
      </c>
      <c r="D29" s="23">
        <f>INT((C29-(E29*12))/6)</f>
        <v>0</v>
      </c>
      <c r="E29" s="23">
        <f t="shared" si="1"/>
        <v>0</v>
      </c>
      <c r="F29" s="5">
        <f>C29-(E29*12)-(D29*6)</f>
        <v>0</v>
      </c>
      <c r="G29" s="14">
        <f t="shared" si="2"/>
        <v>0</v>
      </c>
      <c r="H29" s="24"/>
      <c r="I29" s="24"/>
      <c r="N29" s="74">
        <v>0</v>
      </c>
      <c r="O29" s="10">
        <v>0</v>
      </c>
      <c r="P29" s="10">
        <v>0</v>
      </c>
      <c r="Q29" s="10">
        <v>0</v>
      </c>
      <c r="R29" s="69"/>
    </row>
    <row r="30" spans="1:18" ht="15" customHeight="1">
      <c r="A30" s="25" t="s">
        <v>34</v>
      </c>
      <c r="B30" s="26" t="s">
        <v>35</v>
      </c>
      <c r="C30" s="5">
        <v>0</v>
      </c>
      <c r="D30" s="11">
        <f>INT((C30-(E30*12))/6)</f>
        <v>0</v>
      </c>
      <c r="E30" s="11">
        <f t="shared" si="1"/>
        <v>0</v>
      </c>
      <c r="F30" s="5">
        <f>C30-(E30*12)-(D30*6)</f>
        <v>0</v>
      </c>
      <c r="G30" s="11">
        <f>IF(SUM($Y$30:$Y$37)+SUM($X$30:$X$37)-SUM($V$30:$V$37)&lt;6,0,IF(AND(F30&gt;0,SUM($Y$30:$Y$37)+SUM($X$30:$X$37)-SUM($V$30:$V$37)&lt;6),SUM($Y$30:$Y$37)+SUM($X$30:$X$37)-SUM($V$30:$V$37)))</f>
        <v>0</v>
      </c>
      <c r="H30" s="11">
        <f>IF(SUM($V$30:$V$37)&lt;6,$V$30,$V$30)</f>
        <v>0</v>
      </c>
      <c r="I30" s="11">
        <f>IF(SUM($V$30:$V$37)&lt;12,0,$V$30)</f>
        <v>0</v>
      </c>
      <c r="N30" s="74">
        <v>0</v>
      </c>
      <c r="O30" s="10">
        <v>0</v>
      </c>
      <c r="P30" s="10">
        <v>0</v>
      </c>
      <c r="Q30" s="10">
        <v>0</v>
      </c>
      <c r="R30" s="69"/>
    </row>
    <row r="31" spans="1:18" ht="15" customHeight="1">
      <c r="A31" s="27" t="s">
        <v>34</v>
      </c>
      <c r="B31" s="28" t="s">
        <v>36</v>
      </c>
      <c r="C31" s="5">
        <v>7</v>
      </c>
      <c r="D31" s="10">
        <f>INT((C31-(E31*12))/6)</f>
        <v>1</v>
      </c>
      <c r="E31" s="10">
        <f t="shared" si="1"/>
        <v>0</v>
      </c>
      <c r="F31" s="5">
        <f>C31-(E31*12)-(D31*6)</f>
        <v>1</v>
      </c>
      <c r="G31" s="10">
        <f>IF(AND(SUM($Y$30:$Y$37)+SUM($X$30:$X$37)-SUM($V$30:$V$37)&lt;6,SUM(H31:I31)&lt;&gt;F31),-(SUM($Y$30:$Y$37)+SUM($X$30:$X$37)+SUM($W$30)-SUM($V$30:$V$37)),0)</f>
        <v>0</v>
      </c>
      <c r="H31" s="10">
        <f>IF((SUM($Y$30:$Y$37)-SUM($V$30:$V$37))&lt;6,0,IF((H30+F31)&lt;6,F31,6-(SUM(H$30:H30))))</f>
        <v>0</v>
      </c>
      <c r="I31" s="10">
        <f>IF(SUM($V$30:$V$37)&lt;12,0,IF((I30+F31)&lt;12,F31,12-SUM($Y$30)+F31))</f>
        <v>0</v>
      </c>
      <c r="N31" s="74">
        <v>0</v>
      </c>
      <c r="O31" s="10">
        <v>0</v>
      </c>
      <c r="P31" s="10">
        <v>0</v>
      </c>
      <c r="Q31" s="10">
        <v>0</v>
      </c>
      <c r="R31" s="69"/>
    </row>
    <row r="32" spans="1:18" ht="15" customHeight="1">
      <c r="A32" s="27" t="s">
        <v>34</v>
      </c>
      <c r="B32" s="28" t="s">
        <v>37</v>
      </c>
      <c r="C32" s="5">
        <v>3</v>
      </c>
      <c r="D32" s="10">
        <f>INT((C32-(E32*12))/6)</f>
        <v>0</v>
      </c>
      <c r="E32" s="10">
        <f t="shared" si="1"/>
        <v>0</v>
      </c>
      <c r="F32" s="5">
        <f>C32-(E32*12)-(D32*6)</f>
        <v>3</v>
      </c>
      <c r="G32" s="10">
        <f>IF(AND(SUM($Y$30:$Y$37)+SUM($X$30:$X$37)-SUM($V$30:$V$37)&lt;6,SUM(H32:I32)&lt;&gt;F32),-(SUM($Y$30:$Y$37)+SUM($X$30:$X$37)+SUM($W$30)-SUM($V$30:$V$37)),0)</f>
        <v>0</v>
      </c>
      <c r="H32" s="10">
        <f>IF((SUM($Y$30:$Y$37)-SUM($V$30:$V$37))&lt;6,0,IF((H31+F32)&lt;6,F32,6-(SUM(H$30:H31))))</f>
        <v>0</v>
      </c>
      <c r="I32" s="10">
        <f t="shared" ref="I32:I37" si="3">IF(SUM($V$30:$V$37)&lt;12,0,IF((I31+F32)&lt;12,F32,12-SUM($Y$30)+F32))</f>
        <v>0</v>
      </c>
      <c r="N32" s="71"/>
      <c r="O32" s="72"/>
      <c r="P32" s="72"/>
      <c r="Q32" s="72"/>
      <c r="R32" s="73"/>
    </row>
    <row r="33" spans="1:18" ht="15" customHeight="1">
      <c r="A33" s="27" t="s">
        <v>34</v>
      </c>
      <c r="B33" s="28" t="s">
        <v>38</v>
      </c>
      <c r="C33" s="5">
        <v>0</v>
      </c>
      <c r="D33" s="10">
        <f>INT((C33-(E33*12))/6)</f>
        <v>0</v>
      </c>
      <c r="E33" s="10">
        <f t="shared" si="1"/>
        <v>0</v>
      </c>
      <c r="F33" s="5">
        <f>C33-(E33*12)-(D33*6)</f>
        <v>0</v>
      </c>
      <c r="G33" s="10">
        <f>IF(AND(SUM($Y$30:$Y$37)+SUM($X$30:$X$37)-SUM($V$30:$V$37)&lt;6,SUM(H33:I33)&lt;&gt;F33),-(SUM($Y$30:$Y$37)+SUM($X$30:$X$37)+SUM($W$30)-SUM($V$30:$V$37)),0)</f>
        <v>0</v>
      </c>
      <c r="H33" s="10">
        <f>IF((SUM($Y$30:$Y$37)-SUM($V$30:$V$37))&lt;6,0,IF((H32+F33)&lt;6,F33,6-(SUM(H$30:H32))))</f>
        <v>0</v>
      </c>
      <c r="I33" s="10">
        <f t="shared" si="3"/>
        <v>0</v>
      </c>
      <c r="N33" s="75" t="s">
        <v>88</v>
      </c>
      <c r="O33" s="76">
        <f t="shared" ref="O33:Q33" si="4">SUM(O18:O32)</f>
        <v>5</v>
      </c>
      <c r="P33" s="76">
        <f t="shared" si="4"/>
        <v>6</v>
      </c>
      <c r="Q33" s="76">
        <f t="shared" si="4"/>
        <v>12</v>
      </c>
      <c r="R33" s="77" t="s">
        <v>88</v>
      </c>
    </row>
    <row r="34" spans="1:18" ht="15" customHeight="1">
      <c r="A34" s="27" t="s">
        <v>34</v>
      </c>
      <c r="B34" s="28" t="s">
        <v>39</v>
      </c>
      <c r="C34" s="5">
        <v>2</v>
      </c>
      <c r="D34" s="10">
        <f>INT((C34-(E34*12))/6)</f>
        <v>0</v>
      </c>
      <c r="E34" s="10">
        <f t="shared" si="1"/>
        <v>0</v>
      </c>
      <c r="F34" s="5">
        <f>C34-(E34*12)-(D34*6)</f>
        <v>2</v>
      </c>
      <c r="G34" s="10">
        <f>IF(AND(SUM($Y$30:$Y$37)+SUM($X$30:$X$37)-SUM($V$30:$V$37)&lt;6,SUM(H34:I34)&lt;&gt;F34),-(SUM($Y$30:$Y$37)+SUM($X$30:$X$37)+SUM($W$30)-SUM($V$30:$V$37)),0)</f>
        <v>0</v>
      </c>
      <c r="H34" s="10">
        <f>IF((SUM($Y$30:$Y$37)-SUM($V$30:$V$37))&lt;6,0,IF((H33+F34)&lt;6,F34,6-(SUM(H$30:H33))))</f>
        <v>0</v>
      </c>
      <c r="I34" s="10">
        <f t="shared" si="3"/>
        <v>0</v>
      </c>
      <c r="N34" s="75"/>
      <c r="O34" s="78"/>
      <c r="P34" s="78"/>
      <c r="Q34" s="78"/>
      <c r="R34" s="79"/>
    </row>
    <row r="35" spans="1:18" ht="15" customHeight="1">
      <c r="A35" s="27" t="s">
        <v>34</v>
      </c>
      <c r="B35" s="28" t="s">
        <v>40</v>
      </c>
      <c r="C35" s="5">
        <v>3</v>
      </c>
      <c r="D35" s="10">
        <f>INT((C35-(E35*12))/6)</f>
        <v>0</v>
      </c>
      <c r="E35" s="10">
        <f t="shared" si="1"/>
        <v>0</v>
      </c>
      <c r="F35" s="5">
        <f>C35-(E35*12)-(D35*6)</f>
        <v>3</v>
      </c>
      <c r="G35" s="10">
        <f>IF(AND(SUM($Y$30:$Y$37)+SUM($X$30:$X$37)-SUM($V$30:$V$37)&lt;6,SUM(H35:I35)&lt;&gt;F35),-(SUM($Y$30:$Y$37)+SUM($X$30:$X$37)+SUM($W$30)-SUM($V$30:$V$37)),0)</f>
        <v>0</v>
      </c>
      <c r="H35" s="10">
        <f>IF((SUM($Y$30:$Y$37)-SUM($V$30:$V$37))&lt;6,0,IF((H34+F35)&lt;6,F35,6-(SUM(H$30:H34))))</f>
        <v>0</v>
      </c>
      <c r="I35" s="10">
        <f t="shared" si="3"/>
        <v>0</v>
      </c>
    </row>
    <row r="36" spans="1:18" ht="15" customHeight="1">
      <c r="A36" s="27" t="s">
        <v>34</v>
      </c>
      <c r="B36" s="28" t="s">
        <v>41</v>
      </c>
      <c r="C36" s="5">
        <v>0</v>
      </c>
      <c r="D36" s="10">
        <f>INT((C36-(E36*12))/6)</f>
        <v>0</v>
      </c>
      <c r="E36" s="10">
        <f t="shared" si="1"/>
        <v>0</v>
      </c>
      <c r="F36" s="5">
        <f>C36-(E36*12)-(D36*6)</f>
        <v>0</v>
      </c>
      <c r="G36" s="10">
        <f>IF(AND(SUM($Y$30:$Y$37)+SUM($X$30:$X$37)-SUM($V$30:$V$37)&lt;6,SUM(H36:I36)&lt;&gt;F36),-(SUM($Y$30:$Y$37)+SUM($X$30:$X$37)+SUM($W$30)-SUM($V$30:$V$37)),0)</f>
        <v>0</v>
      </c>
      <c r="H36" s="10">
        <f>IF((SUM($Y$30:$Y$37)-SUM($V$30:$V$37))&lt;6,0,IF((H35+F36)&lt;6,F36,6-(SUM(H$30:H35))))</f>
        <v>0</v>
      </c>
      <c r="I36" s="10">
        <f t="shared" si="3"/>
        <v>0</v>
      </c>
    </row>
    <row r="37" spans="1:18" ht="15" customHeight="1" thickBot="1">
      <c r="A37" s="29" t="s">
        <v>34</v>
      </c>
      <c r="B37" s="30" t="s">
        <v>42</v>
      </c>
      <c r="C37" s="5">
        <v>6</v>
      </c>
      <c r="D37" s="14">
        <f>INT((C37-(E37*12))/6)</f>
        <v>1</v>
      </c>
      <c r="E37" s="14">
        <f t="shared" si="1"/>
        <v>0</v>
      </c>
      <c r="F37" s="5">
        <f>C37-(E37*12)-(D37*6)</f>
        <v>0</v>
      </c>
      <c r="G37" s="14">
        <f>IF(AND(SUM($Y$30:$Y$37)+SUM($X$30:$X$37)-SUM($V$30:$V$37)&lt;6,SUM(H37:I37)&lt;&gt;F37),-(SUM($Y$30:$Y$37)+SUM($X$30:$X$37)+SUM($W$30)-SUM($V$30:$V$37)),0)</f>
        <v>0</v>
      </c>
      <c r="H37" s="14">
        <f>IF((SUM($Y$30:$Y$37)-SUM($V$30:$V$37))&lt;6,0,IF((H36+F37)&lt;6,F37,6-(SUM(H$30:H36))))</f>
        <v>0</v>
      </c>
      <c r="I37" s="14">
        <f t="shared" si="3"/>
        <v>0</v>
      </c>
    </row>
    <row r="38" spans="1:18" ht="15" customHeight="1">
      <c r="A38" s="31" t="s">
        <v>43</v>
      </c>
      <c r="B38" s="32" t="s">
        <v>44</v>
      </c>
      <c r="C38" s="5">
        <v>3</v>
      </c>
      <c r="D38" s="11">
        <f>INT((C38-(E38*12))/6)</f>
        <v>0</v>
      </c>
      <c r="E38" s="11">
        <f t="shared" si="1"/>
        <v>0</v>
      </c>
      <c r="F38" s="5">
        <f>C38-(E38*12)-(D38*6)</f>
        <v>3</v>
      </c>
      <c r="G38" s="17"/>
      <c r="H38" s="11">
        <f>IF(SUM($V$38:$V$42)&lt;6,0,F38)</f>
        <v>0</v>
      </c>
      <c r="I38" s="11">
        <f>IF(SUM($V$38:$V$42)&lt;12,0,F38)</f>
        <v>0</v>
      </c>
    </row>
    <row r="39" spans="1:18" ht="15" customHeight="1">
      <c r="A39" s="33" t="s">
        <v>43</v>
      </c>
      <c r="B39" s="34" t="s">
        <v>45</v>
      </c>
      <c r="C39" s="5">
        <v>0</v>
      </c>
      <c r="D39" s="10">
        <f>INT((C39-(E39*12))/6)</f>
        <v>0</v>
      </c>
      <c r="E39" s="10">
        <f t="shared" si="1"/>
        <v>0</v>
      </c>
      <c r="F39" s="5">
        <f>C39-(E39*12)-(D39*6)</f>
        <v>0</v>
      </c>
      <c r="G39" s="20"/>
      <c r="H39" s="10">
        <f>IF(SUM($V$38:$V$42)&lt;6,0,F39)</f>
        <v>0</v>
      </c>
      <c r="I39" s="10">
        <f>IF(SUM($V$38:$V$42)&lt;12,0,IF((I38+F39)&lt;12,F39,12-SUM($Y$38)+F39))</f>
        <v>0</v>
      </c>
    </row>
    <row r="40" spans="1:18" ht="15" customHeight="1">
      <c r="A40" s="33" t="s">
        <v>43</v>
      </c>
      <c r="B40" s="34" t="s">
        <v>46</v>
      </c>
      <c r="C40" s="5">
        <v>3</v>
      </c>
      <c r="D40" s="10">
        <f>INT((C40-(E40*12))/6)</f>
        <v>0</v>
      </c>
      <c r="E40" s="10">
        <f t="shared" si="1"/>
        <v>0</v>
      </c>
      <c r="F40" s="5">
        <f>C40-(E40*12)-(D40*6)</f>
        <v>3</v>
      </c>
      <c r="G40" s="20"/>
      <c r="H40" s="10">
        <f>IF(SUM($V$38:$V$42)&lt;6,0,F40)</f>
        <v>0</v>
      </c>
      <c r="I40" s="10">
        <f>IF(SUM($V$5:$V$18)&lt;12,0,IF((I39+F40)&lt;12,F40,12-SUM(H$38:$X39)+F40))</f>
        <v>0</v>
      </c>
    </row>
    <row r="41" spans="1:18" ht="15" customHeight="1">
      <c r="A41" s="33" t="s">
        <v>43</v>
      </c>
      <c r="B41" s="34" t="s">
        <v>47</v>
      </c>
      <c r="C41" s="5">
        <v>0</v>
      </c>
      <c r="D41" s="10">
        <f>INT((C41-(E41*12))/6)</f>
        <v>0</v>
      </c>
      <c r="E41" s="10">
        <f t="shared" si="1"/>
        <v>0</v>
      </c>
      <c r="F41" s="5">
        <f>C41-(E41*12)-(D41*6)</f>
        <v>0</v>
      </c>
      <c r="G41" s="20"/>
      <c r="H41" s="10">
        <f>IF(SUM($V$38:$V$42)&lt;6,0,F41)</f>
        <v>0</v>
      </c>
      <c r="I41" s="10">
        <f>IF(SUM($V$5:$V$18)&lt;12,0,IF((I40+F41)&lt;12,F41,12-SUM(I$38:$Y40)+F41))</f>
        <v>0</v>
      </c>
    </row>
    <row r="42" spans="1:18" ht="15" customHeight="1" thickBot="1">
      <c r="A42" s="35" t="s">
        <v>43</v>
      </c>
      <c r="B42" s="36" t="s">
        <v>48</v>
      </c>
      <c r="C42" s="5">
        <v>0</v>
      </c>
      <c r="D42" s="14">
        <f>INT((C42-(E42*12))/6)</f>
        <v>0</v>
      </c>
      <c r="E42" s="14">
        <f t="shared" si="1"/>
        <v>0</v>
      </c>
      <c r="F42" s="5">
        <f>C42-(E42*12)-(D42*6)</f>
        <v>0</v>
      </c>
      <c r="G42" s="23"/>
      <c r="H42" s="14">
        <f>IF(SUM($V$38:$V$42)&lt;6,0,F42)</f>
        <v>0</v>
      </c>
      <c r="I42" s="14">
        <f>IF(SUM($V$5:$V$18)&lt;12,0,IF((I41+F42)&lt;12,F42,12-SUM(I$38:$Y41)+F42))</f>
        <v>0</v>
      </c>
    </row>
    <row r="43" spans="1:18" ht="15" customHeight="1">
      <c r="A43" s="37" t="s">
        <v>49</v>
      </c>
      <c r="B43" s="38" t="s">
        <v>50</v>
      </c>
      <c r="C43" s="5">
        <v>3</v>
      </c>
      <c r="D43" s="11">
        <f>INT((C43-(E43*12))/6)</f>
        <v>0</v>
      </c>
      <c r="E43" s="11">
        <f t="shared" si="1"/>
        <v>0</v>
      </c>
      <c r="F43" s="5">
        <f>C43-(E43*12)-(D43*6)</f>
        <v>3</v>
      </c>
      <c r="G43" s="11">
        <f>F43</f>
        <v>3</v>
      </c>
      <c r="H43" s="17"/>
      <c r="I43" s="17"/>
    </row>
    <row r="44" spans="1:18" ht="15" customHeight="1">
      <c r="A44" s="39" t="s">
        <v>49</v>
      </c>
      <c r="B44" s="40" t="s">
        <v>51</v>
      </c>
      <c r="C44" s="5">
        <v>3</v>
      </c>
      <c r="D44" s="10">
        <f>INT((C44-(E44*12))/6)</f>
        <v>0</v>
      </c>
      <c r="E44" s="10">
        <f t="shared" si="1"/>
        <v>0</v>
      </c>
      <c r="F44" s="5">
        <f>C44-(E44*12)-(D44*6)</f>
        <v>3</v>
      </c>
      <c r="G44" s="11">
        <f t="shared" ref="G44:G55" si="5">F44</f>
        <v>3</v>
      </c>
      <c r="H44" s="20"/>
      <c r="I44" s="20"/>
    </row>
    <row r="45" spans="1:18" ht="15" customHeight="1">
      <c r="A45" s="39" t="s">
        <v>49</v>
      </c>
      <c r="B45" s="40" t="s">
        <v>52</v>
      </c>
      <c r="C45" s="5">
        <v>12</v>
      </c>
      <c r="D45" s="10">
        <f>INT((C45-(E45*12))/6)</f>
        <v>0</v>
      </c>
      <c r="E45" s="10">
        <f t="shared" si="1"/>
        <v>1</v>
      </c>
      <c r="F45" s="5">
        <f>C45-(E45*12)-(D45*6)</f>
        <v>0</v>
      </c>
      <c r="G45" s="11">
        <f t="shared" si="5"/>
        <v>0</v>
      </c>
      <c r="H45" s="20"/>
      <c r="I45" s="20"/>
    </row>
    <row r="46" spans="1:18" ht="15" customHeight="1">
      <c r="A46" s="39" t="s">
        <v>49</v>
      </c>
      <c r="B46" s="40" t="s">
        <v>53</v>
      </c>
      <c r="C46" s="5">
        <v>0</v>
      </c>
      <c r="D46" s="10">
        <f>INT((C46-(E46*12))/6)</f>
        <v>0</v>
      </c>
      <c r="E46" s="10">
        <f t="shared" si="1"/>
        <v>0</v>
      </c>
      <c r="F46" s="5">
        <f>C46-(E46*12)-(D46*6)</f>
        <v>0</v>
      </c>
      <c r="G46" s="11">
        <f t="shared" si="5"/>
        <v>0</v>
      </c>
      <c r="H46" s="20"/>
      <c r="I46" s="20"/>
    </row>
    <row r="47" spans="1:18" ht="15" customHeight="1">
      <c r="A47" s="39" t="s">
        <v>49</v>
      </c>
      <c r="B47" s="40" t="s">
        <v>54</v>
      </c>
      <c r="C47" s="5">
        <v>0</v>
      </c>
      <c r="D47" s="10">
        <f>INT((C47-(E47*12))/6)</f>
        <v>0</v>
      </c>
      <c r="E47" s="10">
        <f t="shared" si="1"/>
        <v>0</v>
      </c>
      <c r="F47" s="5">
        <f>C47-(E47*12)-(D47*6)</f>
        <v>0</v>
      </c>
      <c r="G47" s="11">
        <f t="shared" si="5"/>
        <v>0</v>
      </c>
      <c r="H47" s="20"/>
      <c r="I47" s="20"/>
    </row>
    <row r="48" spans="1:18" ht="15" customHeight="1">
      <c r="A48" s="39" t="s">
        <v>49</v>
      </c>
      <c r="B48" s="40" t="s">
        <v>55</v>
      </c>
      <c r="C48" s="5">
        <v>0</v>
      </c>
      <c r="D48" s="10">
        <f>INT((C48-(E48*12))/6)</f>
        <v>0</v>
      </c>
      <c r="E48" s="10">
        <f t="shared" si="1"/>
        <v>0</v>
      </c>
      <c r="F48" s="5">
        <f>C48-(E48*12)-(D48*6)</f>
        <v>0</v>
      </c>
      <c r="G48" s="11">
        <f t="shared" si="5"/>
        <v>0</v>
      </c>
      <c r="H48" s="20"/>
      <c r="I48" s="20"/>
    </row>
    <row r="49" spans="1:9" ht="15" customHeight="1">
      <c r="A49" s="39" t="s">
        <v>49</v>
      </c>
      <c r="B49" s="40" t="s">
        <v>56</v>
      </c>
      <c r="C49" s="5">
        <v>0</v>
      </c>
      <c r="D49" s="10">
        <f>INT((C49-(E49*12))/6)</f>
        <v>0</v>
      </c>
      <c r="E49" s="10">
        <f t="shared" si="1"/>
        <v>0</v>
      </c>
      <c r="F49" s="5">
        <f>C49-(E49*12)-(D49*6)</f>
        <v>0</v>
      </c>
      <c r="G49" s="11">
        <f t="shared" si="5"/>
        <v>0</v>
      </c>
      <c r="H49" s="20"/>
      <c r="I49" s="20"/>
    </row>
    <row r="50" spans="1:9" ht="15" customHeight="1">
      <c r="A50" s="39" t="s">
        <v>49</v>
      </c>
      <c r="B50" s="40" t="s">
        <v>57</v>
      </c>
      <c r="C50" s="5">
        <v>0</v>
      </c>
      <c r="D50" s="10">
        <f>INT((C50-(E50*12))/6)</f>
        <v>0</v>
      </c>
      <c r="E50" s="10">
        <f t="shared" si="1"/>
        <v>0</v>
      </c>
      <c r="F50" s="5">
        <f>C50-(E50*12)-(D50*6)</f>
        <v>0</v>
      </c>
      <c r="G50" s="11">
        <f t="shared" si="5"/>
        <v>0</v>
      </c>
      <c r="H50" s="20"/>
      <c r="I50" s="20"/>
    </row>
    <row r="51" spans="1:9" ht="15" customHeight="1">
      <c r="A51" s="39" t="s">
        <v>49</v>
      </c>
      <c r="B51" s="40" t="s">
        <v>58</v>
      </c>
      <c r="C51" s="5">
        <v>0</v>
      </c>
      <c r="D51" s="10">
        <f>INT((C51-(E51*12))/6)</f>
        <v>0</v>
      </c>
      <c r="E51" s="10">
        <f t="shared" si="1"/>
        <v>0</v>
      </c>
      <c r="F51" s="5">
        <f>C51-(E51*12)-(D51*6)</f>
        <v>0</v>
      </c>
      <c r="G51" s="11">
        <f t="shared" si="5"/>
        <v>0</v>
      </c>
      <c r="H51" s="20"/>
      <c r="I51" s="20"/>
    </row>
    <row r="52" spans="1:9" ht="15" customHeight="1">
      <c r="A52" s="39" t="s">
        <v>49</v>
      </c>
      <c r="B52" s="40" t="s">
        <v>59</v>
      </c>
      <c r="C52" s="5">
        <v>0</v>
      </c>
      <c r="D52" s="10">
        <f>INT((C52-(E52*12))/6)</f>
        <v>0</v>
      </c>
      <c r="E52" s="10">
        <f t="shared" si="1"/>
        <v>0</v>
      </c>
      <c r="F52" s="5">
        <f>C52-(E52*12)-(D52*6)</f>
        <v>0</v>
      </c>
      <c r="G52" s="11">
        <f t="shared" si="5"/>
        <v>0</v>
      </c>
      <c r="H52" s="20"/>
      <c r="I52" s="20"/>
    </row>
    <row r="53" spans="1:9" ht="15" customHeight="1">
      <c r="A53" s="39" t="s">
        <v>49</v>
      </c>
      <c r="B53" s="40" t="s">
        <v>60</v>
      </c>
      <c r="C53" s="5">
        <v>0</v>
      </c>
      <c r="D53" s="10">
        <f>INT((C53-(E53*12))/6)</f>
        <v>0</v>
      </c>
      <c r="E53" s="10">
        <f t="shared" si="1"/>
        <v>0</v>
      </c>
      <c r="F53" s="5">
        <f>C53-(E53*12)-(D53*6)</f>
        <v>0</v>
      </c>
      <c r="G53" s="11">
        <f t="shared" si="5"/>
        <v>0</v>
      </c>
      <c r="H53" s="20"/>
      <c r="I53" s="20"/>
    </row>
    <row r="54" spans="1:9" ht="15" customHeight="1">
      <c r="A54" s="39" t="s">
        <v>49</v>
      </c>
      <c r="B54" s="40" t="s">
        <v>61</v>
      </c>
      <c r="C54" s="5">
        <v>0</v>
      </c>
      <c r="D54" s="10">
        <f>INT((C54-(E54*12))/6)</f>
        <v>0</v>
      </c>
      <c r="E54" s="10">
        <f t="shared" si="1"/>
        <v>0</v>
      </c>
      <c r="F54" s="5">
        <f>C54-(E54*12)-(D54*6)</f>
        <v>0</v>
      </c>
      <c r="G54" s="11">
        <f t="shared" si="5"/>
        <v>0</v>
      </c>
      <c r="H54" s="20"/>
      <c r="I54" s="20"/>
    </row>
    <row r="55" spans="1:9" ht="15" customHeight="1" thickBot="1">
      <c r="A55" s="41" t="s">
        <v>49</v>
      </c>
      <c r="B55" s="42" t="s">
        <v>62</v>
      </c>
      <c r="C55" s="5">
        <v>0</v>
      </c>
      <c r="D55" s="14">
        <f>INT((C55-(E55*12))/6)</f>
        <v>0</v>
      </c>
      <c r="E55" s="14">
        <f t="shared" si="1"/>
        <v>0</v>
      </c>
      <c r="F55" s="5">
        <f>C55-(E55*12)-(D55*6)</f>
        <v>0</v>
      </c>
      <c r="G55" s="14">
        <f t="shared" si="5"/>
        <v>0</v>
      </c>
      <c r="H55" s="23"/>
      <c r="I55" s="23"/>
    </row>
    <row r="56" spans="1:9" ht="15" customHeight="1">
      <c r="A56" s="43" t="s">
        <v>63</v>
      </c>
      <c r="B56" s="44" t="s">
        <v>64</v>
      </c>
      <c r="C56" s="5">
        <v>0</v>
      </c>
      <c r="D56" s="11">
        <f>INT((C56-(E56*12))/6)</f>
        <v>0</v>
      </c>
      <c r="E56" s="11">
        <f t="shared" si="1"/>
        <v>0</v>
      </c>
      <c r="F56" s="5">
        <f>C56-(E56*12)-(D56*6)</f>
        <v>0</v>
      </c>
      <c r="G56" s="11">
        <f>F56</f>
        <v>0</v>
      </c>
      <c r="H56" s="45"/>
      <c r="I56" s="45"/>
    </row>
    <row r="57" spans="1:9" ht="15" customHeight="1" thickBot="1">
      <c r="A57" s="46" t="s">
        <v>63</v>
      </c>
      <c r="B57" s="47" t="s">
        <v>65</v>
      </c>
      <c r="C57" s="5">
        <v>0</v>
      </c>
      <c r="D57" s="48">
        <f>INT((C57-(E57*12))/6)</f>
        <v>0</v>
      </c>
      <c r="E57" s="48">
        <f t="shared" si="1"/>
        <v>0</v>
      </c>
      <c r="F57" s="5">
        <f>C57-(E57*12)-(D57*6)</f>
        <v>0</v>
      </c>
      <c r="G57" s="48">
        <f>F57</f>
        <v>0</v>
      </c>
      <c r="H57" s="49"/>
      <c r="I57" s="49"/>
    </row>
    <row r="58" spans="1:9" ht="15" customHeight="1" thickTop="1" thickBot="1">
      <c r="A58" s="46" t="s">
        <v>63</v>
      </c>
      <c r="B58" s="50" t="s">
        <v>66</v>
      </c>
      <c r="C58" s="5">
        <v>12</v>
      </c>
      <c r="D58" s="51">
        <f>INT((C58-(E58*12))/6)</f>
        <v>0</v>
      </c>
      <c r="E58" s="51">
        <f t="shared" si="1"/>
        <v>1</v>
      </c>
      <c r="F58" s="5">
        <f>C58-(E58*12)-(D58*6)</f>
        <v>0</v>
      </c>
      <c r="G58" s="52">
        <f>IF(SUM(H58:I58)-F58&lt;6,0,IF(AND(F58&gt;0,SUM(H58:I58)-F58&lt;6),SUM(H58:I58)-F58))</f>
        <v>0</v>
      </c>
      <c r="H58" s="52">
        <f>IF(F58&lt;6,F58,F58)</f>
        <v>0</v>
      </c>
      <c r="I58" s="52">
        <f>IF(F58&lt;12,0,F58)</f>
        <v>0</v>
      </c>
    </row>
    <row r="59" spans="1:9" ht="15" customHeight="1" thickTop="1" thickBot="1">
      <c r="A59" s="46" t="s">
        <v>63</v>
      </c>
      <c r="B59" s="44" t="s">
        <v>67</v>
      </c>
      <c r="C59" s="5">
        <v>0</v>
      </c>
      <c r="D59" s="11">
        <f>INT((C59-(E59*12))/6)</f>
        <v>0</v>
      </c>
      <c r="E59" s="11">
        <f t="shared" si="1"/>
        <v>0</v>
      </c>
      <c r="F59" s="5">
        <f>C59-(E59*12)-(D59*6)</f>
        <v>0</v>
      </c>
      <c r="G59" s="11">
        <f>IF(SUM($Y$59:$Y$60)+SUM($X$59:$X$60)-SUM($V$59:$V$60)&lt;6,0,IF(AND(F59&gt;0,SUM($Y$59:$Y$60)+SUM($X$59:$X$60)-SUM($V$59:$V$60)&lt;6),SUM($Y$59:$Y$60)+SUM($X$59:$X$60)-SUM($V$59:$V$60)))</f>
        <v>0</v>
      </c>
      <c r="H59" s="48">
        <f>IF((SUM($Y$59:$Y$60)-SUM($V$59:$V$60))&lt;6,F59,0)</f>
        <v>0</v>
      </c>
      <c r="I59" s="53">
        <f>IF(SUM(F59:F60)&lt;12,0,F59)</f>
        <v>0</v>
      </c>
    </row>
    <row r="60" spans="1:9" ht="15" customHeight="1" thickTop="1" thickBot="1">
      <c r="A60" s="46" t="s">
        <v>63</v>
      </c>
      <c r="B60" s="47" t="s">
        <v>68</v>
      </c>
      <c r="C60" s="5">
        <v>0</v>
      </c>
      <c r="D60" s="48">
        <f>INT((C60-(E60*12))/6)</f>
        <v>0</v>
      </c>
      <c r="E60" s="48">
        <f t="shared" si="1"/>
        <v>0</v>
      </c>
      <c r="F60" s="5">
        <f>C60-(E60*12)-(D60*6)</f>
        <v>0</v>
      </c>
      <c r="G60" s="54">
        <f>IF(AND(SUM($Y$59:$Y$60)+SUM($X$59:$X$60)-SUM(F59:F60)&lt;6,SUM(H60:I60)&lt;&gt;F60),-(SUM($Y$59:$Y$60)+SUM($X$59:$X$60)+SUM(G59)-SUM(F59:F60)),0)</f>
        <v>0</v>
      </c>
      <c r="H60" s="48">
        <f>IF((SUM($Y$59:$Y$60)-SUM($V$59:$V$60))&lt;6,F60,IF((H59+F60)&lt;6,F60,6-(SUM($X$59))))</f>
        <v>0</v>
      </c>
      <c r="I60" s="53">
        <f>IF(SUM(F59:F60)&lt;12,0,12-I59)</f>
        <v>0</v>
      </c>
    </row>
    <row r="61" spans="1:9" ht="15" customHeight="1" thickTop="1">
      <c r="A61" s="46" t="s">
        <v>63</v>
      </c>
      <c r="B61" s="44" t="s">
        <v>69</v>
      </c>
      <c r="C61" s="5">
        <v>0</v>
      </c>
      <c r="D61" s="11">
        <f>INT((C61-(E61*12))/6)</f>
        <v>0</v>
      </c>
      <c r="E61" s="11">
        <f t="shared" si="1"/>
        <v>0</v>
      </c>
      <c r="F61" s="5">
        <f>C61-(E61*12)-(D61*6)</f>
        <v>0</v>
      </c>
      <c r="G61" s="11"/>
      <c r="H61" s="11"/>
      <c r="I61" s="11"/>
    </row>
    <row r="62" spans="1:9" ht="15" customHeight="1">
      <c r="A62" s="46" t="s">
        <v>63</v>
      </c>
      <c r="B62" s="55" t="s">
        <v>70</v>
      </c>
      <c r="C62" s="5">
        <v>0</v>
      </c>
      <c r="D62" s="10">
        <f>INT((C62-(E62*12))/6)</f>
        <v>0</v>
      </c>
      <c r="E62" s="10">
        <f t="shared" si="1"/>
        <v>0</v>
      </c>
      <c r="F62" s="5">
        <f>C62-(E62*12)-(D62*6)</f>
        <v>0</v>
      </c>
      <c r="G62" s="10"/>
      <c r="H62" s="10"/>
      <c r="I62" s="10"/>
    </row>
    <row r="63" spans="1:9" ht="15" customHeight="1" thickBot="1">
      <c r="A63" s="46" t="s">
        <v>63</v>
      </c>
      <c r="B63" s="47" t="s">
        <v>71</v>
      </c>
      <c r="C63" s="5">
        <v>0</v>
      </c>
      <c r="D63" s="48">
        <f>INT((C63-(E63*12))/6)</f>
        <v>0</v>
      </c>
      <c r="E63" s="48">
        <f t="shared" si="1"/>
        <v>0</v>
      </c>
      <c r="F63" s="5">
        <f>C63-(E63*12)-(D63*6)</f>
        <v>0</v>
      </c>
      <c r="G63" s="48"/>
      <c r="H63" s="48"/>
      <c r="I63" s="48"/>
    </row>
    <row r="64" spans="1:9" ht="15" customHeight="1" thickTop="1" thickBot="1">
      <c r="A64" s="46" t="s">
        <v>63</v>
      </c>
      <c r="B64" s="56" t="s">
        <v>72</v>
      </c>
      <c r="C64" s="5">
        <v>0</v>
      </c>
      <c r="D64" s="57">
        <f>INT((C64-(E64*12))/6)</f>
        <v>0</v>
      </c>
      <c r="E64" s="57">
        <f t="shared" si="1"/>
        <v>0</v>
      </c>
      <c r="F64" s="5">
        <f>C64-(E64*12)-(D64*6)</f>
        <v>0</v>
      </c>
      <c r="G64" s="57">
        <f>F64</f>
        <v>0</v>
      </c>
      <c r="H64" s="58"/>
      <c r="I64" s="58"/>
    </row>
    <row r="65" spans="1:9" ht="15" customHeight="1" thickTop="1">
      <c r="A65" s="46" t="s">
        <v>63</v>
      </c>
      <c r="B65" s="44" t="s">
        <v>73</v>
      </c>
      <c r="C65" s="5">
        <v>0</v>
      </c>
      <c r="D65" s="11">
        <f>INT((C65-(E65*12))/6)</f>
        <v>0</v>
      </c>
      <c r="E65" s="11">
        <f t="shared" si="1"/>
        <v>0</v>
      </c>
      <c r="F65" s="5">
        <f>C65-(E65*12)-(D65*6)</f>
        <v>0</v>
      </c>
      <c r="G65" s="11"/>
      <c r="H65" s="11"/>
      <c r="I65" s="11"/>
    </row>
    <row r="66" spans="1:9" ht="15" customHeight="1" thickBot="1">
      <c r="A66" s="46" t="s">
        <v>63</v>
      </c>
      <c r="B66" s="47" t="s">
        <v>74</v>
      </c>
      <c r="C66" s="5">
        <v>0</v>
      </c>
      <c r="D66" s="48">
        <f>INT((C66-(E66*12))/6)</f>
        <v>0</v>
      </c>
      <c r="E66" s="48">
        <f t="shared" si="1"/>
        <v>0</v>
      </c>
      <c r="F66" s="5">
        <f>C66-(E66*12)-(D66*6)</f>
        <v>0</v>
      </c>
      <c r="G66" s="48"/>
      <c r="H66" s="48"/>
      <c r="I66" s="48"/>
    </row>
    <row r="67" spans="1:9" ht="15" customHeight="1" thickTop="1">
      <c r="A67" s="46" t="s">
        <v>63</v>
      </c>
      <c r="B67" s="44" t="s">
        <v>75</v>
      </c>
      <c r="C67" s="5">
        <v>0</v>
      </c>
      <c r="D67" s="11">
        <f>INT((C67-(E67*12))/6)</f>
        <v>0</v>
      </c>
      <c r="E67" s="11">
        <f t="shared" si="1"/>
        <v>0</v>
      </c>
      <c r="F67" s="5">
        <f>C67-(E67*12)-(D67*6)</f>
        <v>0</v>
      </c>
      <c r="G67" s="11">
        <f>F67</f>
        <v>0</v>
      </c>
      <c r="H67" s="45"/>
      <c r="I67" s="45"/>
    </row>
    <row r="68" spans="1:9" ht="15" customHeight="1">
      <c r="A68" s="46" t="s">
        <v>63</v>
      </c>
      <c r="B68" s="55" t="s">
        <v>76</v>
      </c>
      <c r="C68" s="5">
        <v>0</v>
      </c>
      <c r="D68" s="10">
        <f>INT((C68-(E68*12))/6)</f>
        <v>0</v>
      </c>
      <c r="E68" s="10">
        <f t="shared" si="1"/>
        <v>0</v>
      </c>
      <c r="F68" s="5">
        <f>C68-(E68*12)-(D68*6)</f>
        <v>0</v>
      </c>
      <c r="G68" s="10">
        <f t="shared" ref="G68:G69" si="6">F68</f>
        <v>0</v>
      </c>
      <c r="H68" s="20"/>
      <c r="I68" s="20"/>
    </row>
    <row r="69" spans="1:9" ht="15" customHeight="1" thickBot="1">
      <c r="A69" s="59" t="s">
        <v>63</v>
      </c>
      <c r="B69" s="55" t="s">
        <v>77</v>
      </c>
      <c r="C69" s="5">
        <v>0</v>
      </c>
      <c r="D69" s="10">
        <f>INT((C69-(E69*12))/6)</f>
        <v>0</v>
      </c>
      <c r="E69" s="10">
        <f t="shared" si="1"/>
        <v>0</v>
      </c>
      <c r="F69" s="5">
        <f>C69-(E69*12)-(D69*6)</f>
        <v>0</v>
      </c>
      <c r="G69" s="10">
        <f t="shared" si="6"/>
        <v>0</v>
      </c>
      <c r="H69" s="20"/>
      <c r="I69" s="20"/>
    </row>
    <row r="70" spans="1:9">
      <c r="A70" s="60"/>
      <c r="B70" s="61"/>
      <c r="C70" s="62"/>
      <c r="D70" s="60"/>
      <c r="E70" s="60"/>
      <c r="F70" s="62"/>
      <c r="G70" s="62"/>
      <c r="H70" s="62"/>
      <c r="I70" s="62"/>
    </row>
    <row r="71" spans="1:9">
      <c r="A71" s="60"/>
      <c r="B71" s="61"/>
      <c r="C71" s="62"/>
      <c r="D71" s="60"/>
      <c r="E71" s="60"/>
      <c r="F71" s="62"/>
      <c r="G71" s="62"/>
      <c r="H71" s="62"/>
      <c r="I71" s="62"/>
    </row>
    <row r="72" spans="1:9">
      <c r="A72" s="60"/>
      <c r="B72" s="61"/>
      <c r="C72" s="62"/>
      <c r="D72" s="60"/>
      <c r="E72" s="60"/>
      <c r="F72" s="62"/>
      <c r="G72" s="62"/>
      <c r="H72" s="62"/>
      <c r="I72" s="62"/>
    </row>
    <row r="73" spans="1:9">
      <c r="A73" s="60"/>
      <c r="B73" s="61"/>
      <c r="C73" s="62"/>
      <c r="D73" s="60"/>
      <c r="E73" s="60"/>
      <c r="F73" s="62"/>
      <c r="G73" s="62"/>
      <c r="H73" s="62"/>
      <c r="I73" s="62"/>
    </row>
    <row r="74" spans="1:9">
      <c r="A74" s="60"/>
      <c r="B74" s="61"/>
      <c r="C74" s="62"/>
      <c r="D74" s="60"/>
      <c r="E74" s="60"/>
      <c r="F74" s="62"/>
      <c r="G74" s="62"/>
      <c r="H74" s="62"/>
      <c r="I74" s="62"/>
    </row>
    <row r="75" spans="1:9">
      <c r="A75" s="60"/>
      <c r="B75" s="61"/>
      <c r="C75" s="62"/>
      <c r="D75" s="60"/>
      <c r="E75" s="60"/>
      <c r="F75" s="62"/>
      <c r="G75" s="62"/>
      <c r="H75" s="62"/>
      <c r="I75" s="62"/>
    </row>
    <row r="76" spans="1:9">
      <c r="A76" s="60"/>
      <c r="B76" s="61"/>
      <c r="C76" s="62"/>
      <c r="D76" s="60"/>
      <c r="E76" s="60"/>
      <c r="F76" s="62"/>
      <c r="G76" s="62"/>
      <c r="H76" s="62"/>
      <c r="I76" s="62"/>
    </row>
    <row r="77" spans="1:9">
      <c r="A77" s="60"/>
      <c r="B77" s="61"/>
      <c r="C77" s="62"/>
      <c r="D77" s="60"/>
      <c r="E77" s="60"/>
      <c r="F77" s="62"/>
      <c r="G77" s="62"/>
      <c r="H77" s="62"/>
      <c r="I77" s="62"/>
    </row>
    <row r="78" spans="1:9">
      <c r="A78" s="60"/>
      <c r="B78" s="61"/>
      <c r="C78" s="62"/>
      <c r="D78" s="60"/>
      <c r="E78" s="60"/>
      <c r="F78" s="62"/>
      <c r="G78" s="62"/>
      <c r="H78" s="62"/>
      <c r="I78" s="62"/>
    </row>
    <row r="79" spans="1:9">
      <c r="A79" s="60"/>
      <c r="B79" s="61"/>
      <c r="C79" s="62"/>
      <c r="D79" s="60"/>
      <c r="E79" s="60"/>
      <c r="F79" s="62"/>
      <c r="G79" s="62"/>
      <c r="H79" s="62"/>
      <c r="I79" s="62"/>
    </row>
    <row r="80" spans="1:9">
      <c r="A80" s="60"/>
      <c r="B80" s="61"/>
      <c r="C80" s="62"/>
      <c r="D80" s="60"/>
      <c r="E80" s="60"/>
      <c r="F80" s="62"/>
      <c r="G80" s="62"/>
      <c r="H80" s="62"/>
      <c r="I80" s="62"/>
    </row>
    <row r="81" spans="1:9">
      <c r="A81" s="60"/>
      <c r="B81" s="61"/>
      <c r="C81" s="62"/>
      <c r="D81" s="60"/>
      <c r="E81" s="60"/>
      <c r="F81" s="62"/>
      <c r="G81" s="62"/>
      <c r="H81" s="62"/>
      <c r="I81" s="62"/>
    </row>
    <row r="82" spans="1:9">
      <c r="A82" s="60"/>
      <c r="B82" s="61"/>
      <c r="C82" s="62"/>
      <c r="D82" s="60"/>
      <c r="E82" s="60"/>
      <c r="F82" s="62"/>
      <c r="G82" s="62"/>
      <c r="H82" s="62"/>
      <c r="I82" s="62"/>
    </row>
    <row r="83" spans="1:9">
      <c r="A83" s="60"/>
      <c r="B83" s="61"/>
      <c r="C83" s="62"/>
      <c r="D83" s="60"/>
      <c r="E83" s="60"/>
      <c r="F83" s="62"/>
      <c r="G83" s="62"/>
      <c r="H83" s="62"/>
      <c r="I83" s="62"/>
    </row>
    <row r="84" spans="1:9">
      <c r="A84" s="60"/>
      <c r="B84" s="61"/>
      <c r="C84" s="62"/>
      <c r="D84" s="60"/>
      <c r="E84" s="60"/>
      <c r="F84" s="62"/>
      <c r="G84" s="62"/>
      <c r="H84" s="62"/>
      <c r="I84" s="62"/>
    </row>
    <row r="85" spans="1:9">
      <c r="A85" s="60"/>
      <c r="B85" s="61"/>
      <c r="C85" s="62"/>
      <c r="D85" s="60"/>
      <c r="E85" s="60"/>
      <c r="F85" s="62"/>
      <c r="G85" s="62"/>
      <c r="H85" s="62"/>
      <c r="I85" s="62"/>
    </row>
    <row r="86" spans="1:9">
      <c r="A86" s="60"/>
      <c r="B86" s="61"/>
      <c r="C86" s="62"/>
      <c r="D86" s="60"/>
      <c r="E86" s="60"/>
      <c r="F86" s="62"/>
      <c r="G86" s="62"/>
      <c r="H86" s="62"/>
      <c r="I86" s="62"/>
    </row>
    <row r="87" spans="1:9">
      <c r="A87" s="60"/>
      <c r="B87" s="61"/>
      <c r="C87" s="62"/>
      <c r="D87" s="60"/>
      <c r="E87" s="60"/>
    </row>
  </sheetData>
  <mergeCells count="2">
    <mergeCell ref="A1:I2"/>
    <mergeCell ref="O15:Q15"/>
  </mergeCells>
  <conditionalFormatting sqref="A40:B69 A5:B15">
    <cfRule type="expression" dxfId="12" priority="7">
      <formula>IF(A$1&lt;&gt;"",MOD(ROW(),2),"")</formula>
    </cfRule>
    <cfRule type="expression" dxfId="11" priority="8">
      <formula>IF(A$1&lt;&gt;"",NOT(MOD(ROW(),2)),"")</formula>
    </cfRule>
  </conditionalFormatting>
  <conditionalFormatting sqref="D5:E69 G5:I69">
    <cfRule type="cellIs" dxfId="6" priority="6" operator="greaterThan">
      <formula>0</formula>
    </cfRule>
  </conditionalFormatting>
  <conditionalFormatting sqref="A39:B39">
    <cfRule type="expression" dxfId="10" priority="4">
      <formula>IF(A$1&lt;&gt;"",MOD(ROW(),2),"")</formula>
    </cfRule>
    <cfRule type="expression" dxfId="9" priority="5">
      <formula>IF(A$1&lt;&gt;"",NOT(MOD(ROW(),2)),"")</formula>
    </cfRule>
  </conditionalFormatting>
  <conditionalFormatting sqref="A16:B38">
    <cfRule type="expression" dxfId="8" priority="2">
      <formula>IF(A$1&lt;&gt;"",MOD(ROW(),2),"")</formula>
    </cfRule>
    <cfRule type="expression" dxfId="7" priority="3">
      <formula>IF(A$1&lt;&gt;"",NOT(MOD(ROW(),2)),"")</formula>
    </cfRule>
  </conditionalFormatting>
  <conditionalFormatting sqref="O18:Q31">
    <cfRule type="cellIs" dxfId="5" priority="1" operator="greater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Feuil1!PRODUITFACT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puce</dc:creator>
  <cp:lastModifiedBy>puce</cp:lastModifiedBy>
  <dcterms:created xsi:type="dcterms:W3CDTF">2014-08-10T10:46:41Z</dcterms:created>
  <dcterms:modified xsi:type="dcterms:W3CDTF">2014-08-12T16:29:14Z</dcterms:modified>
</cp:coreProperties>
</file>