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autoCompressPictures="0"/>
  <bookViews>
    <workbookView xWindow="0" yWindow="0" windowWidth="25600" windowHeight="1554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4" i="1" l="1"/>
  <c r="J45" i="1"/>
  <c r="J42" i="1"/>
  <c r="J44" i="1"/>
  <c r="J46" i="1"/>
  <c r="J48" i="1"/>
  <c r="K48" i="1"/>
  <c r="K46" i="1"/>
  <c r="K45" i="1"/>
  <c r="K44" i="1"/>
  <c r="K42" i="1"/>
  <c r="K40" i="1"/>
  <c r="K39" i="1"/>
  <c r="K38" i="1"/>
  <c r="K37" i="1"/>
  <c r="K36" i="1"/>
  <c r="C16" i="1"/>
</calcChain>
</file>

<file path=xl/comments1.xml><?xml version="1.0" encoding="utf-8"?>
<comments xmlns="http://schemas.openxmlformats.org/spreadsheetml/2006/main">
  <authors>
    <author>JC R</author>
  </authors>
  <commentList>
    <comment ref="K12" authorId="0">
      <text>
        <r>
          <rPr>
            <b/>
            <sz val="9"/>
            <color indexed="81"/>
            <rFont val="Calibri"/>
            <family val="2"/>
          </rPr>
          <t>coq:</t>
        </r>
        <r>
          <rPr>
            <sz val="9"/>
            <color indexed="81"/>
            <rFont val="Calibri"/>
            <family val="2"/>
          </rPr>
          <t xml:space="preserve">
est il possible de mettre le cours du jour en foction de la devise choisie en E13
</t>
        </r>
      </text>
    </comment>
    <comment ref="Q15" authorId="0">
      <text>
        <r>
          <rPr>
            <b/>
            <sz val="9"/>
            <color indexed="81"/>
            <rFont val="Calibri"/>
            <family val="2"/>
          </rPr>
          <t>coq:</t>
        </r>
        <r>
          <rPr>
            <sz val="9"/>
            <color indexed="81"/>
            <rFont val="Calibri"/>
            <family val="2"/>
          </rPr>
          <t xml:space="preserve">
est il possible de créer des boutons pour pouvoir changer cedevises rapidement sur ce devis</t>
        </r>
      </text>
    </comment>
    <comment ref="K34" authorId="0">
      <text>
        <r>
          <rPr>
            <b/>
            <sz val="9"/>
            <color indexed="81"/>
            <rFont val="Calibri"/>
            <family val="2"/>
          </rPr>
          <t>coq:</t>
        </r>
        <r>
          <rPr>
            <sz val="9"/>
            <color indexed="81"/>
            <rFont val="Calibri"/>
            <family val="2"/>
          </rPr>
          <t xml:space="preserve">
doit etre = à E13
</t>
        </r>
      </text>
    </comment>
    <comment ref="K48" authorId="0">
      <text>
        <r>
          <rPr>
            <b/>
            <sz val="9"/>
            <color indexed="81"/>
            <rFont val="Calibri"/>
            <family val="2"/>
          </rPr>
          <t>coq:</t>
        </r>
        <r>
          <rPr>
            <sz val="9"/>
            <color indexed="81"/>
            <rFont val="Calibri"/>
            <family val="2"/>
          </rPr>
          <t xml:space="preserve">
toute la colonne sous K33 doit avoir le format de la devise choisie
si E14 =Sterling = £
si E14=dollars= $</t>
        </r>
      </text>
    </comment>
  </commentList>
</comments>
</file>

<file path=xl/sharedStrings.xml><?xml version="1.0" encoding="utf-8"?>
<sst xmlns="http://schemas.openxmlformats.org/spreadsheetml/2006/main" count="47" uniqueCount="46">
  <si>
    <t>Sterling £</t>
  </si>
  <si>
    <t>/ €</t>
  </si>
  <si>
    <t>Film:</t>
  </si>
  <si>
    <t xml:space="preserve">     Estimate N°130150</t>
    <phoneticPr fontId="0"/>
  </si>
  <si>
    <t>Date:</t>
  </si>
  <si>
    <t>Production:</t>
  </si>
  <si>
    <t>Agency</t>
  </si>
  <si>
    <t>Adresse:</t>
  </si>
  <si>
    <t>Téléphone</t>
  </si>
  <si>
    <t>Fax:</t>
  </si>
  <si>
    <t>E-mail:</t>
  </si>
  <si>
    <t>Format:</t>
  </si>
  <si>
    <t>Director</t>
  </si>
  <si>
    <t>Title:</t>
  </si>
  <si>
    <t>Lighting Caméraman</t>
  </si>
  <si>
    <t>Product</t>
  </si>
  <si>
    <t>Producer</t>
  </si>
  <si>
    <t>Client:</t>
  </si>
  <si>
    <t>Line Producer</t>
  </si>
  <si>
    <t>Tv Producer</t>
  </si>
  <si>
    <t>Shooting :</t>
  </si>
  <si>
    <t>Euros €</t>
  </si>
  <si>
    <t xml:space="preserve">  1 - CASTING / RECCE:</t>
  </si>
  <si>
    <t xml:space="preserve">  3 - UNIT SALARIES:</t>
  </si>
  <si>
    <t xml:space="preserve">  4 - EQUIPMENT:</t>
  </si>
  <si>
    <t xml:space="preserve">  5 - ART DEP./STUDIO / LOCATIONS:</t>
  </si>
  <si>
    <t xml:space="preserve">  6 - LOCATION COSTS / DIVERS:</t>
  </si>
  <si>
    <t>SUB TOTAL:</t>
  </si>
  <si>
    <t xml:space="preserve">      • FACILITIES PRODUCTION FEES          10%</t>
    <phoneticPr fontId="0"/>
  </si>
  <si>
    <t xml:space="preserve">  7 - NATIONAL INSURANCE: </t>
    <phoneticPr fontId="0"/>
  </si>
  <si>
    <t xml:space="preserve">  8 - TRAVEL:</t>
    <phoneticPr fontId="0"/>
  </si>
  <si>
    <t>TOTAL HT:</t>
  </si>
  <si>
    <t>NOT INCLUDED:</t>
  </si>
  <si>
    <t>INCLUDED:</t>
  </si>
  <si>
    <t>Format de monnaie</t>
  </si>
  <si>
    <t>Devises</t>
  </si>
  <si>
    <t>DOLLARS</t>
  </si>
  <si>
    <t>YEN</t>
  </si>
  <si>
    <t>STERLING</t>
  </si>
  <si>
    <t>$</t>
  </si>
  <si>
    <t>Y</t>
  </si>
  <si>
    <t>£</t>
  </si>
  <si>
    <t>Change</t>
  </si>
  <si>
    <t>est egal au cours du dollars</t>
  </si>
  <si>
    <t>est egal au cours du yen</t>
  </si>
  <si>
    <t>est egal au cours de la livre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</si>
</sst>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#,##0.00&quot;&quot;\ &quot;F&quot;"/>
    <numFmt numFmtId="165" formatCode="_-[$£-809]* #,##0_-;\-[$£-809]* #,##0_-;_-[$£-809]* &quot;-&quot;_-;_-@_-"/>
    <numFmt numFmtId="166" formatCode="_([$€]* #,##0.00_);_([$€]* \(#,##0.00\);_([$€]* &quot;-&quot;??_);_(@_)"/>
    <numFmt numFmtId="167" formatCode="#,##0.00000"/>
    <numFmt numFmtId="168" formatCode="000"/>
    <numFmt numFmtId="169" formatCode="#,##0&quot; F&quot;"/>
    <numFmt numFmtId="170" formatCode="[$€-2]\ #,##0"/>
    <numFmt numFmtId="171" formatCode="#,##0&quot; €&quot;"/>
    <numFmt numFmtId="172" formatCode="[$£-809]#,##0.00;\-[$£-809]#,##0.00"/>
    <numFmt numFmtId="173" formatCode="#,##0\ [$€-1]"/>
    <numFmt numFmtId="174" formatCode="_ * #,##0_ \ [$€-1]_ ;_ * \-#,##0\ \ [$€-1]_ ;_ * &quot;-&quot;??_ \ [$€-1]_ ;_ @_ "/>
    <numFmt numFmtId="175" formatCode="_ * #,##0.00_ \ [$€-1]_ ;_ * \-#,##0.00\ \ [$€-1]_ ;_ * &quot;-&quot;??_ \ [$€-1]_ ;_ @_ "/>
  </numFmts>
  <fonts count="15" x14ac:knownFonts="1">
    <font>
      <sz val="12"/>
      <color theme="1"/>
      <name val="Calibri"/>
      <family val="2"/>
      <scheme val="minor"/>
    </font>
    <font>
      <sz val="8"/>
      <name val="Verdana"/>
    </font>
    <font>
      <sz val="9"/>
      <name val="Geneva"/>
    </font>
    <font>
      <u/>
      <sz val="8"/>
      <name val="Verdana"/>
    </font>
    <font>
      <sz val="8"/>
      <color indexed="8"/>
      <name val="Verdana"/>
    </font>
    <font>
      <u/>
      <sz val="8"/>
      <color indexed="8"/>
      <name val="Verdana"/>
    </font>
    <font>
      <sz val="8"/>
      <color indexed="22"/>
      <name val="Verdana"/>
    </font>
    <font>
      <u/>
      <sz val="18"/>
      <color indexed="12"/>
      <name val="Helvetica"/>
    </font>
    <font>
      <u/>
      <sz val="8"/>
      <color indexed="12"/>
      <name val="Verdana"/>
    </font>
    <font>
      <sz val="8"/>
      <color indexed="10"/>
      <name val="Verdana"/>
    </font>
    <font>
      <i/>
      <u/>
      <sz val="8"/>
      <name val="Verdana"/>
    </font>
    <font>
      <i/>
      <sz val="8"/>
      <name val="Verdana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166" fontId="2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/>
  </cellStyleXfs>
  <cellXfs count="79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/>
    <xf numFmtId="165" fontId="1" fillId="0" borderId="0" xfId="0" applyNumberFormat="1" applyFont="1" applyFill="1" applyBorder="1" applyAlignment="1">
      <alignment horizontal="center" vertical="center"/>
    </xf>
    <xf numFmtId="167" fontId="1" fillId="0" borderId="3" xfId="1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164" fontId="1" fillId="2" borderId="2" xfId="0" applyNumberFormat="1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/>
    <xf numFmtId="14" fontId="1" fillId="0" borderId="0" xfId="0" applyNumberFormat="1" applyFont="1" applyBorder="1" applyAlignment="1">
      <alignment horizontal="left" vertical="center"/>
    </xf>
    <xf numFmtId="168" fontId="1" fillId="0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Border="1" applyAlignment="1">
      <alignment horizontal="center" vertical="center"/>
    </xf>
    <xf numFmtId="49" fontId="4" fillId="0" borderId="0" xfId="0" applyNumberFormat="1" applyFont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>
      <alignment vertical="center"/>
    </xf>
    <xf numFmtId="0" fontId="5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6" fillId="0" borderId="0" xfId="0" applyFont="1" applyBorder="1"/>
    <xf numFmtId="0" fontId="3" fillId="0" borderId="0" xfId="0" applyFont="1" applyFill="1" applyBorder="1" applyAlignment="1">
      <alignment vertical="center"/>
    </xf>
    <xf numFmtId="0" fontId="8" fillId="0" borderId="0" xfId="2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3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Fill="1" applyBorder="1" applyAlignment="1">
      <alignment horizontal="right" vertical="center"/>
    </xf>
    <xf numFmtId="0" fontId="3" fillId="0" borderId="2" xfId="0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169" fontId="1" fillId="0" borderId="0" xfId="0" applyNumberFormat="1" applyFont="1" applyFill="1" applyBorder="1" applyAlignment="1">
      <alignment vertical="center"/>
    </xf>
    <xf numFmtId="170" fontId="1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right" vertical="center"/>
    </xf>
    <xf numFmtId="171" fontId="1" fillId="0" borderId="0" xfId="0" applyNumberFormat="1" applyFont="1" applyFill="1" applyBorder="1" applyAlignment="1" applyProtection="1">
      <alignment vertical="center"/>
      <protection hidden="1"/>
    </xf>
    <xf numFmtId="172" fontId="1" fillId="0" borderId="0" xfId="0" applyNumberFormat="1" applyFont="1" applyFill="1" applyBorder="1" applyAlignment="1">
      <alignment horizontal="right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171" fontId="1" fillId="0" borderId="4" xfId="0" applyNumberFormat="1" applyFont="1" applyFill="1" applyBorder="1" applyAlignment="1" applyProtection="1">
      <alignment vertical="center"/>
      <protection hidden="1"/>
    </xf>
    <xf numFmtId="172" fontId="1" fillId="0" borderId="2" xfId="0" applyNumberFormat="1" applyFont="1" applyFill="1" applyBorder="1" applyAlignment="1">
      <alignment horizontal="right" vertical="center"/>
    </xf>
    <xf numFmtId="171" fontId="1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horizontal="left" vertical="center"/>
    </xf>
    <xf numFmtId="171" fontId="1" fillId="0" borderId="0" xfId="0" applyNumberFormat="1" applyFont="1" applyFill="1" applyBorder="1" applyAlignment="1" applyProtection="1">
      <alignment vertical="center"/>
      <protection locked="0"/>
    </xf>
    <xf numFmtId="9" fontId="1" fillId="0" borderId="0" xfId="0" applyNumberFormat="1" applyFont="1" applyFill="1" applyBorder="1" applyAlignment="1" applyProtection="1">
      <alignment horizontal="right" vertical="center"/>
      <protection locked="0"/>
    </xf>
    <xf numFmtId="0" fontId="3" fillId="0" borderId="1" xfId="0" applyFont="1" applyFill="1" applyBorder="1" applyAlignment="1">
      <alignment horizontal="right" vertical="center"/>
    </xf>
    <xf numFmtId="171" fontId="1" fillId="0" borderId="4" xfId="0" applyNumberFormat="1" applyFont="1" applyFill="1" applyBorder="1" applyAlignment="1" applyProtection="1">
      <alignment horizontal="right" vertical="center"/>
      <protection hidden="1"/>
    </xf>
    <xf numFmtId="173" fontId="1" fillId="0" borderId="0" xfId="0" applyNumberFormat="1" applyFont="1" applyFill="1" applyBorder="1" applyAlignment="1" applyProtection="1">
      <alignment horizontal="right" vertical="center"/>
      <protection hidden="1"/>
    </xf>
    <xf numFmtId="171" fontId="1" fillId="0" borderId="0" xfId="0" applyNumberFormat="1" applyFont="1" applyFill="1" applyBorder="1" applyAlignment="1" applyProtection="1">
      <alignment horizontal="right" vertical="center"/>
      <protection hidden="1"/>
    </xf>
    <xf numFmtId="174" fontId="9" fillId="0" borderId="0" xfId="0" applyNumberFormat="1" applyFont="1" applyFill="1" applyBorder="1" applyAlignment="1">
      <alignment vertical="center"/>
    </xf>
    <xf numFmtId="172" fontId="9" fillId="0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vertical="center"/>
    </xf>
    <xf numFmtId="0" fontId="11" fillId="0" borderId="0" xfId="0" applyFont="1" applyFill="1" applyBorder="1" applyAlignment="1" applyProtection="1">
      <alignment vertical="center"/>
      <protection locked="0"/>
    </xf>
    <xf numFmtId="164" fontId="11" fillId="0" borderId="0" xfId="0" applyNumberFormat="1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>
      <alignment vertical="center"/>
    </xf>
    <xf numFmtId="175" fontId="11" fillId="0" borderId="0" xfId="0" applyNumberFormat="1" applyFont="1" applyFill="1" applyBorder="1" applyAlignment="1" applyProtection="1">
      <alignment horizontal="left" vertical="center"/>
      <protection locked="0"/>
    </xf>
    <xf numFmtId="175" fontId="11" fillId="0" borderId="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8" xfId="0" applyBorder="1"/>
    <xf numFmtId="0" fontId="1" fillId="0" borderId="9" xfId="0" applyFont="1" applyBorder="1"/>
    <xf numFmtId="167" fontId="1" fillId="0" borderId="8" xfId="0" applyNumberFormat="1" applyFont="1" applyFill="1" applyBorder="1" applyAlignment="1">
      <alignment vertical="center"/>
    </xf>
    <xf numFmtId="167" fontId="1" fillId="0" borderId="8" xfId="1" applyNumberFormat="1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vertical="center"/>
    </xf>
    <xf numFmtId="0" fontId="1" fillId="0" borderId="12" xfId="0" applyFont="1" applyBorder="1"/>
  </cellXfs>
  <cellStyles count="4">
    <cellStyle name="Euro" xfId="1"/>
    <cellStyle name="Lien hypertexte" xfId="2" builtinId="8"/>
    <cellStyle name="Lien hypertexte visité" xfId="3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279400</xdr:colOff>
      <xdr:row>40</xdr:row>
      <xdr:rowOff>25400</xdr:rowOff>
    </xdr:from>
    <xdr:to>
      <xdr:col>10</xdr:col>
      <xdr:colOff>0</xdr:colOff>
      <xdr:row>40</xdr:row>
      <xdr:rowOff>25400</xdr:rowOff>
    </xdr:to>
    <xdr:sp macro="" textlink="">
      <xdr:nvSpPr>
        <xdr:cNvPr id="2" name="Line 15"/>
        <xdr:cNvSpPr>
          <a:spLocks noChangeShapeType="1"/>
        </xdr:cNvSpPr>
      </xdr:nvSpPr>
      <xdr:spPr bwMode="auto">
        <a:xfrm>
          <a:off x="5346700" y="6121400"/>
          <a:ext cx="482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9</xdr:col>
      <xdr:colOff>279400</xdr:colOff>
      <xdr:row>46</xdr:row>
      <xdr:rowOff>25400</xdr:rowOff>
    </xdr:from>
    <xdr:to>
      <xdr:col>10</xdr:col>
      <xdr:colOff>0</xdr:colOff>
      <xdr:row>46</xdr:row>
      <xdr:rowOff>25400</xdr:rowOff>
    </xdr:to>
    <xdr:sp macro="" textlink="">
      <xdr:nvSpPr>
        <xdr:cNvPr id="3" name="Line 16"/>
        <xdr:cNvSpPr>
          <a:spLocks noChangeShapeType="1"/>
        </xdr:cNvSpPr>
      </xdr:nvSpPr>
      <xdr:spPr bwMode="auto">
        <a:xfrm>
          <a:off x="5346700" y="7035800"/>
          <a:ext cx="482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10</xdr:col>
      <xdr:colOff>381000</xdr:colOff>
      <xdr:row>46</xdr:row>
      <xdr:rowOff>25400</xdr:rowOff>
    </xdr:from>
    <xdr:to>
      <xdr:col>10</xdr:col>
      <xdr:colOff>812800</xdr:colOff>
      <xdr:row>46</xdr:row>
      <xdr:rowOff>25400</xdr:rowOff>
    </xdr:to>
    <xdr:sp macro="" textlink="">
      <xdr:nvSpPr>
        <xdr:cNvPr id="4" name="Line 19"/>
        <xdr:cNvSpPr>
          <a:spLocks noChangeShapeType="1"/>
        </xdr:cNvSpPr>
      </xdr:nvSpPr>
      <xdr:spPr bwMode="auto">
        <a:xfrm>
          <a:off x="6210300" y="7035800"/>
          <a:ext cx="4318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10</xdr:col>
      <xdr:colOff>406400</xdr:colOff>
      <xdr:row>40</xdr:row>
      <xdr:rowOff>25400</xdr:rowOff>
    </xdr:from>
    <xdr:to>
      <xdr:col>11</xdr:col>
      <xdr:colOff>0</xdr:colOff>
      <xdr:row>40</xdr:row>
      <xdr:rowOff>25400</xdr:rowOff>
    </xdr:to>
    <xdr:sp macro="" textlink="">
      <xdr:nvSpPr>
        <xdr:cNvPr id="5" name="Line 20"/>
        <xdr:cNvSpPr>
          <a:spLocks noChangeShapeType="1"/>
        </xdr:cNvSpPr>
      </xdr:nvSpPr>
      <xdr:spPr bwMode="auto">
        <a:xfrm>
          <a:off x="6235700" y="6121400"/>
          <a:ext cx="4191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9</xdr:col>
      <xdr:colOff>279400</xdr:colOff>
      <xdr:row>40</xdr:row>
      <xdr:rowOff>25400</xdr:rowOff>
    </xdr:from>
    <xdr:to>
      <xdr:col>10</xdr:col>
      <xdr:colOff>0</xdr:colOff>
      <xdr:row>40</xdr:row>
      <xdr:rowOff>25400</xdr:rowOff>
    </xdr:to>
    <xdr:sp macro="" textlink="">
      <xdr:nvSpPr>
        <xdr:cNvPr id="6" name="Line 21"/>
        <xdr:cNvSpPr>
          <a:spLocks noChangeShapeType="1"/>
        </xdr:cNvSpPr>
      </xdr:nvSpPr>
      <xdr:spPr bwMode="auto">
        <a:xfrm>
          <a:off x="5346700" y="6121400"/>
          <a:ext cx="482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9</xdr:col>
      <xdr:colOff>279400</xdr:colOff>
      <xdr:row>46</xdr:row>
      <xdr:rowOff>25400</xdr:rowOff>
    </xdr:from>
    <xdr:to>
      <xdr:col>10</xdr:col>
      <xdr:colOff>0</xdr:colOff>
      <xdr:row>46</xdr:row>
      <xdr:rowOff>25400</xdr:rowOff>
    </xdr:to>
    <xdr:sp macro="" textlink="">
      <xdr:nvSpPr>
        <xdr:cNvPr id="7" name="Line 22"/>
        <xdr:cNvSpPr>
          <a:spLocks noChangeShapeType="1"/>
        </xdr:cNvSpPr>
      </xdr:nvSpPr>
      <xdr:spPr bwMode="auto">
        <a:xfrm>
          <a:off x="5346700" y="7035800"/>
          <a:ext cx="482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10</xdr:col>
      <xdr:colOff>381000</xdr:colOff>
      <xdr:row>46</xdr:row>
      <xdr:rowOff>25400</xdr:rowOff>
    </xdr:from>
    <xdr:to>
      <xdr:col>10</xdr:col>
      <xdr:colOff>812800</xdr:colOff>
      <xdr:row>46</xdr:row>
      <xdr:rowOff>25400</xdr:rowOff>
    </xdr:to>
    <xdr:sp macro="" textlink="">
      <xdr:nvSpPr>
        <xdr:cNvPr id="8" name="Line 23"/>
        <xdr:cNvSpPr>
          <a:spLocks noChangeShapeType="1"/>
        </xdr:cNvSpPr>
      </xdr:nvSpPr>
      <xdr:spPr bwMode="auto">
        <a:xfrm>
          <a:off x="6210300" y="7035800"/>
          <a:ext cx="4318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10</xdr:col>
      <xdr:colOff>406400</xdr:colOff>
      <xdr:row>40</xdr:row>
      <xdr:rowOff>25400</xdr:rowOff>
    </xdr:from>
    <xdr:to>
      <xdr:col>11</xdr:col>
      <xdr:colOff>0</xdr:colOff>
      <xdr:row>40</xdr:row>
      <xdr:rowOff>25400</xdr:rowOff>
    </xdr:to>
    <xdr:sp macro="" textlink="">
      <xdr:nvSpPr>
        <xdr:cNvPr id="9" name="Line 24"/>
        <xdr:cNvSpPr>
          <a:spLocks noChangeShapeType="1"/>
        </xdr:cNvSpPr>
      </xdr:nvSpPr>
      <xdr:spPr bwMode="auto">
        <a:xfrm>
          <a:off x="6235700" y="6121400"/>
          <a:ext cx="4191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is%20annule/Estimate%20Hotspur%20&amp;%20Argyle%20-%20Santend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4">
          <cell r="D4" t="str">
            <v>PROJET 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60"/>
  <sheetViews>
    <sheetView tabSelected="1" topLeftCell="D19" workbookViewId="0">
      <selection activeCell="P20" sqref="P20"/>
    </sheetView>
  </sheetViews>
  <sheetFormatPr baseColWidth="10" defaultRowHeight="15" x14ac:dyDescent="0"/>
  <sheetData>
    <row r="1" spans="1:54">
      <c r="A1" s="1"/>
      <c r="B1" s="2"/>
      <c r="C1" s="2"/>
      <c r="D1" s="3"/>
      <c r="E1" s="4"/>
      <c r="F1" s="2"/>
      <c r="G1" s="5"/>
      <c r="H1" s="5"/>
      <c r="I1" s="5"/>
      <c r="J1" s="4"/>
      <c r="K1" s="4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</row>
    <row r="2" spans="1:54">
      <c r="A2" s="1"/>
      <c r="B2" s="2"/>
      <c r="C2" s="2"/>
      <c r="D2" s="3"/>
      <c r="E2" s="4"/>
      <c r="F2" s="2"/>
      <c r="G2" s="5"/>
      <c r="H2" s="5"/>
      <c r="I2" s="5"/>
      <c r="J2" s="4"/>
      <c r="K2" s="4"/>
      <c r="L2" s="1"/>
      <c r="M2" s="4"/>
      <c r="N2" s="4"/>
      <c r="O2" s="4"/>
      <c r="P2" s="4"/>
      <c r="Q2" s="4"/>
      <c r="R2" s="4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>
      <c r="A3" s="1"/>
      <c r="B3" s="2"/>
      <c r="C3" s="2"/>
      <c r="D3" s="3"/>
      <c r="E3" s="4"/>
      <c r="F3" s="2"/>
      <c r="G3" s="5"/>
      <c r="H3" s="5"/>
      <c r="I3" s="5"/>
      <c r="J3" s="4"/>
      <c r="K3" s="4"/>
      <c r="L3" s="1"/>
      <c r="M3" s="4"/>
      <c r="N3" s="4"/>
      <c r="O3" s="4"/>
      <c r="P3" s="4"/>
      <c r="Q3" s="4"/>
      <c r="R3" s="4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</row>
    <row r="4" spans="1:54">
      <c r="A4" s="1"/>
      <c r="B4" s="2"/>
      <c r="C4" s="4"/>
      <c r="D4" s="2"/>
      <c r="E4" s="4"/>
      <c r="F4" s="2"/>
      <c r="G4" s="5"/>
      <c r="H4" s="5"/>
      <c r="I4" s="5"/>
      <c r="J4" s="4"/>
      <c r="K4" s="4"/>
      <c r="L4" s="1"/>
      <c r="M4" s="4"/>
      <c r="N4" s="4"/>
      <c r="O4" s="4"/>
      <c r="P4" s="4"/>
      <c r="Q4" s="4"/>
      <c r="R4" s="4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>
      <c r="A5" s="1"/>
      <c r="B5" s="2"/>
      <c r="C5" s="4"/>
      <c r="D5" s="2"/>
      <c r="E5" s="4"/>
      <c r="F5" s="2"/>
      <c r="G5" s="5"/>
      <c r="H5" s="5"/>
      <c r="I5" s="5"/>
      <c r="J5" s="4"/>
      <c r="K5" s="4"/>
      <c r="L5" s="1"/>
      <c r="M5" s="4"/>
      <c r="N5" s="4"/>
      <c r="O5" s="4"/>
      <c r="P5" s="4"/>
      <c r="Q5" s="4"/>
      <c r="R5" s="4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>
      <c r="A6" s="1"/>
      <c r="B6" s="2"/>
      <c r="C6" s="4"/>
      <c r="D6" s="2"/>
      <c r="E6" s="4"/>
      <c r="F6" s="2"/>
      <c r="G6" s="5"/>
      <c r="H6" s="5"/>
      <c r="I6" s="5"/>
      <c r="J6" s="4"/>
      <c r="K6" s="4"/>
      <c r="L6" s="1"/>
      <c r="M6" s="4"/>
      <c r="N6" s="4"/>
      <c r="O6" s="4"/>
      <c r="P6" s="4"/>
      <c r="Q6" s="4"/>
      <c r="R6" s="4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>
      <c r="A7" s="1"/>
      <c r="B7" s="2"/>
      <c r="C7" s="4"/>
      <c r="D7" s="2"/>
      <c r="E7" s="4"/>
      <c r="F7" s="2"/>
      <c r="G7" s="5"/>
      <c r="H7" s="5"/>
      <c r="I7" s="5"/>
      <c r="J7" s="4"/>
      <c r="K7" s="4"/>
      <c r="L7" s="1"/>
      <c r="M7" s="4"/>
      <c r="N7" s="4"/>
      <c r="O7" s="4"/>
      <c r="P7" s="4"/>
      <c r="Q7" s="4"/>
      <c r="R7" s="4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>
      <c r="A8" s="1"/>
      <c r="B8" s="2"/>
      <c r="C8" s="4"/>
      <c r="D8" s="2"/>
      <c r="E8" s="4"/>
      <c r="F8" s="2"/>
      <c r="G8" s="5"/>
      <c r="H8" s="5"/>
      <c r="I8" s="5"/>
      <c r="J8" s="4"/>
      <c r="K8" s="4"/>
      <c r="L8" s="1"/>
      <c r="M8" s="4"/>
      <c r="N8" s="4"/>
      <c r="O8" s="4"/>
      <c r="P8" s="4"/>
      <c r="Q8" s="4"/>
      <c r="R8" s="4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>
      <c r="A9" s="1"/>
      <c r="B9" s="2"/>
      <c r="C9" s="4"/>
      <c r="D9" s="2"/>
      <c r="E9" s="4"/>
      <c r="F9" s="2"/>
      <c r="G9" s="5"/>
      <c r="H9" s="5"/>
      <c r="I9" s="5"/>
      <c r="J9" s="4"/>
      <c r="K9" s="4"/>
      <c r="L9" s="1"/>
      <c r="M9" s="4"/>
      <c r="N9" s="4"/>
      <c r="O9" s="4"/>
      <c r="P9" s="4"/>
      <c r="Q9" s="4"/>
      <c r="R9" s="4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>
      <c r="A10" s="1"/>
      <c r="B10" s="2"/>
      <c r="C10" s="2"/>
      <c r="D10" s="3"/>
      <c r="E10" s="4"/>
      <c r="F10" s="2"/>
      <c r="G10" s="5"/>
      <c r="H10" s="5"/>
      <c r="I10" s="5"/>
      <c r="J10" s="4"/>
      <c r="K10" s="4"/>
      <c r="L10" s="1"/>
      <c r="M10" s="4"/>
      <c r="N10" s="4"/>
      <c r="O10" s="4"/>
      <c r="P10" s="4"/>
      <c r="Q10" s="4"/>
      <c r="R10" s="4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>
      <c r="A11" s="1"/>
      <c r="B11" s="2"/>
      <c r="C11" s="2"/>
      <c r="D11" s="3"/>
      <c r="E11" s="4"/>
      <c r="F11" s="2"/>
      <c r="G11" s="5"/>
      <c r="H11" s="5"/>
      <c r="I11" s="5"/>
      <c r="J11" s="4"/>
      <c r="K11" s="4"/>
      <c r="L11" s="1"/>
      <c r="M11" s="4"/>
      <c r="N11" s="4"/>
      <c r="O11" s="69" t="s">
        <v>35</v>
      </c>
      <c r="P11" s="70" t="s">
        <v>34</v>
      </c>
      <c r="Q11" s="71"/>
      <c r="R11" s="4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>
      <c r="A12" s="1"/>
      <c r="B12" s="2"/>
      <c r="C12" s="4"/>
      <c r="D12" s="4"/>
      <c r="E12" s="6"/>
      <c r="F12" s="4"/>
      <c r="G12" s="6"/>
      <c r="H12" s="5"/>
      <c r="I12" s="5"/>
      <c r="J12" s="4"/>
      <c r="K12" s="4"/>
      <c r="L12" s="1"/>
      <c r="M12" s="4"/>
      <c r="N12" s="4"/>
      <c r="O12" s="72"/>
      <c r="P12" s="4"/>
      <c r="Q12" s="73" t="s">
        <v>42</v>
      </c>
      <c r="R12" s="4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>
      <c r="A13" s="1"/>
      <c r="B13" s="2"/>
      <c r="C13" s="4"/>
      <c r="D13" s="4"/>
      <c r="E13" s="7" t="s">
        <v>0</v>
      </c>
      <c r="F13" s="8" t="s">
        <v>1</v>
      </c>
      <c r="G13" s="9"/>
      <c r="H13" s="5"/>
      <c r="I13" s="5"/>
      <c r="J13" s="4"/>
      <c r="K13" s="10">
        <v>0.81899999999999995</v>
      </c>
      <c r="L13" s="1"/>
      <c r="M13" s="6"/>
      <c r="N13" s="6"/>
      <c r="O13" s="74" t="s">
        <v>36</v>
      </c>
      <c r="P13" s="2" t="s">
        <v>39</v>
      </c>
      <c r="Q13" s="73" t="s">
        <v>43</v>
      </c>
      <c r="R13" s="4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>
      <c r="A14" s="1"/>
      <c r="B14" s="2"/>
      <c r="C14" s="4"/>
      <c r="D14" s="4"/>
      <c r="E14" s="2"/>
      <c r="F14" s="4"/>
      <c r="G14" s="11"/>
      <c r="H14" s="5"/>
      <c r="I14" s="5"/>
      <c r="J14" s="4"/>
      <c r="K14" s="2"/>
      <c r="L14" s="1"/>
      <c r="M14" s="6"/>
      <c r="N14" s="9"/>
      <c r="O14" s="75" t="s">
        <v>37</v>
      </c>
      <c r="P14" s="2" t="s">
        <v>40</v>
      </c>
      <c r="Q14" s="73" t="s">
        <v>44</v>
      </c>
      <c r="R14" s="4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>
      <c r="A15" s="1"/>
      <c r="B15" s="2"/>
      <c r="C15" s="4"/>
      <c r="D15" s="4"/>
      <c r="E15" s="2"/>
      <c r="F15" s="4"/>
      <c r="G15" s="11"/>
      <c r="H15" s="5"/>
      <c r="I15" s="5"/>
      <c r="J15" s="4"/>
      <c r="K15" s="2"/>
      <c r="L15" s="1"/>
      <c r="M15" s="2"/>
      <c r="N15" s="3"/>
      <c r="O15" s="76" t="s">
        <v>38</v>
      </c>
      <c r="P15" s="77" t="s">
        <v>41</v>
      </c>
      <c r="Q15" s="78" t="s">
        <v>45</v>
      </c>
      <c r="R15" s="4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>
      <c r="A16" s="1"/>
      <c r="B16" s="12" t="s">
        <v>2</v>
      </c>
      <c r="C16" s="13" t="str">
        <f>[1]Feuil2!D4</f>
        <v>PROJET 1</v>
      </c>
      <c r="D16" s="14"/>
      <c r="E16" s="15"/>
      <c r="F16" s="14"/>
      <c r="G16" s="11"/>
      <c r="H16" s="16"/>
      <c r="I16" s="16"/>
      <c r="J16" s="17" t="s">
        <v>3</v>
      </c>
      <c r="K16" s="18"/>
      <c r="L16" s="1"/>
      <c r="M16" s="2"/>
      <c r="N16" s="3"/>
      <c r="O16" s="2"/>
      <c r="P16" s="2"/>
      <c r="Q16" s="4"/>
      <c r="R16" s="4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>
      <c r="A17" s="1"/>
      <c r="B17" s="2"/>
      <c r="C17" s="4"/>
      <c r="D17" s="4"/>
      <c r="E17" s="2"/>
      <c r="F17" s="4"/>
      <c r="G17" s="19"/>
      <c r="H17" s="5"/>
      <c r="I17" s="5"/>
      <c r="J17" s="4"/>
      <c r="K17" s="3"/>
      <c r="L17" s="1"/>
      <c r="M17" s="6"/>
      <c r="N17" s="3"/>
      <c r="O17" s="11"/>
      <c r="P17" s="2"/>
      <c r="Q17" s="4"/>
      <c r="R17" s="4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>
      <c r="A18" s="1"/>
      <c r="B18" s="2"/>
      <c r="C18" s="4"/>
      <c r="D18" s="4"/>
      <c r="E18" s="2"/>
      <c r="F18" s="4"/>
      <c r="G18" s="11"/>
      <c r="H18" s="5"/>
      <c r="I18" s="5"/>
      <c r="J18" s="4"/>
      <c r="K18" s="2"/>
      <c r="L18" s="1"/>
      <c r="M18" s="2"/>
      <c r="N18" s="3"/>
      <c r="O18" s="3"/>
      <c r="P18" s="2"/>
      <c r="Q18" s="4"/>
      <c r="R18" s="4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>
      <c r="A19" s="1"/>
      <c r="B19" s="20" t="s">
        <v>4</v>
      </c>
      <c r="C19" s="4"/>
      <c r="D19" s="21">
        <v>41284</v>
      </c>
      <c r="E19" s="4"/>
      <c r="F19" s="4"/>
      <c r="G19" s="6"/>
      <c r="H19" s="5"/>
      <c r="I19" s="5"/>
      <c r="J19" s="4"/>
      <c r="K19" s="22"/>
      <c r="L19" s="1"/>
      <c r="M19" s="2"/>
      <c r="N19" s="3"/>
      <c r="O19" s="2"/>
      <c r="P19" s="2"/>
      <c r="Q19" s="4"/>
      <c r="R19" s="4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>
      <c r="A20" s="1"/>
      <c r="B20" s="20"/>
      <c r="C20" s="4"/>
      <c r="D20" s="4"/>
      <c r="E20" s="23"/>
      <c r="F20" s="4"/>
      <c r="G20" s="11"/>
      <c r="H20" s="5"/>
      <c r="I20" s="5"/>
      <c r="J20" s="4"/>
      <c r="K20" s="2"/>
      <c r="L20" s="1"/>
      <c r="M20" s="23"/>
      <c r="N20" s="2"/>
      <c r="O20" s="22"/>
      <c r="P20" s="15"/>
      <c r="Q20" s="4"/>
      <c r="R20" s="4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>
      <c r="A21" s="1"/>
      <c r="B21" s="20" t="s">
        <v>5</v>
      </c>
      <c r="C21" s="4"/>
      <c r="D21" s="24"/>
      <c r="E21" s="14"/>
      <c r="F21" s="4"/>
      <c r="G21" s="25" t="s">
        <v>6</v>
      </c>
      <c r="H21" s="5"/>
      <c r="I21" s="5"/>
      <c r="J21" s="4"/>
      <c r="K21" s="26"/>
      <c r="L21" s="1"/>
      <c r="M21" s="23"/>
      <c r="N21" s="3"/>
      <c r="O21" s="2"/>
      <c r="P21" s="2"/>
      <c r="Q21" s="4"/>
      <c r="R21" s="4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>
      <c r="A22" s="1"/>
      <c r="B22" s="20" t="s">
        <v>7</v>
      </c>
      <c r="C22" s="4"/>
      <c r="D22" s="27"/>
      <c r="E22" s="14"/>
      <c r="F22" s="4"/>
      <c r="G22" s="25" t="s">
        <v>7</v>
      </c>
      <c r="H22" s="5"/>
      <c r="I22" s="5"/>
      <c r="J22" s="4"/>
      <c r="K22" s="2"/>
      <c r="L22" s="1"/>
      <c r="M22" s="28"/>
      <c r="N22" s="29"/>
      <c r="O22" s="26"/>
      <c r="P22" s="2"/>
      <c r="Q22" s="4"/>
      <c r="R22" s="4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>
      <c r="A23" s="1"/>
      <c r="B23" s="20"/>
      <c r="C23" s="4"/>
      <c r="D23" s="30"/>
      <c r="E23" s="14"/>
      <c r="F23" s="4"/>
      <c r="G23" s="15"/>
      <c r="H23" s="5"/>
      <c r="I23" s="5"/>
      <c r="J23" s="4"/>
      <c r="K23" s="2"/>
      <c r="L23" s="1"/>
      <c r="M23" s="23"/>
      <c r="N23" s="29"/>
      <c r="O23" s="2"/>
      <c r="P23" s="2"/>
      <c r="Q23" s="4"/>
      <c r="R23" s="4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>
      <c r="A24" s="1"/>
      <c r="B24" s="20" t="s">
        <v>8</v>
      </c>
      <c r="C24" s="4"/>
      <c r="D24" s="31"/>
      <c r="E24" s="14"/>
      <c r="F24" s="4"/>
      <c r="G24" s="19"/>
      <c r="H24" s="5"/>
      <c r="I24" s="5"/>
      <c r="J24" s="4"/>
      <c r="K24" s="2"/>
      <c r="L24" s="1"/>
      <c r="M24" s="23"/>
      <c r="N24" s="2"/>
      <c r="O24" s="2"/>
      <c r="P24" s="2"/>
      <c r="Q24" s="4"/>
      <c r="R24" s="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>
      <c r="A25" s="1"/>
      <c r="B25" s="20" t="s">
        <v>9</v>
      </c>
      <c r="C25" s="4"/>
      <c r="D25" s="31"/>
      <c r="E25" s="6"/>
      <c r="F25" s="32"/>
      <c r="G25" s="25"/>
      <c r="H25" s="5"/>
      <c r="I25" s="5"/>
      <c r="J25" s="4"/>
      <c r="K25" s="2"/>
      <c r="L25" s="1"/>
      <c r="M25" s="23"/>
      <c r="N25" s="3"/>
      <c r="O25" s="2"/>
      <c r="P25" s="2"/>
      <c r="Q25" s="4"/>
      <c r="R25" s="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>
      <c r="A26" s="1"/>
      <c r="B26" s="33" t="s">
        <v>10</v>
      </c>
      <c r="C26" s="4"/>
      <c r="D26" s="4"/>
      <c r="E26" s="34"/>
      <c r="F26" s="4"/>
      <c r="G26" s="25"/>
      <c r="H26" s="5"/>
      <c r="I26" s="5"/>
      <c r="J26" s="4"/>
      <c r="K26" s="26"/>
      <c r="L26" s="1"/>
      <c r="M26" s="23"/>
      <c r="N26" s="29"/>
      <c r="O26" s="2"/>
      <c r="P26" s="15"/>
      <c r="Q26" s="4"/>
      <c r="R26" s="4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>
      <c r="A27" s="1"/>
      <c r="B27" s="2"/>
      <c r="C27" s="4"/>
      <c r="D27" s="4"/>
      <c r="E27" s="35"/>
      <c r="F27" s="4"/>
      <c r="G27" s="25" t="s">
        <v>11</v>
      </c>
      <c r="H27" s="5"/>
      <c r="I27" s="5"/>
      <c r="J27" s="26"/>
      <c r="K27" s="26"/>
      <c r="L27" s="1"/>
      <c r="M27" s="34"/>
      <c r="N27" s="29"/>
      <c r="O27" s="26"/>
      <c r="P27" s="15"/>
      <c r="Q27" s="4"/>
      <c r="R27" s="4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>
      <c r="A28" s="1"/>
      <c r="B28" s="33" t="s">
        <v>12</v>
      </c>
      <c r="C28" s="4"/>
      <c r="D28" s="36"/>
      <c r="E28" s="4"/>
      <c r="F28" s="4"/>
      <c r="G28" s="25" t="s">
        <v>13</v>
      </c>
      <c r="H28" s="5"/>
      <c r="I28" s="5"/>
      <c r="J28" s="4"/>
      <c r="K28" s="26"/>
      <c r="L28" s="1"/>
      <c r="M28" s="35"/>
      <c r="N28" s="29"/>
      <c r="O28" s="26"/>
      <c r="P28" s="15"/>
      <c r="Q28" s="4"/>
      <c r="R28" s="4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>
      <c r="A29" s="1"/>
      <c r="B29" s="33" t="s">
        <v>14</v>
      </c>
      <c r="C29" s="4"/>
      <c r="D29" s="4"/>
      <c r="E29" s="36"/>
      <c r="F29" s="4"/>
      <c r="G29" s="25" t="s">
        <v>15</v>
      </c>
      <c r="H29" s="5"/>
      <c r="I29" s="5"/>
      <c r="J29" s="4"/>
      <c r="K29" s="26"/>
      <c r="L29" s="1"/>
      <c r="M29" s="36"/>
      <c r="N29" s="29"/>
      <c r="O29" s="26"/>
      <c r="P29" s="15"/>
      <c r="Q29" s="4"/>
      <c r="R29" s="4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>
      <c r="A30" s="1"/>
      <c r="B30" s="33" t="s">
        <v>16</v>
      </c>
      <c r="C30" s="4"/>
      <c r="D30" s="37"/>
      <c r="E30" s="4"/>
      <c r="F30" s="4"/>
      <c r="G30" s="25" t="s">
        <v>17</v>
      </c>
      <c r="H30" s="5"/>
      <c r="I30" s="5"/>
      <c r="J30" s="4"/>
      <c r="K30" s="26"/>
      <c r="L30" s="1"/>
      <c r="M30" s="36"/>
      <c r="N30" s="29"/>
      <c r="O30" s="26"/>
      <c r="P30" s="15"/>
      <c r="Q30" s="4"/>
      <c r="R30" s="4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>
      <c r="A31" s="1"/>
      <c r="B31" s="33" t="s">
        <v>18</v>
      </c>
      <c r="C31" s="4"/>
      <c r="D31" s="37"/>
      <c r="E31" s="4"/>
      <c r="F31" s="4"/>
      <c r="G31" s="25" t="s">
        <v>19</v>
      </c>
      <c r="H31" s="5"/>
      <c r="I31" s="5"/>
      <c r="J31" s="4"/>
      <c r="K31" s="26"/>
      <c r="L31" s="1"/>
      <c r="M31" s="37"/>
      <c r="N31" s="29"/>
      <c r="O31" s="26"/>
      <c r="P31" s="15"/>
      <c r="Q31" s="4"/>
      <c r="R31" s="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>
      <c r="A32" s="1"/>
      <c r="B32" s="33" t="s">
        <v>20</v>
      </c>
      <c r="C32" s="4"/>
      <c r="D32" s="37"/>
      <c r="E32" s="4"/>
      <c r="F32" s="4"/>
      <c r="G32" s="38"/>
      <c r="H32" s="5"/>
      <c r="I32" s="5"/>
      <c r="J32" s="4"/>
      <c r="K32" s="39"/>
      <c r="L32" s="1"/>
      <c r="M32" s="37"/>
      <c r="N32" s="29"/>
      <c r="O32" s="26"/>
      <c r="P32" s="15"/>
      <c r="Q32" s="4"/>
      <c r="R32" s="4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>
      <c r="A33" s="1"/>
      <c r="B33" s="33"/>
      <c r="C33" s="4"/>
      <c r="D33" s="39"/>
      <c r="E33" s="4"/>
      <c r="F33" s="4"/>
      <c r="G33" s="38"/>
      <c r="H33" s="5"/>
      <c r="I33" s="5"/>
      <c r="J33" s="4"/>
      <c r="K33" s="40"/>
      <c r="L33" s="1"/>
      <c r="M33" s="37"/>
      <c r="N33" s="29"/>
      <c r="O33" s="39"/>
      <c r="P33" s="15"/>
      <c r="Q33" s="4"/>
      <c r="R33" s="4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>
      <c r="A34" s="1"/>
      <c r="B34" s="2"/>
      <c r="C34" s="4"/>
      <c r="D34" s="4"/>
      <c r="E34" s="2"/>
      <c r="F34" s="4"/>
      <c r="G34" s="5"/>
      <c r="H34" s="5"/>
      <c r="I34" s="5"/>
      <c r="J34" s="41" t="s">
        <v>21</v>
      </c>
      <c r="K34" s="42" t="str">
        <f>(E13)</f>
        <v>Sterling £</v>
      </c>
      <c r="L34" s="1"/>
      <c r="M34" s="39"/>
      <c r="N34" s="43"/>
      <c r="O34" s="40"/>
      <c r="P34" s="15"/>
      <c r="Q34" s="4"/>
      <c r="R34" s="4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>
      <c r="A35" s="1"/>
      <c r="B35" s="2"/>
      <c r="C35" s="4"/>
      <c r="D35" s="4"/>
      <c r="E35" s="2"/>
      <c r="F35" s="4"/>
      <c r="G35" s="5"/>
      <c r="H35" s="5"/>
      <c r="I35" s="5"/>
      <c r="J35" s="44"/>
      <c r="K35" s="45"/>
      <c r="L35" s="1"/>
      <c r="M35" s="2"/>
      <c r="N35" s="43"/>
      <c r="O35" s="46"/>
      <c r="P35" s="2"/>
      <c r="Q35" s="4"/>
      <c r="R35" s="4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>
      <c r="A36" s="1"/>
      <c r="B36" s="2" t="s">
        <v>22</v>
      </c>
      <c r="C36" s="4"/>
      <c r="D36" s="4"/>
      <c r="E36" s="2"/>
      <c r="F36" s="4"/>
      <c r="G36" s="5"/>
      <c r="H36" s="5"/>
      <c r="I36" s="5"/>
      <c r="J36" s="47">
        <v>2000</v>
      </c>
      <c r="K36" s="48">
        <f>IF(K13&gt;0,J36*K13,0)</f>
        <v>1638</v>
      </c>
      <c r="L36" s="1"/>
      <c r="M36" s="2"/>
      <c r="N36" s="44"/>
      <c r="O36" s="45"/>
      <c r="P36" s="2"/>
      <c r="Q36" s="4"/>
      <c r="R36" s="4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>
      <c r="A37" s="1"/>
      <c r="B37" s="2" t="s">
        <v>23</v>
      </c>
      <c r="C37" s="4"/>
      <c r="D37" s="4"/>
      <c r="E37" s="2"/>
      <c r="F37" s="4"/>
      <c r="G37" s="5"/>
      <c r="H37" s="5"/>
      <c r="I37" s="5"/>
      <c r="J37" s="47">
        <v>1500</v>
      </c>
      <c r="K37" s="48">
        <f>IF(K13&gt;0,J37*K13,0)</f>
        <v>1228.5</v>
      </c>
      <c r="L37" s="1"/>
      <c r="M37" s="2"/>
      <c r="N37" s="47"/>
      <c r="O37" s="48"/>
      <c r="P37" s="2"/>
      <c r="Q37" s="4"/>
      <c r="R37" s="4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>
      <c r="A38" s="1"/>
      <c r="B38" s="2" t="s">
        <v>24</v>
      </c>
      <c r="C38" s="4"/>
      <c r="D38" s="4"/>
      <c r="E38" s="2"/>
      <c r="F38" s="4"/>
      <c r="G38" s="5"/>
      <c r="H38" s="5"/>
      <c r="I38" s="5"/>
      <c r="J38" s="47">
        <v>4000</v>
      </c>
      <c r="K38" s="48">
        <f>IF(K13&gt;0,J38*K13,0)</f>
        <v>3276</v>
      </c>
      <c r="L38" s="1"/>
      <c r="M38" s="2"/>
      <c r="N38" s="47"/>
      <c r="O38" s="48"/>
      <c r="P38" s="2"/>
      <c r="Q38" s="4"/>
      <c r="R38" s="4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>
      <c r="A39" s="1"/>
      <c r="B39" s="2" t="s">
        <v>25</v>
      </c>
      <c r="C39" s="4"/>
      <c r="D39" s="4"/>
      <c r="E39" s="2"/>
      <c r="F39" s="4"/>
      <c r="G39" s="5"/>
      <c r="H39" s="5"/>
      <c r="I39" s="5"/>
      <c r="J39" s="47">
        <v>1800</v>
      </c>
      <c r="K39" s="48">
        <f>IF(K13&gt;0,J39*K13,0)</f>
        <v>1474.1999999999998</v>
      </c>
      <c r="L39" s="1"/>
      <c r="M39" s="2"/>
      <c r="N39" s="47"/>
      <c r="O39" s="48"/>
      <c r="P39" s="2"/>
      <c r="Q39" s="4"/>
      <c r="R39" s="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>
      <c r="A40" s="1"/>
      <c r="B40" s="2" t="s">
        <v>26</v>
      </c>
      <c r="C40" s="4"/>
      <c r="D40" s="4"/>
      <c r="E40" s="2"/>
      <c r="F40" s="4"/>
      <c r="G40" s="5"/>
      <c r="H40" s="5"/>
      <c r="I40" s="5"/>
      <c r="J40" s="47">
        <v>1200</v>
      </c>
      <c r="K40" s="48">
        <f>IF(K13&gt;0,J40*K13,0)</f>
        <v>982.8</v>
      </c>
      <c r="L40" s="1"/>
      <c r="M40" s="2"/>
      <c r="N40" s="47"/>
      <c r="O40" s="48"/>
      <c r="P40" s="2"/>
      <c r="Q40" s="4"/>
      <c r="R40" s="4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>
      <c r="A41" s="1"/>
      <c r="B41" s="2"/>
      <c r="C41" s="4"/>
      <c r="D41" s="4"/>
      <c r="E41" s="2"/>
      <c r="F41" s="4"/>
      <c r="G41" s="5"/>
      <c r="H41" s="5"/>
      <c r="I41" s="5"/>
      <c r="J41" s="47"/>
      <c r="K41" s="48"/>
      <c r="L41" s="1"/>
      <c r="M41" s="2"/>
      <c r="N41" s="47"/>
      <c r="O41" s="48"/>
      <c r="P41" s="2"/>
      <c r="Q41" s="4"/>
      <c r="R41" s="4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>
      <c r="A42" s="1"/>
      <c r="B42" s="2"/>
      <c r="C42" s="4"/>
      <c r="D42" s="4"/>
      <c r="E42" s="4"/>
      <c r="F42" s="49" t="s">
        <v>27</v>
      </c>
      <c r="G42" s="50"/>
      <c r="H42" s="50"/>
      <c r="I42" s="50"/>
      <c r="J42" s="51">
        <f>SUM(J36:J40)</f>
        <v>10500</v>
      </c>
      <c r="K42" s="52">
        <f>IF(K13&gt;0,J42*K13,0)</f>
        <v>8599.5</v>
      </c>
      <c r="L42" s="1"/>
      <c r="M42" s="2"/>
      <c r="N42" s="47"/>
      <c r="O42" s="48"/>
      <c r="P42" s="2"/>
      <c r="Q42" s="4"/>
      <c r="R42" s="4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>
      <c r="A43" s="1"/>
      <c r="B43" s="2"/>
      <c r="C43" s="4"/>
      <c r="D43" s="4"/>
      <c r="E43" s="4"/>
      <c r="F43" s="4"/>
      <c r="G43" s="5"/>
      <c r="H43" s="5"/>
      <c r="I43" s="5"/>
      <c r="J43" s="47"/>
      <c r="K43" s="48"/>
      <c r="L43" s="1"/>
      <c r="M43" s="46"/>
      <c r="N43" s="47"/>
      <c r="O43" s="48"/>
      <c r="P43" s="2"/>
      <c r="Q43" s="4"/>
      <c r="R43" s="4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>
      <c r="A44" s="1"/>
      <c r="B44" s="2" t="s">
        <v>28</v>
      </c>
      <c r="C44" s="4"/>
      <c r="D44" s="4"/>
      <c r="E44" s="2"/>
      <c r="F44" s="4"/>
      <c r="G44" s="5"/>
      <c r="H44" s="5"/>
      <c r="I44" s="5"/>
      <c r="J44" s="47">
        <f>SUM(J42*10/100)</f>
        <v>1050</v>
      </c>
      <c r="K44" s="48">
        <f>IF(K13&gt;0,J44*K13,0)</f>
        <v>859.94999999999993</v>
      </c>
      <c r="L44" s="1"/>
      <c r="M44" s="2"/>
      <c r="N44" s="47"/>
      <c r="O44" s="48"/>
      <c r="P44" s="2"/>
      <c r="Q44" s="4"/>
      <c r="R44" s="4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>
      <c r="A45" s="1"/>
      <c r="B45" s="2" t="s">
        <v>29</v>
      </c>
      <c r="C45" s="4"/>
      <c r="D45" s="4"/>
      <c r="E45" s="46"/>
      <c r="F45" s="4"/>
      <c r="G45" s="5"/>
      <c r="H45" s="5"/>
      <c r="I45" s="5"/>
      <c r="J45" s="53">
        <f>J37*62%</f>
        <v>930</v>
      </c>
      <c r="K45" s="48">
        <f>IF(K13&gt;0,J45*K13,0)</f>
        <v>761.67</v>
      </c>
      <c r="L45" s="1"/>
      <c r="M45" s="2"/>
      <c r="N45" s="47"/>
      <c r="O45" s="48"/>
      <c r="P45" s="2"/>
      <c r="Q45" s="4"/>
      <c r="R45" s="4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>
      <c r="A46" s="1"/>
      <c r="B46" s="2" t="s">
        <v>30</v>
      </c>
      <c r="C46" s="4"/>
      <c r="D46" s="4"/>
      <c r="E46" s="54"/>
      <c r="F46" s="4"/>
      <c r="G46" s="5"/>
      <c r="H46" s="5"/>
      <c r="I46" s="5"/>
      <c r="J46" s="47">
        <f>SUM(J406)</f>
        <v>0</v>
      </c>
      <c r="K46" s="48">
        <f>IF(K13&gt;0,J46*K13,0)</f>
        <v>0</v>
      </c>
      <c r="L46" s="1"/>
      <c r="M46" s="46"/>
      <c r="N46" s="53"/>
      <c r="O46" s="48"/>
      <c r="P46" s="2"/>
      <c r="Q46" s="4"/>
      <c r="R46" s="4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>
      <c r="A47" s="1"/>
      <c r="B47" s="2"/>
      <c r="C47" s="4"/>
      <c r="D47" s="4"/>
      <c r="E47" s="2"/>
      <c r="F47" s="4"/>
      <c r="G47" s="5"/>
      <c r="H47" s="5"/>
      <c r="I47" s="5"/>
      <c r="J47" s="55"/>
      <c r="K47" s="48"/>
      <c r="L47" s="1"/>
      <c r="M47" s="56"/>
      <c r="N47" s="47"/>
      <c r="O47" s="48"/>
      <c r="P47" s="2"/>
      <c r="Q47" s="4"/>
      <c r="R47" s="4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>
      <c r="A48" s="1"/>
      <c r="B48" s="2"/>
      <c r="C48" s="4"/>
      <c r="D48" s="4"/>
      <c r="E48" s="4"/>
      <c r="F48" s="57" t="s">
        <v>31</v>
      </c>
      <c r="G48" s="50"/>
      <c r="H48" s="50"/>
      <c r="I48" s="50"/>
      <c r="J48" s="58">
        <f>SUM(J42+J44+J45+J46)</f>
        <v>12480</v>
      </c>
      <c r="K48" s="52">
        <f>IF(K13&gt;0,J48*K13,0)</f>
        <v>10221.119999999999</v>
      </c>
      <c r="L48" s="1"/>
      <c r="M48" s="2"/>
      <c r="N48" s="55"/>
      <c r="O48" s="48"/>
      <c r="P48" s="2"/>
      <c r="Q48" s="4"/>
      <c r="R48" s="4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>
      <c r="A49" s="1"/>
      <c r="B49" s="2"/>
      <c r="C49" s="4"/>
      <c r="D49" s="4"/>
      <c r="E49" s="46"/>
      <c r="F49" s="4"/>
      <c r="G49" s="5"/>
      <c r="H49" s="5"/>
      <c r="I49" s="5"/>
      <c r="J49" s="59"/>
      <c r="K49" s="48"/>
      <c r="L49" s="1"/>
      <c r="M49" s="46"/>
      <c r="N49" s="60"/>
      <c r="O49" s="48"/>
      <c r="P49" s="2"/>
      <c r="Q49" s="4"/>
      <c r="R49" s="4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>
      <c r="A50" s="1"/>
      <c r="B50" s="2"/>
      <c r="C50" s="4"/>
      <c r="D50" s="4"/>
      <c r="E50" s="2"/>
      <c r="F50" s="4"/>
      <c r="G50" s="5"/>
      <c r="H50" s="5"/>
      <c r="I50" s="5"/>
      <c r="J50" s="61"/>
      <c r="K50" s="62"/>
      <c r="L50" s="1"/>
      <c r="M50" s="46"/>
      <c r="N50" s="59"/>
      <c r="O50" s="48"/>
      <c r="P50" s="2"/>
      <c r="Q50" s="4"/>
      <c r="R50" s="4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>
      <c r="A51" s="1"/>
      <c r="B51" s="63"/>
      <c r="C51" s="4"/>
      <c r="D51" s="64"/>
      <c r="E51" s="4"/>
      <c r="F51" s="4"/>
      <c r="G51" s="5"/>
      <c r="H51" s="5"/>
      <c r="I51" s="5"/>
      <c r="J51" s="65"/>
      <c r="K51" s="64"/>
      <c r="L51" s="1"/>
      <c r="M51" s="2"/>
      <c r="N51" s="61"/>
      <c r="O51" s="62"/>
      <c r="P51" s="2"/>
      <c r="Q51" s="4"/>
      <c r="R51" s="4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>
      <c r="A52" s="1"/>
      <c r="B52" s="63" t="s">
        <v>32</v>
      </c>
      <c r="C52" s="4"/>
      <c r="D52" s="64"/>
      <c r="E52" s="4"/>
      <c r="F52" s="4"/>
      <c r="G52" s="5"/>
      <c r="H52" s="5"/>
      <c r="I52" s="5"/>
      <c r="J52" s="65"/>
      <c r="K52" s="64"/>
      <c r="L52" s="1"/>
      <c r="M52" s="64"/>
      <c r="N52" s="65"/>
      <c r="O52" s="64"/>
      <c r="P52" s="64"/>
      <c r="Q52" s="4"/>
      <c r="R52" s="4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>
      <c r="A53" s="1"/>
      <c r="B53" s="2"/>
      <c r="C53" s="4"/>
      <c r="D53" s="66"/>
      <c r="E53" s="4"/>
      <c r="F53" s="4"/>
      <c r="G53" s="5"/>
      <c r="H53" s="5"/>
      <c r="I53" s="5"/>
      <c r="J53" s="67"/>
      <c r="K53" s="64"/>
      <c r="L53" s="1"/>
      <c r="M53" s="66"/>
      <c r="N53" s="68"/>
      <c r="O53" s="64"/>
      <c r="P53" s="64"/>
      <c r="Q53" s="4"/>
      <c r="R53" s="4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>
      <c r="A54" s="1"/>
      <c r="B54" s="63" t="s">
        <v>33</v>
      </c>
      <c r="C54" s="4"/>
      <c r="D54" s="64"/>
      <c r="E54" s="4"/>
      <c r="F54" s="4"/>
      <c r="G54" s="5"/>
      <c r="H54" s="5"/>
      <c r="I54" s="5"/>
      <c r="J54" s="68"/>
      <c r="K54" s="64"/>
      <c r="L54" s="1"/>
      <c r="M54" s="66"/>
      <c r="N54" s="68"/>
      <c r="O54" s="64"/>
      <c r="P54" s="64"/>
      <c r="Q54" s="4"/>
      <c r="R54" s="4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>
      <c r="A55" s="1"/>
      <c r="B55" s="63"/>
      <c r="C55" s="4"/>
      <c r="D55" s="4"/>
      <c r="E55" s="64"/>
      <c r="F55" s="4"/>
      <c r="G55" s="5"/>
      <c r="H55" s="5"/>
      <c r="I55" s="5"/>
      <c r="J55" s="68"/>
      <c r="K55" s="64"/>
      <c r="L55" s="1"/>
      <c r="M55" s="66"/>
      <c r="N55" s="68"/>
      <c r="O55" s="64"/>
      <c r="P55" s="64"/>
      <c r="Q55" s="4"/>
      <c r="R55" s="4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>
      <c r="A56" s="1"/>
      <c r="B56" s="63"/>
      <c r="C56" s="4"/>
      <c r="D56" s="4"/>
      <c r="E56" s="64"/>
      <c r="F56" s="4"/>
      <c r="G56" s="5"/>
      <c r="H56" s="5"/>
      <c r="I56" s="5"/>
      <c r="J56" s="68"/>
      <c r="K56" s="64"/>
      <c r="L56" s="1"/>
      <c r="M56" s="66"/>
      <c r="N56" s="68"/>
      <c r="O56" s="64"/>
      <c r="P56" s="64"/>
      <c r="Q56" s="4"/>
      <c r="R56" s="4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>
      <c r="A57" s="1"/>
      <c r="B57" s="63"/>
      <c r="C57" s="4"/>
      <c r="D57" s="4"/>
      <c r="E57" s="64"/>
      <c r="F57" s="4"/>
      <c r="G57" s="5"/>
      <c r="H57" s="5"/>
      <c r="I57" s="5"/>
      <c r="J57" s="68"/>
      <c r="K57" s="64"/>
      <c r="L57" s="1"/>
      <c r="M57" s="66"/>
      <c r="N57" s="68"/>
      <c r="O57" s="64"/>
      <c r="P57" s="64"/>
      <c r="Q57" s="4"/>
      <c r="R57" s="4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>
      <c r="A58" s="1"/>
      <c r="B58" s="63"/>
      <c r="C58" s="4"/>
      <c r="D58" s="4"/>
      <c r="E58" s="64"/>
      <c r="F58" s="4"/>
      <c r="G58" s="5"/>
      <c r="H58" s="5"/>
      <c r="I58" s="5"/>
      <c r="J58" s="68"/>
      <c r="K58" s="64"/>
      <c r="L58" s="1"/>
      <c r="M58" s="66"/>
      <c r="N58" s="68"/>
      <c r="O58" s="64"/>
      <c r="P58" s="64"/>
      <c r="Q58" s="4"/>
      <c r="R58" s="4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>
      <c r="A59" s="1"/>
      <c r="B59" s="63"/>
      <c r="C59" s="4"/>
      <c r="D59" s="4"/>
      <c r="E59" s="64"/>
      <c r="F59" s="4"/>
      <c r="G59" s="5"/>
      <c r="H59" s="5"/>
      <c r="I59" s="5"/>
      <c r="J59" s="68"/>
      <c r="K59" s="64"/>
      <c r="L59" s="1"/>
      <c r="M59" s="66"/>
      <c r="N59" s="68"/>
      <c r="O59" s="64"/>
      <c r="P59" s="64"/>
      <c r="Q59" s="4"/>
      <c r="R59" s="4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>
      <c r="A60" s="1"/>
      <c r="B60" s="63"/>
      <c r="C60" s="4"/>
      <c r="D60" s="4"/>
      <c r="E60" s="64"/>
      <c r="F60" s="4"/>
      <c r="G60" s="5"/>
      <c r="H60" s="5"/>
      <c r="I60" s="5"/>
      <c r="J60" s="68"/>
      <c r="K60" s="64"/>
      <c r="L60" s="1"/>
      <c r="M60" s="66"/>
      <c r="N60" s="68"/>
      <c r="O60" s="64"/>
      <c r="P60" s="64"/>
      <c r="Q60" s="4"/>
      <c r="R60" s="4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 R</dc:creator>
  <cp:lastModifiedBy>JC R</cp:lastModifiedBy>
  <dcterms:created xsi:type="dcterms:W3CDTF">2013-01-15T10:27:00Z</dcterms:created>
  <dcterms:modified xsi:type="dcterms:W3CDTF">2013-01-15T10:51:52Z</dcterms:modified>
</cp:coreProperties>
</file>