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rille\Desktop\"/>
    </mc:Choice>
  </mc:AlternateContent>
  <xr:revisionPtr revIDLastSave="0" documentId="13_ncr:1_{5C2DC09A-B5BE-4A94-86A8-D7223D340FBB}" xr6:coauthVersionLast="45" xr6:coauthVersionMax="45" xr10:uidLastSave="{00000000-0000-0000-0000-000000000000}"/>
  <bookViews>
    <workbookView xWindow="-120" yWindow="-120" windowWidth="20730" windowHeight="11160" tabRatio="887" xr2:uid="{00000000-000D-0000-FFFF-FFFF00000000}"/>
  </bookViews>
  <sheets>
    <sheet name="Encaissement Phases projets" sheetId="18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8" l="1"/>
  <c r="V3" i="18" l="1"/>
  <c r="D5" i="18" l="1"/>
  <c r="V5" i="18" s="1"/>
  <c r="V6" i="18" s="1"/>
  <c r="J5" i="18"/>
  <c r="M5" i="18"/>
  <c r="S5" i="18"/>
  <c r="P5" i="18"/>
  <c r="G5" i="18"/>
</calcChain>
</file>

<file path=xl/sharedStrings.xml><?xml version="1.0" encoding="utf-8"?>
<sst xmlns="http://schemas.openxmlformats.org/spreadsheetml/2006/main" count="30" uniqueCount="25">
  <si>
    <t>Total</t>
  </si>
  <si>
    <t>Date</t>
  </si>
  <si>
    <t>Honoraires</t>
  </si>
  <si>
    <t>Réglé</t>
  </si>
  <si>
    <t>Restant à encaisser</t>
  </si>
  <si>
    <t>10,00%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</si>
  <si>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</si>
  <si>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</si>
  <si>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</si>
  <si>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</si>
  <si>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</si>
  <si>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</si>
  <si>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</si>
  <si>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</si>
  <si>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Date42</t>
  </si>
  <si>
    <t>Réglé54</t>
  </si>
  <si>
    <t>Date5</t>
  </si>
  <si>
    <t>N</t>
  </si>
  <si>
    <t>XXXX</t>
  </si>
  <si>
    <t>Pourcentage</t>
  </si>
  <si>
    <t>Pourcentage2</t>
  </si>
  <si>
    <t>Pourcentage22</t>
  </si>
  <si>
    <t>Pourcentage23</t>
  </si>
  <si>
    <t>Pourcentage24</t>
  </si>
  <si>
    <t>Pourcentage25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</si>
</sst>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6" formatCode="[$$-C09]#,##0.00"/>
    <numFmt numFmtId="167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</fills>
  <borders count="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0" fontId="0" fillId="0" borderId="0" xfId="0"/>
    <xf numFmtId="10" fontId="0" fillId="0" borderId="0" xfId="0" applyNumberFormat="1"/>
    <xf numFmtId="10" fontId="2" fillId="3" borderId="1" xfId="0" applyNumberFormat="1" applyFont="1" applyFill="1" applyBorder="1" applyAlignment="1">
      <alignment horizontal="center" vertical="center" wrapText="1"/>
    </xf>
    <xf numFmtId="2" fontId="3" fillId="4" borderId="2" xfId="0" applyNumberFormat="1" applyFont="1" applyFill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7" fontId="3" fillId="4" borderId="3" xfId="0" applyNumberFormat="1" applyFont="1" applyFill="1" applyBorder="1" applyAlignment="1">
      <alignment horizontal="center" vertical="center"/>
    </xf>
    <xf numFmtId="166" fontId="3" fillId="4" borderId="2" xfId="0" applyNumberFormat="1" applyFont="1" applyFill="1" applyBorder="1" applyAlignment="1">
      <alignment horizontal="center" vertical="center"/>
    </xf>
    <xf numFmtId="14" fontId="3" fillId="4" borderId="3" xfId="0" applyNumberFormat="1" applyFont="1" applyFill="1" applyBorder="1" applyAlignment="1">
      <alignment horizontal="center" vertical="center"/>
    </xf>
    <xf numFmtId="0" fontId="3" fillId="4" borderId="4" xfId="0" applyFont="1" applyFill="1" applyBorder="1"/>
    <xf numFmtId="0" fontId="2" fillId="3" borderId="0" xfId="0" applyFont="1" applyFill="1" applyBorder="1" applyAlignment="1">
      <alignment horizontal="right" vertical="center" wrapText="1"/>
    </xf>
    <xf numFmtId="0" fontId="2" fillId="3" borderId="5" xfId="0" applyFont="1" applyFill="1" applyBorder="1" applyAlignment="1">
      <alignment horizontal="right" vertical="center" wrapText="1"/>
    </xf>
    <xf numFmtId="0" fontId="1" fillId="3" borderId="5" xfId="0" applyFont="1" applyFill="1" applyBorder="1"/>
    <xf numFmtId="0" fontId="2" fillId="3" borderId="5" xfId="0" applyFont="1" applyFill="1" applyBorder="1" applyAlignment="1">
      <alignment horizontal="center" vertical="center" textRotation="90" wrapText="1"/>
    </xf>
    <xf numFmtId="0" fontId="2" fillId="3" borderId="5" xfId="0" applyFont="1" applyFill="1" applyBorder="1" applyAlignment="1">
      <alignment horizontal="center" vertical="center" wrapText="1"/>
    </xf>
    <xf numFmtId="166" fontId="2" fillId="4" borderId="2" xfId="0" applyNumberFormat="1" applyFont="1" applyFill="1" applyBorder="1" applyAlignment="1">
      <alignment horizontal="center"/>
    </xf>
    <xf numFmtId="0" fontId="3" fillId="4" borderId="0" xfId="0" applyFont="1" applyFill="1" applyBorder="1"/>
    <xf numFmtId="0" fontId="3" fillId="4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6" fontId="3" fillId="4" borderId="5" xfId="0" applyNumberFormat="1" applyFont="1" applyFill="1" applyBorder="1" applyAlignment="1">
      <alignment horizontal="center" vertical="center"/>
    </xf>
    <xf numFmtId="166" fontId="3" fillId="4" borderId="5" xfId="0" applyNumberFormat="1" applyFont="1" applyFill="1" applyBorder="1"/>
  </cellXfs>
  <cellStyles count="1"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</font>
      <fill>
        <patternFill>
          <bgColor rgb="FF92D050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</font>
      <fill>
        <patternFill>
          <bgColor rgb="FF92D050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 xr9:uid="{297C5E22-A876-45CB-A405-EBCE644B189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418C17C-BF7B-4CC5-A09C-3206E293CA77}" name="Tableau7" displayName="Tableau7" ref="B4:V6" totalsRowCount="1" headerRowDxfId="57" tableBorderDxfId="56">
  <autoFilter ref="B4:V5" xr:uid="{73B432CB-A78F-4E50-865A-0471B575DC38}"/>
  <tableColumns count="21">
    <tableColumn id="1" xr3:uid="{169E59A8-7A88-40F1-AF43-541777D16452}" name="Projet" totalsRowLabel="Total" dataDxfId="41" totalsRowDxfId="20"/>
    <tableColumn id="2" xr3:uid="{1923BCC5-7D10-49CA-9F71-8F48099B2F13}" name="Honoraires" dataDxfId="40" totalsRowDxfId="19"/>
    <tableColumn id="3" xr3:uid="{E87460DF-FBB9-4881-93E7-4053E73C5EDC}" name="Pourcentage" dataDxfId="39" totalsRowDxfId="18">
      <calculatedColumnFormula>C5*$D$3</calculatedColumnFormula>
    </tableColumn>
    <tableColumn id="4" xr3:uid="{B30B7449-1ECE-479A-98A4-1F947CD2476F}" name="Réglé" dataDxfId="38" totalsRowDxfId="17"/>
    <tableColumn id="5" xr3:uid="{C0179E06-98D0-4B5C-B906-7A52E2DE77FF}" name="Date" dataDxfId="37" totalsRowDxfId="16"/>
    <tableColumn id="6" xr3:uid="{4BD8D975-3DC1-43F0-A7C7-ADEE5BEFA0A4}" name="Pourcentage2" totalsRowFunction="sum" dataDxfId="36" totalsRowDxfId="15">
      <calculatedColumnFormula>C5*$G$3</calculatedColumnFormula>
    </tableColumn>
    <tableColumn id="7" xr3:uid="{7ECBC793-A7C4-47F0-8CC8-5159516527AD}" name="Réglé2" dataDxfId="35" totalsRowDxfId="14"/>
    <tableColumn id="8" xr3:uid="{0444EE3C-DA41-406F-9322-6CDF40F8F1E9}" name="Date2" dataDxfId="34" totalsRowDxfId="13"/>
    <tableColumn id="9" xr3:uid="{3FA106AB-FD0C-431D-9F9E-95793EC818A0}" name="Pourcentage22" dataDxfId="33" totalsRowDxfId="12">
      <calculatedColumnFormula>$C5*J$3</calculatedColumnFormula>
    </tableColumn>
    <tableColumn id="10" xr3:uid="{03D03D72-ECD2-4FF6-8408-819ADE847CE6}" name="Réglé3" dataDxfId="32" totalsRowDxfId="11"/>
    <tableColumn id="11" xr3:uid="{BF72F0D6-D068-4532-9AF0-F4B14B32D159}" name="Date3" dataDxfId="31" totalsRowDxfId="10"/>
    <tableColumn id="12" xr3:uid="{5AA77F07-E879-49CA-95DD-ACB43783E393}" name="Pourcentage23" dataDxfId="30" totalsRowDxfId="9">
      <calculatedColumnFormula>$C5*M$3</calculatedColumnFormula>
    </tableColumn>
    <tableColumn id="13" xr3:uid="{7A50E5F8-EBA2-463D-8F8D-2DB795CDEC74}" name="Réglé4" dataDxfId="29" totalsRowDxfId="8"/>
    <tableColumn id="14" xr3:uid="{7AD5D3C6-83F7-4076-AB97-B39390778AA7}" name="Date4" dataDxfId="28" totalsRowDxfId="7"/>
    <tableColumn id="15" xr3:uid="{077866FF-933A-4CA2-8038-B4CFBFAA4163}" name="Pourcentage24" dataDxfId="27" totalsRowDxfId="6">
      <calculatedColumnFormula>$C5*P$3</calculatedColumnFormula>
    </tableColumn>
    <tableColumn id="16" xr3:uid="{06102DB7-E9F5-4058-ABCD-7717ABEE51F4}" name="Réglé5" dataDxfId="26" totalsRowDxfId="5"/>
    <tableColumn id="17" xr3:uid="{E96B37E3-415D-4A8D-9BAE-551FCE230C61}" name="Date42" dataDxfId="25" totalsRowDxfId="4"/>
    <tableColumn id="21" xr3:uid="{0D938E88-ED08-4D38-AF35-F190BAB34176}" name="Pourcentage25" dataDxfId="24" totalsRowDxfId="3">
      <calculatedColumnFormula>$C5*S$3</calculatedColumnFormula>
    </tableColumn>
    <tableColumn id="20" xr3:uid="{12FF72F1-A5F8-4F4E-93D5-956694990033}" name="Réglé54" dataDxfId="23" totalsRowDxfId="2"/>
    <tableColumn id="19" xr3:uid="{B341BB36-CB08-43A1-A938-AD59A8526C22}" name="Date5" dataDxfId="22" totalsRowDxfId="1"/>
    <tableColumn id="18" xr3:uid="{AD6D12AC-F082-474C-9DF4-ABD60A96B78F}" name="Restant à encaisser" totalsRowFunction="sum" dataDxfId="21" totalsRowDxfId="0">
      <calculatedColumnFormula>IF(E5="O",D5,"0")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9ACCD-0645-4008-85E5-D2EB2121E76F}">
  <dimension ref="B3:V14"/>
  <sheetViews>
    <sheetView tabSelected="1" workbookViewId="0">
      <selection activeCell="F12" sqref="F12"/>
    </sheetView>
  </sheetViews>
  <sheetFormatPr baseColWidth="10" defaultRowHeight="15" x14ac:dyDescent="0.25"/>
  <cols>
    <col min="2" max="2" width="20.7109375" customWidth="1"/>
    <col min="3" max="3" width="12.85546875" customWidth="1"/>
    <col min="4" max="10" width="11.5703125" customWidth="1"/>
    <col min="11" max="18" width="12.5703125" customWidth="1"/>
    <col min="19" max="20" width="12.5703125" style="1" customWidth="1"/>
    <col min="21" max="21" width="12.5703125" style="2" customWidth="1"/>
    <col min="22" max="22" width="20" customWidth="1"/>
  </cols>
  <sheetData>
    <row r="3" spans="2:22" x14ac:dyDescent="0.25">
      <c r="D3" s="4">
        <v>0.2</v>
      </c>
      <c r="G3" s="4" t="s">
        <v>5</v>
      </c>
      <c r="J3" s="4">
        <v>0.1</v>
      </c>
      <c r="M3" s="4">
        <v>0.1</v>
      </c>
      <c r="P3" s="4">
        <v>0.05</v>
      </c>
      <c r="R3" s="1"/>
      <c r="S3" s="4">
        <v>0.03</v>
      </c>
      <c r="V3" s="3">
        <f>S3+P3+M3+J3+G3+D3</f>
        <v>0.58000000000000007</v>
      </c>
    </row>
    <row r="4" spans="2:22" ht="43.5" customHeight="1" x14ac:dyDescent="0.25">
      <c r="B4" s="12" t="s">
        <v>9</v>
      </c>
      <c r="C4" s="13" t="s">
        <v>2</v>
      </c>
      <c r="D4" s="14" t="s">
        <v>19</v>
      </c>
      <c r="E4" s="15" t="s">
        <v>3</v>
      </c>
      <c r="F4" s="16" t="s">
        <v>1</v>
      </c>
      <c r="G4" s="14" t="s">
        <v>20</v>
      </c>
      <c r="H4" s="15" t="s">
        <v>6</v>
      </c>
      <c r="I4" s="16" t="s">
        <v>12</v>
      </c>
      <c r="J4" s="14" t="s">
        <v>21</v>
      </c>
      <c r="K4" s="15" t="s">
        <v>10</v>
      </c>
      <c r="L4" s="16" t="s">
        <v>7</v>
      </c>
      <c r="M4" s="14" t="s">
        <v>22</v>
      </c>
      <c r="N4" s="15" t="s">
        <v>11</v>
      </c>
      <c r="O4" s="16" t="s">
        <v>13</v>
      </c>
      <c r="P4" s="14" t="s">
        <v>23</v>
      </c>
      <c r="Q4" s="15" t="s">
        <v>8</v>
      </c>
      <c r="R4" s="16" t="s">
        <v>14</v>
      </c>
      <c r="S4" s="14" t="s">
        <v>24</v>
      </c>
      <c r="T4" s="15" t="s">
        <v>15</v>
      </c>
      <c r="U4" s="15" t="s">
        <v>16</v>
      </c>
      <c r="V4" s="16" t="s">
        <v>4</v>
      </c>
    </row>
    <row r="5" spans="2:22" x14ac:dyDescent="0.25">
      <c r="B5" s="11" t="s">
        <v>18</v>
      </c>
      <c r="C5" s="5">
        <v>15000</v>
      </c>
      <c r="D5" s="6">
        <f t="shared" ref="D5" si="0">C5*$D$3</f>
        <v>3000</v>
      </c>
      <c r="E5" s="7" t="s">
        <v>17</v>
      </c>
      <c r="F5" s="8"/>
      <c r="G5" s="9">
        <f t="shared" ref="G5" si="1">C5*$G$3</f>
        <v>1500</v>
      </c>
      <c r="H5" s="7" t="s">
        <v>17</v>
      </c>
      <c r="I5" s="8"/>
      <c r="J5" s="9">
        <f t="shared" ref="J5" si="2">$C5*J$3</f>
        <v>1500</v>
      </c>
      <c r="K5" s="7" t="s">
        <v>17</v>
      </c>
      <c r="L5" s="8"/>
      <c r="M5" s="9">
        <f t="shared" ref="M5" si="3">$C5*M$3</f>
        <v>1500</v>
      </c>
      <c r="N5" s="7" t="s">
        <v>17</v>
      </c>
      <c r="O5" s="10"/>
      <c r="P5" s="9">
        <f t="shared" ref="P5" si="4">$C5*P$3</f>
        <v>750</v>
      </c>
      <c r="Q5" s="7" t="s">
        <v>17</v>
      </c>
      <c r="R5" s="10"/>
      <c r="S5" s="9">
        <f t="shared" ref="S5" si="5">$C5*S$3</f>
        <v>450</v>
      </c>
      <c r="T5" s="7" t="s">
        <v>17</v>
      </c>
      <c r="U5" s="10"/>
      <c r="V5" s="17" t="str">
        <f>IF(E5="O",D5,"0")</f>
        <v>0</v>
      </c>
    </row>
    <row r="6" spans="2:22" x14ac:dyDescent="0.25">
      <c r="B6" s="18" t="s">
        <v>0</v>
      </c>
      <c r="C6" s="19"/>
      <c r="D6" s="20"/>
      <c r="E6" s="21"/>
      <c r="F6" s="22"/>
      <c r="G6" s="23">
        <f>SUBTOTAL(109,Tableau7[Pourcentage2])</f>
        <v>1500</v>
      </c>
      <c r="H6" s="21"/>
      <c r="I6" s="22"/>
      <c r="J6" s="19"/>
      <c r="K6" s="21"/>
      <c r="L6" s="22"/>
      <c r="M6" s="19"/>
      <c r="N6" s="21"/>
      <c r="O6" s="22"/>
      <c r="P6" s="19"/>
      <c r="Q6" s="21"/>
      <c r="R6" s="22"/>
      <c r="S6" s="19"/>
      <c r="T6" s="21"/>
      <c r="U6" s="21"/>
      <c r="V6" s="24">
        <f>SUBTOTAL(109,Tableau7[Restant à encaisser])</f>
        <v>0</v>
      </c>
    </row>
    <row r="14" spans="2:22" x14ac:dyDescent="0.25">
      <c r="K14">
        <v>0</v>
      </c>
    </row>
  </sheetData>
  <phoneticPr fontId="5" type="noConversion"/>
  <dataValidations disablePrompts="1" count="1">
    <dataValidation type="list" allowBlank="1" showInputMessage="1" showErrorMessage="1" sqref="E5 H5 K5 N5 Q5 T5" xr:uid="{4D32FFEA-ACB8-49E8-862B-2E33307E454C}">
      <formula1>"O,N, Réglé?"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Encaissement Phases projets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Cyrille Maurice</cp:lastModifiedBy>
  <dcterms:created xsi:type="dcterms:W3CDTF">2018-10-16T12:23:24Z</dcterms:created>
  <dcterms:modified xsi:type="dcterms:W3CDTF">2019-10-08T00:01:23Z</dcterms:modified>
</cp:coreProperties>
</file>