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827"/>
  <workbookPr/>
  <mc:AlternateContent xmlns:mc="http://schemas.openxmlformats.org/markup-compatibility/2006">
    <mc:Choice Requires="x15">
      <x15ac:absPath xmlns:x15ac="http://schemas.microsoft.com/office/spreadsheetml/2010/11/ac" url="E:\odrive\Amazon Cloud Drive\Travail Odrive\Design Interieur\01 PROJETS\03 LINE MAISONNNEUVE\06 DCE (Dossier consultation des entreprises)\"/>
    </mc:Choice>
  </mc:AlternateContent>
  <bookViews>
    <workbookView xWindow="0" yWindow="0" windowWidth="10575" windowHeight="9165" activeTab="2"/>
  </bookViews>
  <sheets>
    <sheet name="synthèse" sheetId="1" r:id="rId1"/>
    <sheet name="conseils" sheetId="2" r:id="rId2"/>
    <sheet name="jan" sheetId="3" r:id="rId3"/>
    <sheet name="fév" sheetId="4" r:id="rId4"/>
    <sheet name="mar" sheetId="5" r:id="rId5"/>
    <sheet name="avr" sheetId="6" r:id="rId6"/>
    <sheet name="mai" sheetId="7" r:id="rId7"/>
    <sheet name="juin" sheetId="8" r:id="rId8"/>
    <sheet name="juil" sheetId="9" r:id="rId9"/>
    <sheet name="aoû" sheetId="10" r:id="rId10"/>
    <sheet name="sep" sheetId="11" r:id="rId11"/>
    <sheet name="oct" sheetId="12" r:id="rId12"/>
    <sheet name="nov" sheetId="13" r:id="rId13"/>
    <sheet name="déc" sheetId="14" r:id="rId14"/>
  </sheets>
  <definedNames>
    <definedName name="CatégoriesDépenses">synthèse!$A$5:$A$10</definedName>
    <definedName name="_xlnm.Print_Titles" localSheetId="9">aoû!$2:$2</definedName>
    <definedName name="_xlnm.Print_Titles" localSheetId="5">avr!$2:$2</definedName>
    <definedName name="_xlnm.Print_Titles" localSheetId="13">déc!$2:$2</definedName>
    <definedName name="_xlnm.Print_Titles" localSheetId="3">fév!$2:$2</definedName>
    <definedName name="_xlnm.Print_Titles" localSheetId="2">jan!$15:$15</definedName>
    <definedName name="_xlnm.Print_Titles" localSheetId="8">juil!$2:$2</definedName>
    <definedName name="_xlnm.Print_Titles" localSheetId="7">juin!$2:$2</definedName>
    <definedName name="_xlnm.Print_Titles" localSheetId="6">mai!$2:$2</definedName>
    <definedName name="_xlnm.Print_Titles" localSheetId="4">mar!$2:$2</definedName>
    <definedName name="_xlnm.Print_Titles" localSheetId="12">nov!$2:$2</definedName>
    <definedName name="_xlnm.Print_Titles" localSheetId="11">oct!$2:$2</definedName>
    <definedName name="_xlnm.Print_Titles" localSheetId="10">sep!$2:$2</definedName>
    <definedName name="_xlnm.Print_Titles" localSheetId="0">synthèse!$4:$4</definedName>
    <definedName name="TitreColonne10">aoû!$A$2</definedName>
    <definedName name="TitreColonne11">sep!$A$2</definedName>
    <definedName name="TitreColonne12">oct!$A$2</definedName>
    <definedName name="TitreColonne13">nov!$A$2</definedName>
    <definedName name="TitreColonne14">déc!$A$2</definedName>
    <definedName name="TitreColonne2">synthèse!$A$4</definedName>
    <definedName name="TitreColonne3">jan!$B$15</definedName>
    <definedName name="TitreColonne4">fév!$A$2</definedName>
    <definedName name="TitreColonne5">mar!$A$2</definedName>
    <definedName name="TitreColonne6">avr!$A$2</definedName>
    <definedName name="TitreColonne7">mai!$A$2</definedName>
    <definedName name="TitreColonne8">juin!$A$2</definedName>
    <definedName name="TitreColonne9">juil!$A$2</definedName>
  </definedNames>
  <calcPr calcId="162913"/>
</workbook>
</file>

<file path=xl/calcChain.xml><?xml version="1.0" encoding="utf-8"?>
<calcChain xmlns="http://schemas.openxmlformats.org/spreadsheetml/2006/main">
  <c r="G20" i="3" l="1"/>
  <c r="D20" i="3"/>
  <c r="B10" i="1"/>
  <c r="N10" i="1" s="1"/>
  <c r="C9" i="14"/>
  <c r="C9" i="13"/>
  <c r="C9" i="12"/>
  <c r="C9" i="11"/>
  <c r="C9" i="10"/>
  <c r="C9" i="9"/>
  <c r="C9" i="8"/>
  <c r="C9" i="7"/>
  <c r="C9" i="6"/>
  <c r="C9" i="5"/>
  <c r="C9" i="4"/>
  <c r="G26" i="3"/>
  <c r="E13" i="3" s="1"/>
  <c r="D26" i="3"/>
  <c r="M10" i="1"/>
  <c r="L10" i="1"/>
  <c r="K10" i="1"/>
  <c r="J10" i="1"/>
  <c r="I10" i="1"/>
  <c r="H10" i="1"/>
  <c r="G10" i="1"/>
  <c r="F10" i="1"/>
  <c r="E10" i="1"/>
  <c r="D10" i="1"/>
  <c r="C10" i="1"/>
  <c r="M9" i="1"/>
  <c r="L9" i="1"/>
  <c r="K9" i="1"/>
  <c r="J9" i="1"/>
  <c r="I9" i="1"/>
  <c r="H9" i="1"/>
  <c r="G9" i="1"/>
  <c r="G11" i="1" s="1"/>
  <c r="F9" i="1"/>
  <c r="E9" i="1"/>
  <c r="D9" i="1"/>
  <c r="C9" i="1"/>
  <c r="B9" i="1"/>
  <c r="N9" i="1" s="1"/>
  <c r="M8" i="1"/>
  <c r="L8" i="1"/>
  <c r="K8" i="1"/>
  <c r="J8" i="1"/>
  <c r="I8" i="1"/>
  <c r="H8" i="1"/>
  <c r="G8" i="1"/>
  <c r="F8" i="1"/>
  <c r="E8" i="1"/>
  <c r="D8" i="1"/>
  <c r="C8" i="1"/>
  <c r="B8" i="1"/>
  <c r="M7" i="1"/>
  <c r="L7" i="1"/>
  <c r="K7" i="1"/>
  <c r="J7" i="1"/>
  <c r="I7" i="1"/>
  <c r="H7" i="1"/>
  <c r="G7" i="1"/>
  <c r="F7" i="1"/>
  <c r="E7" i="1"/>
  <c r="D7" i="1"/>
  <c r="C7" i="1"/>
  <c r="B7" i="1"/>
  <c r="N7" i="1" s="1"/>
  <c r="M6" i="1"/>
  <c r="L6" i="1"/>
  <c r="K6" i="1"/>
  <c r="J6" i="1"/>
  <c r="I6" i="1"/>
  <c r="H6" i="1"/>
  <c r="H11" i="1" s="1"/>
  <c r="G6" i="1"/>
  <c r="F6" i="1"/>
  <c r="E6" i="1"/>
  <c r="D6" i="1"/>
  <c r="C6" i="1"/>
  <c r="B6" i="1"/>
  <c r="M5" i="1"/>
  <c r="M11" i="1" s="1"/>
  <c r="L5" i="1"/>
  <c r="L11" i="1" s="1"/>
  <c r="K5" i="1"/>
  <c r="K11" i="1" s="1"/>
  <c r="J5" i="1"/>
  <c r="J11" i="1" s="1"/>
  <c r="I5" i="1"/>
  <c r="I11" i="1" s="1"/>
  <c r="H5" i="1"/>
  <c r="G5" i="1"/>
  <c r="F5" i="1"/>
  <c r="F11" i="1" s="1"/>
  <c r="E5" i="1"/>
  <c r="E11" i="1" s="1"/>
  <c r="D5" i="1"/>
  <c r="D11" i="1" s="1"/>
  <c r="C5" i="1"/>
  <c r="C11" i="1" s="1"/>
  <c r="B5" i="1"/>
  <c r="A4" i="14"/>
  <c r="A3" i="14"/>
  <c r="A4" i="13"/>
  <c r="A3" i="13"/>
  <c r="A4" i="12"/>
  <c r="A3" i="12"/>
  <c r="A4" i="11"/>
  <c r="A3" i="11"/>
  <c r="A4" i="10"/>
  <c r="A3" i="10"/>
  <c r="A4" i="9"/>
  <c r="A3" i="9"/>
  <c r="A4" i="8"/>
  <c r="A3" i="8"/>
  <c r="A4" i="7"/>
  <c r="A3" i="7"/>
  <c r="A4" i="6"/>
  <c r="A3" i="6"/>
  <c r="A4" i="5"/>
  <c r="A3" i="5"/>
  <c r="A4" i="4"/>
  <c r="A3" i="4"/>
  <c r="A18" i="2"/>
  <c r="A17" i="2"/>
  <c r="A16" i="2"/>
  <c r="A15" i="2"/>
  <c r="A14" i="2"/>
  <c r="A10" i="2"/>
  <c r="A9" i="2"/>
  <c r="A8" i="2"/>
  <c r="A7" i="2"/>
  <c r="B11" i="1" l="1"/>
  <c r="N6" i="1"/>
  <c r="N8" i="1"/>
  <c r="N5" i="1"/>
  <c r="N11" i="1" s="1"/>
</calcChain>
</file>

<file path=xl/sharedStrings.xml><?xml version="1.0" encoding="utf-8"?>
<sst xmlns="http://schemas.openxmlformats.org/spreadsheetml/2006/main" count="265" uniqueCount="62">
  <si>
    <t>ÉVOLUTION DES DÉPENSES</t>
  </si>
  <si>
    <t>Jan</t>
  </si>
  <si>
    <t>Fév</t>
  </si>
  <si>
    <t>Mar</t>
  </si>
  <si>
    <t>Avr</t>
  </si>
  <si>
    <t>Mai</t>
  </si>
  <si>
    <t>Juin</t>
  </si>
  <si>
    <t>Juil</t>
  </si>
  <si>
    <t>Aoû</t>
  </si>
  <si>
    <t>Sep</t>
  </si>
  <si>
    <t>Oct</t>
  </si>
  <si>
    <t>Nov</t>
  </si>
  <si>
    <t>Déc</t>
  </si>
  <si>
    <t>Conseils</t>
  </si>
  <si>
    <t>Dépenses</t>
  </si>
  <si>
    <t>Total</t>
  </si>
  <si>
    <t>Évolution</t>
  </si>
  <si>
    <t>Dépenses 1</t>
  </si>
  <si>
    <t>Dépenses 2</t>
  </si>
  <si>
    <t>Dépenses 3</t>
  </si>
  <si>
    <t>Dépenses 4</t>
  </si>
  <si>
    <t>Dépenses 5</t>
  </si>
  <si>
    <t>Test</t>
  </si>
  <si>
    <t>CONSEILS POUR LE MODÈLE</t>
  </si>
  <si>
    <t>Existe-t-il un raccourci pour passer de la feuille de synthèse Évolution des dépenses à celle du détail des dépenses mensuelles ?</t>
  </si>
  <si>
    <r>
      <t xml:space="preserve">Pour accéder rapidement aux dépenses d’un mois particulier, cliquez sur le lien de navigation associé au-dessus du graphique, par exemple </t>
    </r>
    <r>
      <rPr>
        <b/>
        <sz val="11"/>
        <color rgb="FF000000"/>
        <rFont val="Arial"/>
        <family val="2"/>
      </rPr>
      <t>Jan</t>
    </r>
    <r>
      <rPr>
        <sz val="11"/>
        <color rgb="FF000000"/>
        <rFont val="Arial"/>
        <family val="2"/>
      </rPr>
      <t xml:space="preserve"> dans la cellule </t>
    </r>
    <r>
      <rPr>
        <b/>
        <sz val="11"/>
        <color rgb="FF000000"/>
        <rFont val="Arial"/>
        <family val="2"/>
      </rPr>
      <t>B2</t>
    </r>
    <r>
      <rPr>
        <sz val="11"/>
        <color rgb="FF000000"/>
        <rFont val="Arial"/>
        <family val="2"/>
      </rPr>
      <t xml:space="preserve">. Pour revenir à la feuille de calcul Évolution des dépenses, cliquez sur le lien de navigation </t>
    </r>
    <r>
      <rPr>
        <b/>
        <sz val="11"/>
        <color rgb="FF000000"/>
        <rFont val="Arial"/>
        <family val="2"/>
      </rPr>
      <t>Synthèse</t>
    </r>
    <r>
      <rPr>
        <sz val="11"/>
        <color rgb="FF000000"/>
        <rFont val="Arial"/>
        <family val="2"/>
      </rPr>
      <t xml:space="preserve"> dans la cellule </t>
    </r>
    <r>
      <rPr>
        <b/>
        <sz val="11"/>
        <color rgb="FF000000"/>
        <rFont val="Arial"/>
        <family val="2"/>
      </rPr>
      <t>D1</t>
    </r>
    <r>
      <rPr>
        <sz val="11"/>
        <color rgb="FF000000"/>
        <rFont val="Arial"/>
        <family val="2"/>
      </rPr>
      <t xml:space="preserve">. </t>
    </r>
  </si>
  <si>
    <r>
      <t xml:space="preserve">Pour revenir à cette feuille de calcul de conseils, dans la feuille de synthèse, sélectionnez </t>
    </r>
    <r>
      <rPr>
        <b/>
        <sz val="11"/>
        <color rgb="FF000000"/>
        <rFont val="Arial"/>
        <family val="2"/>
      </rPr>
      <t>N2</t>
    </r>
    <r>
      <rPr>
        <sz val="11"/>
        <color rgb="FF000000"/>
        <rFont val="Arial"/>
        <family val="2"/>
      </rPr>
      <t xml:space="preserve">. À partir des feuilles de calcul de chaque mois, sélectionnez </t>
    </r>
    <r>
      <rPr>
        <b/>
        <sz val="11"/>
        <color rgb="FF000000"/>
        <rFont val="Arial"/>
        <family val="2"/>
      </rPr>
      <t>E1</t>
    </r>
    <r>
      <rPr>
        <sz val="11"/>
        <color rgb="FF000000"/>
        <rFont val="Arial"/>
        <family val="2"/>
      </rPr>
      <t>.</t>
    </r>
  </si>
  <si>
    <t>Comment ajouter un nouveau type de dépense à la synthèse des dépenses ou de nouvelles dépenses mensuelles ?</t>
  </si>
  <si>
    <t>La synthèse des dépenses sous le graphique et les détails des dépenses par mois sont des tableaux Excel. Pour ajouter des lignes à un tableau Excel, procédez de l’une des manière suivantes :</t>
  </si>
  <si>
    <r>
      <t xml:space="preserve">Entrez la dépense dans la feuille de calcul </t>
    </r>
    <r>
      <rPr>
        <b/>
        <sz val="11"/>
        <color rgb="FF000000"/>
        <rFont val="Arial"/>
        <family val="2"/>
      </rPr>
      <t>Synthèse</t>
    </r>
    <r>
      <rPr>
        <sz val="11"/>
        <color rgb="FF000000"/>
        <rFont val="Arial"/>
        <family val="2"/>
      </rPr>
      <t xml:space="preserve">, dans le tableau </t>
    </r>
    <r>
      <rPr>
        <b/>
        <sz val="11"/>
        <color rgb="FF000000"/>
        <rFont val="Arial"/>
        <family val="2"/>
      </rPr>
      <t>SynthèseDépenses</t>
    </r>
    <r>
      <rPr>
        <sz val="11"/>
        <color rgb="FF000000"/>
        <rFont val="Arial"/>
        <family val="2"/>
      </rPr>
      <t xml:space="preserve"> et dans la colonne </t>
    </r>
    <r>
      <rPr>
        <b/>
        <sz val="11"/>
        <color rgb="FF000000"/>
        <rFont val="Arial"/>
        <family val="2"/>
      </rPr>
      <t>Dépenses</t>
    </r>
    <r>
      <rPr>
        <sz val="11"/>
        <color rgb="FF000000"/>
        <rFont val="Arial"/>
        <family val="2"/>
      </rPr>
      <t>.</t>
    </r>
  </si>
  <si>
    <t>Ajoutez le montant de la dépense pour chaque type de dépense dans la feuille de calcul du mois concerné.</t>
  </si>
  <si>
    <t xml:space="preserve">Par exemple : « Dépenses 1 » concerne les mois de janvier à juin et décembre. </t>
  </si>
  <si>
    <t>Total Global du projet avant taxes :</t>
  </si>
  <si>
    <t>Salle de bain</t>
  </si>
  <si>
    <t>Magasin</t>
  </si>
  <si>
    <t>Déscription</t>
  </si>
  <si>
    <t>Montant</t>
  </si>
  <si>
    <t>Référence</t>
  </si>
  <si>
    <t>Lien web</t>
  </si>
  <si>
    <t>0</t>
  </si>
  <si>
    <t>A-12345</t>
  </si>
  <si>
    <t>Lien</t>
  </si>
  <si>
    <t>Cuisine</t>
  </si>
  <si>
    <t xml:space="preserve"> </t>
  </si>
  <si>
    <t>DÉPENSES FÉVRIER</t>
  </si>
  <si>
    <t>Synthèse</t>
  </si>
  <si>
    <t>Date</t>
  </si>
  <si>
    <t>N° bon de commande</t>
  </si>
  <si>
    <t>Catégorie</t>
  </si>
  <si>
    <t>Description</t>
  </si>
  <si>
    <t>Fournitures</t>
  </si>
  <si>
    <t>A-12346</t>
  </si>
  <si>
    <t>DÉPENSES MARS</t>
  </si>
  <si>
    <t>DÉPENSES AVRIL</t>
  </si>
  <si>
    <t>DÉPENSES MAI</t>
  </si>
  <si>
    <t>DÉPENSES JUIN</t>
  </si>
  <si>
    <t>DÉPENSES JUILLET</t>
  </si>
  <si>
    <t>DÉPENSES AOÛT</t>
  </si>
  <si>
    <t>DÉPENSES SEPTEMBRE</t>
  </si>
  <si>
    <t>DÉPENSES OCTOBRE</t>
  </si>
  <si>
    <t>DÉPENSES NOVEMBRE</t>
  </si>
  <si>
    <t>DÉPENSES DÉCEMBRE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</si>
</sst>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m/yy;@"/>
    <numFmt numFmtId="165" formatCode="[$$-1009]#,##0.00"/>
    <numFmt numFmtId="166" formatCode="m/d/yy;@"/>
  </numFmts>
  <fonts count="15" x14ac:knownFonts="1">
    <font>
      <sz val="11"/>
      <color rgb="FF000000"/>
      <name val="Calibri"/>
      <family val="2"/>
    </font>
    <font>
      <sz val="11"/>
      <color rgb="FF000000"/>
      <name val="Calibri"/>
      <family val="2"/>
    </font>
    <font>
      <sz val="11"/>
      <color rgb="FFFFFFFF"/>
      <name val="Calibri"/>
      <family val="2"/>
    </font>
    <font>
      <sz val="10"/>
      <color rgb="FF000000"/>
      <name val="Calibri"/>
      <family val="2"/>
    </font>
    <font>
      <sz val="22"/>
      <color rgb="FF595959"/>
      <name val="Century Gothic"/>
      <family val="2"/>
    </font>
    <font>
      <sz val="11"/>
      <color rgb="FFFFFFFF"/>
      <name val="Century Gothic"/>
      <family val="2"/>
    </font>
    <font>
      <b/>
      <sz val="11"/>
      <color rgb="FF000000"/>
      <name val="Century Gothic"/>
      <family val="2"/>
    </font>
    <font>
      <sz val="22"/>
      <color rgb="FF595959"/>
      <name val="Arial"/>
      <family val="2"/>
    </font>
    <font>
      <sz val="11"/>
      <color rgb="FF000000"/>
      <name val="Arial"/>
      <family val="2"/>
    </font>
    <font>
      <sz val="11"/>
      <color rgb="FFFFFFFF"/>
      <name val="Arial"/>
      <family val="2"/>
    </font>
    <font>
      <b/>
      <sz val="11"/>
      <color rgb="FF000000"/>
      <name val="Arial"/>
      <family val="2"/>
    </font>
    <font>
      <sz val="10"/>
      <color rgb="FF000000"/>
      <name val="Arial"/>
      <family val="2"/>
    </font>
    <font>
      <b/>
      <sz val="12"/>
      <color rgb="FF595959"/>
      <name val="Arial"/>
      <family val="2"/>
    </font>
    <font>
      <sz val="12"/>
      <color rgb="FF595959"/>
      <name val="Arial"/>
      <family val="2"/>
    </font>
    <font>
      <b/>
      <sz val="26"/>
      <color rgb="FF000000"/>
      <name val="Calibri"/>
      <family val="2"/>
    </font>
  </fonts>
  <fills count="7">
    <fill>
      <patternFill patternType="none"/>
    </fill>
    <fill>
      <patternFill patternType="gray125"/>
    </fill>
    <fill>
      <patternFill patternType="solid">
        <fgColor rgb="FFEAEFE9"/>
        <bgColor rgb="FFEAEFE9"/>
      </patternFill>
    </fill>
    <fill>
      <patternFill patternType="solid">
        <fgColor rgb="FF595959"/>
        <bgColor rgb="FF595959"/>
      </patternFill>
    </fill>
    <fill>
      <patternFill patternType="solid">
        <fgColor rgb="FFF2F2F2"/>
        <bgColor rgb="FFF2F2F2"/>
      </patternFill>
    </fill>
    <fill>
      <patternFill patternType="solid">
        <fgColor theme="0"/>
        <bgColor indexed="64"/>
      </patternFill>
    </fill>
    <fill>
      <patternFill patternType="solid">
        <fgColor theme="0"/>
        <bgColor rgb="FF595959"/>
      </patternFill>
    </fill>
  </fills>
  <borders count="2">
    <border>
      <left/>
      <right/>
      <top/>
      <bottom/>
      <diagonal/>
    </border>
    <border>
      <left style="medium">
        <color rgb="FFFFFFFF"/>
      </left>
      <right style="medium">
        <color rgb="FFFFFFFF"/>
      </right>
      <top/>
      <bottom/>
      <diagonal/>
    </border>
  </borders>
  <cellStyleXfs count="15">
    <xf numFmtId="0" fontId="0" fillId="0" borderId="0"/>
    <xf numFmtId="0" fontId="4" fillId="0" borderId="0" applyNumberFormat="0" applyFill="0" applyBorder="0" applyAlignment="0" applyProtection="0"/>
    <xf numFmtId="0" fontId="5" fillId="3" borderId="1" applyNumberFormat="0" applyProtection="0">
      <alignment horizontal="center" vertical="center"/>
    </xf>
    <xf numFmtId="0" fontId="6" fillId="0" borderId="0" applyNumberFormat="0" applyFill="0" applyBorder="0" applyProtection="0">
      <alignment horizontal="left" indent="1"/>
    </xf>
    <xf numFmtId="4" fontId="6" fillId="0" borderId="0" applyFill="0" applyBorder="0" applyProtection="0">
      <alignment horizontal="right" indent="1"/>
    </xf>
    <xf numFmtId="0" fontId="6" fillId="4" borderId="0" applyNumberFormat="0" applyBorder="0" applyProtection="0">
      <alignment vertical="center" wrapText="1"/>
    </xf>
    <xf numFmtId="0" fontId="1" fillId="0" borderId="0" applyNumberFormat="0" applyFont="0" applyFill="0" applyBorder="0" applyAlignment="0" applyProtection="0"/>
    <xf numFmtId="0" fontId="1" fillId="2" borderId="0" applyNumberFormat="0" applyFont="0" applyBorder="0" applyAlignment="0" applyProtection="0"/>
    <xf numFmtId="0" fontId="1" fillId="0" borderId="0" applyNumberFormat="0" applyFont="0" applyBorder="0" applyProtection="0">
      <alignment horizontal="left" wrapText="1" indent="1"/>
    </xf>
    <xf numFmtId="166" fontId="1" fillId="0" borderId="0" applyFont="0" applyBorder="0" applyProtection="0">
      <alignment horizontal="left" indent="1"/>
    </xf>
    <xf numFmtId="0" fontId="2" fillId="3" borderId="0" applyNumberFormat="0" applyBorder="0" applyAlignment="0" applyProtection="0"/>
    <xf numFmtId="0" fontId="2" fillId="3" borderId="0" applyNumberFormat="0" applyBorder="0" applyAlignment="0" applyProtection="0"/>
    <xf numFmtId="4" fontId="1" fillId="0" borderId="0" applyFont="0" applyBorder="0" applyProtection="0">
      <alignment horizontal="right" indent="1"/>
    </xf>
    <xf numFmtId="0" fontId="1" fillId="0" borderId="0" applyNumberFormat="0" applyFont="0" applyBorder="0" applyProtection="0">
      <alignment horizontal="left" vertical="center" wrapText="1" indent="3"/>
    </xf>
    <xf numFmtId="0" fontId="3" fillId="0" borderId="0" applyNumberFormat="0" applyBorder="0" applyProtection="0">
      <alignment horizontal="left" vertical="center" wrapText="1" indent="6"/>
    </xf>
  </cellStyleXfs>
  <cellXfs count="49">
    <xf numFmtId="0" fontId="0" fillId="0" borderId="0" xfId="0"/>
    <xf numFmtId="0" fontId="7" fillId="0" borderId="0" xfId="1" applyFont="1"/>
    <xf numFmtId="0" fontId="8" fillId="0" borderId="0" xfId="0" applyFont="1"/>
    <xf numFmtId="0" fontId="9" fillId="3" borderId="1" xfId="10" applyFont="1" applyFill="1" applyBorder="1" applyAlignment="1">
      <alignment horizontal="center" vertical="center"/>
    </xf>
    <xf numFmtId="0" fontId="10" fillId="0" borderId="0" xfId="3" applyFont="1" applyFill="1" applyAlignment="1">
      <alignment horizontal="left" indent="1"/>
    </xf>
    <xf numFmtId="0" fontId="8" fillId="0" borderId="0" xfId="8" applyFont="1" applyFill="1" applyAlignment="1" applyProtection="1">
      <alignment horizontal="left" wrapText="1" indent="1"/>
    </xf>
    <xf numFmtId="4" fontId="8" fillId="0" borderId="0" xfId="12" applyFont="1" applyFill="1" applyAlignment="1" applyProtection="1">
      <alignment horizontal="right" indent="1"/>
    </xf>
    <xf numFmtId="4" fontId="8" fillId="0" borderId="0" xfId="0" applyNumberFormat="1" applyFont="1"/>
    <xf numFmtId="0" fontId="8" fillId="0" borderId="0" xfId="0" applyFont="1" applyFill="1"/>
    <xf numFmtId="0" fontId="10" fillId="0" borderId="0" xfId="0" applyFont="1" applyFill="1" applyAlignment="1">
      <alignment horizontal="left" indent="1"/>
    </xf>
    <xf numFmtId="4" fontId="10" fillId="0" borderId="0" xfId="0" applyNumberFormat="1" applyFont="1" applyFill="1" applyAlignment="1">
      <alignment horizontal="right" indent="1"/>
    </xf>
    <xf numFmtId="0" fontId="10" fillId="4" borderId="0" xfId="5" applyFont="1" applyFill="1" applyAlignment="1">
      <alignment vertical="center" wrapText="1"/>
    </xf>
    <xf numFmtId="0" fontId="8" fillId="0" borderId="0" xfId="13" applyFont="1" applyFill="1" applyAlignment="1" applyProtection="1">
      <alignment horizontal="left" vertical="center" wrapText="1" indent="3"/>
    </xf>
    <xf numFmtId="0" fontId="8" fillId="0" borderId="0" xfId="14" applyFont="1" applyFill="1" applyAlignment="1" applyProtection="1">
      <alignment horizontal="left" vertical="center" wrapText="1" indent="6"/>
    </xf>
    <xf numFmtId="0" fontId="11" fillId="0" borderId="0" xfId="14" applyFont="1" applyFill="1" applyAlignment="1" applyProtection="1">
      <alignment horizontal="left" vertical="center" wrapText="1" indent="6"/>
    </xf>
    <xf numFmtId="0" fontId="10" fillId="0" borderId="0" xfId="3" applyFont="1" applyAlignment="1">
      <alignment horizontal="left" indent="1"/>
    </xf>
    <xf numFmtId="164" fontId="8" fillId="0" borderId="0" xfId="9" applyNumberFormat="1" applyFont="1" applyFill="1" applyAlignment="1" applyProtection="1">
      <alignment horizontal="left" indent="1"/>
    </xf>
    <xf numFmtId="0" fontId="8" fillId="0" borderId="0" xfId="0" applyFont="1" applyFill="1" applyAlignment="1">
      <alignment horizontal="left" indent="1"/>
    </xf>
    <xf numFmtId="4" fontId="8" fillId="0" borderId="0" xfId="0" applyNumberFormat="1" applyFont="1" applyFill="1" applyAlignment="1">
      <alignment horizontal="right" indent="1"/>
    </xf>
    <xf numFmtId="0" fontId="7" fillId="0" borderId="0" xfId="1" applyFont="1"/>
    <xf numFmtId="4" fontId="0" fillId="0" borderId="0" xfId="0" applyNumberFormat="1" applyFont="1"/>
    <xf numFmtId="0" fontId="8" fillId="5" borderId="0" xfId="0" applyFont="1" applyFill="1"/>
    <xf numFmtId="0" fontId="8" fillId="5" borderId="0" xfId="0" applyFont="1" applyFill="1" applyAlignment="1">
      <alignment horizontal="left" vertical="center" wrapText="1"/>
    </xf>
    <xf numFmtId="165" fontId="8" fillId="5" borderId="0" xfId="0" applyNumberFormat="1" applyFont="1" applyFill="1" applyAlignment="1">
      <alignment horizontal="center" vertical="center"/>
    </xf>
    <xf numFmtId="0" fontId="8" fillId="5" borderId="0" xfId="0" applyFont="1" applyFill="1" applyAlignment="1">
      <alignment horizontal="left" vertical="center"/>
    </xf>
    <xf numFmtId="0" fontId="8" fillId="5" borderId="0" xfId="0" applyFont="1" applyFill="1" applyAlignment="1">
      <alignment horizontal="center"/>
    </xf>
    <xf numFmtId="0" fontId="0" fillId="5" borderId="0" xfId="0" applyFill="1"/>
    <xf numFmtId="165" fontId="7" fillId="5" borderId="0" xfId="1" applyNumberFormat="1" applyFont="1" applyFill="1" applyAlignment="1">
      <alignment horizontal="center" vertical="center"/>
    </xf>
    <xf numFmtId="165" fontId="7" fillId="5" borderId="0" xfId="1" applyNumberFormat="1" applyFont="1" applyFill="1" applyAlignment="1">
      <alignment horizontal="left" vertical="center"/>
    </xf>
    <xf numFmtId="0" fontId="7" fillId="5" borderId="0" xfId="1" applyFont="1" applyFill="1" applyAlignment="1"/>
    <xf numFmtId="0" fontId="7" fillId="5" borderId="0" xfId="1" applyFont="1" applyFill="1" applyAlignment="1">
      <alignment horizontal="left" vertical="center" wrapText="1"/>
    </xf>
    <xf numFmtId="0" fontId="12" fillId="5" borderId="0" xfId="3" applyFont="1" applyFill="1" applyAlignment="1">
      <alignment horizontal="center" vertical="center"/>
    </xf>
    <xf numFmtId="0" fontId="12" fillId="5" borderId="0" xfId="3" applyFont="1" applyFill="1" applyAlignment="1">
      <alignment horizontal="center" vertical="center" wrapText="1"/>
    </xf>
    <xf numFmtId="165" fontId="12" fillId="5" borderId="0" xfId="3" applyNumberFormat="1" applyFont="1" applyFill="1" applyAlignment="1">
      <alignment horizontal="center" vertical="center"/>
    </xf>
    <xf numFmtId="0" fontId="13" fillId="5" borderId="0" xfId="0" applyFont="1" applyFill="1" applyAlignment="1">
      <alignment horizontal="center" vertical="center"/>
    </xf>
    <xf numFmtId="164" fontId="8" fillId="5" borderId="0" xfId="9" applyNumberFormat="1" applyFont="1" applyFill="1" applyAlignment="1" applyProtection="1">
      <alignment horizontal="center"/>
    </xf>
    <xf numFmtId="0" fontId="8" fillId="5" borderId="0" xfId="8" applyFont="1" applyFill="1" applyAlignment="1" applyProtection="1">
      <alignment horizontal="left" vertical="center" wrapText="1"/>
    </xf>
    <xf numFmtId="165" fontId="8" fillId="5" borderId="0" xfId="12" applyNumberFormat="1" applyFont="1" applyFill="1" applyAlignment="1" applyProtection="1">
      <alignment horizontal="center" vertical="center"/>
    </xf>
    <xf numFmtId="0" fontId="14" fillId="6" borderId="0" xfId="10" applyFont="1" applyFill="1" applyAlignment="1">
      <alignment horizontal="center" wrapText="1"/>
    </xf>
    <xf numFmtId="0" fontId="8" fillId="5" borderId="0" xfId="0" applyFont="1" applyFill="1" applyAlignment="1">
      <alignment horizontal="left" indent="1"/>
    </xf>
    <xf numFmtId="165" fontId="0" fillId="5" borderId="0" xfId="0" applyNumberFormat="1" applyFont="1" applyFill="1" applyAlignment="1">
      <alignment horizontal="center" vertical="center"/>
    </xf>
    <xf numFmtId="0" fontId="10" fillId="5" borderId="0" xfId="0" applyFont="1" applyFill="1" applyAlignment="1">
      <alignment horizontal="center"/>
    </xf>
    <xf numFmtId="165" fontId="0" fillId="5" borderId="0" xfId="0" applyNumberFormat="1" applyFont="1" applyFill="1"/>
    <xf numFmtId="0" fontId="10" fillId="5" borderId="0" xfId="3" applyFont="1" applyFill="1" applyAlignment="1">
      <alignment horizontal="left" indent="1"/>
    </xf>
    <xf numFmtId="0" fontId="10" fillId="5" borderId="0" xfId="3" applyFont="1" applyFill="1" applyAlignment="1">
      <alignment horizontal="left" vertical="center" wrapText="1"/>
    </xf>
    <xf numFmtId="165" fontId="10" fillId="5" borderId="0" xfId="3" applyNumberFormat="1" applyFont="1" applyFill="1" applyAlignment="1">
      <alignment horizontal="center" vertical="center"/>
    </xf>
    <xf numFmtId="0" fontId="10" fillId="5" borderId="0" xfId="3" applyFont="1" applyFill="1" applyAlignment="1">
      <alignment horizontal="left" vertical="center"/>
    </xf>
    <xf numFmtId="0" fontId="10" fillId="5" borderId="0" xfId="3" applyFont="1" applyFill="1" applyAlignment="1">
      <alignment horizontal="center"/>
    </xf>
    <xf numFmtId="165" fontId="8" fillId="5" borderId="0" xfId="0" applyNumberFormat="1" applyFont="1" applyFill="1"/>
  </cellXfs>
  <cellStyles count="15">
    <cellStyle name="cf1" xfId="6"/>
    <cellStyle name="cf2" xfId="7"/>
    <cellStyle name="Date du tableau" xfId="9"/>
    <cellStyle name="Détails du tableau" xfId="8"/>
    <cellStyle name="Lien hypertexte" xfId="10"/>
    <cellStyle name="Lien hypertexte visité" xfId="11"/>
    <cellStyle name="Normal" xfId="0" builtinId="0" customBuiltin="1"/>
    <cellStyle name="Numéros du tableau" xfId="12"/>
    <cellStyle name="Texte d’astuce" xfId="13"/>
    <cellStyle name="Texte d’astuce en retrait" xfId="14"/>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26">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
      <fill>
        <patternFill patternType="solid">
          <fgColor rgb="FFEAEFE9"/>
          <bgColor rgb="FFEAEF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autoTitleDeleted val="1"/>
    <c:plotArea>
      <c:layout>
        <c:manualLayout>
          <c:xMode val="edge"/>
          <c:yMode val="edge"/>
          <c:x val="4.2619128267951563E-2"/>
          <c:y val="5.7397777967209398E-3"/>
          <c:w val="0.81471947509993103"/>
          <c:h val="0.99375945851097158"/>
        </c:manualLayout>
      </c:layout>
      <c:barChart>
        <c:barDir val="col"/>
        <c:grouping val="clustered"/>
        <c:varyColors val="0"/>
        <c:ser>
          <c:idx val="0"/>
          <c:order val="0"/>
          <c:tx>
            <c:strRef>
              <c:f>synthèse!$A$5:$A$5</c:f>
              <c:strCache>
                <c:ptCount val="1"/>
                <c:pt idx="0">
                  <c:v>Dépenses 1</c:v>
                </c:pt>
              </c:strCache>
            </c:strRef>
          </c:tx>
          <c:spPr>
            <a:solidFill>
              <a:srgbClr val="595959"/>
            </a:solidFill>
            <a:ln>
              <a:noFill/>
            </a:ln>
          </c:spPr>
          <c:invertIfNegative val="0"/>
          <c:cat>
            <c:strRef>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f>synthèse!$B$5:$M$5</c:f>
              <c:numCache>
                <c:formatCode>#,##0.00</c:formatCode>
                <c:ptCount val="12"/>
                <c:pt idx="0">
                  <c:v>0</c:v>
                </c:pt>
                <c:pt idx="1">
                  <c:v>375</c:v>
                </c:pt>
                <c:pt idx="2">
                  <c:v>33</c:v>
                </c:pt>
                <c:pt idx="3">
                  <c:v>45</c:v>
                </c:pt>
                <c:pt idx="4">
                  <c:v>375</c:v>
                </c:pt>
                <c:pt idx="5">
                  <c:v>201</c:v>
                </c:pt>
                <c:pt idx="6">
                  <c:v>0</c:v>
                </c:pt>
                <c:pt idx="7">
                  <c:v>0</c:v>
                </c:pt>
                <c:pt idx="8">
                  <c:v>0</c:v>
                </c:pt>
                <c:pt idx="9">
                  <c:v>0</c:v>
                </c:pt>
                <c:pt idx="10">
                  <c:v>0</c:v>
                </c:pt>
                <c:pt idx="11">
                  <c:v>201</c:v>
                </c:pt>
              </c:numCache>
            </c:numRef>
          </c:val>
        </c:ser>
        <c:ser>
          <c:idx val="1"/>
          <c:order val="1"/>
          <c:tx>
            <c:strRef>
              <c:f>synthèse!$A$6:$A$6</c:f>
              <c:strCache>
                <c:ptCount val="1"/>
                <c:pt idx="0">
                  <c:v>Dépenses 2</c:v>
                </c:pt>
              </c:strCache>
            </c:strRef>
          </c:tx>
          <c:spPr>
            <a:solidFill>
              <a:srgbClr val="5E93A8"/>
            </a:solidFill>
            <a:ln>
              <a:noFill/>
            </a:ln>
          </c:spPr>
          <c:invertIfNegative val="0"/>
          <c:cat>
            <c:strRef>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f>synthèse!$B$6:$M$6</c:f>
              <c:numCache>
                <c:formatCode>#,##0.00</c:formatCode>
                <c:ptCount val="12"/>
                <c:pt idx="0">
                  <c:v>0</c:v>
                </c:pt>
                <c:pt idx="1">
                  <c:v>238</c:v>
                </c:pt>
                <c:pt idx="2">
                  <c:v>238</c:v>
                </c:pt>
                <c:pt idx="3">
                  <c:v>123</c:v>
                </c:pt>
                <c:pt idx="4">
                  <c:v>111</c:v>
                </c:pt>
                <c:pt idx="5">
                  <c:v>98</c:v>
                </c:pt>
                <c:pt idx="6">
                  <c:v>0</c:v>
                </c:pt>
                <c:pt idx="7">
                  <c:v>0</c:v>
                </c:pt>
                <c:pt idx="8">
                  <c:v>0</c:v>
                </c:pt>
                <c:pt idx="9">
                  <c:v>0</c:v>
                </c:pt>
                <c:pt idx="10">
                  <c:v>0</c:v>
                </c:pt>
                <c:pt idx="11">
                  <c:v>440</c:v>
                </c:pt>
              </c:numCache>
            </c:numRef>
          </c:val>
        </c:ser>
        <c:ser>
          <c:idx val="2"/>
          <c:order val="2"/>
          <c:tx>
            <c:strRef>
              <c:f>synthèse!$A$7:$A$7</c:f>
              <c:strCache>
                <c:ptCount val="1"/>
                <c:pt idx="0">
                  <c:v>Dépenses 3</c:v>
                </c:pt>
              </c:strCache>
            </c:strRef>
          </c:tx>
          <c:spPr>
            <a:solidFill>
              <a:srgbClr val="FBB200"/>
            </a:solidFill>
            <a:ln>
              <a:noFill/>
            </a:ln>
          </c:spPr>
          <c:invertIfNegative val="0"/>
          <c:cat>
            <c:strRef>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f>synthèse!$B$7:$M$7</c:f>
              <c:numCache>
                <c:formatCode>#,##0.00</c:formatCode>
                <c:ptCount val="12"/>
                <c:pt idx="0">
                  <c:v>0</c:v>
                </c:pt>
                <c:pt idx="1">
                  <c:v>110</c:v>
                </c:pt>
                <c:pt idx="2">
                  <c:v>110</c:v>
                </c:pt>
                <c:pt idx="3">
                  <c:v>125</c:v>
                </c:pt>
                <c:pt idx="4">
                  <c:v>333</c:v>
                </c:pt>
                <c:pt idx="5">
                  <c:v>122</c:v>
                </c:pt>
                <c:pt idx="6">
                  <c:v>0</c:v>
                </c:pt>
                <c:pt idx="7">
                  <c:v>0</c:v>
                </c:pt>
                <c:pt idx="8">
                  <c:v>0</c:v>
                </c:pt>
                <c:pt idx="9">
                  <c:v>0</c:v>
                </c:pt>
                <c:pt idx="10">
                  <c:v>0</c:v>
                </c:pt>
                <c:pt idx="11">
                  <c:v>122</c:v>
                </c:pt>
              </c:numCache>
            </c:numRef>
          </c:val>
        </c:ser>
        <c:ser>
          <c:idx val="3"/>
          <c:order val="3"/>
          <c:tx>
            <c:strRef>
              <c:f>synthèse!$A$8:$A$8</c:f>
              <c:strCache>
                <c:ptCount val="1"/>
                <c:pt idx="0">
                  <c:v>Dépenses 4</c:v>
                </c:pt>
              </c:strCache>
            </c:strRef>
          </c:tx>
          <c:spPr>
            <a:solidFill>
              <a:srgbClr val="6E8E66"/>
            </a:solidFill>
            <a:ln>
              <a:noFill/>
            </a:ln>
          </c:spPr>
          <c:invertIfNegative val="0"/>
          <c:cat>
            <c:strRef>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f>synthèse!$B$8:$M$8</c:f>
              <c:numCache>
                <c:formatCode>#,##0.00</c:formatCode>
                <c:ptCount val="12"/>
                <c:pt idx="0">
                  <c:v>0</c:v>
                </c:pt>
                <c:pt idx="1">
                  <c:v>84</c:v>
                </c:pt>
                <c:pt idx="2">
                  <c:v>84</c:v>
                </c:pt>
                <c:pt idx="3">
                  <c:v>426</c:v>
                </c:pt>
                <c:pt idx="4">
                  <c:v>125</c:v>
                </c:pt>
                <c:pt idx="5">
                  <c:v>187</c:v>
                </c:pt>
                <c:pt idx="6">
                  <c:v>0</c:v>
                </c:pt>
                <c:pt idx="7">
                  <c:v>0</c:v>
                </c:pt>
                <c:pt idx="8">
                  <c:v>0</c:v>
                </c:pt>
                <c:pt idx="9">
                  <c:v>0</c:v>
                </c:pt>
                <c:pt idx="10">
                  <c:v>0</c:v>
                </c:pt>
                <c:pt idx="11">
                  <c:v>187</c:v>
                </c:pt>
              </c:numCache>
            </c:numRef>
          </c:val>
        </c:ser>
        <c:ser>
          <c:idx val="4"/>
          <c:order val="4"/>
          <c:tx>
            <c:strRef>
              <c:f>synthèse!$A$9:$A$9</c:f>
              <c:strCache>
                <c:ptCount val="1"/>
                <c:pt idx="0">
                  <c:v>Dépenses 5</c:v>
                </c:pt>
              </c:strCache>
            </c:strRef>
          </c:tx>
          <c:spPr>
            <a:solidFill>
              <a:srgbClr val="C53B0D"/>
            </a:solidFill>
            <a:ln>
              <a:noFill/>
            </a:ln>
          </c:spPr>
          <c:invertIfNegative val="0"/>
          <c:cat>
            <c:strRef>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f>synthèse!$B$9:$M$9</c:f>
              <c:numCache>
                <c:formatCode>#,##0.00</c:formatCode>
                <c:ptCount val="12"/>
                <c:pt idx="0">
                  <c:v>0</c:v>
                </c:pt>
                <c:pt idx="1">
                  <c:v>54</c:v>
                </c:pt>
                <c:pt idx="2">
                  <c:v>109</c:v>
                </c:pt>
                <c:pt idx="3">
                  <c:v>98</c:v>
                </c:pt>
                <c:pt idx="4">
                  <c:v>33</c:v>
                </c:pt>
                <c:pt idx="5">
                  <c:v>441</c:v>
                </c:pt>
                <c:pt idx="6">
                  <c:v>0</c:v>
                </c:pt>
                <c:pt idx="7">
                  <c:v>0</c:v>
                </c:pt>
                <c:pt idx="8">
                  <c:v>0</c:v>
                </c:pt>
                <c:pt idx="9">
                  <c:v>0</c:v>
                </c:pt>
                <c:pt idx="10">
                  <c:v>0</c:v>
                </c:pt>
                <c:pt idx="11">
                  <c:v>99</c:v>
                </c:pt>
              </c:numCache>
            </c:numRef>
          </c:val>
        </c:ser>
        <c:ser>
          <c:idx val="5"/>
          <c:order val="5"/>
          <c:tx>
            <c:strRef>
              <c:f>synthèse!$A$10:$A$10</c:f>
              <c:strCache>
                <c:ptCount val="1"/>
                <c:pt idx="0">
                  <c:v>Test</c:v>
                </c:pt>
              </c:strCache>
            </c:strRef>
          </c:tx>
          <c:spPr>
            <a:solidFill>
              <a:srgbClr val="CD8A25"/>
            </a:solidFill>
            <a:ln>
              <a:noFill/>
            </a:ln>
          </c:spPr>
          <c:invertIfNegative val="0"/>
          <c:cat>
            <c:strRef>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f>synthèse!$B$10:$M$10</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150"/>
        <c:axId val="1461694191"/>
        <c:axId val="2055271407"/>
      </c:barChart>
      <c:valAx>
        <c:axId val="2055271407"/>
        <c:scaling>
          <c:orientation val="minMax"/>
        </c:scaling>
        <c:delete val="0"/>
        <c:axPos val="l"/>
        <c:majorGridlines>
          <c:spPr>
            <a:ln w="9528" cap="flat">
              <a:solidFill>
                <a:srgbClr val="D9D9D9">
                  <a:alpha val="30000"/>
                </a:srgbClr>
              </a:solidFill>
              <a:prstDash val="solid"/>
              <a:round/>
            </a:ln>
          </c:spPr>
        </c:majorGridlines>
        <c:numFmt formatCode="#.##0;;" sourceLinked="0"/>
        <c:majorTickMark val="none"/>
        <c:minorTickMark val="none"/>
        <c:tickLblPos val="nextTo"/>
        <c:spPr>
          <a:no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sz="1100" b="0" i="0" u="none" strike="noStrike" kern="1200" baseline="0">
                <a:solidFill>
                  <a:srgbClr val="595959"/>
                </a:solidFill>
                <a:latin typeface="Calibri"/>
              </a:defRPr>
            </a:pPr>
            <a:endParaRPr lang="fr-FR"/>
          </a:p>
        </c:txPr>
        <c:crossAx val="1461694191"/>
        <c:crosses val="autoZero"/>
        <c:crossBetween val="between"/>
      </c:valAx>
      <c:catAx>
        <c:axId val="1461694191"/>
        <c:scaling>
          <c:orientation val="minMax"/>
        </c:scaling>
        <c:delete val="1"/>
        <c:axPos val="b"/>
        <c:majorGridlines>
          <c:spPr>
            <a:ln w="9528" cap="flat">
              <a:solidFill>
                <a:srgbClr val="D9D9D9"/>
              </a:solidFill>
              <a:prstDash val="solid"/>
              <a:round/>
            </a:ln>
          </c:spPr>
        </c:majorGridlines>
        <c:numFmt formatCode="General" sourceLinked="0"/>
        <c:majorTickMark val="out"/>
        <c:minorTickMark val="none"/>
        <c:tickLblPos val="nextTo"/>
        <c:crossAx val="2055271407"/>
        <c:crosses val="autoZero"/>
        <c:auto val="1"/>
        <c:lblAlgn val="ctr"/>
        <c:lblOffset val="100"/>
        <c:noMultiLvlLbl val="0"/>
      </c:catAx>
      <c:spPr>
        <a:noFill/>
        <a:ln>
          <a:noFill/>
        </a:ln>
      </c:spPr>
    </c:plotArea>
    <c:legend>
      <c:legendPos val="r"/>
      <c:layout>
        <c:manualLayout>
          <c:xMode val="edge"/>
          <c:yMode val="edge"/>
          <c:x val="0.85678075789592523"/>
          <c:y val="5.6239046947426458E-2"/>
        </c:manualLayout>
      </c:layout>
      <c:overlay val="0"/>
      <c:spPr>
        <a:noFill/>
        <a:ln>
          <a:noFill/>
        </a:ln>
      </c:spPr>
      <c:txPr>
        <a:bodyPr lIns="0" tIns="0" rIns="0" bIns="0"/>
        <a:lstStyle/>
        <a:p>
          <a:pPr marL="0" marR="0" indent="0" defTabSz="914400" fontAlgn="auto" hangingPunct="1">
            <a:lnSpc>
              <a:spcPct val="100000"/>
            </a:lnSpc>
            <a:spcBef>
              <a:spcPts val="0"/>
            </a:spcBef>
            <a:spcAft>
              <a:spcPts val="0"/>
            </a:spcAft>
            <a:tabLst/>
            <a:defRPr sz="1100" b="0" i="0" u="none" strike="noStrike" kern="0" spc="-10" baseline="0">
              <a:solidFill>
                <a:srgbClr val="000000"/>
              </a:solidFill>
              <a:latin typeface="Arial" pitchFamily="34"/>
              <a:cs typeface="Arial" pitchFamily="34"/>
            </a:defRPr>
          </a:pPr>
          <a:endParaRPr lang="fr-FR"/>
        </a:p>
      </c:txPr>
    </c:legend>
    <c:plotVisOnly val="1"/>
    <c:dispBlanksAs val="gap"/>
    <c:showDLblsOverMax val="0"/>
  </c:chart>
  <c:spPr>
    <a:noFill/>
    <a:ln>
      <a:noFill/>
    </a:ln>
  </c:spPr>
  <c:txPr>
    <a:bodyPr lIns="0" tIns="0" rIns="0" bIns="0"/>
    <a:lstStyle/>
    <a:p>
      <a:pPr marL="0" marR="0" indent="0" defTabSz="914400" fontAlgn="auto" hangingPunct="1">
        <a:lnSpc>
          <a:spcPct val="100000"/>
        </a:lnSpc>
        <a:spcBef>
          <a:spcPts val="0"/>
        </a:spcBef>
        <a:spcAft>
          <a:spcPts val="0"/>
        </a:spcAft>
        <a:tabLst/>
        <a:defRPr lang="fr-FR" sz="1000" b="0" i="0" u="none" strike="noStrike" kern="1200" baseline="0">
          <a:solidFill>
            <a:srgbClr val="000000"/>
          </a:solidFill>
          <a:latin typeface="Calibri"/>
        </a:defRPr>
      </a:pPr>
      <a:endParaRPr lang="fr-F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161921</xdr:colOff>
      <xdr:row>2</xdr:row>
      <xdr:rowOff>79379</xdr:rowOff>
    </xdr:from>
    <xdr:ext cx="12792071" cy="2709860"/>
    <xdr:graphicFrame macro="">
      <xdr:nvGraphicFramePr>
        <xdr:cNvPr id="2" name="ÉvolutionDépenses" descr="Histogramme illustrant les dépenses mensuelles par catégorie">
          <a:extLst>
            <a:ext uri="{FF2B5EF4-FFF2-40B4-BE49-F238E27FC236}">
              <a16:creationId xmlns:a16="http://schemas.microsoft.com/office/drawing/2014/main" id="{3D4388A3-DD0F-4353-B325-5ED2EEAA26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ables/table1.xml><?xml version="1.0" encoding="utf-8"?>
<table xmlns="http://schemas.openxmlformats.org/spreadsheetml/2006/main" id="1" name="SynthèseDépenses" displayName="SynthèseDépenses" ref="A4:O10" totalsRowShown="0">
  <autoFilter ref="A4:O10"/>
  <tableColumns count="15">
    <tableColumn id="1" name="Dépenses"/>
    <tableColumn id="2" name="Jan"/>
    <tableColumn id="3" name="Fév"/>
    <tableColumn id="4" name="Mar"/>
    <tableColumn id="5" name="Avr"/>
    <tableColumn id="6" name="Mai"/>
    <tableColumn id="7" name="Juin"/>
    <tableColumn id="8" name="Juil"/>
    <tableColumn id="9" name="Aoû"/>
    <tableColumn id="10" name="Sep"/>
    <tableColumn id="11" name="Oct"/>
    <tableColumn id="12" name="Nov"/>
    <tableColumn id="13" name="Déc"/>
    <tableColumn id="14" name="Total"/>
    <tableColumn id="15" name="Évolution"/>
  </tableColumns>
  <tableStyleInfo showFirstColumn="0" showLastColumn="0" showRowStripes="1" showColumnStripes="0"/>
</table>
</file>

<file path=xl/tables/table2.xml><?xml version="1.0" encoding="utf-8"?>
<table xmlns="http://schemas.openxmlformats.org/spreadsheetml/2006/main" id="2" name="DépJan" displayName="DépJan" ref="B15:G19" totalsRowShown="0" headerRowDxfId="9" dataDxfId="8">
  <tableColumns count="6">
    <tableColumn id="1" name="Magasin" dataDxfId="15"/>
    <tableColumn id="2" name="Déscription" dataDxfId="14"/>
    <tableColumn id="3" name="Montant" dataDxfId="13"/>
    <tableColumn id="4" name="Référence" dataDxfId="12"/>
    <tableColumn id="5" name="Lien web" dataDxfId="11"/>
    <tableColumn id="6" name="0" dataDxfId="10"/>
  </tableColumns>
  <tableStyleInfo showFirstColumn="0" showLastColumn="0" showRowStripes="1" showColumnStripes="0"/>
</table>
</file>

<file path=xl/tables/table3.xml><?xml version="1.0" encoding="utf-8"?>
<table xmlns="http://schemas.openxmlformats.org/spreadsheetml/2006/main" id="3" name="DépJan16" displayName="DépJan16" ref="B23:G25" totalsRowShown="0" headerRowDxfId="1" dataDxfId="0">
  <tableColumns count="6">
    <tableColumn id="1" name="Magasin" dataDxfId="7"/>
    <tableColumn id="2" name="Déscription" dataDxfId="6"/>
    <tableColumn id="3" name="Montant" dataDxfId="5"/>
    <tableColumn id="4" name="Référence" dataDxfId="4"/>
    <tableColumn id="5" name="Lien web" dataDxfId="3"/>
    <tableColumn id="6" name="0" dataDxfId="2"/>
  </tableColumns>
  <tableStyleInfo showFirstColumn="0" showLastColumn="0" showRowStripes="1" showColumnStripes="0"/>
</table>
</file>

<file path=xl/tables/table4.xml><?xml version="1.0" encoding="utf-8"?>
<table xmlns="http://schemas.openxmlformats.org/spreadsheetml/2006/main" id="4" name="DépFév" displayName="DépFév"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5.xml><?xml version="1.0" encoding="utf-8"?>
<table xmlns="http://schemas.openxmlformats.org/spreadsheetml/2006/main" id="5" name="DépMar" displayName="DépMar"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6.xml><?xml version="1.0" encoding="utf-8"?>
<table xmlns="http://schemas.openxmlformats.org/spreadsheetml/2006/main" id="6" name="DépAvr" displayName="DépAvr"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7.xml><?xml version="1.0" encoding="utf-8"?>
<table xmlns="http://schemas.openxmlformats.org/spreadsheetml/2006/main" id="7" name="DépMai" displayName="DépMai"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8.xml><?xml version="1.0" encoding="utf-8"?>
<table xmlns="http://schemas.openxmlformats.org/spreadsheetml/2006/main" id="8" name="DépJuin" displayName="DépJuin"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9.xml><?xml version="1.0" encoding="utf-8"?>
<table xmlns="http://schemas.openxmlformats.org/spreadsheetml/2006/main" id="9" name="DépJuil" displayName="DépJuil"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10.xml><?xml version="1.0" encoding="utf-8"?>
<table xmlns="http://schemas.openxmlformats.org/spreadsheetml/2006/main" id="10" name="DépAoû" displayName="DépAoû"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11.xml><?xml version="1.0" encoding="utf-8"?>
<table xmlns="http://schemas.openxmlformats.org/spreadsheetml/2006/main" id="11" name="DépSep" displayName="DépSep"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12.xml><?xml version="1.0" encoding="utf-8"?>
<table xmlns="http://schemas.openxmlformats.org/spreadsheetml/2006/main" id="12" name="DépOct" displayName="DépOct"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13.xml><?xml version="1.0" encoding="utf-8"?>
<table xmlns="http://schemas.openxmlformats.org/spreadsheetml/2006/main" id="13" name="DépNov" displayName="DépNov"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ables/table14.xml><?xml version="1.0" encoding="utf-8"?>
<table xmlns="http://schemas.openxmlformats.org/spreadsheetml/2006/main" id="14" name="DépDéc" displayName="DépDéc" ref="A2:E8" totalsRowShown="0">
  <autoFilter ref="A2:E8"/>
  <tableColumns count="5">
    <tableColumn id="1" name="Date"/>
    <tableColumn id="2" name="N° bon de commande"/>
    <tableColumn id="3" name="Montant"/>
    <tableColumn id="4" name="Catégorie"/>
    <tableColumn id="5" name="Description"/>
  </tableColumns>
  <tableStyleInfo showFirstColumn="0" showLastColumn="0" showRowStripes="1" showColumnStripes="0"/>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Ion">
  <a:themeElements>
    <a:clrScheme name="Ion">
      <a:dk1>
        <a:sysClr val="windowText" lastClr="000000"/>
      </a:dk1>
      <a:lt1>
        <a:sysClr val="window" lastClr="FFFFFF"/>
      </a:lt1>
      <a:dk2>
        <a:srgbClr val="1E5155"/>
      </a:dk2>
      <a:lt2>
        <a:srgbClr val="EBEBEB"/>
      </a:lt2>
      <a:accent1>
        <a:srgbClr val="B01513"/>
      </a:accent1>
      <a:accent2>
        <a:srgbClr val="EA6312"/>
      </a:accent2>
      <a:accent3>
        <a:srgbClr val="E6B729"/>
      </a:accent3>
      <a:accent4>
        <a:srgbClr val="6AAC90"/>
      </a:accent4>
      <a:accent5>
        <a:srgbClr val="54849A"/>
      </a:accent5>
      <a:accent6>
        <a:srgbClr val="9E5E9B"/>
      </a:accent6>
      <a:hlink>
        <a:srgbClr val="58C1BA"/>
      </a:hlink>
      <a:folHlink>
        <a:srgbClr val="9DFFCB"/>
      </a:folHlink>
    </a:clrScheme>
    <a:fontScheme name="Ion">
      <a:majorFont>
        <a:latin typeface="Century Gothic" panose="020B0502020202020204"/>
        <a:ea typeface=""/>
        <a:cs typeface=""/>
        <a:font script="Jpan" typeface="メイリオ"/>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panose="020B050202020202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Ion">
      <a:fillStyleLst>
        <a:solidFill>
          <a:schemeClr val="phClr"/>
        </a:solidFill>
        <a:gradFill rotWithShape="1">
          <a:gsLst>
            <a:gs pos="0">
              <a:schemeClr val="phClr">
                <a:tint val="64000"/>
                <a:lumMod val="118000"/>
              </a:schemeClr>
            </a:gs>
            <a:gs pos="100000">
              <a:schemeClr val="phClr">
                <a:tint val="92000"/>
                <a:alpha val="100000"/>
                <a:lumMod val="110000"/>
              </a:schemeClr>
            </a:gs>
          </a:gsLst>
          <a:lin ang="5400000" scaled="0"/>
        </a:gradFill>
        <a:gradFill rotWithShape="1">
          <a:gsLst>
            <a:gs pos="0">
              <a:schemeClr val="phClr">
                <a:tint val="98000"/>
                <a:lumMod val="114000"/>
              </a:schemeClr>
            </a:gs>
            <a:gs pos="100000">
              <a:schemeClr val="phClr">
                <a:shade val="90000"/>
                <a:lumMod val="84000"/>
              </a:schemeClr>
            </a:gs>
          </a:gsLst>
          <a:lin ang="5400000" scaled="0"/>
        </a:gradFill>
      </a:fillStyleLst>
      <a:lnStyleLst>
        <a:ln w="9525" cap="rnd" cmpd="sng" algn="ctr">
          <a:solidFill>
            <a:schemeClr val="phClr"/>
          </a:solidFill>
          <a:prstDash val="solid"/>
        </a:ln>
        <a:ln w="19050" cap="rnd" cmpd="sng" algn="ctr">
          <a:solidFill>
            <a:schemeClr val="phClr"/>
          </a:solidFill>
          <a:prstDash val="solid"/>
        </a:ln>
        <a:ln w="28575" cap="rnd" cmpd="sng" algn="ctr">
          <a:solidFill>
            <a:schemeClr val="phClr"/>
          </a:solidFill>
          <a:prstDash val="solid"/>
        </a:ln>
      </a:lnStyleLst>
      <a:effectStyleLst>
        <a:effectStyle>
          <a:effectLst/>
        </a:effectStyle>
        <a:effectStyle>
          <a:effectLst>
            <a:outerShdw blurRad="38100" dist="25400" dir="5400000" rotWithShape="0">
              <a:srgbClr val="000000">
                <a:alpha val="45000"/>
              </a:srgbClr>
            </a:outerShdw>
          </a:effectLst>
        </a:effectStyle>
        <a:effectStyle>
          <a:effectLst>
            <a:outerShdw blurRad="63500" dist="38100" dir="5400000" rotWithShape="0">
              <a:srgbClr val="000000">
                <a:alpha val="60000"/>
              </a:srgbClr>
            </a:outerShdw>
          </a:effectLst>
          <a:scene3d>
            <a:camera prst="orthographicFront">
              <a:rot lat="0" lon="0" rev="0"/>
            </a:camera>
            <a:lightRig rig="threePt" dir="tl"/>
          </a:scene3d>
          <a:sp3d prstMaterial="plastic">
            <a:bevelT w="0" h="0"/>
          </a:sp3d>
        </a:effectStyle>
      </a:effectStyleLst>
      <a:bgFillStyleLst>
        <a:solidFill>
          <a:schemeClr val="phClr"/>
        </a:solidFill>
        <a:gradFill rotWithShape="1">
          <a:gsLst>
            <a:gs pos="0">
              <a:schemeClr val="phClr">
                <a:tint val="97000"/>
                <a:hueMod val="88000"/>
                <a:satMod val="130000"/>
                <a:lumMod val="124000"/>
              </a:schemeClr>
            </a:gs>
            <a:gs pos="100000">
              <a:schemeClr val="phClr">
                <a:tint val="96000"/>
                <a:shade val="88000"/>
                <a:hueMod val="108000"/>
                <a:satMod val="164000"/>
                <a:lumMod val="76000"/>
              </a:schemeClr>
            </a:gs>
          </a:gsLst>
          <a:path path="circle">
            <a:fillToRect l="45000" t="65000" r="125000" b="100000"/>
          </a:path>
        </a:gradFill>
        <a:blipFill rotWithShape="1">
          <a:blip xmlns:r="http://schemas.openxmlformats.org/officeDocument/2006/relationships" r:embed="rId1">
            <a:duotone>
              <a:schemeClr val="phClr">
                <a:shade val="69000"/>
                <a:hueMod val="108000"/>
                <a:satMod val="164000"/>
                <a:lumMod val="74000"/>
              </a:schemeClr>
              <a:schemeClr val="phClr">
                <a:tint val="96000"/>
                <a:hueMod val="88000"/>
                <a:satMod val="140000"/>
                <a:lumMod val="132000"/>
              </a:schemeClr>
            </a:duotone>
          </a:blip>
          <a:stretch/>
        </a:blipFill>
      </a:bgFillStyleLst>
    </a:fmtScheme>
  </a:themeElements>
  <a:objectDefaults/>
  <a:extraClrSchemeLst/>
  <a:extLst>
    <a:ext uri="{05A4C25C-085E-4340-85A3-A5531E510DB2}">
      <thm15:themeFamily xmlns:thm15="http://schemas.microsoft.com/office/thememl/2012/main" name="Ion" id="{B8441ADB-2E43-4AF7-B97A-BD870242C6A8}" vid="{292E63A9-BB86-4E3D-B92A-7223C6510D2E}"/>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yahoo.fr/" TargetMode="External"/><Relationship Id="rId1" Type="http://schemas.openxmlformats.org/officeDocument/2006/relationships/hyperlink" Target="http://www.yahoo.fr/" TargetMode="External"/><Relationship Id="rId5" Type="http://schemas.openxmlformats.org/officeDocument/2006/relationships/table" Target="../tables/table3.xm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Views>
    <sheetView workbookViewId="0"/>
  </sheetViews>
  <sheetFormatPr baseColWidth="10" defaultColWidth="9.140625" defaultRowHeight="30" customHeight="1" x14ac:dyDescent="0.2"/>
  <cols>
    <col min="1" max="1" width="15.85546875" style="2" customWidth="1"/>
    <col min="2" max="14" width="12.5703125" style="2" customWidth="1"/>
    <col min="15" max="15" width="15.7109375" style="2" customWidth="1"/>
    <col min="16" max="16" width="9.140625" style="2" customWidth="1"/>
    <col min="17" max="17" width="7.28515625" style="2" customWidth="1"/>
    <col min="18" max="18" width="9.140625" style="2" customWidth="1"/>
    <col min="19" max="16384" width="9.140625" style="2"/>
  </cols>
  <sheetData>
    <row r="1" spans="1:15" ht="35.1" customHeight="1" x14ac:dyDescent="0.35">
      <c r="A1" s="1" t="s">
        <v>0</v>
      </c>
      <c r="B1" s="1"/>
      <c r="C1" s="1"/>
    </row>
    <row r="2" spans="1:15" ht="17.100000000000001" customHeight="1" x14ac:dyDescent="0.2">
      <c r="B2" s="3" t="s">
        <v>1</v>
      </c>
      <c r="C2" s="3" t="s">
        <v>2</v>
      </c>
      <c r="D2" s="3" t="s">
        <v>3</v>
      </c>
      <c r="E2" s="3" t="s">
        <v>4</v>
      </c>
      <c r="F2" s="3" t="s">
        <v>5</v>
      </c>
      <c r="G2" s="3" t="s">
        <v>6</v>
      </c>
      <c r="H2" s="3" t="s">
        <v>7</v>
      </c>
      <c r="I2" s="3" t="s">
        <v>8</v>
      </c>
      <c r="J2" s="3" t="s">
        <v>9</v>
      </c>
      <c r="K2" s="3" t="s">
        <v>10</v>
      </c>
      <c r="L2" s="3" t="s">
        <v>11</v>
      </c>
      <c r="M2" s="3" t="s">
        <v>12</v>
      </c>
      <c r="N2" s="3" t="s">
        <v>13</v>
      </c>
    </row>
    <row r="3" spans="1:15" ht="224.1" customHeight="1" x14ac:dyDescent="0.2"/>
    <row r="4" spans="1:15" ht="17.100000000000001" customHeight="1" x14ac:dyDescent="0.25">
      <c r="A4" s="4" t="s">
        <v>14</v>
      </c>
      <c r="B4" s="4" t="s">
        <v>1</v>
      </c>
      <c r="C4" s="4" t="s">
        <v>2</v>
      </c>
      <c r="D4" s="4" t="s">
        <v>3</v>
      </c>
      <c r="E4" s="4" t="s">
        <v>4</v>
      </c>
      <c r="F4" s="4" t="s">
        <v>5</v>
      </c>
      <c r="G4" s="4" t="s">
        <v>6</v>
      </c>
      <c r="H4" s="4" t="s">
        <v>7</v>
      </c>
      <c r="I4" s="4" t="s">
        <v>8</v>
      </c>
      <c r="J4" s="4" t="s">
        <v>9</v>
      </c>
      <c r="K4" s="4" t="s">
        <v>10</v>
      </c>
      <c r="L4" s="4" t="s">
        <v>11</v>
      </c>
      <c r="M4" s="4" t="s">
        <v>12</v>
      </c>
      <c r="N4" s="4" t="s">
        <v>15</v>
      </c>
      <c r="O4" s="4" t="s">
        <v>16</v>
      </c>
    </row>
    <row r="5" spans="1:15" ht="30" customHeight="1" x14ac:dyDescent="0.2">
      <c r="A5" s="5" t="s">
        <v>17</v>
      </c>
      <c r="B5" s="6">
        <f>SUMIFS(jan!$D$16:$D$18,jan!$E$16:$E$18,synthèse!$A$5:$A$10)</f>
        <v>0</v>
      </c>
      <c r="C5" s="6">
        <f>SUMIFS(fév!$C$3:$C$8,fév!$D$3:$D$8,synthèse!$A$5:$A$10)</f>
        <v>375</v>
      </c>
      <c r="D5" s="6">
        <f>SUMIFS(mar!$C$3:$C$8,mar!$D$3:$D$8,synthèse!$A$5:$A$10)</f>
        <v>33</v>
      </c>
      <c r="E5" s="6">
        <f>SUMIFS(avr!$C$3:$C$8,avr!$D$3:$D$8,synthèse!$A$5:$A$10)</f>
        <v>45</v>
      </c>
      <c r="F5" s="6">
        <f>SUMIFS(mai!$C$3:$C$8,mai!$D$3:$D$8,synthèse!$A$5:$A$10)</f>
        <v>375</v>
      </c>
      <c r="G5" s="6">
        <f>SUMIFS(juin!$C$3:$C$8,juin!$D$3:$D$8,synthèse!$A$5:$A$10)</f>
        <v>201</v>
      </c>
      <c r="H5" s="6">
        <f>SUMIFS(juil!$C$3:$C$8,juil!$D$3:$D$8,synthèse!$A$5:$A$10)</f>
        <v>0</v>
      </c>
      <c r="I5" s="6">
        <f>SUMIFS(aoû!$C$3:$C$8,aoû!$D$3:$D$8,synthèse!$A$5:$A$10)</f>
        <v>0</v>
      </c>
      <c r="J5" s="6">
        <f>SUMIFS(sep!$C$3:$C$8,sep!$D$3:$D$8,synthèse!$A$5:$A$10)</f>
        <v>0</v>
      </c>
      <c r="K5" s="6">
        <f>SUMIFS(oct!$C$3:$C$8,oct!$D$3:$D$8,synthèse!$A$5:$A$10)</f>
        <v>0</v>
      </c>
      <c r="L5" s="6">
        <f>SUMIFS(nov!$C$3:$C$8,nov!$D$3:$D$8,synthèse!$A$5:$A$10)</f>
        <v>0</v>
      </c>
      <c r="M5" s="6">
        <f>SUMIFS(déc!$C$3:$C$8,déc!$D$3:$D$8,synthèse!$A$5:$A$10)</f>
        <v>201</v>
      </c>
      <c r="N5" s="6">
        <f>SUM(synthèse!$B5:$M5)</f>
        <v>1230</v>
      </c>
    </row>
    <row r="6" spans="1:15" ht="30" customHeight="1" x14ac:dyDescent="0.2">
      <c r="A6" s="5" t="s">
        <v>18</v>
      </c>
      <c r="B6" s="6">
        <f>SUMIFS(jan!$D$16:$D$18,jan!$E$16:$E$18,synthèse!$A$5:$A$10)</f>
        <v>0</v>
      </c>
      <c r="C6" s="6">
        <f>SUMIFS(fév!$C$3:$C$8,fév!$D$3:$D$8,synthèse!$A$5:$A$10)</f>
        <v>238</v>
      </c>
      <c r="D6" s="6">
        <f>SUMIFS(mar!$C$3:$C$8,mar!$D$3:$D$8,synthèse!$A$5:$A$10)</f>
        <v>238</v>
      </c>
      <c r="E6" s="6">
        <f>SUMIFS(avr!$C$3:$C$8,avr!$D$3:$D$8,synthèse!$A$5:$A$10)</f>
        <v>123</v>
      </c>
      <c r="F6" s="6">
        <f>SUMIFS(mai!$C$3:$C$8,mai!$D$3:$D$8,synthèse!$A$5:$A$10)</f>
        <v>111</v>
      </c>
      <c r="G6" s="6">
        <f>SUMIFS(juin!$C$3:$C$8,juin!$D$3:$D$8,synthèse!$A$5:$A$10)</f>
        <v>98</v>
      </c>
      <c r="H6" s="6">
        <f>SUMIFS(juil!$C$3:$C$8,juil!$D$3:$D$8,synthèse!$A$5:$A$10)</f>
        <v>0</v>
      </c>
      <c r="I6" s="6">
        <f>SUMIFS(aoû!$C$3:$C$8,aoû!$D$3:$D$8,synthèse!$A$5:$A$10)</f>
        <v>0</v>
      </c>
      <c r="J6" s="6">
        <f>SUMIFS(sep!$C$3:$C$8,sep!$D$3:$D$8,synthèse!$A$5:$A$10)</f>
        <v>0</v>
      </c>
      <c r="K6" s="6">
        <f>SUMIFS(oct!$C$3:$C$8,oct!$D$3:$D$8,synthèse!$A$5:$A$10)</f>
        <v>0</v>
      </c>
      <c r="L6" s="6">
        <f>SUMIFS(nov!$C$3:$C$8,nov!$D$3:$D$8,synthèse!$A$5:$A$10)</f>
        <v>0</v>
      </c>
      <c r="M6" s="6">
        <f>SUMIFS(déc!$C$3:$C$8,déc!$D$3:$D$8,synthèse!$A$5:$A$10)</f>
        <v>440</v>
      </c>
      <c r="N6" s="6">
        <f>SUM(synthèse!$B6:$M6)</f>
        <v>1248</v>
      </c>
    </row>
    <row r="7" spans="1:15" ht="30" customHeight="1" x14ac:dyDescent="0.2">
      <c r="A7" s="5" t="s">
        <v>19</v>
      </c>
      <c r="B7" s="6">
        <f>SUMIFS(jan!$D$16:$D$18,jan!$E$16:$E$18,synthèse!$A$5:$A$10)</f>
        <v>0</v>
      </c>
      <c r="C7" s="6">
        <f>SUMIFS(fév!$C$3:$C$8,fév!$D$3:$D$8,synthèse!$A$5:$A$10)</f>
        <v>110</v>
      </c>
      <c r="D7" s="6">
        <f>SUMIFS(mar!$C$3:$C$8,mar!$D$3:$D$8,synthèse!$A$5:$A$10)</f>
        <v>110</v>
      </c>
      <c r="E7" s="6">
        <f>SUMIFS(avr!$C$3:$C$8,avr!$D$3:$D$8,synthèse!$A$5:$A$10)</f>
        <v>125</v>
      </c>
      <c r="F7" s="6">
        <f>SUMIFS(mai!$C$3:$C$8,mai!$D$3:$D$8,synthèse!$A$5:$A$10)</f>
        <v>333</v>
      </c>
      <c r="G7" s="6">
        <f>SUMIFS(juin!$C$3:$C$8,juin!$D$3:$D$8,synthèse!$A$5:$A$10)</f>
        <v>122</v>
      </c>
      <c r="H7" s="6">
        <f>SUMIFS(juil!$C$3:$C$8,juil!$D$3:$D$8,synthèse!$A$5:$A$10)</f>
        <v>0</v>
      </c>
      <c r="I7" s="6">
        <f>SUMIFS(aoû!$C$3:$C$8,aoû!$D$3:$D$8,synthèse!$A$5:$A$10)</f>
        <v>0</v>
      </c>
      <c r="J7" s="6">
        <f>SUMIFS(sep!$C$3:$C$8,sep!$D$3:$D$8,synthèse!$A$5:$A$10)</f>
        <v>0</v>
      </c>
      <c r="K7" s="6">
        <f>SUMIFS(oct!$C$3:$C$8,oct!$D$3:$D$8,synthèse!$A$5:$A$10)</f>
        <v>0</v>
      </c>
      <c r="L7" s="6">
        <f>SUMIFS(nov!$C$3:$C$8,nov!$D$3:$D$8,synthèse!$A$5:$A$10)</f>
        <v>0</v>
      </c>
      <c r="M7" s="6">
        <f>SUMIFS(déc!$C$3:$C$8,déc!$D$3:$D$8,synthèse!$A$5:$A$10)</f>
        <v>122</v>
      </c>
      <c r="N7" s="6">
        <f>SUM(synthèse!$B7:$M7)</f>
        <v>922</v>
      </c>
    </row>
    <row r="8" spans="1:15" ht="30" customHeight="1" x14ac:dyDescent="0.2">
      <c r="A8" s="5" t="s">
        <v>20</v>
      </c>
      <c r="B8" s="6">
        <f>SUMIFS(jan!$D$16:$D$18,jan!$E$16:$E$18,synthèse!$A$5:$A$10)</f>
        <v>0</v>
      </c>
      <c r="C8" s="6">
        <f>SUMIFS(fév!$C$3:$C$8,fév!$D$3:$D$8,synthèse!$A$5:$A$10)</f>
        <v>84</v>
      </c>
      <c r="D8" s="6">
        <f>SUMIFS(mar!$C$3:$C$8,mar!$D$3:$D$8,synthèse!$A$5:$A$10)</f>
        <v>84</v>
      </c>
      <c r="E8" s="6">
        <f>SUMIFS(avr!$C$3:$C$8,avr!$D$3:$D$8,synthèse!$A$5:$A$10)</f>
        <v>426</v>
      </c>
      <c r="F8" s="6">
        <f>SUMIFS(mai!$C$3:$C$8,mai!$D$3:$D$8,synthèse!$A$5:$A$10)</f>
        <v>125</v>
      </c>
      <c r="G8" s="6">
        <f>SUMIFS(juin!$C$3:$C$8,juin!$D$3:$D$8,synthèse!$A$5:$A$10)</f>
        <v>187</v>
      </c>
      <c r="H8" s="6">
        <f>SUMIFS(juil!$C$3:$C$8,juil!$D$3:$D$8,synthèse!$A$5:$A$10)</f>
        <v>0</v>
      </c>
      <c r="I8" s="6">
        <f>SUMIFS(aoû!$C$3:$C$8,aoû!$D$3:$D$8,synthèse!$A$5:$A$10)</f>
        <v>0</v>
      </c>
      <c r="J8" s="6">
        <f>SUMIFS(sep!$C$3:$C$8,sep!$D$3:$D$8,synthèse!$A$5:$A$10)</f>
        <v>0</v>
      </c>
      <c r="K8" s="6">
        <f>SUMIFS(oct!$C$3:$C$8,oct!$D$3:$D$8,synthèse!$A$5:$A$10)</f>
        <v>0</v>
      </c>
      <c r="L8" s="6">
        <f>SUMIFS(nov!$C$3:$C$8,nov!$D$3:$D$8,synthèse!$A$5:$A$10)</f>
        <v>0</v>
      </c>
      <c r="M8" s="6">
        <f>SUMIFS(déc!$C$3:$C$8,déc!$D$3:$D$8,synthèse!$A$5:$A$10)</f>
        <v>187</v>
      </c>
      <c r="N8" s="6">
        <f>SUM(synthèse!$B8:$M8)</f>
        <v>1093</v>
      </c>
    </row>
    <row r="9" spans="1:15" ht="30" customHeight="1" x14ac:dyDescent="0.2">
      <c r="A9" s="5" t="s">
        <v>21</v>
      </c>
      <c r="B9" s="6">
        <f>SUMIFS(jan!$D$16:$D$18,jan!$E$16:$E$18,synthèse!$A$5:$A$10)</f>
        <v>0</v>
      </c>
      <c r="C9" s="6">
        <f>SUMIFS(fév!$C$3:$C$8,fév!$D$3:$D$8,synthèse!$A$5:$A$10)</f>
        <v>54</v>
      </c>
      <c r="D9" s="6">
        <f>SUMIFS(mar!$C$3:$C$8,mar!$D$3:$D$8,synthèse!$A$5:$A$10)</f>
        <v>109</v>
      </c>
      <c r="E9" s="6">
        <f>SUMIFS(avr!$C$3:$C$8,avr!$D$3:$D$8,synthèse!$A$5:$A$10)</f>
        <v>98</v>
      </c>
      <c r="F9" s="6">
        <f>SUMIFS(mai!$C$3:$C$8,mai!$D$3:$D$8,synthèse!$A$5:$A$10)</f>
        <v>33</v>
      </c>
      <c r="G9" s="6">
        <f>SUMIFS(juin!$C$3:$C$8,juin!$D$3:$D$8,synthèse!$A$5:$A$10)</f>
        <v>441</v>
      </c>
      <c r="H9" s="6">
        <f>SUMIFS(juil!$C$3:$C$8,juil!$D$3:$D$8,synthèse!$A$5:$A$10)</f>
        <v>0</v>
      </c>
      <c r="I9" s="6">
        <f>SUMIFS(aoû!$C$3:$C$8,aoû!$D$3:$D$8,synthèse!$A$5:$A$10)</f>
        <v>0</v>
      </c>
      <c r="J9" s="6">
        <f>SUMIFS(sep!$C$3:$C$8,sep!$D$3:$D$8,synthèse!$A$5:$A$10)</f>
        <v>0</v>
      </c>
      <c r="K9" s="6">
        <f>SUMIFS(oct!$C$3:$C$8,oct!$D$3:$D$8,synthèse!$A$5:$A$10)</f>
        <v>0</v>
      </c>
      <c r="L9" s="6">
        <f>SUMIFS(nov!$C$3:$C$8,nov!$D$3:$D$8,synthèse!$A$5:$A$10)</f>
        <v>0</v>
      </c>
      <c r="M9" s="6">
        <f>SUMIFS(déc!$C$3:$C$8,déc!$D$3:$D$8,synthèse!$A$5:$A$10)</f>
        <v>99</v>
      </c>
      <c r="N9" s="6">
        <f>SUM(synthèse!$B9:$M9)</f>
        <v>834</v>
      </c>
    </row>
    <row r="10" spans="1:15" ht="30" customHeight="1" x14ac:dyDescent="0.25">
      <c r="A10" s="2" t="s">
        <v>22</v>
      </c>
      <c r="B10" s="20">
        <f>SUMIFS(jan!$D$16:$D$19,jan!$E$16:$E$19,synthèse!$A$5:$A$10)</f>
        <v>0</v>
      </c>
      <c r="C10" s="7">
        <f>SUMIFS(fév!$C$3:$C$8,fév!$D$3:$D$8,synthèse!$A$5:$A$10)</f>
        <v>0</v>
      </c>
      <c r="D10" s="7">
        <f>SUMIFS(mar!$C$3:$C$8,mar!$D$3:$D$8,synthèse!$A$5:$A$10)</f>
        <v>0</v>
      </c>
      <c r="E10" s="7">
        <f>SUMIFS(avr!$C$3:$C$8,avr!$D$3:$D$8,synthèse!$A$5:$A$10)</f>
        <v>0</v>
      </c>
      <c r="F10" s="7">
        <f>SUMIFS(mai!$C$3:$C$8,mai!$D$3:$D$8,synthèse!$A$5:$A$10)</f>
        <v>0</v>
      </c>
      <c r="G10" s="7">
        <f>SUMIFS(juin!$C$3:$C$8,juin!$D$3:$D$8,synthèse!$A$5:$A$10)</f>
        <v>0</v>
      </c>
      <c r="H10" s="7">
        <f>SUMIFS(juil!$C$3:$C$8,juil!$D$3:$D$8,synthèse!$A$5:$A$10)</f>
        <v>0</v>
      </c>
      <c r="I10" s="7">
        <f>SUMIFS(aoû!$C$3:$C$8,aoû!$D$3:$D$8,synthèse!$A$5:$A$10)</f>
        <v>0</v>
      </c>
      <c r="J10" s="7">
        <f>SUMIFS(sep!$C$3:$C$8,sep!$D$3:$D$8,synthèse!$A$5:$A$10)</f>
        <v>0</v>
      </c>
      <c r="K10" s="7">
        <f>SUMIFS(oct!$C$3:$C$8,oct!$D$3:$D$8,synthèse!$A$5:$A$10)</f>
        <v>0</v>
      </c>
      <c r="L10" s="7">
        <f>SUMIFS(nov!$C$3:$C$8,nov!$D$3:$D$8,synthèse!$A$5:$A$10)</f>
        <v>0</v>
      </c>
      <c r="M10" s="7">
        <f>SUMIFS(déc!$C$3:$C$8,déc!$D$3:$D$8,synthèse!$A$5:$A$10)</f>
        <v>0</v>
      </c>
      <c r="N10" s="7">
        <f>SUM(synthèse!$B10:$M10)</f>
        <v>0</v>
      </c>
      <c r="O10" s="8"/>
    </row>
    <row r="11" spans="1:15" ht="30" customHeight="1" x14ac:dyDescent="0.25">
      <c r="A11" s="9" t="s">
        <v>15</v>
      </c>
      <c r="B11" s="10">
        <f>SUBTOTAL(109,synthèse!$B$5:$B$10)</f>
        <v>0</v>
      </c>
      <c r="C11" s="10">
        <f>SUBTOTAL(109,synthèse!$C$5:$C$10)</f>
        <v>861</v>
      </c>
      <c r="D11" s="10">
        <f>SUBTOTAL(109,synthèse!$D$5:$D$10)</f>
        <v>574</v>
      </c>
      <c r="E11" s="10">
        <f>SUBTOTAL(109,synthèse!$E$5:$E$10)</f>
        <v>817</v>
      </c>
      <c r="F11" s="10">
        <f>SUBTOTAL(109,synthèse!$F$5:$F$10)</f>
        <v>977</v>
      </c>
      <c r="G11" s="10">
        <f>SUBTOTAL(109,synthèse!$G$5:$G$10)</f>
        <v>1049</v>
      </c>
      <c r="H11" s="10">
        <f>SUBTOTAL(109,synthèse!$H$5:$H$10)</f>
        <v>0</v>
      </c>
      <c r="I11" s="10">
        <f>SUBTOTAL(109,synthèse!$I$5:$I$10)</f>
        <v>0</v>
      </c>
      <c r="J11" s="10">
        <f>SUBTOTAL(109,synthèse!$J$5:$J$10)</f>
        <v>0</v>
      </c>
      <c r="K11" s="10">
        <f>SUBTOTAL(109,synthèse!$K$5:$K$10)</f>
        <v>0</v>
      </c>
      <c r="L11" s="10">
        <f>SUBTOTAL(109,synthèse!$L$5:$L$10)</f>
        <v>0</v>
      </c>
      <c r="M11" s="10">
        <f>SUBTOTAL(109,synthèse!$M$5:$M$10)</f>
        <v>1049</v>
      </c>
      <c r="N11" s="10">
        <f>SUBTOTAL(109,synthèse!$N$5:$N$10)</f>
        <v>5327</v>
      </c>
    </row>
  </sheetData>
  <dataValidations count="22">
    <dataValidation allowBlank="1" showInputMessage="1" showErrorMessage="1" prompt="Classeur sur l’évolution des dépenses qui recense les dépenses spécifiques sur une période de 12 mois. Ce classeur contient une feuille de calcul Conseils, cette feuille de calcul Synthèse et une feuille de calcul pour chaque mois" sqref="A1"/>
    <dataValidation allowBlank="1" showInputMessage="1" showErrorMessage="1" prompt="Histogramme groupé comparant les dépenses du mois de février. Cliquez sur le lien dans la cellule C2 pour afficher le détail des dépenses. Ouvrez le tableau Synthèse des dépenses dans la cellule C4 pour voir la synthèse de chaque montant dépensé." sqref="C3"/>
    <dataValidation allowBlank="1" showInputMessage="1" showErrorMessage="1" prompt="Histogramme groupé comparant les dépenses du mois de mars. Cliquez sur le lien dans la cellule D2 pour afficher le détail des dépenses. Ouvrez le tableau Synthèse des dépenses dans la cellule D4 pour voir la synthèse de chaque montant dépensé." sqref="D3"/>
    <dataValidation allowBlank="1" showInputMessage="1" showErrorMessage="1" prompt="Histogramme groupé comparant les dépenses du mois d’avril. Cliquez sur le lien dans la cellule E2 pour afficher le détail des dépenses. Ouvrez le tableau Synthèse des dépenses dans la cellule E4 pour voir la synthèse de chaque montant dépensé." sqref="E3"/>
    <dataValidation allowBlank="1" showInputMessage="1" showErrorMessage="1" prompt="Histogramme groupé comparant les dépenses du mois de mai. Cliquez sur le lien dans la cellule F2 pour afficher le détail des dépenses. Ouvrez le tableau Synthèse des dépenses dans la cellule F4 pour voir la synthèse de chaque montant dépensé." sqref="F3"/>
    <dataValidation allowBlank="1" showInputMessage="1" showErrorMessage="1" prompt="Histogramme groupé comparant les dépenses du mois de juin. Cliquez sur le lien dans la cellule G2 pour afficher le détail des dépenses. Ouvrez le tableau Synthèse des dépenses dans la cellule G4 pour voir la synthèse de chaque montant dépensé." sqref="G3"/>
    <dataValidation allowBlank="1" showInputMessage="1" showErrorMessage="1" prompt="Histogramme groupé comparant les dépenses du mois de juillet. Cliquez sur le lien dans la cellule H2 pour afficher le détail des dépenses. Ouvrez le tableau Synthèse des dépenses dans la cellule H4 pour voir la synthèse de chaque montant dépensé." sqref="H3"/>
    <dataValidation allowBlank="1" showInputMessage="1" showErrorMessage="1" prompt="Histogramme groupé comparant les dépenses du mois d’août. Cliquez sur le lien dans la cellule I2 pour afficher le détail des dépenses. Ouvrez le tableau Synthèse des dépenses dans la cellule I4 pour voir la synthèse de chaque montant dépensé." sqref="I3"/>
    <dataValidation allowBlank="1" showInputMessage="1" showErrorMessage="1" prompt="Histogramme groupé comparant les dépenses du mois de septembre. Cliquez sur le lien dans la cellule J2 pour afficher le détail des dépenses. Ouvrez le tableau Synthèse des dépenses dans la cellule J4 pour voir la synthèse de chaque montant dépensé." sqref="J3"/>
    <dataValidation allowBlank="1" showInputMessage="1" showErrorMessage="1" prompt="Histogramme groupé comparant les dépenses du mois d’octobre. Cliquez sur le lien dans la cellule K2 pour afficher le détail des dépenses. Ouvrez le tableau Synthèse des dépenses dans la cellule K4 pour voir la synthèse de chaque montant dépensé." sqref="K3"/>
    <dataValidation allowBlank="1" showInputMessage="1" showErrorMessage="1" prompt="Histogramme groupé comparant les dépenses du mois de novembre. Cliquez sur le lien dans la cellule L2 pour afficher le détail des dépenses. Ouvrez le tableau Synthèse des dépenses dans la cellule L4 pour voir la synthèse de chaque montant dépensé." sqref="L3"/>
    <dataValidation allowBlank="1" showInputMessage="1" showErrorMessage="1" prompt="Entrez le nom de la dépense dans cette colonne" sqref="A4"/>
    <dataValidation allowBlank="1" showInputMessage="1" showErrorMessage="1" prompt="Histogramme groupé comparant les dépenses du mois de décembre. Cliquez sur le lien dans la cellule M2 pour afficher le détail des dépenses. Ouvrez le tableau Synthèse des dépenses dans la cellule M4 pour voir la synthèse de chaque montant dépensé." sqref="M3"/>
    <dataValidation allowBlank="1" showInputMessage="1" showErrorMessage="1" prompt="Légende de l’histogramme groupé" sqref="N3"/>
    <dataValidation allowBlank="1" showInputMessage="1" showErrorMessage="1" prompt="Le total des dépenses est automatiquement affiché dans cette colonne" sqref="B4:M4"/>
    <dataValidation allowBlank="1" showInputMessage="1" showErrorMessage="1" prompt="Le total des dépenses sur les 12 mois est automatiquement affiché dans cette colonne" sqref="N4"/>
    <dataValidation allowBlank="1" showInputMessage="1" showErrorMessage="1" prompt="Un graphique Sparkline illustrant l’évolution d’une dépense sur 12 mois est affiché dans cette colonne" sqref="O4"/>
    <dataValidation allowBlank="1" showInputMessage="1" showErrorMessage="1" prompt="Les cellules B2 à M2 contiennent des liens de navigation vers un schéma détaillé des dépenses pour chaque mois d’une année civile, de janvier à décembre.  La cellule N2 contient un lien de navigation vers la feuille de calcul Conseils" sqref="A2"/>
    <dataValidation allowBlank="1" showInputMessage="1" showErrorMessage="1" prompt="Lien hypertexte de navigation vers le détail des dépenses pour ce mois" sqref="B2:M2"/>
    <dataValidation allowBlank="1" showInputMessage="1" showErrorMessage="1" prompt="Lien hypertexte de navigation vers la feuille de calcul Conseils qui explique comment utiliser ce classeur" sqref="N2"/>
    <dataValidation allowBlank="1" showInputMessage="1" showErrorMessage="1" prompt="L’histogramme groupé comparant les dépenses de janvier à décembre est dans les cellules B3 à M3. Un lien vers chaque mois se trouve au-dessus de chaque histogramme groupé de B2 à M2. La synthèse des dépenses de chaque mois est dans Synthèse des dépenses." sqref="A3"/>
    <dataValidation allowBlank="1" showInputMessage="1" showErrorMessage="1" prompt="Histogramme groupé comparant les dépenses du mois de janvier. Cliquez sur le lien dans la cellule B2 pour afficher le détail des dépenses. Ouvrez le tableau Synthèse des dépenses dans la cellule B4 pour voir la synthèse de chaque montant dépensé." sqref="B3"/>
  </dataValidations>
  <hyperlinks>
    <hyperlink ref="B2" location="jan!A1" display="Jan"/>
    <hyperlink ref="C2" location="fév!A1" display="Fév"/>
    <hyperlink ref="D2" location="mar!A1" display="Mar"/>
    <hyperlink ref="E2" location="avr!A1" display="Avr"/>
    <hyperlink ref="F2" location="mai!A1" display="Mai"/>
    <hyperlink ref="G2" location="juin!A1" display="Juin"/>
    <hyperlink ref="H2" location="juil!A1" display="Juil"/>
    <hyperlink ref="I2" location="aoû!A1" display="Aoû"/>
    <hyperlink ref="J2" location="sep!A1" display="Sep"/>
    <hyperlink ref="K2" location="oct!A1" display="Oct"/>
    <hyperlink ref="L2" location="nov!A1" display="Nov"/>
    <hyperlink ref="M2" location="déc!A1" display="Déc"/>
    <hyperlink ref="N2"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8"/>
  <sheetViews>
    <sheetView workbookViewId="0"/>
  </sheetViews>
  <sheetFormatPr baseColWidth="10" defaultColWidth="9" defaultRowHeight="30" customHeight="1" x14ac:dyDescent="0.2"/>
  <cols>
    <col min="1" max="1" width="152.42578125" style="2" customWidth="1"/>
    <col min="2" max="2" width="9" style="2" customWidth="1"/>
    <col min="3" max="16384" width="9" style="2"/>
  </cols>
  <sheetData>
    <row r="1" spans="1:1" ht="35.1" customHeight="1" x14ac:dyDescent="0.35">
      <c r="A1" s="1" t="s">
        <v>23</v>
      </c>
    </row>
    <row r="2" spans="1:1" ht="30" customHeight="1" x14ac:dyDescent="0.2">
      <c r="A2" s="11" t="s">
        <v>24</v>
      </c>
    </row>
    <row r="3" spans="1:1" ht="30" customHeight="1" x14ac:dyDescent="0.2">
      <c r="A3" s="12" t="s">
        <v>25</v>
      </c>
    </row>
    <row r="4" spans="1:1" ht="30" customHeight="1" x14ac:dyDescent="0.2">
      <c r="A4" s="12" t="s">
        <v>26</v>
      </c>
    </row>
    <row r="5" spans="1:1" ht="30" customHeight="1" x14ac:dyDescent="0.2">
      <c r="A5" s="11" t="s">
        <v>27</v>
      </c>
    </row>
    <row r="6" spans="1:1" ht="30" customHeight="1" x14ac:dyDescent="0.2">
      <c r="A6" s="12" t="s">
        <v>28</v>
      </c>
    </row>
    <row r="7" spans="1:1" ht="30" customHeight="1" x14ac:dyDescent="0.2">
      <c r="A7" s="13" t="str">
        <f>ROW(A1)&amp;". Si le tableau ne comporte pas de ligne de total, commencez à taper en dessous. Il s’agrandit automatiquement lorsque vous appuyez sur la touche Entrée ou Tab."</f>
        <v>1. Si le tableau ne comporte pas de ligne de total, commencez à taper en dessous. Il s’agrandit automatiquement lorsque vous appuyez sur la touche Entrée ou Tab.</v>
      </c>
    </row>
    <row r="8" spans="1:1" ht="30" customHeight="1" x14ac:dyDescent="0.2">
      <c r="A8" s="13" t="str">
        <f>ROW(A2)&amp;". Placez le pointeur de cellule dans la dernière cellule au-dessus de la ligne de total, par exemple le total de la dernière dépense, puis appuyez sur la touche Tab."</f>
        <v>2. Placez le pointeur de cellule dans la dernière cellule au-dessus de la ligne de total, par exemple le total de la dernière dépense, puis appuyez sur la touche Tab.</v>
      </c>
    </row>
    <row r="9" spans="1:1" ht="30" customHeight="1" x14ac:dyDescent="0.2">
      <c r="A9" s="13" t="str">
        <f>ROW(A3)&amp;". Cliquez avec le bouton droit dans le tableau. Dans le menu contextuel, pointez sur Insérer, puis cliquez sur Lignes de tableau au-dessus ou Lignes de tableau en dessous."</f>
        <v>3. Cliquez avec le bouton droit dans le tableau. Dans le menu contextuel, pointez sur Insérer, puis cliquez sur Lignes de tableau au-dessus ou Lignes de tableau en dessous.</v>
      </c>
    </row>
    <row r="10" spans="1:1" ht="30" customHeight="1" x14ac:dyDescent="0.2">
      <c r="A10" s="13" t="str">
        <f>ROW(A4)&amp;". Dans le coin inférieur droit du tableau, placez votre souris sur la poignée de redimensionnement et faites glisser pour augmenter le nombre de lignes disponibles."</f>
        <v>4. Dans le coin inférieur droit du tableau, placez votre souris sur la poignée de redimensionnement et faites glisser pour augmenter le nombre de lignes disponibles.</v>
      </c>
    </row>
    <row r="11" spans="1:1" ht="30" customHeight="1" x14ac:dyDescent="0.2">
      <c r="A11" s="12" t="s">
        <v>29</v>
      </c>
    </row>
    <row r="12" spans="1:1" ht="30" customHeight="1" x14ac:dyDescent="0.2">
      <c r="A12" s="12" t="s">
        <v>30</v>
      </c>
    </row>
    <row r="13" spans="1:1" ht="30" customHeight="1" x14ac:dyDescent="0.2">
      <c r="A13" s="12" t="s">
        <v>31</v>
      </c>
    </row>
    <row r="14" spans="1:1" ht="30" customHeight="1" x14ac:dyDescent="0.2">
      <c r="A14" s="13" t="str">
        <f>ROW(A1)&amp;". Le tableau Dépenses 1 est entré dans la feuille de calcul de synthèse sous Dépenses dans le tableau SynthèseDépenses (titre du type de dépense)"</f>
        <v>1. Le tableau Dépenses 1 est entré dans la feuille de calcul de synthèse sous Dépenses dans le tableau SynthèseDépenses (titre du type de dépense)</v>
      </c>
    </row>
    <row r="15" spans="1:1" ht="30" customHeight="1" x14ac:dyDescent="0.2">
      <c r="A15" s="13" t="str">
        <f>ROW(A2)&amp;". Pour chaque mois pendant lequel la dépense a lieu, entrez le montant de la dépense dans la feuille de calcul correspondante."</f>
        <v>2. Pour chaque mois pendant lequel la dépense a lieu, entrez le montant de la dépense dans la feuille de calcul correspondante.</v>
      </c>
    </row>
    <row r="16" spans="1:1" ht="30" customHeight="1" x14ac:dyDescent="0.2">
      <c r="A16" s="14" t="str">
        <f>ROW(A3)&amp;". Le type de dépense de la feuille de calcul SynthèseDépenses crée une liste de catégories pour la colonne Catégorie présente dans chaque feuille de mois."</f>
        <v>3. Le type de dépense de la feuille de calcul SynthèseDépenses crée une liste de catégories pour la colonne Catégorie présente dans chaque feuille de mois.</v>
      </c>
    </row>
    <row r="17" spans="1:1" ht="30" customHeight="1" x14ac:dyDescent="0.2">
      <c r="A17" s="14" t="str">
        <f>ROW(A4)&amp;". La liste de catégories de la colonne Catégorie permet de sélectionner le type de dépense correspondant pour le montant entré."</f>
        <v>4. La liste de catégories de la colonne Catégorie permet de sélectionner le type de dépense correspondant pour le montant entré.</v>
      </c>
    </row>
    <row r="18" spans="1:1" ht="30" customHeight="1" x14ac:dyDescent="0.2">
      <c r="A18" s="14" t="str">
        <f>ROW(A5)&amp;". Pour ajouter de nouvelles dépenses dans un mois quelconque, ajoutez une ligne au tableau SynthèseDépenses dans la feuille de calcul de synthèse, puis entrez les détails de dépense correspondants dans la feuille de calcul du mois concerné."</f>
        <v>5. Pour ajouter de nouvelles dépenses dans un mois quelconque, ajoutez une ligne au tableau SynthèseDépenses dans la feuille de calcul de synthèse, puis entrez les détails de dépense correspondants dans la feuille de calcul du mois concerné.</v>
      </c>
    </row>
  </sheetData>
  <dataValidations count="1">
    <dataValidation allowBlank="1" showInputMessage="1" showErrorMessage="1" prompt="Feuille de calcul Conseils qui explique comment utiliser ce classeur" sqref="A1"/>
  </dataValidations>
  <printOptions horizontalCentered="1"/>
  <pageMargins left="0.70000000000000007" right="0.70000000000000007" top="0.75" bottom="0.75" header="0.30000000000000004" footer="0.30000000000000004"/>
  <pageSetup paperSize="0" fitToWidth="0" fitToHeight="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26"/>
  <sheetViews>
    <sheetView tabSelected="1" topLeftCell="A4" workbookViewId="0">
      <selection activeCell="C8" sqref="C8"/>
    </sheetView>
  </sheetViews>
  <sheetFormatPr baseColWidth="10" defaultColWidth="9.140625" defaultRowHeight="30" customHeight="1" x14ac:dyDescent="0.2"/>
  <cols>
    <col min="1" max="1" width="9.140625" style="21" customWidth="1"/>
    <col min="2" max="2" width="33.140625" style="21" customWidth="1"/>
    <col min="3" max="3" width="46.28515625" style="22" customWidth="1"/>
    <col min="4" max="4" width="18" style="23" customWidth="1"/>
    <col min="5" max="5" width="30.42578125" style="24" customWidth="1"/>
    <col min="6" max="6" width="30.5703125" style="25" customWidth="1"/>
    <col min="7" max="7" width="9.140625" style="21" customWidth="1"/>
    <col min="8" max="16384" width="9.140625" style="21"/>
  </cols>
  <sheetData>
    <row r="1" spans="2:7" s="26" customFormat="1" ht="15" customHeight="1" x14ac:dyDescent="0.25">
      <c r="B1" s="21"/>
      <c r="C1" s="22"/>
      <c r="D1" s="23"/>
      <c r="E1" s="24"/>
      <c r="F1" s="25"/>
      <c r="G1" s="21"/>
    </row>
    <row r="2" spans="2:7" s="26" customFormat="1" ht="15" customHeight="1" x14ac:dyDescent="0.25">
      <c r="B2" s="21"/>
      <c r="C2" s="22"/>
      <c r="D2" s="23"/>
      <c r="E2" s="24"/>
      <c r="F2" s="25"/>
      <c r="G2" s="21"/>
    </row>
    <row r="3" spans="2:7" s="26" customFormat="1" ht="15" customHeight="1" x14ac:dyDescent="0.25">
      <c r="B3" s="21"/>
      <c r="C3" s="22"/>
      <c r="D3" s="23"/>
      <c r="E3" s="24"/>
      <c r="F3" s="25"/>
      <c r="G3" s="21"/>
    </row>
    <row r="4" spans="2:7" s="26" customFormat="1" ht="15" customHeight="1" x14ac:dyDescent="0.25">
      <c r="B4" s="21"/>
      <c r="C4" s="22"/>
      <c r="D4" s="23"/>
      <c r="E4" s="24"/>
      <c r="F4" s="25"/>
      <c r="G4" s="21"/>
    </row>
    <row r="5" spans="2:7" s="26" customFormat="1" ht="15" customHeight="1" x14ac:dyDescent="0.25">
      <c r="B5" s="21"/>
      <c r="C5" s="22"/>
      <c r="D5" s="23"/>
      <c r="E5" s="24"/>
      <c r="F5" s="25"/>
      <c r="G5" s="21"/>
    </row>
    <row r="6" spans="2:7" s="26" customFormat="1" ht="15" customHeight="1" x14ac:dyDescent="0.25">
      <c r="B6" s="21"/>
      <c r="C6" s="22"/>
      <c r="D6" s="23"/>
      <c r="E6" s="24"/>
      <c r="F6" s="25"/>
      <c r="G6" s="21"/>
    </row>
    <row r="7" spans="2:7" s="26" customFormat="1" ht="15" customHeight="1" x14ac:dyDescent="0.25">
      <c r="B7" s="21"/>
      <c r="C7" s="22"/>
      <c r="D7" s="23"/>
      <c r="E7" s="24"/>
      <c r="F7" s="25"/>
      <c r="G7" s="21"/>
    </row>
    <row r="8" spans="2:7" s="26" customFormat="1" ht="15" customHeight="1" x14ac:dyDescent="0.25">
      <c r="B8" s="21"/>
      <c r="C8" s="22"/>
      <c r="D8" s="23"/>
      <c r="E8" s="24"/>
      <c r="F8" s="25"/>
      <c r="G8" s="21"/>
    </row>
    <row r="9" spans="2:7" s="26" customFormat="1" ht="15" customHeight="1" x14ac:dyDescent="0.25">
      <c r="B9" s="21"/>
      <c r="C9" s="22"/>
      <c r="D9" s="23"/>
      <c r="E9" s="24"/>
      <c r="F9" s="25"/>
      <c r="G9" s="21"/>
    </row>
    <row r="10" spans="2:7" s="26" customFormat="1" ht="15" customHeight="1" x14ac:dyDescent="0.25">
      <c r="B10" s="21"/>
      <c r="C10" s="22"/>
      <c r="D10" s="23"/>
      <c r="E10" s="24"/>
      <c r="F10" s="25"/>
      <c r="G10" s="21"/>
    </row>
    <row r="11" spans="2:7" s="26" customFormat="1" ht="15" customHeight="1" x14ac:dyDescent="0.25">
      <c r="B11" s="21"/>
      <c r="C11" s="22"/>
      <c r="D11" s="23"/>
      <c r="E11" s="24"/>
      <c r="F11" s="25"/>
      <c r="G11" s="21"/>
    </row>
    <row r="12" spans="2:7" s="26" customFormat="1" ht="15" customHeight="1" x14ac:dyDescent="0.25">
      <c r="B12" s="21"/>
      <c r="C12" s="22"/>
      <c r="D12" s="23"/>
      <c r="E12" s="24"/>
      <c r="F12" s="25"/>
      <c r="G12" s="21"/>
    </row>
    <row r="13" spans="2:7" s="26" customFormat="1" ht="30" customHeight="1" x14ac:dyDescent="0.25">
      <c r="B13" s="21"/>
      <c r="C13" s="22"/>
      <c r="D13" s="27" t="s">
        <v>32</v>
      </c>
      <c r="E13" s="28" t="str">
        <f>SUM(G:G) &amp; " $  +Tx"</f>
        <v>30 $  +Tx</v>
      </c>
      <c r="F13" s="25"/>
      <c r="G13" s="21"/>
    </row>
    <row r="14" spans="2:7" s="26" customFormat="1" ht="35.1" customHeight="1" x14ac:dyDescent="0.35">
      <c r="B14" s="29" t="s">
        <v>33</v>
      </c>
      <c r="C14" s="30"/>
      <c r="D14" s="27"/>
      <c r="E14" s="24"/>
      <c r="F14" s="25"/>
      <c r="G14" s="21"/>
    </row>
    <row r="15" spans="2:7" s="26" customFormat="1" ht="23.25" customHeight="1" x14ac:dyDescent="0.25">
      <c r="B15" s="31" t="s">
        <v>34</v>
      </c>
      <c r="C15" s="32" t="s">
        <v>35</v>
      </c>
      <c r="D15" s="33" t="s">
        <v>36</v>
      </c>
      <c r="E15" s="31" t="s">
        <v>37</v>
      </c>
      <c r="F15" s="31" t="s">
        <v>38</v>
      </c>
      <c r="G15" s="34" t="s">
        <v>39</v>
      </c>
    </row>
    <row r="16" spans="2:7" s="25" customFormat="1" ht="30" customHeight="1" x14ac:dyDescent="0.5">
      <c r="B16" s="35"/>
      <c r="C16" s="36" t="s">
        <v>40</v>
      </c>
      <c r="D16" s="37">
        <v>20</v>
      </c>
      <c r="E16" s="36"/>
      <c r="F16" s="38" t="s">
        <v>41</v>
      </c>
    </row>
    <row r="17" spans="2:7" s="26" customFormat="1" ht="30" customHeight="1" x14ac:dyDescent="0.25">
      <c r="B17" s="35"/>
      <c r="C17" s="36"/>
      <c r="D17" s="37"/>
      <c r="E17" s="36"/>
      <c r="F17" s="36"/>
      <c r="G17" s="25"/>
    </row>
    <row r="18" spans="2:7" s="26" customFormat="1" ht="30" customHeight="1" x14ac:dyDescent="0.25">
      <c r="B18" s="35"/>
      <c r="C18" s="36"/>
      <c r="D18" s="37"/>
      <c r="E18" s="36"/>
      <c r="F18" s="36"/>
      <c r="G18" s="25"/>
    </row>
    <row r="19" spans="2:7" s="26" customFormat="1" ht="30" customHeight="1" x14ac:dyDescent="0.25">
      <c r="B19" s="35"/>
      <c r="C19" s="36"/>
      <c r="D19" s="37"/>
      <c r="E19" s="36"/>
      <c r="F19" s="36"/>
      <c r="G19" s="25"/>
    </row>
    <row r="20" spans="2:7" s="26" customFormat="1" ht="30" customHeight="1" x14ac:dyDescent="0.25">
      <c r="B20" s="39" t="s">
        <v>15</v>
      </c>
      <c r="C20" s="22"/>
      <c r="D20" s="40">
        <f>SUBTOTAL(109,jan!$D$16:$D$19)</f>
        <v>20</v>
      </c>
      <c r="E20" s="24"/>
      <c r="F20" s="41"/>
      <c r="G20" s="42">
        <f>SUBTOTAL(109,jan!$D$16:$D$19)</f>
        <v>20</v>
      </c>
    </row>
    <row r="21" spans="2:7" s="26" customFormat="1" ht="30" customHeight="1" x14ac:dyDescent="0.25">
      <c r="B21" s="39"/>
      <c r="C21" s="22"/>
      <c r="D21" s="23"/>
      <c r="E21" s="24"/>
      <c r="F21" s="25"/>
      <c r="G21" s="21"/>
    </row>
    <row r="22" spans="2:7" s="26" customFormat="1" ht="30" customHeight="1" x14ac:dyDescent="0.35">
      <c r="B22" s="29" t="s">
        <v>42</v>
      </c>
      <c r="C22" s="30"/>
      <c r="D22" s="27"/>
      <c r="E22" s="24"/>
      <c r="F22" s="25"/>
      <c r="G22" s="21"/>
    </row>
    <row r="23" spans="2:7" s="26" customFormat="1" ht="30" customHeight="1" x14ac:dyDescent="0.25">
      <c r="B23" s="43" t="s">
        <v>34</v>
      </c>
      <c r="C23" s="44" t="s">
        <v>35</v>
      </c>
      <c r="D23" s="45" t="s">
        <v>36</v>
      </c>
      <c r="E23" s="46" t="s">
        <v>37</v>
      </c>
      <c r="F23" s="47" t="s">
        <v>38</v>
      </c>
      <c r="G23" s="21" t="s">
        <v>39</v>
      </c>
    </row>
    <row r="24" spans="2:7" s="26" customFormat="1" ht="30" customHeight="1" x14ac:dyDescent="0.5">
      <c r="B24" s="35"/>
      <c r="C24" s="36" t="s">
        <v>40</v>
      </c>
      <c r="D24" s="37">
        <v>10</v>
      </c>
      <c r="E24" s="36"/>
      <c r="F24" s="38" t="s">
        <v>41</v>
      </c>
      <c r="G24" s="25"/>
    </row>
    <row r="25" spans="2:7" s="26" customFormat="1" ht="30" customHeight="1" x14ac:dyDescent="0.25">
      <c r="B25" s="35"/>
      <c r="C25" s="36"/>
      <c r="D25" s="37"/>
      <c r="E25" s="36"/>
      <c r="F25" s="36" t="s">
        <v>43</v>
      </c>
      <c r="G25" s="25"/>
    </row>
    <row r="26" spans="2:7" s="21" customFormat="1" ht="30" customHeight="1" x14ac:dyDescent="0.2">
      <c r="B26" s="39" t="s">
        <v>15</v>
      </c>
      <c r="C26" s="22"/>
      <c r="D26" s="23">
        <f>SUBTOTAL(109,jan!$D$24:$D$25)</f>
        <v>10</v>
      </c>
      <c r="E26" s="24"/>
      <c r="F26" s="25"/>
      <c r="G26" s="48">
        <f>SUBTOTAL(109,jan!$D$24:$D$25)</f>
        <v>10</v>
      </c>
    </row>
  </sheetData>
  <conditionalFormatting sqref="F15">
    <cfRule type="cellIs" dxfId="20" priority="5" stopIfTrue="1" operator="between">
      <formula>"Lien"</formula>
      <formula>"Lien"</formula>
    </cfRule>
  </conditionalFormatting>
  <conditionalFormatting sqref="F16 F24">
    <cfRule type="cellIs" dxfId="19" priority="7" stopIfTrue="1" operator="between">
      <formula>"Lien"</formula>
      <formula>"Lien"</formula>
    </cfRule>
  </conditionalFormatting>
  <conditionalFormatting sqref="F23">
    <cfRule type="cellIs" dxfId="18" priority="11" stopIfTrue="1" operator="between">
      <formula>"Lien"</formula>
      <formula>"Lien"</formula>
    </cfRule>
  </conditionalFormatting>
  <conditionalFormatting sqref="F20">
    <cfRule type="cellIs" dxfId="17" priority="9" stopIfTrue="1" operator="between">
      <formula>"Lien"</formula>
      <formula>"Lien"</formula>
    </cfRule>
  </conditionalFormatting>
  <conditionalFormatting sqref="F1:F14 F21:F22 F26:F1048576">
    <cfRule type="cellIs" dxfId="16" priority="3" stopIfTrue="1" operator="between">
      <formula>"Lien"</formula>
      <formula>"Lien"</formula>
    </cfRule>
  </conditionalFormatting>
  <conditionalFormatting sqref="F23">
    <cfRule type="expression" priority="10" stopIfTrue="1">
      <formula>NOT(ISERROR(SEARCH("Lien",F23)))</formula>
    </cfRule>
  </conditionalFormatting>
  <conditionalFormatting sqref="F20 F23">
    <cfRule type="expression" priority="8" stopIfTrue="1">
      <formula>NOT(ISERROR(SEARCH("Lien",F20)))</formula>
    </cfRule>
  </conditionalFormatting>
  <conditionalFormatting sqref="F16 F20 F24">
    <cfRule type="expression" priority="6" stopIfTrue="1">
      <formula>NOT(ISERROR(SEARCH("Lien",F16)))</formula>
    </cfRule>
  </conditionalFormatting>
  <conditionalFormatting sqref="F15:F16 F24">
    <cfRule type="expression" priority="4" stopIfTrue="1">
      <formula>NOT(ISERROR(SEARCH("Lien",F15)))</formula>
    </cfRule>
  </conditionalFormatting>
  <conditionalFormatting sqref="F1:F15 F21:F22 F26:F1048576">
    <cfRule type="expression" priority="2" stopIfTrue="1">
      <formula>NOT(ISERROR(SEARCH("Lien",F1)))</formula>
    </cfRule>
  </conditionalFormatting>
  <conditionalFormatting sqref="F1:F14 F21:F22 F26:F1048576">
    <cfRule type="expression" priority="1" stopIfTrue="1">
      <formula>NOT(ISERROR(SEARCH("Lien",F1)))</formula>
    </cfRule>
  </conditionalFormatting>
  <dataValidations count="12">
    <dataValidation type="list" errorStyle="warning" allowBlank="1" showInputMessage="1" showErrorMessage="1" error="Une dépense de la liste déroulante doit être sélectionnée pour être incluse dans la feuille Synthèse" sqref="E20:E21 E26">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B14:D14 B22:D22"/>
    <dataValidation allowBlank="1" showInputMessage="1" showErrorMessage="1" prompt="Lien hypertexte de navigation vers la feuille de calcul Synthèse" sqref="E14 E22"/>
    <dataValidation allowBlank="1" showInputMessage="1" showErrorMessage="1" prompt="Lien hypertexte de navigation vers la feuille de calcul Conseils" sqref="F14 F22"/>
    <dataValidation allowBlank="1" showInputMessage="1" showErrorMessage="1" prompt="Entrez la date de la dépense dans cette colonne" sqref="B15 B23"/>
    <dataValidation allowBlank="1" showInputMessage="1" showErrorMessage="1" prompt="Entrez le numéro de bon de commande dans cette colonne" sqref="C15 C23"/>
    <dataValidation allowBlank="1" showInputMessage="1" showErrorMessage="1" prompt="Entrez le montant de la dépense dans cette colonne" sqref="D15 D23"/>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E15 E23"/>
    <dataValidation allowBlank="1" showInputMessage="1" showErrorMessage="1" prompt="Entrez une description de la dépense dans cette colonne" sqref="F15 F23"/>
    <dataValidation errorStyle="warning" allowBlank="1" showInputMessage="1" showErrorMessage="1" error="Une dépense de la liste déroulante doit être sélectionnée pour être incluse dans la feuille Synthèse" sqref="E24:E25 E16:E19"/>
    <dataValidation type="custom" errorStyle="warning" allowBlank="1" showInputMessage="1" showErrorMessage="1" errorTitle="Validation du montant" error="Le montant doit être un nombre." sqref="D24:D25 D16:D19">
      <formula1>ISNUMBER($D16)</formula1>
    </dataValidation>
    <dataValidation type="custom" errorStyle="warning" allowBlank="1" showInputMessage="1" showErrorMessage="1" error="Vous devez entrer une date en janvier pour que cette dépense soit ajoutée à la feuille Synthèse" sqref="B24:B25 B16:B19">
      <formula1>MONTH($B16)=1</formula1>
    </dataValidation>
  </dataValidations>
  <hyperlinks>
    <hyperlink ref="F16" r:id="rId1"/>
    <hyperlink ref="F24" r:id="rId2"/>
  </hyperlinks>
  <printOptions horizontalCentered="1"/>
  <pageMargins left="0.70000000000000007" right="0.70000000000000007" top="0.75" bottom="0.75" header="0.30000000000000004" footer="0.30000000000000004"/>
  <pageSetup paperSize="9" scale="48" fitToWidth="0" fitToHeight="0" orientation="portrait" horizontalDpi="0" verticalDpi="0" r:id="rId3"/>
  <tableParts count="2">
    <tablePart r:id="rId4"/>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election sqref="A1:C1"/>
    </sheetView>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44</v>
      </c>
      <c r="B1" s="19"/>
      <c r="C1" s="19"/>
      <c r="D1" s="3" t="s">
        <v>45</v>
      </c>
      <c r="E1" s="3" t="s">
        <v>13</v>
      </c>
    </row>
    <row r="2" spans="1:5" ht="17.100000000000001" customHeight="1" x14ac:dyDescent="0.25">
      <c r="A2" s="4" t="s">
        <v>46</v>
      </c>
      <c r="B2" s="4" t="s">
        <v>47</v>
      </c>
      <c r="C2" s="4" t="s">
        <v>36</v>
      </c>
      <c r="D2" s="4" t="s">
        <v>48</v>
      </c>
      <c r="E2" s="4" t="s">
        <v>49</v>
      </c>
    </row>
    <row r="3" spans="1:5" ht="30" customHeight="1" x14ac:dyDescent="0.2">
      <c r="A3" s="16">
        <f ca="1">DATE(YEAR(TODAY()),2,3)</f>
        <v>43134</v>
      </c>
      <c r="B3" s="5" t="s">
        <v>40</v>
      </c>
      <c r="C3" s="6">
        <v>33</v>
      </c>
      <c r="D3" s="5" t="s">
        <v>17</v>
      </c>
      <c r="E3" s="5" t="s">
        <v>50</v>
      </c>
    </row>
    <row r="4" spans="1:5" ht="30" customHeight="1" x14ac:dyDescent="0.2">
      <c r="A4" s="16">
        <f ca="1">DATE(YEAR(TODAY()),2,4)</f>
        <v>43135</v>
      </c>
      <c r="B4" s="5" t="s">
        <v>51</v>
      </c>
      <c r="C4" s="6">
        <v>238</v>
      </c>
      <c r="D4" s="5" t="s">
        <v>18</v>
      </c>
      <c r="E4" s="5"/>
    </row>
    <row r="5" spans="1:5" ht="30" customHeight="1" x14ac:dyDescent="0.2">
      <c r="A5" s="16"/>
      <c r="B5" s="5"/>
      <c r="C5" s="6">
        <v>342</v>
      </c>
      <c r="D5" s="5" t="s">
        <v>17</v>
      </c>
      <c r="E5" s="5"/>
    </row>
    <row r="6" spans="1:5" ht="30" customHeight="1" x14ac:dyDescent="0.2">
      <c r="A6" s="16"/>
      <c r="B6" s="5"/>
      <c r="C6" s="6">
        <v>110</v>
      </c>
      <c r="D6" s="5" t="s">
        <v>19</v>
      </c>
      <c r="E6" s="5"/>
    </row>
    <row r="7" spans="1:5" ht="30" customHeight="1" x14ac:dyDescent="0.2">
      <c r="A7" s="16"/>
      <c r="B7" s="5"/>
      <c r="C7" s="6">
        <v>84</v>
      </c>
      <c r="D7" s="5" t="s">
        <v>20</v>
      </c>
      <c r="E7" s="5"/>
    </row>
    <row r="8" spans="1:5" ht="30" customHeight="1" x14ac:dyDescent="0.2">
      <c r="A8" s="16"/>
      <c r="B8" s="5"/>
      <c r="C8" s="6">
        <v>54</v>
      </c>
      <c r="D8" s="5" t="s">
        <v>21</v>
      </c>
      <c r="E8" s="5"/>
    </row>
    <row r="9" spans="1:5" ht="30" customHeight="1" x14ac:dyDescent="0.2">
      <c r="A9" s="17" t="s">
        <v>15</v>
      </c>
      <c r="B9" s="17"/>
      <c r="C9" s="18">
        <f>SUBTOTAL(109,fév!$C$3:$C$8)</f>
        <v>861</v>
      </c>
      <c r="D9" s="17"/>
      <c r="E9" s="17"/>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février pour que cette dépense soit ajoutée à la feuille Synthèse" sqref="A3:A8">
      <formula1>MONTH($A3)=2</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election activeCell="C11" sqref="A1:XFD1048576"/>
    </sheetView>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52</v>
      </c>
      <c r="B1" s="19"/>
      <c r="C1" s="19"/>
      <c r="D1" s="3" t="s">
        <v>45</v>
      </c>
      <c r="E1" s="3" t="s">
        <v>13</v>
      </c>
    </row>
    <row r="2" spans="1:5" ht="17.100000000000001" customHeight="1" x14ac:dyDescent="0.25">
      <c r="A2" s="4" t="s">
        <v>46</v>
      </c>
      <c r="B2" s="4" t="s">
        <v>47</v>
      </c>
      <c r="C2" s="4" t="s">
        <v>36</v>
      </c>
      <c r="D2" s="4" t="s">
        <v>48</v>
      </c>
      <c r="E2" s="4" t="s">
        <v>49</v>
      </c>
    </row>
    <row r="3" spans="1:5" ht="30" customHeight="1" x14ac:dyDescent="0.2">
      <c r="A3" s="16">
        <f ca="1">DATE(YEAR(TODAY()),3,5)</f>
        <v>43164</v>
      </c>
      <c r="B3" s="5" t="s">
        <v>40</v>
      </c>
      <c r="C3" s="6">
        <v>33</v>
      </c>
      <c r="D3" s="5" t="s">
        <v>17</v>
      </c>
      <c r="E3" s="5" t="s">
        <v>50</v>
      </c>
    </row>
    <row r="4" spans="1:5" ht="30" customHeight="1" x14ac:dyDescent="0.2">
      <c r="A4" s="16">
        <f ca="1">DATE(YEAR(TODAY()),3,6)</f>
        <v>43165</v>
      </c>
      <c r="B4" s="5" t="s">
        <v>51</v>
      </c>
      <c r="C4" s="6">
        <v>238</v>
      </c>
      <c r="D4" s="5" t="s">
        <v>18</v>
      </c>
      <c r="E4" s="5"/>
    </row>
    <row r="5" spans="1:5" ht="30" customHeight="1" x14ac:dyDescent="0.2">
      <c r="A5" s="16"/>
      <c r="B5" s="5"/>
      <c r="C5" s="6">
        <v>55</v>
      </c>
      <c r="D5" s="5" t="s">
        <v>21</v>
      </c>
      <c r="E5" s="5"/>
    </row>
    <row r="6" spans="1:5" ht="30" customHeight="1" x14ac:dyDescent="0.2">
      <c r="A6" s="16"/>
      <c r="B6" s="5"/>
      <c r="C6" s="6">
        <v>110</v>
      </c>
      <c r="D6" s="5" t="s">
        <v>19</v>
      </c>
      <c r="E6" s="5"/>
    </row>
    <row r="7" spans="1:5" ht="30" customHeight="1" x14ac:dyDescent="0.2">
      <c r="A7" s="16"/>
      <c r="B7" s="5"/>
      <c r="C7" s="6">
        <v>84</v>
      </c>
      <c r="D7" s="5" t="s">
        <v>20</v>
      </c>
      <c r="E7" s="5"/>
    </row>
    <row r="8" spans="1:5" ht="30" customHeight="1" x14ac:dyDescent="0.2">
      <c r="A8" s="16"/>
      <c r="B8" s="5"/>
      <c r="C8" s="6">
        <v>54</v>
      </c>
      <c r="D8" s="5" t="s">
        <v>21</v>
      </c>
      <c r="E8" s="5"/>
    </row>
    <row r="9" spans="1:5" ht="30" customHeight="1" x14ac:dyDescent="0.2">
      <c r="A9" s="17" t="s">
        <v>15</v>
      </c>
      <c r="B9" s="17"/>
      <c r="C9" s="18">
        <f>SUBTOTAL(109,mar!$C$3:$C$8)</f>
        <v>574</v>
      </c>
      <c r="D9" s="17"/>
      <c r="E9" s="17"/>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mars pour que cette dépense soit ajoutée à la feuille Synthèse" sqref="A3:A8">
      <formula1>MONTH($A3)=3</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53</v>
      </c>
      <c r="B1" s="19"/>
      <c r="C1" s="19"/>
      <c r="D1" s="3" t="s">
        <v>45</v>
      </c>
      <c r="E1" s="3" t="s">
        <v>13</v>
      </c>
    </row>
    <row r="2" spans="1:5" ht="17.100000000000001" customHeight="1" x14ac:dyDescent="0.25">
      <c r="A2" s="4" t="s">
        <v>46</v>
      </c>
      <c r="B2" s="4" t="s">
        <v>47</v>
      </c>
      <c r="C2" s="4" t="s">
        <v>36</v>
      </c>
      <c r="D2" s="4" t="s">
        <v>48</v>
      </c>
      <c r="E2" s="4" t="s">
        <v>49</v>
      </c>
    </row>
    <row r="3" spans="1:5" ht="30" customHeight="1" x14ac:dyDescent="0.2">
      <c r="A3" s="16">
        <f ca="1">DATE(YEAR(TODAY()),4,4)</f>
        <v>43194</v>
      </c>
      <c r="B3" s="5" t="s">
        <v>40</v>
      </c>
      <c r="C3" s="6">
        <v>45</v>
      </c>
      <c r="D3" s="5" t="s">
        <v>17</v>
      </c>
      <c r="E3" s="5" t="s">
        <v>50</v>
      </c>
    </row>
    <row r="4" spans="1:5" ht="30" customHeight="1" x14ac:dyDescent="0.2">
      <c r="A4" s="16">
        <f ca="1">DATE(YEAR(TODAY()),4,8)</f>
        <v>43198</v>
      </c>
      <c r="B4" s="5" t="s">
        <v>51</v>
      </c>
      <c r="C4" s="6">
        <v>123</v>
      </c>
      <c r="D4" s="5" t="s">
        <v>18</v>
      </c>
      <c r="E4" s="5"/>
    </row>
    <row r="5" spans="1:5" ht="30" customHeight="1" x14ac:dyDescent="0.2">
      <c r="A5" s="16"/>
      <c r="B5" s="5"/>
      <c r="C5" s="6">
        <v>342</v>
      </c>
      <c r="D5" s="5" t="s">
        <v>20</v>
      </c>
      <c r="E5" s="5"/>
    </row>
    <row r="6" spans="1:5" ht="30" customHeight="1" x14ac:dyDescent="0.2">
      <c r="A6" s="16"/>
      <c r="B6" s="5"/>
      <c r="C6" s="6">
        <v>125</v>
      </c>
      <c r="D6" s="5" t="s">
        <v>19</v>
      </c>
      <c r="E6" s="5"/>
    </row>
    <row r="7" spans="1:5" ht="30" customHeight="1" x14ac:dyDescent="0.2">
      <c r="A7" s="16"/>
      <c r="B7" s="5"/>
      <c r="C7" s="6">
        <v>84</v>
      </c>
      <c r="D7" s="5" t="s">
        <v>20</v>
      </c>
      <c r="E7" s="5"/>
    </row>
    <row r="8" spans="1:5" ht="30" customHeight="1" x14ac:dyDescent="0.2">
      <c r="A8" s="16"/>
      <c r="B8" s="5"/>
      <c r="C8" s="6">
        <v>98</v>
      </c>
      <c r="D8" s="5" t="s">
        <v>21</v>
      </c>
      <c r="E8" s="5"/>
    </row>
    <row r="9" spans="1:5" ht="30" customHeight="1" x14ac:dyDescent="0.2">
      <c r="A9" s="17" t="s">
        <v>15</v>
      </c>
      <c r="B9" s="17"/>
      <c r="C9" s="18">
        <f>SUBTOTAL(109,avr!$C$3:$C$8)</f>
        <v>817</v>
      </c>
      <c r="D9" s="17"/>
      <c r="E9" s="17"/>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avril pour que cette dépense soit ajoutée à la feuille Synthèse" sqref="A3:A8">
      <formula1>MONTH($A3)=4</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54</v>
      </c>
      <c r="B1" s="19"/>
      <c r="C1" s="19"/>
      <c r="D1" s="3" t="s">
        <v>45</v>
      </c>
      <c r="E1" s="3" t="s">
        <v>13</v>
      </c>
    </row>
    <row r="2" spans="1:5" ht="17.100000000000001" customHeight="1" x14ac:dyDescent="0.25">
      <c r="A2" s="4" t="s">
        <v>46</v>
      </c>
      <c r="B2" s="4" t="s">
        <v>47</v>
      </c>
      <c r="C2" s="4" t="s">
        <v>36</v>
      </c>
      <c r="D2" s="4" t="s">
        <v>48</v>
      </c>
      <c r="E2" s="4" t="s">
        <v>49</v>
      </c>
    </row>
    <row r="3" spans="1:5" ht="30" customHeight="1" x14ac:dyDescent="0.2">
      <c r="A3" s="16">
        <f ca="1">DATE(YEAR(TODAY()),5,3)</f>
        <v>43223</v>
      </c>
      <c r="B3" s="5" t="s">
        <v>40</v>
      </c>
      <c r="C3" s="6">
        <v>33</v>
      </c>
      <c r="D3" s="5" t="s">
        <v>17</v>
      </c>
      <c r="E3" s="5" t="s">
        <v>50</v>
      </c>
    </row>
    <row r="4" spans="1:5" ht="30" customHeight="1" x14ac:dyDescent="0.2">
      <c r="A4" s="16">
        <f ca="1">DATE(YEAR(TODAY()),5,8)</f>
        <v>43228</v>
      </c>
      <c r="B4" s="5" t="s">
        <v>51</v>
      </c>
      <c r="C4" s="6">
        <v>111</v>
      </c>
      <c r="D4" s="5" t="s">
        <v>18</v>
      </c>
      <c r="E4" s="5"/>
    </row>
    <row r="5" spans="1:5" ht="30" customHeight="1" x14ac:dyDescent="0.2">
      <c r="A5" s="16"/>
      <c r="B5" s="5"/>
      <c r="C5" s="6">
        <v>342</v>
      </c>
      <c r="D5" s="5" t="s">
        <v>17</v>
      </c>
      <c r="E5" s="5"/>
    </row>
    <row r="6" spans="1:5" ht="30" customHeight="1" x14ac:dyDescent="0.2">
      <c r="A6" s="16"/>
      <c r="B6" s="5"/>
      <c r="C6" s="6">
        <v>333</v>
      </c>
      <c r="D6" s="5" t="s">
        <v>19</v>
      </c>
      <c r="E6" s="5"/>
    </row>
    <row r="7" spans="1:5" ht="30" customHeight="1" x14ac:dyDescent="0.2">
      <c r="A7" s="16"/>
      <c r="B7" s="5"/>
      <c r="C7" s="6">
        <v>125</v>
      </c>
      <c r="D7" s="5" t="s">
        <v>20</v>
      </c>
      <c r="E7" s="5"/>
    </row>
    <row r="8" spans="1:5" ht="30" customHeight="1" x14ac:dyDescent="0.2">
      <c r="A8" s="16"/>
      <c r="B8" s="5"/>
      <c r="C8" s="6">
        <v>33</v>
      </c>
      <c r="D8" s="5" t="s">
        <v>21</v>
      </c>
      <c r="E8" s="5"/>
    </row>
    <row r="9" spans="1:5" ht="30" customHeight="1" x14ac:dyDescent="0.2">
      <c r="A9" s="17" t="s">
        <v>15</v>
      </c>
      <c r="C9" s="18">
        <f>SUBTOTAL(109,mai!$C$3:$C$8)</f>
        <v>977</v>
      </c>
      <c r="E9" s="17"/>
    </row>
  </sheetData>
  <mergeCells count="1">
    <mergeCell ref="A1:C1"/>
  </mergeCells>
  <dataValidations count="11">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mai pour que cette dépense soit ajoutée à la feuille Synthèse" sqref="A3:A8">
      <formula1>MONTH($A3)=5</formula1>
    </dataValidation>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55</v>
      </c>
      <c r="B1" s="19"/>
      <c r="C1" s="19"/>
      <c r="D1" s="3" t="s">
        <v>45</v>
      </c>
      <c r="E1" s="3" t="s">
        <v>13</v>
      </c>
    </row>
    <row r="2" spans="1:5" ht="17.100000000000001" customHeight="1" x14ac:dyDescent="0.25">
      <c r="A2" s="4" t="s">
        <v>46</v>
      </c>
      <c r="B2" s="4" t="s">
        <v>47</v>
      </c>
      <c r="C2" s="4" t="s">
        <v>36</v>
      </c>
      <c r="D2" s="4" t="s">
        <v>48</v>
      </c>
      <c r="E2" s="4" t="s">
        <v>49</v>
      </c>
    </row>
    <row r="3" spans="1:5" ht="30" customHeight="1" x14ac:dyDescent="0.2">
      <c r="A3" s="16">
        <f ca="1">DATE(YEAR(TODAY()),6,7)</f>
        <v>43258</v>
      </c>
      <c r="B3" s="5" t="s">
        <v>40</v>
      </c>
      <c r="C3" s="6">
        <v>201</v>
      </c>
      <c r="D3" s="5" t="s">
        <v>17</v>
      </c>
      <c r="E3" s="5" t="s">
        <v>50</v>
      </c>
    </row>
    <row r="4" spans="1:5" ht="30" customHeight="1" x14ac:dyDescent="0.2">
      <c r="A4" s="16">
        <f ca="1">DATE(YEAR(TODAY()),6,8)</f>
        <v>43259</v>
      </c>
      <c r="B4" s="5" t="s">
        <v>51</v>
      </c>
      <c r="C4" s="6">
        <v>98</v>
      </c>
      <c r="D4" s="5" t="s">
        <v>18</v>
      </c>
      <c r="E4" s="5"/>
    </row>
    <row r="5" spans="1:5" ht="30" customHeight="1" x14ac:dyDescent="0.2">
      <c r="A5" s="16"/>
      <c r="B5" s="5"/>
      <c r="C5" s="6">
        <v>342</v>
      </c>
      <c r="D5" s="5" t="s">
        <v>21</v>
      </c>
      <c r="E5" s="5"/>
    </row>
    <row r="6" spans="1:5" ht="30" customHeight="1" x14ac:dyDescent="0.2">
      <c r="A6" s="16"/>
      <c r="B6" s="5"/>
      <c r="C6" s="6">
        <v>122</v>
      </c>
      <c r="D6" s="5" t="s">
        <v>19</v>
      </c>
      <c r="E6" s="5"/>
    </row>
    <row r="7" spans="1:5" ht="30" customHeight="1" x14ac:dyDescent="0.2">
      <c r="A7" s="16"/>
      <c r="B7" s="5"/>
      <c r="C7" s="6">
        <v>187</v>
      </c>
      <c r="D7" s="5" t="s">
        <v>20</v>
      </c>
      <c r="E7" s="5"/>
    </row>
    <row r="8" spans="1:5" ht="30" customHeight="1" x14ac:dyDescent="0.2">
      <c r="A8" s="16"/>
      <c r="B8" s="5"/>
      <c r="C8" s="6">
        <v>99</v>
      </c>
      <c r="D8" s="5" t="s">
        <v>21</v>
      </c>
      <c r="E8" s="5"/>
    </row>
    <row r="9" spans="1:5" ht="30" customHeight="1" x14ac:dyDescent="0.2">
      <c r="A9" s="17" t="s">
        <v>15</v>
      </c>
      <c r="B9" s="17"/>
      <c r="C9" s="18">
        <f>SUBTOTAL(109,juin!$C$3:$C$8)</f>
        <v>1049</v>
      </c>
    </row>
  </sheetData>
  <mergeCells count="1">
    <mergeCell ref="A1:C1"/>
  </mergeCells>
  <dataValidations count="11">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juin pour que cette dépense soit ajoutée à la feuille Synthèse" sqref="A3:A8">
      <formula1>MONTH($A3)=6</formula1>
    </dataValidation>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56</v>
      </c>
      <c r="B1" s="19"/>
      <c r="C1" s="19"/>
      <c r="D1" s="3" t="s">
        <v>45</v>
      </c>
      <c r="E1" s="3" t="s">
        <v>13</v>
      </c>
    </row>
    <row r="2" spans="1:5" ht="17.100000000000001" customHeight="1" x14ac:dyDescent="0.25">
      <c r="A2" s="15" t="s">
        <v>46</v>
      </c>
      <c r="B2" s="15" t="s">
        <v>47</v>
      </c>
      <c r="C2" s="15" t="s">
        <v>36</v>
      </c>
      <c r="D2" s="15" t="s">
        <v>48</v>
      </c>
      <c r="E2" s="15" t="s">
        <v>49</v>
      </c>
    </row>
    <row r="3" spans="1:5" ht="30" customHeight="1" x14ac:dyDescent="0.2">
      <c r="A3" s="16">
        <f ca="1">DATE(YEAR(TODAY()),7,9)</f>
        <v>43290</v>
      </c>
      <c r="B3" s="5" t="s">
        <v>40</v>
      </c>
      <c r="C3" s="6"/>
      <c r="D3" s="5" t="s">
        <v>17</v>
      </c>
      <c r="E3" s="5" t="s">
        <v>50</v>
      </c>
    </row>
    <row r="4" spans="1:5" ht="30" customHeight="1" x14ac:dyDescent="0.2">
      <c r="A4" s="16">
        <f ca="1">DATE(YEAR(TODAY()),7,14)</f>
        <v>43295</v>
      </c>
      <c r="B4" s="5" t="s">
        <v>51</v>
      </c>
      <c r="C4" s="6"/>
      <c r="D4" s="5" t="s">
        <v>18</v>
      </c>
      <c r="E4" s="5"/>
    </row>
    <row r="5" spans="1:5" ht="30" customHeight="1" x14ac:dyDescent="0.2">
      <c r="A5" s="16"/>
      <c r="B5" s="5"/>
      <c r="C5" s="6"/>
      <c r="D5" s="5" t="s">
        <v>18</v>
      </c>
      <c r="E5" s="5"/>
    </row>
    <row r="6" spans="1:5" ht="30" customHeight="1" x14ac:dyDescent="0.2">
      <c r="A6" s="16"/>
      <c r="B6" s="5"/>
      <c r="C6" s="6"/>
      <c r="D6" s="5" t="s">
        <v>19</v>
      </c>
      <c r="E6" s="5"/>
    </row>
    <row r="7" spans="1:5" ht="30" customHeight="1" x14ac:dyDescent="0.2">
      <c r="A7" s="16"/>
      <c r="B7" s="5"/>
      <c r="C7" s="6"/>
      <c r="D7" s="5" t="s">
        <v>20</v>
      </c>
      <c r="E7" s="5"/>
    </row>
    <row r="8" spans="1:5" ht="30" customHeight="1" x14ac:dyDescent="0.2">
      <c r="A8" s="16"/>
      <c r="B8" s="5"/>
      <c r="C8" s="6"/>
      <c r="D8" s="5" t="s">
        <v>21</v>
      </c>
      <c r="E8" s="5"/>
    </row>
    <row r="9" spans="1:5" ht="30" customHeight="1" x14ac:dyDescent="0.2">
      <c r="A9" s="17" t="s">
        <v>15</v>
      </c>
      <c r="B9" s="17"/>
      <c r="C9" s="18">
        <f>SUBTOTAL(109,juil!$C$3:$C$8)</f>
        <v>0</v>
      </c>
      <c r="D9" s="17"/>
      <c r="E9" s="17"/>
    </row>
  </sheetData>
  <mergeCells count="1">
    <mergeCell ref="A1:C1"/>
  </mergeCells>
  <dataValidations count="11">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juillet pour que cette dépense soit ajoutée à la feuille Synthèse" sqref="A3:A8">
      <formula1>MONTH($A3)=7</formula1>
    </dataValidation>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57</v>
      </c>
      <c r="B1" s="19"/>
      <c r="C1" s="19"/>
      <c r="D1" s="3" t="s">
        <v>45</v>
      </c>
      <c r="E1" s="3" t="s">
        <v>13</v>
      </c>
    </row>
    <row r="2" spans="1:5" ht="17.100000000000001" customHeight="1" x14ac:dyDescent="0.25">
      <c r="A2" s="15" t="s">
        <v>46</v>
      </c>
      <c r="B2" s="15" t="s">
        <v>47</v>
      </c>
      <c r="C2" s="15" t="s">
        <v>36</v>
      </c>
      <c r="D2" s="15" t="s">
        <v>48</v>
      </c>
      <c r="E2" s="15" t="s">
        <v>49</v>
      </c>
    </row>
    <row r="3" spans="1:5" ht="30" customHeight="1" x14ac:dyDescent="0.2">
      <c r="A3" s="16">
        <f ca="1">DATE(YEAR(TODAY()),8,8)</f>
        <v>43320</v>
      </c>
      <c r="B3" s="5" t="s">
        <v>40</v>
      </c>
      <c r="C3" s="6"/>
      <c r="D3" s="5" t="s">
        <v>17</v>
      </c>
      <c r="E3" s="5" t="s">
        <v>50</v>
      </c>
    </row>
    <row r="4" spans="1:5" ht="30" customHeight="1" x14ac:dyDescent="0.2">
      <c r="A4" s="16">
        <f ca="1">DATE(YEAR(TODAY()),8,9)</f>
        <v>43321</v>
      </c>
      <c r="B4" s="5" t="s">
        <v>51</v>
      </c>
      <c r="C4" s="6"/>
      <c r="D4" s="5" t="s">
        <v>18</v>
      </c>
      <c r="E4" s="5"/>
    </row>
    <row r="5" spans="1:5" ht="30" customHeight="1" x14ac:dyDescent="0.2">
      <c r="A5" s="16"/>
      <c r="B5" s="5"/>
      <c r="C5" s="6"/>
      <c r="D5" s="5" t="s">
        <v>18</v>
      </c>
      <c r="E5" s="5"/>
    </row>
    <row r="6" spans="1:5" ht="30" customHeight="1" x14ac:dyDescent="0.2">
      <c r="A6" s="16"/>
      <c r="B6" s="5"/>
      <c r="C6" s="6"/>
      <c r="D6" s="5" t="s">
        <v>19</v>
      </c>
      <c r="E6" s="5"/>
    </row>
    <row r="7" spans="1:5" ht="30" customHeight="1" x14ac:dyDescent="0.2">
      <c r="A7" s="16"/>
      <c r="B7" s="5"/>
      <c r="C7" s="6"/>
      <c r="D7" s="5" t="s">
        <v>20</v>
      </c>
      <c r="E7" s="5"/>
    </row>
    <row r="8" spans="1:5" ht="30" customHeight="1" x14ac:dyDescent="0.2">
      <c r="A8" s="16"/>
      <c r="B8" s="5"/>
      <c r="C8" s="6"/>
      <c r="D8" s="5" t="s">
        <v>21</v>
      </c>
      <c r="E8" s="5"/>
    </row>
    <row r="9" spans="1:5" ht="30" customHeight="1" x14ac:dyDescent="0.2">
      <c r="A9" s="17" t="s">
        <v>15</v>
      </c>
      <c r="B9" s="17"/>
      <c r="C9" s="18">
        <f>SUBTOTAL(109,aoû!$C$3:$C$8)</f>
        <v>0</v>
      </c>
      <c r="D9" s="17"/>
      <c r="E9" s="17"/>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août pour que cette dépense soit ajoutée à la feuille Synthèse" sqref="A3:A8">
      <formula1>MONTH($A3)=8</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58</v>
      </c>
      <c r="B1" s="19"/>
      <c r="C1" s="19"/>
      <c r="D1" s="3" t="s">
        <v>45</v>
      </c>
      <c r="E1" s="3" t="s">
        <v>13</v>
      </c>
    </row>
    <row r="2" spans="1:5" ht="17.100000000000001" customHeight="1" x14ac:dyDescent="0.25">
      <c r="A2" s="4" t="s">
        <v>46</v>
      </c>
      <c r="B2" s="4" t="s">
        <v>47</v>
      </c>
      <c r="C2" s="4" t="s">
        <v>36</v>
      </c>
      <c r="D2" s="4" t="s">
        <v>48</v>
      </c>
      <c r="E2" s="4" t="s">
        <v>49</v>
      </c>
    </row>
    <row r="3" spans="1:5" ht="30" customHeight="1" x14ac:dyDescent="0.2">
      <c r="A3" s="16">
        <f ca="1">DATE(YEAR(TODAY()),9,9)</f>
        <v>43352</v>
      </c>
      <c r="B3" s="5" t="s">
        <v>40</v>
      </c>
      <c r="C3" s="6"/>
      <c r="D3" s="5" t="s">
        <v>17</v>
      </c>
      <c r="E3" s="5" t="s">
        <v>50</v>
      </c>
    </row>
    <row r="4" spans="1:5" ht="30" customHeight="1" x14ac:dyDescent="0.2">
      <c r="A4" s="16">
        <f ca="1">DATE(YEAR(TODAY()),9,15)</f>
        <v>43358</v>
      </c>
      <c r="B4" s="5" t="s">
        <v>51</v>
      </c>
      <c r="C4" s="6"/>
      <c r="D4" s="5" t="s">
        <v>18</v>
      </c>
      <c r="E4" s="5"/>
    </row>
    <row r="5" spans="1:5" ht="30" customHeight="1" x14ac:dyDescent="0.2">
      <c r="A5" s="16"/>
      <c r="B5" s="5"/>
      <c r="C5" s="6"/>
      <c r="D5" s="5" t="s">
        <v>18</v>
      </c>
      <c r="E5" s="5"/>
    </row>
    <row r="6" spans="1:5" ht="30" customHeight="1" x14ac:dyDescent="0.2">
      <c r="A6" s="16"/>
      <c r="B6" s="5"/>
      <c r="C6" s="6"/>
      <c r="D6" s="5" t="s">
        <v>19</v>
      </c>
      <c r="E6" s="5"/>
    </row>
    <row r="7" spans="1:5" ht="30" customHeight="1" x14ac:dyDescent="0.2">
      <c r="A7" s="16"/>
      <c r="B7" s="5"/>
      <c r="C7" s="6"/>
      <c r="D7" s="5" t="s">
        <v>20</v>
      </c>
      <c r="E7" s="5"/>
    </row>
    <row r="8" spans="1:5" ht="30" customHeight="1" x14ac:dyDescent="0.2">
      <c r="A8" s="16"/>
      <c r="B8" s="5"/>
      <c r="C8" s="6"/>
      <c r="D8" s="5" t="s">
        <v>21</v>
      </c>
      <c r="E8" s="5"/>
    </row>
    <row r="9" spans="1:5" ht="30" customHeight="1" x14ac:dyDescent="0.2">
      <c r="A9" s="17" t="s">
        <v>15</v>
      </c>
      <c r="B9" s="17"/>
      <c r="C9" s="18">
        <f>SUBTOTAL(109,sep!$C$3:$C$8)</f>
        <v>0</v>
      </c>
      <c r="D9" s="17"/>
      <c r="E9" s="17"/>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septembre pour que cette dépense soit ajoutée à la feuille Synthèse" sqref="A3:A8">
      <formula1>MONTH($A3)=9</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59</v>
      </c>
      <c r="B1" s="19"/>
      <c r="C1" s="19"/>
      <c r="D1" s="3" t="s">
        <v>45</v>
      </c>
      <c r="E1" s="3" t="s">
        <v>13</v>
      </c>
    </row>
    <row r="2" spans="1:5" ht="17.100000000000001" customHeight="1" x14ac:dyDescent="0.25">
      <c r="A2" s="15" t="s">
        <v>46</v>
      </c>
      <c r="B2" s="15" t="s">
        <v>47</v>
      </c>
      <c r="C2" s="15" t="s">
        <v>36</v>
      </c>
      <c r="D2" s="15" t="s">
        <v>48</v>
      </c>
      <c r="E2" s="15" t="s">
        <v>49</v>
      </c>
    </row>
    <row r="3" spans="1:5" ht="30" customHeight="1" x14ac:dyDescent="0.2">
      <c r="A3" s="16">
        <f ca="1">DATE(YEAR(TODAY()),10,10)</f>
        <v>43383</v>
      </c>
      <c r="B3" s="5" t="s">
        <v>40</v>
      </c>
      <c r="C3" s="6"/>
      <c r="D3" s="5" t="s">
        <v>17</v>
      </c>
      <c r="E3" s="5" t="s">
        <v>50</v>
      </c>
    </row>
    <row r="4" spans="1:5" ht="30" customHeight="1" x14ac:dyDescent="0.2">
      <c r="A4" s="16">
        <f ca="1">DATE(YEAR(TODAY()),10,21)</f>
        <v>43394</v>
      </c>
      <c r="B4" s="5" t="s">
        <v>51</v>
      </c>
      <c r="C4" s="6"/>
      <c r="D4" s="5" t="s">
        <v>18</v>
      </c>
      <c r="E4" s="5"/>
    </row>
    <row r="5" spans="1:5" ht="30" customHeight="1" x14ac:dyDescent="0.2">
      <c r="A5" s="16"/>
      <c r="B5" s="5"/>
      <c r="C5" s="6"/>
      <c r="D5" s="5" t="s">
        <v>18</v>
      </c>
      <c r="E5" s="5"/>
    </row>
    <row r="6" spans="1:5" ht="30" customHeight="1" x14ac:dyDescent="0.2">
      <c r="A6" s="16"/>
      <c r="B6" s="5"/>
      <c r="C6" s="6"/>
      <c r="D6" s="5" t="s">
        <v>19</v>
      </c>
      <c r="E6" s="5"/>
    </row>
    <row r="7" spans="1:5" ht="30" customHeight="1" x14ac:dyDescent="0.2">
      <c r="A7" s="16"/>
      <c r="B7" s="5"/>
      <c r="C7" s="6"/>
      <c r="D7" s="5" t="s">
        <v>20</v>
      </c>
      <c r="E7" s="5"/>
    </row>
    <row r="8" spans="1:5" ht="30" customHeight="1" x14ac:dyDescent="0.2">
      <c r="A8" s="16"/>
      <c r="B8" s="5"/>
      <c r="C8" s="6"/>
      <c r="D8" s="5" t="s">
        <v>21</v>
      </c>
      <c r="E8" s="5"/>
    </row>
    <row r="9" spans="1:5" ht="30" customHeight="1" x14ac:dyDescent="0.2">
      <c r="A9" s="17" t="s">
        <v>15</v>
      </c>
      <c r="B9" s="17"/>
      <c r="C9" s="18">
        <f>SUBTOTAL(109,oct!$C$3:$C$8)</f>
        <v>0</v>
      </c>
      <c r="D9" s="17"/>
      <c r="E9" s="17"/>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octobre pour que cette dépense soit ajoutée à la feuille Synthèse" sqref="A3:A8">
      <formula1>MONTH($A3)=10</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60</v>
      </c>
      <c r="B1" s="19"/>
      <c r="C1" s="19"/>
      <c r="D1" s="3" t="s">
        <v>45</v>
      </c>
      <c r="E1" s="3" t="s">
        <v>13</v>
      </c>
    </row>
    <row r="2" spans="1:5" ht="17.100000000000001" customHeight="1" x14ac:dyDescent="0.25">
      <c r="A2" s="15" t="s">
        <v>46</v>
      </c>
      <c r="B2" s="15" t="s">
        <v>47</v>
      </c>
      <c r="C2" s="15" t="s">
        <v>36</v>
      </c>
      <c r="D2" s="15" t="s">
        <v>48</v>
      </c>
      <c r="E2" s="15" t="s">
        <v>49</v>
      </c>
    </row>
    <row r="3" spans="1:5" ht="30" customHeight="1" x14ac:dyDescent="0.2">
      <c r="A3" s="16">
        <f ca="1">DATE(YEAR(TODAY()),11,14)</f>
        <v>43418</v>
      </c>
      <c r="B3" s="5" t="s">
        <v>40</v>
      </c>
      <c r="C3" s="6"/>
      <c r="D3" s="5" t="s">
        <v>17</v>
      </c>
      <c r="E3" s="5" t="s">
        <v>50</v>
      </c>
    </row>
    <row r="4" spans="1:5" ht="30" customHeight="1" x14ac:dyDescent="0.2">
      <c r="A4" s="16">
        <f ca="1">DATE(YEAR(TODAY()),11,21)</f>
        <v>43425</v>
      </c>
      <c r="B4" s="5" t="s">
        <v>51</v>
      </c>
      <c r="C4" s="6"/>
      <c r="D4" s="5" t="s">
        <v>18</v>
      </c>
      <c r="E4" s="5"/>
    </row>
    <row r="5" spans="1:5" ht="30" customHeight="1" x14ac:dyDescent="0.2">
      <c r="A5" s="16"/>
      <c r="B5" s="5"/>
      <c r="C5" s="6"/>
      <c r="D5" s="5" t="s">
        <v>18</v>
      </c>
      <c r="E5" s="5"/>
    </row>
    <row r="6" spans="1:5" ht="30" customHeight="1" x14ac:dyDescent="0.2">
      <c r="A6" s="16"/>
      <c r="B6" s="5"/>
      <c r="C6" s="6"/>
      <c r="D6" s="5" t="s">
        <v>19</v>
      </c>
      <c r="E6" s="5"/>
    </row>
    <row r="7" spans="1:5" ht="30" customHeight="1" x14ac:dyDescent="0.2">
      <c r="A7" s="16"/>
      <c r="B7" s="5"/>
      <c r="C7" s="6"/>
      <c r="D7" s="5" t="s">
        <v>20</v>
      </c>
      <c r="E7" s="5"/>
    </row>
    <row r="8" spans="1:5" ht="30" customHeight="1" x14ac:dyDescent="0.2">
      <c r="A8" s="16"/>
      <c r="B8" s="5"/>
      <c r="C8" s="6"/>
      <c r="D8" s="5" t="s">
        <v>21</v>
      </c>
      <c r="E8" s="5"/>
    </row>
    <row r="9" spans="1:5" ht="30" customHeight="1" x14ac:dyDescent="0.2">
      <c r="A9" s="17" t="s">
        <v>15</v>
      </c>
      <c r="B9" s="17"/>
      <c r="C9" s="18">
        <f>SUBTOTAL(109,nov!$C$3:$C$8)</f>
        <v>0</v>
      </c>
      <c r="D9" s="17"/>
      <c r="E9" s="17"/>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novembre pour que cette dépense soit ajoutée à la feuille Synthèse" sqref="A3:A8">
      <formula1>MONTH($A3)=11</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baseColWidth="10" defaultColWidth="9.140625" defaultRowHeight="30" customHeight="1" x14ac:dyDescent="0.2"/>
  <cols>
    <col min="1" max="3" width="30.7109375" style="2" customWidth="1"/>
    <col min="4" max="5" width="30.5703125" style="2" customWidth="1"/>
    <col min="6" max="6" width="9.140625" style="2" customWidth="1"/>
    <col min="7" max="16384" width="9.140625" style="2"/>
  </cols>
  <sheetData>
    <row r="1" spans="1:5" ht="35.1" customHeight="1" x14ac:dyDescent="0.35">
      <c r="A1" s="19" t="s">
        <v>61</v>
      </c>
      <c r="B1" s="19"/>
      <c r="C1" s="19"/>
      <c r="D1" s="3" t="s">
        <v>45</v>
      </c>
      <c r="E1" s="3" t="s">
        <v>13</v>
      </c>
    </row>
    <row r="2" spans="1:5" ht="17.100000000000001" customHeight="1" x14ac:dyDescent="0.25">
      <c r="A2" s="15" t="s">
        <v>46</v>
      </c>
      <c r="B2" s="15" t="s">
        <v>47</v>
      </c>
      <c r="C2" s="15" t="s">
        <v>36</v>
      </c>
      <c r="D2" s="15" t="s">
        <v>48</v>
      </c>
      <c r="E2" s="15" t="s">
        <v>49</v>
      </c>
    </row>
    <row r="3" spans="1:5" ht="30" customHeight="1" x14ac:dyDescent="0.2">
      <c r="A3" s="16">
        <f ca="1">DATE(YEAR(TODAY()),12,2)</f>
        <v>43436</v>
      </c>
      <c r="B3" s="5" t="s">
        <v>40</v>
      </c>
      <c r="C3" s="6">
        <v>201</v>
      </c>
      <c r="D3" s="5" t="s">
        <v>17</v>
      </c>
      <c r="E3" s="5" t="s">
        <v>50</v>
      </c>
    </row>
    <row r="4" spans="1:5" ht="30" customHeight="1" x14ac:dyDescent="0.2">
      <c r="A4" s="16">
        <f ca="1">DATE(YEAR(TODAY()),12,24)</f>
        <v>43458</v>
      </c>
      <c r="B4" s="5" t="s">
        <v>51</v>
      </c>
      <c r="C4" s="6">
        <v>98</v>
      </c>
      <c r="D4" s="5" t="s">
        <v>18</v>
      </c>
      <c r="E4" s="5"/>
    </row>
    <row r="5" spans="1:5" ht="30" customHeight="1" x14ac:dyDescent="0.2">
      <c r="A5" s="16"/>
      <c r="B5" s="5"/>
      <c r="C5" s="6">
        <v>342</v>
      </c>
      <c r="D5" s="5" t="s">
        <v>18</v>
      </c>
      <c r="E5" s="5"/>
    </row>
    <row r="6" spans="1:5" ht="30" customHeight="1" x14ac:dyDescent="0.2">
      <c r="A6" s="16"/>
      <c r="B6" s="5"/>
      <c r="C6" s="6">
        <v>122</v>
      </c>
      <c r="D6" s="5" t="s">
        <v>19</v>
      </c>
      <c r="E6" s="5"/>
    </row>
    <row r="7" spans="1:5" ht="30" customHeight="1" x14ac:dyDescent="0.2">
      <c r="A7" s="16"/>
      <c r="B7" s="5"/>
      <c r="C7" s="6">
        <v>187</v>
      </c>
      <c r="D7" s="5" t="s">
        <v>20</v>
      </c>
      <c r="E7" s="5"/>
    </row>
    <row r="8" spans="1:5" ht="30" customHeight="1" x14ac:dyDescent="0.2">
      <c r="A8" s="16"/>
      <c r="B8" s="5"/>
      <c r="C8" s="6">
        <v>99</v>
      </c>
      <c r="D8" s="5" t="s">
        <v>21</v>
      </c>
      <c r="E8" s="5"/>
    </row>
    <row r="9" spans="1:5" ht="30" customHeight="1" x14ac:dyDescent="0.2">
      <c r="A9" s="17" t="s">
        <v>15</v>
      </c>
      <c r="B9" s="17"/>
      <c r="C9" s="18">
        <f>SUBTOTAL(109,déc!$C$3:$C$8)</f>
        <v>1049</v>
      </c>
      <c r="D9" s="17"/>
      <c r="E9" s="8"/>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décembre pour que cette dépense soit ajoutée à la feuille Synthèse" sqref="A3:A8">
      <formula1>MONTH($A3)=12</formula1>
    </dataValidation>
  </dataValidations>
  <hyperlinks>
    <hyperlink ref="D1" location="synthèse!A1" display="Synthèse"/>
    <hyperlink ref="E1" location="conseils!A1" display="Conseils"/>
  </hyperlinks>
  <printOptions horizontalCentered="1"/>
  <pageMargins left="0.70000000000000007" right="0.70000000000000007" top="0.75" bottom="0.75" header="0.30000000000000004" footer="0.30000000000000004"/>
  <pageSetup paperSize="0" fitToWidth="0" fitToHeight="0" orientation="portrait" horizontalDpi="0" verticalDpi="0" copies="0"/>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27</vt:i4>
      </vt:variant>
    </vt:vector>
  </HeadingPairs>
  <TitlesOfParts>
    <vt:vector size="41" baseType="lpstr">
      <vt:lpstr>synthèse</vt:lpstr>
      <vt:lpstr>conseils</vt:lpstr>
      <vt:lpstr>jan</vt:lpstr>
      <vt:lpstr>fév</vt:lpstr>
      <vt:lpstr>mar</vt:lpstr>
      <vt:lpstr>avr</vt:lpstr>
      <vt:lpstr>mai</vt:lpstr>
      <vt:lpstr>juin</vt:lpstr>
      <vt:lpstr>juil</vt:lpstr>
      <vt:lpstr>aoû</vt:lpstr>
      <vt:lpstr>sep</vt:lpstr>
      <vt:lpstr>oct</vt:lpstr>
      <vt:lpstr>nov</vt:lpstr>
      <vt:lpstr>déc</vt:lpstr>
      <vt:lpstr>CatégoriesDépenses</vt:lpstr>
      <vt:lpstr>aoû!Impression_des_titres</vt:lpstr>
      <vt:lpstr>avr!Impression_des_titres</vt:lpstr>
      <vt:lpstr>déc!Impression_des_titres</vt:lpstr>
      <vt:lpstr>fév!Impression_des_titres</vt:lpstr>
      <vt:lpstr>jan!Impression_des_titres</vt:lpstr>
      <vt:lpstr>juil!Impression_des_titres</vt:lpstr>
      <vt:lpstr>juin!Impression_des_titres</vt:lpstr>
      <vt:lpstr>mai!Impression_des_titres</vt:lpstr>
      <vt:lpstr>mar!Impression_des_titres</vt:lpstr>
      <vt:lpstr>nov!Impression_des_titres</vt:lpstr>
      <vt:lpstr>oct!Impression_des_titres</vt:lpstr>
      <vt:lpstr>sep!Impression_des_titres</vt:lpstr>
      <vt:lpstr>synthèse!Impression_des_titres</vt:lpstr>
      <vt:lpstr>TitreColonne10</vt:lpstr>
      <vt:lpstr>TitreColonne11</vt:lpstr>
      <vt:lpstr>TitreColonne12</vt:lpstr>
      <vt:lpstr>TitreColonne13</vt:lpstr>
      <vt:lpstr>TitreColonne14</vt:lpstr>
      <vt:lpstr>TitreColonne2</vt:lpstr>
      <vt:lpstr>TitreColonne3</vt:lpstr>
      <vt:lpstr>TitreColonne4</vt:lpstr>
      <vt:lpstr>TitreColonne5</vt:lpstr>
      <vt:lpstr>TitreColonne6</vt:lpstr>
      <vt:lpstr>TitreColonne7</vt:lpstr>
      <vt:lpstr>TitreColonne8</vt:lpstr>
      <vt:lpstr>TitreColonne9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Cyrille Maurice</dc:creator>
  <cp:lastModifiedBy>master0303</cp:lastModifiedBy>
  <cp:lastPrinted>2018-02-02T05:46:28Z</cp:lastPrinted>
  <dcterms:created xsi:type="dcterms:W3CDTF">2016-09-19T01:00:44Z</dcterms:created>
  <dcterms:modified xsi:type="dcterms:W3CDTF">2018-02-02T15:30:37Z</dcterms:modified>
</cp:coreProperties>
</file>