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23250" windowHeight="10095" activeTab="1"/>
  </bookViews>
  <sheets>
    <sheet name="Feuille calcul" sheetId="1" r:id="rId1"/>
    <sheet name="s10" sheetId="3" r:id="rId2"/>
  </sheets>
  <calcPr calcId="125725"/>
</workbook>
</file>

<file path=xl/calcChain.xml><?xml version="1.0" encoding="utf-8"?>
<calcChain xmlns="http://schemas.openxmlformats.org/spreadsheetml/2006/main">
  <c r="A14" i="3"/>
  <c r="AF15"/>
  <c r="AC15"/>
  <c r="AB15"/>
  <c r="Y15"/>
  <c r="X15"/>
  <c r="U15"/>
  <c r="T15"/>
  <c r="Q15"/>
  <c r="P15"/>
  <c r="M15"/>
  <c r="L15"/>
  <c r="I15"/>
  <c r="E15"/>
  <c r="D15"/>
  <c r="N15" s="1"/>
  <c r="C15"/>
  <c r="B15"/>
  <c r="AF14"/>
  <c r="AC14"/>
  <c r="AB14"/>
  <c r="Y14"/>
  <c r="X14"/>
  <c r="U14"/>
  <c r="T14"/>
  <c r="Q14"/>
  <c r="P14"/>
  <c r="M14"/>
  <c r="L14"/>
  <c r="I14"/>
  <c r="E14"/>
  <c r="B6"/>
  <c r="G17" i="1"/>
  <c r="I17" s="1"/>
  <c r="F17"/>
  <c r="F16"/>
  <c r="G16" s="1"/>
  <c r="I16" s="1"/>
  <c r="G15"/>
  <c r="I15" s="1"/>
  <c r="F15"/>
  <c r="F14"/>
  <c r="G14" s="1"/>
  <c r="I14" s="1"/>
  <c r="G13"/>
  <c r="I13" s="1"/>
  <c r="F13"/>
  <c r="F12"/>
  <c r="G12" s="1"/>
  <c r="I12" s="1"/>
  <c r="B13" i="3"/>
  <c r="I8" i="1"/>
  <c r="C13" i="3"/>
  <c r="Z13" s="1"/>
  <c r="C12"/>
  <c r="Z12" s="1"/>
  <c r="B12"/>
  <c r="F9" i="1"/>
  <c r="G9" s="1"/>
  <c r="I9" s="1"/>
  <c r="D10" i="3" s="1"/>
  <c r="C9"/>
  <c r="Z9" s="1"/>
  <c r="C10"/>
  <c r="AD10" s="1"/>
  <c r="B10"/>
  <c r="B22"/>
  <c r="B9"/>
  <c r="F7" i="1"/>
  <c r="G7" s="1"/>
  <c r="I7"/>
  <c r="D7" i="3" s="1"/>
  <c r="AE7" s="1"/>
  <c r="C7"/>
  <c r="R7" s="1"/>
  <c r="C6"/>
  <c r="AD6" s="1"/>
  <c r="B7"/>
  <c r="A11"/>
  <c r="A8"/>
  <c r="A5"/>
  <c r="E2"/>
  <c r="E4" s="1"/>
  <c r="E5" s="1"/>
  <c r="E6" s="1"/>
  <c r="E7" s="1"/>
  <c r="E8" s="1"/>
  <c r="E9" s="1"/>
  <c r="E10" s="1"/>
  <c r="F11" i="1"/>
  <c r="G11" s="1"/>
  <c r="I11" s="1"/>
  <c r="D13" i="3" s="1"/>
  <c r="O13" s="1"/>
  <c r="F10" i="1"/>
  <c r="G10" s="1"/>
  <c r="I10" s="1"/>
  <c r="D12" i="3" s="1"/>
  <c r="F8" i="1"/>
  <c r="G8" s="1"/>
  <c r="F6"/>
  <c r="G6" s="1"/>
  <c r="I6" s="1"/>
  <c r="D6" i="3" s="1"/>
  <c r="AE6" s="1"/>
  <c r="R6" l="1"/>
  <c r="N10"/>
  <c r="V10"/>
  <c r="J7"/>
  <c r="J6"/>
  <c r="Z6"/>
  <c r="Z10"/>
  <c r="AD13"/>
  <c r="K13"/>
  <c r="J15"/>
  <c r="R15"/>
  <c r="V15"/>
  <c r="Z15"/>
  <c r="AD15"/>
  <c r="K15"/>
  <c r="O15"/>
  <c r="S15"/>
  <c r="W15"/>
  <c r="AA15"/>
  <c r="AE15"/>
  <c r="N12"/>
  <c r="V12"/>
  <c r="J12"/>
  <c r="R12"/>
  <c r="J13"/>
  <c r="N13"/>
  <c r="R13"/>
  <c r="V13"/>
  <c r="AE12"/>
  <c r="W12"/>
  <c r="O12"/>
  <c r="AA12"/>
  <c r="AD12" s="1"/>
  <c r="S12"/>
  <c r="K12"/>
  <c r="AE13"/>
  <c r="AA13"/>
  <c r="W13"/>
  <c r="S13"/>
  <c r="J10"/>
  <c r="R10"/>
  <c r="J9"/>
  <c r="N9"/>
  <c r="V9"/>
  <c r="R9"/>
  <c r="W10"/>
  <c r="S10"/>
  <c r="AE10"/>
  <c r="O10"/>
  <c r="AA10"/>
  <c r="K10"/>
  <c r="AD7"/>
  <c r="N7"/>
  <c r="K7"/>
  <c r="S7"/>
  <c r="AA7"/>
  <c r="W7"/>
  <c r="S6"/>
  <c r="K6"/>
  <c r="AA6"/>
  <c r="O7"/>
  <c r="W6"/>
  <c r="V6"/>
  <c r="Z7"/>
  <c r="V7"/>
  <c r="O6"/>
  <c r="N6"/>
  <c r="H4"/>
  <c r="H6" s="1"/>
  <c r="G6" s="1"/>
  <c r="E3"/>
  <c r="I2"/>
  <c r="D9"/>
  <c r="E11"/>
  <c r="E12" s="1"/>
  <c r="E13" s="1"/>
  <c r="E16" s="1"/>
  <c r="E17" s="1"/>
  <c r="E18" s="1"/>
  <c r="E19" s="1"/>
  <c r="E20" s="1"/>
  <c r="E21" s="1"/>
  <c r="E22" s="1"/>
  <c r="E23" s="1"/>
  <c r="E24" s="1"/>
  <c r="E25" s="1"/>
  <c r="E26" s="1"/>
  <c r="F6" l="1"/>
  <c r="O9"/>
  <c r="AA9"/>
  <c r="AD9" s="1"/>
  <c r="W9"/>
  <c r="S9"/>
  <c r="AE9"/>
  <c r="K9"/>
  <c r="I4"/>
  <c r="I5" s="1"/>
  <c r="I6" s="1"/>
  <c r="L4"/>
  <c r="H7"/>
  <c r="M2"/>
  <c r="L5"/>
  <c r="L6" s="1"/>
  <c r="L7" s="1"/>
  <c r="L8" s="1"/>
  <c r="L9" s="1"/>
  <c r="L10" s="1"/>
  <c r="L11" s="1"/>
  <c r="L12" s="1"/>
  <c r="L13" s="1"/>
  <c r="L16" s="1"/>
  <c r="L17" s="1"/>
  <c r="L18" s="1"/>
  <c r="L19" s="1"/>
  <c r="L20" s="1"/>
  <c r="L21" s="1"/>
  <c r="L22" s="1"/>
  <c r="L23" s="1"/>
  <c r="L24" s="1"/>
  <c r="L25" s="1"/>
  <c r="L26" s="1"/>
  <c r="I3"/>
  <c r="F7" l="1"/>
  <c r="G7"/>
  <c r="M4"/>
  <c r="M5" s="1"/>
  <c r="M6" s="1"/>
  <c r="P4"/>
  <c r="P5" s="1"/>
  <c r="P6" s="1"/>
  <c r="P7" s="1"/>
  <c r="P8" s="1"/>
  <c r="P9" s="1"/>
  <c r="P10" s="1"/>
  <c r="P11" s="1"/>
  <c r="P12" s="1"/>
  <c r="P13" s="1"/>
  <c r="P16" s="1"/>
  <c r="P17" s="1"/>
  <c r="P18" s="1"/>
  <c r="P19" s="1"/>
  <c r="P20" s="1"/>
  <c r="P21" s="1"/>
  <c r="P22" s="1"/>
  <c r="P23" s="1"/>
  <c r="P24" s="1"/>
  <c r="P25" s="1"/>
  <c r="P26" s="1"/>
  <c r="H8"/>
  <c r="H9" s="1"/>
  <c r="I7"/>
  <c r="Q2"/>
  <c r="M3"/>
  <c r="F9" l="1"/>
  <c r="G9"/>
  <c r="T4"/>
  <c r="T5" s="1"/>
  <c r="T6" s="1"/>
  <c r="T7" s="1"/>
  <c r="T8" s="1"/>
  <c r="T9" s="1"/>
  <c r="T10" s="1"/>
  <c r="T11" s="1"/>
  <c r="T12" s="1"/>
  <c r="T13" s="1"/>
  <c r="T16" s="1"/>
  <c r="T17" s="1"/>
  <c r="T18" s="1"/>
  <c r="T19" s="1"/>
  <c r="T20" s="1"/>
  <c r="T21" s="1"/>
  <c r="T22" s="1"/>
  <c r="T23" s="1"/>
  <c r="T24" s="1"/>
  <c r="T25" s="1"/>
  <c r="T26" s="1"/>
  <c r="Q4"/>
  <c r="Q5" s="1"/>
  <c r="Q6" s="1"/>
  <c r="H10"/>
  <c r="M7"/>
  <c r="I8"/>
  <c r="I9" s="1"/>
  <c r="Q3"/>
  <c r="U2"/>
  <c r="F10" l="1"/>
  <c r="G10"/>
  <c r="U4"/>
  <c r="X4"/>
  <c r="H11"/>
  <c r="H12" s="1"/>
  <c r="M8"/>
  <c r="M9" s="1"/>
  <c r="I10"/>
  <c r="Q7"/>
  <c r="U3"/>
  <c r="U5"/>
  <c r="U6" s="1"/>
  <c r="Y2"/>
  <c r="X5"/>
  <c r="X6" s="1"/>
  <c r="X7" s="1"/>
  <c r="X8" s="1"/>
  <c r="X9" s="1"/>
  <c r="X10" s="1"/>
  <c r="X11" s="1"/>
  <c r="X12" s="1"/>
  <c r="X13" s="1"/>
  <c r="X16" s="1"/>
  <c r="X17" s="1"/>
  <c r="X18" s="1"/>
  <c r="X19" s="1"/>
  <c r="X20" s="1"/>
  <c r="X21" s="1"/>
  <c r="X22" s="1"/>
  <c r="X23" s="1"/>
  <c r="X24" s="1"/>
  <c r="X25" s="1"/>
  <c r="X26" s="1"/>
  <c r="F12" l="1"/>
  <c r="G12"/>
  <c r="Y4"/>
  <c r="Y5" s="1"/>
  <c r="Y6" s="1"/>
  <c r="AB4"/>
  <c r="AB5" s="1"/>
  <c r="AB6" s="1"/>
  <c r="AB7" s="1"/>
  <c r="AB8" s="1"/>
  <c r="AB9" s="1"/>
  <c r="AB10" s="1"/>
  <c r="AB11" s="1"/>
  <c r="AB12" s="1"/>
  <c r="AB13" s="1"/>
  <c r="AB16" s="1"/>
  <c r="AB17" s="1"/>
  <c r="AB18" s="1"/>
  <c r="AB19" s="1"/>
  <c r="AB20" s="1"/>
  <c r="AB21" s="1"/>
  <c r="AB22" s="1"/>
  <c r="AB23" s="1"/>
  <c r="AB24" s="1"/>
  <c r="AB25" s="1"/>
  <c r="AB26" s="1"/>
  <c r="H13"/>
  <c r="U7"/>
  <c r="M10"/>
  <c r="I11"/>
  <c r="I12" s="1"/>
  <c r="Q8"/>
  <c r="Q9" s="1"/>
  <c r="AC2"/>
  <c r="Y3"/>
  <c r="H14" l="1"/>
  <c r="H15" s="1"/>
  <c r="F13"/>
  <c r="G13"/>
  <c r="AC4"/>
  <c r="AC5" s="1"/>
  <c r="AC6" s="1"/>
  <c r="AF4"/>
  <c r="AF5" s="1"/>
  <c r="AF6" s="1"/>
  <c r="AF7" s="1"/>
  <c r="AF8" s="1"/>
  <c r="AF9" s="1"/>
  <c r="AF10" s="1"/>
  <c r="AF11" s="1"/>
  <c r="AF12" s="1"/>
  <c r="AF13" s="1"/>
  <c r="AF16" s="1"/>
  <c r="AF17" s="1"/>
  <c r="AF18" s="1"/>
  <c r="AF19" s="1"/>
  <c r="AF20" s="1"/>
  <c r="AF21" s="1"/>
  <c r="AF22" s="1"/>
  <c r="AF23" s="1"/>
  <c r="AF24" s="1"/>
  <c r="AF25" s="1"/>
  <c r="AF26" s="1"/>
  <c r="H16"/>
  <c r="H17" s="1"/>
  <c r="H18" s="1"/>
  <c r="H19" s="1"/>
  <c r="H20" s="1"/>
  <c r="H21" s="1"/>
  <c r="H22" s="1"/>
  <c r="H23" s="1"/>
  <c r="H24" s="1"/>
  <c r="H25" s="1"/>
  <c r="H26" s="1"/>
  <c r="I13"/>
  <c r="U8"/>
  <c r="U9" s="1"/>
  <c r="Y7"/>
  <c r="M11"/>
  <c r="M12" s="1"/>
  <c r="Q10"/>
  <c r="AC3"/>
  <c r="F15" l="1"/>
  <c r="G15"/>
  <c r="M13"/>
  <c r="I16"/>
  <c r="I17" s="1"/>
  <c r="I18" s="1"/>
  <c r="I19" s="1"/>
  <c r="I20" s="1"/>
  <c r="I21" s="1"/>
  <c r="I22" s="1"/>
  <c r="I23" s="1"/>
  <c r="I24" s="1"/>
  <c r="I25" s="1"/>
  <c r="I26" s="1"/>
  <c r="U10"/>
  <c r="AC7"/>
  <c r="Y8"/>
  <c r="Y9" s="1"/>
  <c r="Q11"/>
  <c r="Q12" s="1"/>
  <c r="M16" l="1"/>
  <c r="M17" s="1"/>
  <c r="M18" s="1"/>
  <c r="M19" s="1"/>
  <c r="M20" s="1"/>
  <c r="M21" s="1"/>
  <c r="M22" s="1"/>
  <c r="M23" s="1"/>
  <c r="M24" s="1"/>
  <c r="M25" s="1"/>
  <c r="M26" s="1"/>
  <c r="Q13"/>
  <c r="U11"/>
  <c r="U12" s="1"/>
  <c r="AC8"/>
  <c r="AC9" s="1"/>
  <c r="Y10"/>
  <c r="Q16" l="1"/>
  <c r="Q17" s="1"/>
  <c r="Q18" s="1"/>
  <c r="Q19" s="1"/>
  <c r="Q20" s="1"/>
  <c r="Q21" s="1"/>
  <c r="Q22" s="1"/>
  <c r="Q23" s="1"/>
  <c r="Q24" s="1"/>
  <c r="Q25" s="1"/>
  <c r="Q26" s="1"/>
  <c r="U13"/>
  <c r="AC10"/>
  <c r="Y11"/>
  <c r="Y12" s="1"/>
  <c r="U16" l="1"/>
  <c r="U17" s="1"/>
  <c r="U18" s="1"/>
  <c r="U19" s="1"/>
  <c r="U20" s="1"/>
  <c r="U21" s="1"/>
  <c r="U22" s="1"/>
  <c r="U23" s="1"/>
  <c r="U24" s="1"/>
  <c r="U25" s="1"/>
  <c r="U26" s="1"/>
  <c r="Y13"/>
  <c r="AC11"/>
  <c r="AC12" s="1"/>
  <c r="Y16" l="1"/>
  <c r="Y17" s="1"/>
  <c r="Y18" s="1"/>
  <c r="Y19" s="1"/>
  <c r="Y20" s="1"/>
  <c r="Y21" s="1"/>
  <c r="Y22" s="1"/>
  <c r="Y23" s="1"/>
  <c r="Y24" s="1"/>
  <c r="Y25" s="1"/>
  <c r="Y26" s="1"/>
  <c r="AC13"/>
  <c r="AC16" l="1"/>
  <c r="AC17" s="1"/>
  <c r="AC18" s="1"/>
  <c r="AC19" s="1"/>
  <c r="AC20" s="1"/>
  <c r="AC21" s="1"/>
  <c r="AC22" s="1"/>
  <c r="AC23" s="1"/>
  <c r="AC24" s="1"/>
  <c r="AC25" s="1"/>
  <c r="AC26" s="1"/>
</calcChain>
</file>

<file path=xl/sharedStrings.xml><?xml version="1.0" encoding="utf-8"?>
<sst xmlns="http://schemas.openxmlformats.org/spreadsheetml/2006/main" count="26" uniqueCount="23">
  <si>
    <t>NOM</t>
  </si>
  <si>
    <t>Quantité</t>
  </si>
  <si>
    <t>nbr empreinte</t>
  </si>
  <si>
    <t xml:space="preserve">temps de cycle </t>
  </si>
  <si>
    <t>N° Pesse</t>
  </si>
  <si>
    <t xml:space="preserve">debut </t>
  </si>
  <si>
    <t>fin</t>
  </si>
  <si>
    <t>Crochet chapelut  50 cm</t>
  </si>
  <si>
    <t>duré heures</t>
  </si>
  <si>
    <t>nbr jours</t>
  </si>
  <si>
    <t>Press 01</t>
  </si>
  <si>
    <t>Presse 02</t>
  </si>
  <si>
    <t>20h</t>
  </si>
  <si>
    <t>00h</t>
  </si>
  <si>
    <t>Presse 03</t>
  </si>
  <si>
    <t>Plaque grigi</t>
  </si>
  <si>
    <t>Données à rentrer manuellement</t>
  </si>
  <si>
    <t>Formules</t>
  </si>
  <si>
    <t>xenon Diam 8</t>
  </si>
  <si>
    <t>Couvercle BEABA</t>
  </si>
  <si>
    <t>Press 04</t>
  </si>
  <si>
    <t>Presse 05</t>
  </si>
  <si>
    <t>Embout G.M NEO</t>
  </si>
</sst>
</file>

<file path=xl/styles.xml><?xml version="1.0" encoding="utf-8"?>
<styleSheet xmlns="http://schemas.openxmlformats.org/spreadsheetml/2006/main">
  <numFmts count="1">
    <numFmt numFmtId="165" formatCode="dddd"/>
  </numFmts>
  <fonts count="14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b/>
      <sz val="10"/>
      <color theme="7" tint="0.79998168889431442"/>
      <name val="Calibri"/>
      <family val="2"/>
      <scheme val="minor"/>
    </font>
    <font>
      <b/>
      <sz val="9"/>
      <color theme="7" tint="0.7999816888943144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22" fontId="0" fillId="0" borderId="0" xfId="0" applyNumberFormat="1"/>
    <xf numFmtId="0" fontId="0" fillId="0" borderId="0" xfId="0"/>
    <xf numFmtId="20" fontId="0" fillId="0" borderId="0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20" fontId="5" fillId="0" borderId="11" xfId="0" applyNumberFormat="1" applyFont="1" applyBorder="1"/>
    <xf numFmtId="20" fontId="5" fillId="0" borderId="0" xfId="0" applyNumberFormat="1" applyFont="1" applyBorder="1"/>
    <xf numFmtId="20" fontId="5" fillId="0" borderId="12" xfId="0" applyNumberFormat="1" applyFont="1" applyBorder="1"/>
    <xf numFmtId="20" fontId="5" fillId="0" borderId="13" xfId="0" applyNumberFormat="1" applyFont="1" applyBorder="1"/>
    <xf numFmtId="20" fontId="5" fillId="0" borderId="14" xfId="0" applyNumberFormat="1" applyFont="1" applyBorder="1"/>
    <xf numFmtId="20" fontId="5" fillId="0" borderId="15" xfId="0" applyNumberFormat="1" applyFont="1" applyBorder="1"/>
    <xf numFmtId="20" fontId="5" fillId="0" borderId="8" xfId="0" applyNumberFormat="1" applyFont="1" applyBorder="1"/>
    <xf numFmtId="20" fontId="5" fillId="0" borderId="16" xfId="0" applyNumberFormat="1" applyFont="1" applyBorder="1"/>
    <xf numFmtId="20" fontId="5" fillId="0" borderId="2" xfId="0" applyNumberFormat="1" applyFont="1" applyBorder="1"/>
    <xf numFmtId="20" fontId="5" fillId="0" borderId="17" xfId="0" applyNumberFormat="1" applyFont="1" applyBorder="1"/>
    <xf numFmtId="0" fontId="0" fillId="0" borderId="18" xfId="0" applyBorder="1"/>
    <xf numFmtId="20" fontId="5" fillId="0" borderId="20" xfId="0" applyNumberFormat="1" applyFont="1" applyBorder="1"/>
    <xf numFmtId="20" fontId="5" fillId="0" borderId="18" xfId="0" applyNumberFormat="1" applyFont="1" applyBorder="1"/>
    <xf numFmtId="20" fontId="5" fillId="0" borderId="21" xfId="0" applyNumberFormat="1" applyFont="1" applyBorder="1"/>
    <xf numFmtId="20" fontId="5" fillId="0" borderId="22" xfId="0" applyNumberFormat="1" applyFont="1" applyBorder="1"/>
    <xf numFmtId="20" fontId="5" fillId="0" borderId="23" xfId="0" applyNumberFormat="1" applyFont="1" applyBorder="1"/>
    <xf numFmtId="0" fontId="0" fillId="0" borderId="30" xfId="0" applyBorder="1"/>
    <xf numFmtId="20" fontId="5" fillId="0" borderId="32" xfId="0" applyNumberFormat="1" applyFont="1" applyBorder="1"/>
    <xf numFmtId="20" fontId="5" fillId="0" borderId="30" xfId="0" applyNumberFormat="1" applyFont="1" applyBorder="1"/>
    <xf numFmtId="20" fontId="5" fillId="0" borderId="33" xfId="0" applyNumberFormat="1" applyFont="1" applyBorder="1"/>
    <xf numFmtId="20" fontId="5" fillId="0" borderId="34" xfId="0" applyNumberFormat="1" applyFont="1" applyBorder="1"/>
    <xf numFmtId="20" fontId="5" fillId="0" borderId="35" xfId="0" applyNumberFormat="1" applyFont="1" applyBorder="1"/>
    <xf numFmtId="22" fontId="6" fillId="0" borderId="6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0" fontId="6" fillId="0" borderId="4" xfId="0" applyFont="1" applyBorder="1" applyAlignment="1">
      <alignment horizontal="center"/>
    </xf>
    <xf numFmtId="22" fontId="3" fillId="0" borderId="4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6" xfId="0" applyFont="1" applyBorder="1" applyAlignment="1">
      <alignment horizontal="center"/>
    </xf>
    <xf numFmtId="22" fontId="3" fillId="0" borderId="6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22" fontId="9" fillId="0" borderId="18" xfId="0" applyNumberFormat="1" applyFont="1" applyBorder="1"/>
    <xf numFmtId="22" fontId="9" fillId="0" borderId="19" xfId="0" applyNumberFormat="1" applyFont="1" applyBorder="1"/>
    <xf numFmtId="22" fontId="9" fillId="0" borderId="30" xfId="0" applyNumberFormat="1" applyFont="1" applyBorder="1"/>
    <xf numFmtId="22" fontId="9" fillId="0" borderId="31" xfId="0" applyNumberFormat="1" applyFont="1" applyBorder="1"/>
    <xf numFmtId="22" fontId="9" fillId="0" borderId="36" xfId="0" applyNumberFormat="1" applyFont="1" applyBorder="1"/>
    <xf numFmtId="22" fontId="9" fillId="0" borderId="4" xfId="0" applyNumberFormat="1" applyFont="1" applyBorder="1"/>
    <xf numFmtId="0" fontId="10" fillId="3" borderId="24" xfId="0" applyFont="1" applyFill="1" applyBorder="1"/>
    <xf numFmtId="0" fontId="11" fillId="3" borderId="24" xfId="0" applyFont="1" applyFill="1" applyBorder="1"/>
    <xf numFmtId="0" fontId="12" fillId="3" borderId="24" xfId="0" applyFont="1" applyFill="1" applyBorder="1"/>
    <xf numFmtId="0" fontId="12" fillId="3" borderId="25" xfId="0" applyFont="1" applyFill="1" applyBorder="1"/>
    <xf numFmtId="20" fontId="11" fillId="3" borderId="26" xfId="0" applyNumberFormat="1" applyFont="1" applyFill="1" applyBorder="1"/>
    <xf numFmtId="20" fontId="11" fillId="3" borderId="24" xfId="0" applyNumberFormat="1" applyFont="1" applyFill="1" applyBorder="1"/>
    <xf numFmtId="20" fontId="11" fillId="3" borderId="27" xfId="0" applyNumberFormat="1" applyFont="1" applyFill="1" applyBorder="1"/>
    <xf numFmtId="20" fontId="11" fillId="3" borderId="28" xfId="0" applyNumberFormat="1" applyFont="1" applyFill="1" applyBorder="1"/>
    <xf numFmtId="20" fontId="11" fillId="3" borderId="29" xfId="0" applyNumberFormat="1" applyFont="1" applyFill="1" applyBorder="1"/>
    <xf numFmtId="0" fontId="13" fillId="3" borderId="24" xfId="0" applyFont="1" applyFill="1" applyBorder="1"/>
    <xf numFmtId="0" fontId="13" fillId="3" borderId="25" xfId="0" applyFont="1" applyFill="1" applyBorder="1"/>
    <xf numFmtId="0" fontId="11" fillId="3" borderId="25" xfId="0" applyFont="1" applyFill="1" applyBorder="1"/>
    <xf numFmtId="22" fontId="6" fillId="0" borderId="4" xfId="0" applyNumberFormat="1" applyFont="1" applyBorder="1" applyAlignment="1">
      <alignment horizontal="center" vertical="center"/>
    </xf>
    <xf numFmtId="22" fontId="6" fillId="0" borderId="0" xfId="0" applyNumberFormat="1" applyFont="1" applyBorder="1" applyAlignment="1">
      <alignment horizontal="center" vertical="center"/>
    </xf>
    <xf numFmtId="20" fontId="0" fillId="0" borderId="37" xfId="0" applyNumberFormat="1" applyBorder="1" applyAlignment="1">
      <alignment horizontal="center" vertical="center"/>
    </xf>
    <xf numFmtId="20" fontId="0" fillId="0" borderId="38" xfId="0" applyNumberFormat="1" applyBorder="1" applyAlignment="1">
      <alignment horizontal="center" vertical="center"/>
    </xf>
    <xf numFmtId="20" fontId="0" fillId="0" borderId="39" xfId="0" applyNumberFormat="1" applyBorder="1" applyAlignment="1">
      <alignment horizontal="center" vertical="center"/>
    </xf>
    <xf numFmtId="20" fontId="0" fillId="0" borderId="40" xfId="0" applyNumberFormat="1" applyBorder="1" applyAlignment="1">
      <alignment horizontal="center" vertical="center"/>
    </xf>
    <xf numFmtId="20" fontId="0" fillId="0" borderId="0" xfId="0" applyNumberFormat="1" applyBorder="1"/>
    <xf numFmtId="0" fontId="0" fillId="0" borderId="0" xfId="0" applyNumberFormat="1" applyBorder="1"/>
    <xf numFmtId="0" fontId="0" fillId="0" borderId="1" xfId="0" applyNumberFormat="1" applyBorder="1"/>
    <xf numFmtId="20" fontId="5" fillId="0" borderId="3" xfId="0" applyNumberFormat="1" applyFont="1" applyBorder="1"/>
    <xf numFmtId="20" fontId="5" fillId="0" borderId="4" xfId="0" applyNumberFormat="1" applyFont="1" applyBorder="1"/>
    <xf numFmtId="20" fontId="5" fillId="0" borderId="10" xfId="0" applyNumberFormat="1" applyFont="1" applyBorder="1"/>
    <xf numFmtId="20" fontId="5" fillId="0" borderId="9" xfId="0" applyNumberFormat="1" applyFont="1" applyBorder="1"/>
    <xf numFmtId="20" fontId="5" fillId="0" borderId="7" xfId="0" applyNumberFormat="1" applyFont="1" applyBorder="1"/>
    <xf numFmtId="20" fontId="5" fillId="0" borderId="41" xfId="0" applyNumberFormat="1" applyFont="1" applyBorder="1"/>
    <xf numFmtId="20" fontId="5" fillId="0" borderId="36" xfId="0" applyNumberFormat="1" applyFont="1" applyBorder="1"/>
    <xf numFmtId="20" fontId="5" fillId="0" borderId="37" xfId="0" applyNumberFormat="1" applyFont="1" applyBorder="1"/>
    <xf numFmtId="20" fontId="5" fillId="0" borderId="39" xfId="0" applyNumberFormat="1" applyFont="1" applyBorder="1"/>
    <xf numFmtId="20" fontId="5" fillId="0" borderId="40" xfId="0" applyNumberFormat="1" applyFont="1" applyBorder="1"/>
    <xf numFmtId="20" fontId="5" fillId="0" borderId="38" xfId="0" applyNumberFormat="1" applyFont="1" applyBorder="1"/>
    <xf numFmtId="20" fontId="5" fillId="0" borderId="42" xfId="0" applyNumberFormat="1" applyFont="1" applyBorder="1"/>
    <xf numFmtId="0" fontId="1" fillId="0" borderId="0" xfId="0" applyFont="1" applyAlignment="1">
      <alignment horizontal="center"/>
    </xf>
    <xf numFmtId="14" fontId="2" fillId="2" borderId="4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/>
    </xf>
    <xf numFmtId="165" fontId="2" fillId="2" borderId="0" xfId="0" applyNumberFormat="1" applyFont="1" applyFill="1" applyBorder="1" applyAlignment="1">
      <alignment horizontal="center"/>
    </xf>
    <xf numFmtId="165" fontId="2" fillId="2" borderId="11" xfId="0" applyNumberFormat="1" applyFont="1" applyFill="1" applyBorder="1" applyAlignment="1">
      <alignment horizontal="center"/>
    </xf>
    <xf numFmtId="165" fontId="2" fillId="2" borderId="12" xfId="0" applyNumberFormat="1" applyFont="1" applyFill="1" applyBorder="1" applyAlignment="1">
      <alignment horizontal="center"/>
    </xf>
    <xf numFmtId="14" fontId="2" fillId="2" borderId="9" xfId="0" applyNumberFormat="1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/>
    </xf>
    <xf numFmtId="14" fontId="2" fillId="2" borderId="7" xfId="0" applyNumberFormat="1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</cellXfs>
  <cellStyles count="1">
    <cellStyle name="Normal" xfId="0" builtinId="0"/>
  </cellStyles>
  <dxfs count="177"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"/>
  <sheetViews>
    <sheetView topLeftCell="A2" workbookViewId="0">
      <selection activeCell="I14" sqref="I14"/>
    </sheetView>
  </sheetViews>
  <sheetFormatPr baseColWidth="10" defaultColWidth="11.5703125" defaultRowHeight="15"/>
  <cols>
    <col min="1" max="1" width="11.5703125" style="2"/>
    <col min="2" max="2" width="22.5703125" style="33" customWidth="1"/>
    <col min="3" max="3" width="12.5703125" style="33" bestFit="1" customWidth="1"/>
    <col min="4" max="4" width="15.28515625" style="33" customWidth="1"/>
    <col min="5" max="5" width="14" style="33" customWidth="1"/>
    <col min="6" max="6" width="14" style="34" customWidth="1"/>
    <col min="7" max="7" width="15.5703125" style="34" bestFit="1" customWidth="1"/>
    <col min="8" max="8" width="15.85546875" style="33" bestFit="1" customWidth="1"/>
    <col min="9" max="9" width="15.5703125" style="34" bestFit="1" customWidth="1"/>
    <col min="10" max="11" width="11.5703125" style="2"/>
    <col min="12" max="12" width="17.85546875" style="2" customWidth="1"/>
    <col min="13" max="13" width="20.28515625" style="2" customWidth="1"/>
    <col min="14" max="14" width="17.85546875" style="2" customWidth="1"/>
    <col min="15" max="16" width="25" style="2" customWidth="1"/>
    <col min="17" max="17" width="11.5703125" style="2" customWidth="1"/>
    <col min="18" max="18" width="17.85546875" style="2" customWidth="1"/>
    <col min="19" max="19" width="20.28515625" style="2" customWidth="1"/>
    <col min="20" max="20" width="17.85546875" style="2" customWidth="1"/>
    <col min="21" max="21" width="22.5703125" style="2" customWidth="1"/>
    <col min="22" max="22" width="20.140625" style="2" customWidth="1"/>
    <col min="23" max="23" width="16.140625" style="2" customWidth="1"/>
    <col min="24" max="24" width="14.85546875" style="2" customWidth="1"/>
    <col min="25" max="16384" width="11.5703125" style="2"/>
  </cols>
  <sheetData>
    <row r="1" spans="1:33">
      <c r="C1" s="43" t="s">
        <v>17</v>
      </c>
      <c r="L1" s="89"/>
      <c r="M1" s="89"/>
      <c r="N1" s="89"/>
      <c r="O1" s="89"/>
      <c r="P1" s="89"/>
      <c r="Q1" s="89"/>
    </row>
    <row r="2" spans="1:33">
      <c r="C2" s="44" t="s">
        <v>16</v>
      </c>
      <c r="L2" s="89"/>
      <c r="M2" s="89"/>
      <c r="N2" s="89"/>
      <c r="O2" s="89"/>
      <c r="P2" s="89"/>
      <c r="Q2" s="89"/>
    </row>
    <row r="3" spans="1:33"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35"/>
      <c r="Z3" s="35"/>
      <c r="AA3" s="35"/>
      <c r="AB3" s="35"/>
      <c r="AC3" s="35"/>
      <c r="AD3" s="35"/>
      <c r="AE3" s="35"/>
      <c r="AF3" s="35"/>
      <c r="AG3" s="35"/>
    </row>
    <row r="4" spans="1:33" s="45" customFormat="1">
      <c r="A4" s="45" t="s">
        <v>4</v>
      </c>
      <c r="B4" s="46" t="s">
        <v>0</v>
      </c>
      <c r="C4" s="46" t="s">
        <v>1</v>
      </c>
      <c r="D4" s="46" t="s">
        <v>2</v>
      </c>
      <c r="E4" s="46" t="s">
        <v>3</v>
      </c>
      <c r="F4" s="47" t="s">
        <v>8</v>
      </c>
      <c r="G4" s="47" t="s">
        <v>9</v>
      </c>
      <c r="H4" s="46" t="s">
        <v>5</v>
      </c>
      <c r="I4" s="47" t="s">
        <v>6</v>
      </c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</row>
    <row r="6" spans="1:33">
      <c r="A6" s="36" t="s">
        <v>10</v>
      </c>
      <c r="B6" s="37" t="s">
        <v>7</v>
      </c>
      <c r="C6" s="37">
        <v>0</v>
      </c>
      <c r="D6" s="37">
        <v>2</v>
      </c>
      <c r="E6" s="37">
        <v>20</v>
      </c>
      <c r="F6" s="103">
        <f>(C6/D6)*(E6/3600)</f>
        <v>0</v>
      </c>
      <c r="G6" s="103">
        <f>F6/24</f>
        <v>0</v>
      </c>
      <c r="H6" s="68">
        <v>41365.833333333336</v>
      </c>
      <c r="I6" s="38">
        <f t="shared" ref="I6:I11" si="0">IF(ISBLANK(H6),"",H6+G6)</f>
        <v>41365.833333333336</v>
      </c>
    </row>
    <row r="7" spans="1:33">
      <c r="A7" s="39"/>
      <c r="B7" s="40" t="s">
        <v>18</v>
      </c>
      <c r="C7" s="40">
        <v>10000</v>
      </c>
      <c r="D7" s="40">
        <v>1</v>
      </c>
      <c r="E7" s="40">
        <v>20</v>
      </c>
      <c r="F7" s="102">
        <f>(C7/D7)*(E7/3600)</f>
        <v>55.555555555555557</v>
      </c>
      <c r="G7" s="102">
        <f t="shared" ref="G7:G11" si="1">F7/24</f>
        <v>2.3148148148148149</v>
      </c>
      <c r="H7" s="69">
        <v>41366.833333333336</v>
      </c>
      <c r="I7" s="41">
        <f t="shared" si="0"/>
        <v>41369.148148148153</v>
      </c>
    </row>
    <row r="8" spans="1:33">
      <c r="A8" s="2" t="s">
        <v>11</v>
      </c>
      <c r="B8" s="33">
        <v>0</v>
      </c>
      <c r="C8" s="33">
        <v>0</v>
      </c>
      <c r="D8" s="33">
        <v>4</v>
      </c>
      <c r="E8" s="33">
        <v>20</v>
      </c>
      <c r="F8" s="104">
        <f t="shared" ref="F8:F9" si="2">(C8/D8)*(E8/3600)</f>
        <v>0</v>
      </c>
      <c r="G8" s="104">
        <f t="shared" si="1"/>
        <v>0</v>
      </c>
      <c r="H8" s="68">
        <v>0</v>
      </c>
      <c r="I8" s="38">
        <f t="shared" si="0"/>
        <v>0</v>
      </c>
    </row>
    <row r="9" spans="1:33">
      <c r="B9" s="33">
        <v>0</v>
      </c>
      <c r="C9" s="33">
        <v>0</v>
      </c>
      <c r="D9" s="33">
        <v>4</v>
      </c>
      <c r="E9" s="33">
        <v>20</v>
      </c>
      <c r="F9" s="104">
        <f t="shared" si="2"/>
        <v>0</v>
      </c>
      <c r="G9" s="104">
        <f t="shared" si="1"/>
        <v>0</v>
      </c>
      <c r="H9" s="32">
        <v>0</v>
      </c>
      <c r="I9" s="41">
        <f t="shared" si="0"/>
        <v>0</v>
      </c>
    </row>
    <row r="10" spans="1:33">
      <c r="A10" s="36" t="s">
        <v>14</v>
      </c>
      <c r="B10" s="37" t="s">
        <v>15</v>
      </c>
      <c r="C10" s="37">
        <v>500</v>
      </c>
      <c r="D10" s="37">
        <v>1</v>
      </c>
      <c r="E10" s="37">
        <v>30</v>
      </c>
      <c r="F10" s="103">
        <f t="shared" ref="F10" si="3">(C10/D10)*(E10/3600)</f>
        <v>4.166666666666667</v>
      </c>
      <c r="G10" s="103">
        <f t="shared" si="1"/>
        <v>0.17361111111111113</v>
      </c>
      <c r="H10" s="69">
        <v>41365.75</v>
      </c>
      <c r="I10" s="38">
        <f t="shared" si="0"/>
        <v>41365.923611111109</v>
      </c>
    </row>
    <row r="11" spans="1:33">
      <c r="A11" s="39"/>
      <c r="B11" s="40" t="s">
        <v>19</v>
      </c>
      <c r="C11" s="42">
        <v>1400</v>
      </c>
      <c r="D11" s="40">
        <v>1</v>
      </c>
      <c r="E11" s="40">
        <v>30</v>
      </c>
      <c r="F11" s="102">
        <f t="shared" ref="F11" si="4">(C11/D11)*(E11/3600)</f>
        <v>11.666666666666666</v>
      </c>
      <c r="G11" s="102">
        <f t="shared" si="1"/>
        <v>0.4861111111111111</v>
      </c>
      <c r="H11" s="32">
        <v>41366.833333333336</v>
      </c>
      <c r="I11" s="41">
        <f t="shared" si="0"/>
        <v>41367.319444444445</v>
      </c>
    </row>
    <row r="12" spans="1:33">
      <c r="A12" s="36" t="s">
        <v>20</v>
      </c>
      <c r="B12" s="37">
        <v>0</v>
      </c>
      <c r="C12" s="37">
        <v>0</v>
      </c>
      <c r="D12" s="37">
        <v>2</v>
      </c>
      <c r="E12" s="37">
        <v>20</v>
      </c>
      <c r="F12" s="103">
        <f>(C12/D12)*(E12/3600)</f>
        <v>0</v>
      </c>
      <c r="G12" s="103">
        <f>F12/24</f>
        <v>0</v>
      </c>
      <c r="H12" s="68">
        <v>0</v>
      </c>
      <c r="I12" s="38">
        <f t="shared" ref="I12:I17" si="5">IF(ISBLANK(H12),"",H12+G12)</f>
        <v>0</v>
      </c>
    </row>
    <row r="13" spans="1:33">
      <c r="A13" s="39"/>
      <c r="B13" s="40">
        <v>0</v>
      </c>
      <c r="C13" s="40">
        <v>0</v>
      </c>
      <c r="D13" s="40">
        <v>1</v>
      </c>
      <c r="E13" s="40">
        <v>20</v>
      </c>
      <c r="F13" s="102">
        <f>(C13/D13)*(E13/3600)</f>
        <v>0</v>
      </c>
      <c r="G13" s="102">
        <f t="shared" ref="G13:G17" si="6">F13/24</f>
        <v>0</v>
      </c>
      <c r="H13" s="69">
        <v>0</v>
      </c>
      <c r="I13" s="41">
        <f t="shared" si="5"/>
        <v>0</v>
      </c>
    </row>
    <row r="14" spans="1:33">
      <c r="A14" s="2" t="s">
        <v>21</v>
      </c>
      <c r="B14" s="33" t="s">
        <v>22</v>
      </c>
      <c r="C14" s="33">
        <v>55000</v>
      </c>
      <c r="D14" s="33">
        <v>4</v>
      </c>
      <c r="E14" s="33">
        <v>20</v>
      </c>
      <c r="F14" s="104">
        <f t="shared" ref="F14:F17" si="7">(C14/D14)*(E14/3600)</f>
        <v>76.388888888888886</v>
      </c>
      <c r="G14" s="104">
        <f t="shared" si="6"/>
        <v>3.1828703703703702</v>
      </c>
      <c r="H14" s="68">
        <v>41366.833333333336</v>
      </c>
      <c r="I14" s="38">
        <f t="shared" si="5"/>
        <v>41370.016203703708</v>
      </c>
    </row>
    <row r="15" spans="1:33">
      <c r="B15" s="33">
        <v>0</v>
      </c>
      <c r="C15" s="33">
        <v>0</v>
      </c>
      <c r="D15" s="33">
        <v>4</v>
      </c>
      <c r="E15" s="33">
        <v>20</v>
      </c>
      <c r="F15" s="104">
        <f t="shared" si="7"/>
        <v>0</v>
      </c>
      <c r="G15" s="104">
        <f t="shared" si="6"/>
        <v>0</v>
      </c>
      <c r="H15" s="32">
        <v>0</v>
      </c>
      <c r="I15" s="41">
        <f t="shared" si="5"/>
        <v>0</v>
      </c>
    </row>
    <row r="16" spans="1:33">
      <c r="A16" s="36" t="s">
        <v>14</v>
      </c>
      <c r="B16" s="37" t="s">
        <v>15</v>
      </c>
      <c r="C16" s="37">
        <v>500</v>
      </c>
      <c r="D16" s="37">
        <v>1</v>
      </c>
      <c r="E16" s="37">
        <v>30</v>
      </c>
      <c r="F16" s="103">
        <f t="shared" si="7"/>
        <v>4.166666666666667</v>
      </c>
      <c r="G16" s="103">
        <f t="shared" si="6"/>
        <v>0.17361111111111113</v>
      </c>
      <c r="H16" s="69">
        <v>41365.75</v>
      </c>
      <c r="I16" s="38">
        <f t="shared" si="5"/>
        <v>41365.923611111109</v>
      </c>
    </row>
    <row r="17" spans="1:9">
      <c r="A17" s="39"/>
      <c r="B17" s="40" t="s">
        <v>19</v>
      </c>
      <c r="C17" s="42">
        <v>1400</v>
      </c>
      <c r="D17" s="40">
        <v>1</v>
      </c>
      <c r="E17" s="40">
        <v>30</v>
      </c>
      <c r="F17" s="102">
        <f t="shared" si="7"/>
        <v>11.666666666666666</v>
      </c>
      <c r="G17" s="102">
        <f t="shared" si="6"/>
        <v>0.4861111111111111</v>
      </c>
      <c r="H17" s="32">
        <v>41366.833333333336</v>
      </c>
      <c r="I17" s="41">
        <f t="shared" si="5"/>
        <v>41367.319444444445</v>
      </c>
    </row>
  </sheetData>
  <mergeCells count="1">
    <mergeCell ref="L1:Q2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27"/>
  <sheetViews>
    <sheetView showGridLines="0" tabSelected="1" workbookViewId="0">
      <selection activeCell="N20" sqref="N20"/>
    </sheetView>
  </sheetViews>
  <sheetFormatPr baseColWidth="10" defaultColWidth="3.7109375" defaultRowHeight="15"/>
  <cols>
    <col min="1" max="1" width="2.28515625" customWidth="1"/>
    <col min="2" max="2" width="20.7109375" bestFit="1" customWidth="1"/>
    <col min="3" max="3" width="15.5703125" bestFit="1" customWidth="1"/>
    <col min="4" max="4" width="15.42578125" customWidth="1"/>
    <col min="5" max="6" width="5.5703125" bestFit="1" customWidth="1"/>
    <col min="7" max="7" width="5.5703125" style="7" customWidth="1"/>
    <col min="8" max="9" width="5.5703125" bestFit="1" customWidth="1"/>
    <col min="10" max="11" width="5.5703125" style="7" customWidth="1"/>
    <col min="12" max="14" width="5.5703125" bestFit="1" customWidth="1"/>
    <col min="15" max="15" width="5.5703125" style="7" customWidth="1"/>
    <col min="16" max="18" width="5.5703125" bestFit="1" customWidth="1"/>
    <col min="19" max="19" width="5.5703125" style="7" customWidth="1"/>
    <col min="20" max="21" width="5.5703125" bestFit="1" customWidth="1"/>
    <col min="22" max="22" width="5.5703125" style="7" customWidth="1"/>
    <col min="23" max="25" width="5.5703125" bestFit="1" customWidth="1"/>
    <col min="26" max="26" width="5.5703125" style="7" customWidth="1"/>
    <col min="27" max="29" width="5.5703125" bestFit="1" customWidth="1"/>
    <col min="30" max="30" width="5.5703125" style="7" customWidth="1"/>
    <col min="31" max="32" width="5.5703125" bestFit="1" customWidth="1"/>
  </cols>
  <sheetData>
    <row r="1" spans="1:32">
      <c r="B1" s="6">
        <v>41365</v>
      </c>
    </row>
    <row r="2" spans="1:32">
      <c r="E2" s="92">
        <f>+B1</f>
        <v>41365</v>
      </c>
      <c r="F2" s="90"/>
      <c r="G2" s="90"/>
      <c r="H2" s="90"/>
      <c r="I2" s="97">
        <f>E2+1</f>
        <v>41366</v>
      </c>
      <c r="J2" s="90"/>
      <c r="K2" s="90"/>
      <c r="L2" s="98"/>
      <c r="M2" s="90">
        <f>I2+1</f>
        <v>41367</v>
      </c>
      <c r="N2" s="90"/>
      <c r="O2" s="90"/>
      <c r="P2" s="91"/>
      <c r="Q2" s="92">
        <f>M2+1</f>
        <v>41368</v>
      </c>
      <c r="R2" s="90"/>
      <c r="S2" s="90"/>
      <c r="T2" s="91"/>
      <c r="U2" s="92">
        <f>Q2+1</f>
        <v>41369</v>
      </c>
      <c r="V2" s="90"/>
      <c r="W2" s="90"/>
      <c r="X2" s="90"/>
      <c r="Y2" s="92">
        <f>U2+1</f>
        <v>41370</v>
      </c>
      <c r="Z2" s="90"/>
      <c r="AA2" s="90"/>
      <c r="AB2" s="91"/>
      <c r="AC2" s="92">
        <f>Y2+1</f>
        <v>41371</v>
      </c>
      <c r="AD2" s="90"/>
      <c r="AE2" s="90"/>
      <c r="AF2" s="100"/>
    </row>
    <row r="3" spans="1:32" ht="15.75" thickBot="1">
      <c r="C3" s="4"/>
      <c r="D3" s="5"/>
      <c r="E3" s="93">
        <f>E2</f>
        <v>41365</v>
      </c>
      <c r="F3" s="94"/>
      <c r="G3" s="94"/>
      <c r="H3" s="94"/>
      <c r="I3" s="95">
        <f>I2</f>
        <v>41366</v>
      </c>
      <c r="J3" s="94"/>
      <c r="K3" s="94"/>
      <c r="L3" s="96"/>
      <c r="M3" s="94">
        <f>M2</f>
        <v>41367</v>
      </c>
      <c r="N3" s="94"/>
      <c r="O3" s="94"/>
      <c r="P3" s="99"/>
      <c r="Q3" s="94">
        <f>Q2</f>
        <v>41368</v>
      </c>
      <c r="R3" s="94"/>
      <c r="S3" s="94"/>
      <c r="T3" s="99"/>
      <c r="U3" s="94">
        <f>U2</f>
        <v>41369</v>
      </c>
      <c r="V3" s="94"/>
      <c r="W3" s="94"/>
      <c r="X3" s="94"/>
      <c r="Y3" s="93">
        <f>Y2</f>
        <v>41370</v>
      </c>
      <c r="Z3" s="94"/>
      <c r="AA3" s="94"/>
      <c r="AB3" s="99"/>
      <c r="AC3" s="93">
        <f>AC2</f>
        <v>41371</v>
      </c>
      <c r="AD3" s="94"/>
      <c r="AE3" s="94"/>
      <c r="AF3" s="101"/>
    </row>
    <row r="4" spans="1:32" ht="15.75" hidden="1" thickBot="1">
      <c r="C4" s="4" t="s">
        <v>12</v>
      </c>
      <c r="D4" s="3" t="s">
        <v>13</v>
      </c>
      <c r="E4" s="9">
        <f>E2</f>
        <v>41365</v>
      </c>
      <c r="F4" s="8"/>
      <c r="G4" s="8"/>
      <c r="H4" s="8">
        <f>+E2+24/24</f>
        <v>41366</v>
      </c>
      <c r="I4" s="72">
        <f>I2</f>
        <v>41366</v>
      </c>
      <c r="J4" s="73"/>
      <c r="K4" s="73"/>
      <c r="L4" s="70">
        <f>+I2+24/24</f>
        <v>41367</v>
      </c>
      <c r="M4" s="8">
        <f>M2</f>
        <v>41367</v>
      </c>
      <c r="N4" s="8"/>
      <c r="O4" s="8"/>
      <c r="P4" s="8">
        <f>+M2+24/24</f>
        <v>41368</v>
      </c>
      <c r="Q4" s="72">
        <f>Q2</f>
        <v>41368</v>
      </c>
      <c r="R4" s="73"/>
      <c r="S4" s="73"/>
      <c r="T4" s="70">
        <f>+Q2+24/24</f>
        <v>41369</v>
      </c>
      <c r="U4" s="8">
        <f>U2</f>
        <v>41369</v>
      </c>
      <c r="V4" s="8"/>
      <c r="W4" s="8"/>
      <c r="X4" s="8">
        <f>+U2+24/24</f>
        <v>41370</v>
      </c>
      <c r="Y4" s="72">
        <f>Y2</f>
        <v>41370</v>
      </c>
      <c r="Z4" s="73"/>
      <c r="AA4" s="73"/>
      <c r="AB4" s="70">
        <f>+Y2+24/24</f>
        <v>41371</v>
      </c>
      <c r="AC4" s="8">
        <f>AC2</f>
        <v>41371</v>
      </c>
      <c r="AD4" s="8"/>
      <c r="AE4" s="8"/>
      <c r="AF4" s="71">
        <f>+AC2+24/24</f>
        <v>41372</v>
      </c>
    </row>
    <row r="5" spans="1:32" s="49" customFormat="1">
      <c r="A5" s="56" t="str">
        <f>'Feuille calcul'!A6</f>
        <v>Press 01</v>
      </c>
      <c r="B5" s="57"/>
      <c r="C5" s="57"/>
      <c r="D5" s="67"/>
      <c r="E5" s="60">
        <f>E4</f>
        <v>41365</v>
      </c>
      <c r="F5" s="61"/>
      <c r="G5" s="61"/>
      <c r="H5" s="62">
        <v>0</v>
      </c>
      <c r="I5" s="63">
        <f t="shared" ref="I5:I26" si="0">I4</f>
        <v>41366</v>
      </c>
      <c r="J5" s="61"/>
      <c r="K5" s="61"/>
      <c r="L5" s="62">
        <f t="shared" ref="L5:L26" si="1">L4</f>
        <v>41367</v>
      </c>
      <c r="M5" s="63">
        <f t="shared" ref="M5:M26" si="2">M4</f>
        <v>41367</v>
      </c>
      <c r="N5" s="61"/>
      <c r="O5" s="61"/>
      <c r="P5" s="61">
        <f t="shared" ref="P5:P26" si="3">P4</f>
        <v>41368</v>
      </c>
      <c r="Q5" s="63">
        <f t="shared" ref="Q5:Q26" si="4">Q4</f>
        <v>41368</v>
      </c>
      <c r="R5" s="61"/>
      <c r="S5" s="61"/>
      <c r="T5" s="62">
        <f t="shared" ref="T5:T26" si="5">T4</f>
        <v>41369</v>
      </c>
      <c r="U5" s="63">
        <f t="shared" ref="U5:U26" si="6">U4</f>
        <v>41369</v>
      </c>
      <c r="V5" s="61"/>
      <c r="W5" s="61"/>
      <c r="X5" s="61">
        <f t="shared" ref="X5:X26" si="7">X4</f>
        <v>41370</v>
      </c>
      <c r="Y5" s="63">
        <f t="shared" ref="Y5:Y26" si="8">Y4</f>
        <v>41370</v>
      </c>
      <c r="Z5" s="61"/>
      <c r="AA5" s="61"/>
      <c r="AB5" s="62">
        <f t="shared" ref="AB5:AB26" si="9">AB4</f>
        <v>41371</v>
      </c>
      <c r="AC5" s="63">
        <f t="shared" ref="AC5:AC26" si="10">AC4</f>
        <v>41371</v>
      </c>
      <c r="AD5" s="61"/>
      <c r="AE5" s="61"/>
      <c r="AF5" s="64">
        <f t="shared" ref="AF5:AF26" si="11">AF4</f>
        <v>41372</v>
      </c>
    </row>
    <row r="6" spans="1:32">
      <c r="A6" s="20"/>
      <c r="B6" s="20" t="str">
        <f>IF('Feuille calcul'!B6=0,"",'Feuille calcul'!B6)</f>
        <v>Crochet chapelut  50 cm</v>
      </c>
      <c r="C6" s="50">
        <f>IF('Feuille calcul'!H6=0,"",'Feuille calcul'!H6)</f>
        <v>41365.833333333336</v>
      </c>
      <c r="D6" s="51">
        <f>IF('Feuille calcul'!I6=0,"",'Feuille calcul'!I6)</f>
        <v>41365.833333333336</v>
      </c>
      <c r="E6" s="77">
        <f t="shared" ref="E6:E26" si="12">E5</f>
        <v>41365</v>
      </c>
      <c r="F6" s="78">
        <f>IF(AND(C6&gt;E6,C6&lt;H6),C6,E6)</f>
        <v>41365</v>
      </c>
      <c r="G6" s="78">
        <f>IF(AND(D6&gt;E6,D6&lt;H6),D6,H6)</f>
        <v>0</v>
      </c>
      <c r="H6" s="79">
        <f t="shared" ref="H5:H26" si="13">H5</f>
        <v>0</v>
      </c>
      <c r="I6" s="80">
        <f t="shared" si="0"/>
        <v>41366</v>
      </c>
      <c r="J6" s="78">
        <f>IF(AND(C6&gt;I6,C6&lt;L6),C6,I6)</f>
        <v>41366</v>
      </c>
      <c r="K6" s="78">
        <f>IF(AND(D6&gt;I6,D6&lt;L6),D6,L6)</f>
        <v>41367</v>
      </c>
      <c r="L6" s="79">
        <f t="shared" si="1"/>
        <v>41367</v>
      </c>
      <c r="M6" s="80">
        <f t="shared" si="2"/>
        <v>41367</v>
      </c>
      <c r="N6" s="78">
        <f>IF(AND(C6&gt;M6,C6&lt;P6),C6,M6)</f>
        <v>41367</v>
      </c>
      <c r="O6" s="78">
        <f>IF(AND(D6&gt;M6,D6&lt;P6),D6,P6)</f>
        <v>41368</v>
      </c>
      <c r="P6" s="78">
        <f t="shared" si="3"/>
        <v>41368</v>
      </c>
      <c r="Q6" s="80">
        <f t="shared" si="4"/>
        <v>41368</v>
      </c>
      <c r="R6" s="78">
        <f>IF(AND(C6&gt;Q6,C6&lt;T6),C6,Q6)</f>
        <v>41368</v>
      </c>
      <c r="S6" s="78">
        <f>IF(AND(D6&gt;Q6,D6&lt;T6),D6,T6)</f>
        <v>41369</v>
      </c>
      <c r="T6" s="79">
        <f t="shared" si="5"/>
        <v>41369</v>
      </c>
      <c r="U6" s="80">
        <f t="shared" si="6"/>
        <v>41369</v>
      </c>
      <c r="V6" s="78">
        <f>IF(AND(C6&gt;U6,C6&lt;X6),C6,U6)</f>
        <v>41369</v>
      </c>
      <c r="W6" s="78">
        <f>IF(AND(D6&gt;U6,D6&lt;X6),D6,X6)</f>
        <v>41370</v>
      </c>
      <c r="X6" s="78">
        <f t="shared" si="7"/>
        <v>41370</v>
      </c>
      <c r="Y6" s="80">
        <f t="shared" si="8"/>
        <v>41370</v>
      </c>
      <c r="Z6" s="78">
        <f>IF(AND(C6&gt;Y6,C6&lt;AB6),C6,Y6)</f>
        <v>41370</v>
      </c>
      <c r="AA6" s="78">
        <f>IF(AND(D6&gt;Y6,D6&lt;AB6),D6,AB6)</f>
        <v>41371</v>
      </c>
      <c r="AB6" s="79">
        <f t="shared" si="9"/>
        <v>41371</v>
      </c>
      <c r="AC6" s="80">
        <f t="shared" si="10"/>
        <v>41371</v>
      </c>
      <c r="AD6" s="78">
        <f>IF(AND(C6&gt;AC6,C6&lt;AF6),C6,AC6)</f>
        <v>41371</v>
      </c>
      <c r="AE6" s="78">
        <f>IF(AND(D6&gt;AC6,D6&lt;AF6),D6,AF6)</f>
        <v>41372</v>
      </c>
      <c r="AF6" s="81">
        <f t="shared" si="11"/>
        <v>41372</v>
      </c>
    </row>
    <row r="7" spans="1:32" ht="15.75" thickBot="1">
      <c r="A7" s="26"/>
      <c r="B7" s="26" t="str">
        <f>IF('Feuille calcul'!B7=0,"",'Feuille calcul'!B7)</f>
        <v>xenon Diam 8</v>
      </c>
      <c r="C7" s="52">
        <f>IF('Feuille calcul'!H7=0,"",'Feuille calcul'!H7)</f>
        <v>41366.833333333336</v>
      </c>
      <c r="D7" s="53">
        <f>IF('Feuille calcul'!I7=0,"",'Feuille calcul'!I7)</f>
        <v>41369.148148148153</v>
      </c>
      <c r="E7" s="27">
        <f t="shared" si="12"/>
        <v>41365</v>
      </c>
      <c r="F7" s="88">
        <f>IF(AND(C7&gt;E7,C7&lt;H7),C7,E7)</f>
        <v>41365</v>
      </c>
      <c r="G7" s="88">
        <f>IF(AND(D7&gt;E7,D7&lt;H7),D7,H7)</f>
        <v>0</v>
      </c>
      <c r="H7" s="29">
        <f t="shared" si="13"/>
        <v>0</v>
      </c>
      <c r="I7" s="30">
        <f t="shared" si="0"/>
        <v>41366</v>
      </c>
      <c r="J7" s="88">
        <f>IF(AND(C7&gt;I7,C7&lt;L7),C7,I7)</f>
        <v>41366.833333333336</v>
      </c>
      <c r="K7" s="88">
        <f>IF(AND(D7&gt;I7,D7&lt;L7),D7,L7)</f>
        <v>41367</v>
      </c>
      <c r="L7" s="29">
        <f t="shared" si="1"/>
        <v>41367</v>
      </c>
      <c r="M7" s="30">
        <f t="shared" si="2"/>
        <v>41367</v>
      </c>
      <c r="N7" s="88">
        <f>IF(AND(C7&gt;M7,C7&lt;P7),C7,M7)</f>
        <v>41367</v>
      </c>
      <c r="O7" s="88">
        <f>IF(AND(D7&gt;M7,D7&lt;P7),D7,P7)</f>
        <v>41368</v>
      </c>
      <c r="P7" s="28">
        <f t="shared" si="3"/>
        <v>41368</v>
      </c>
      <c r="Q7" s="30">
        <f t="shared" si="4"/>
        <v>41368</v>
      </c>
      <c r="R7" s="88">
        <f>IF(AND(C7&gt;Q7,C7&lt;T7),C7,Q7)</f>
        <v>41368</v>
      </c>
      <c r="S7" s="88">
        <f>IF(AND(D7&gt;Q7,D7&lt;T7),D7,T7)</f>
        <v>41369</v>
      </c>
      <c r="T7" s="29">
        <f t="shared" si="5"/>
        <v>41369</v>
      </c>
      <c r="U7" s="30">
        <f t="shared" si="6"/>
        <v>41369</v>
      </c>
      <c r="V7" s="88">
        <f>IF(AND(C7&gt;U7,C7&lt;X7),C7,U7)</f>
        <v>41369</v>
      </c>
      <c r="W7" s="88">
        <f>IF(AND(D7&gt;U7,D7&lt;X7),D7,X7)</f>
        <v>41369.148148148153</v>
      </c>
      <c r="X7" s="28">
        <f t="shared" si="7"/>
        <v>41370</v>
      </c>
      <c r="Y7" s="30">
        <f t="shared" si="8"/>
        <v>41370</v>
      </c>
      <c r="Z7" s="88">
        <f>IF(AND(C7&gt;Y7,C7&lt;AB7),C7,Y7)</f>
        <v>41370</v>
      </c>
      <c r="AA7" s="88">
        <f>IF(AND(D7&gt;Y7,D7&lt;AB7),D7,AB7)</f>
        <v>41371</v>
      </c>
      <c r="AB7" s="29">
        <f t="shared" si="9"/>
        <v>41371</v>
      </c>
      <c r="AC7" s="30">
        <f t="shared" si="10"/>
        <v>41371</v>
      </c>
      <c r="AD7" s="88">
        <f>IF(AND(C7&gt;AC7,C7&lt;AF7),C7,AC7)</f>
        <v>41371</v>
      </c>
      <c r="AE7" s="88">
        <f>IF(AND(D7&gt;AC7,D7&lt;AF7),D7,AF7)</f>
        <v>41372</v>
      </c>
      <c r="AF7" s="31">
        <f t="shared" si="11"/>
        <v>41372</v>
      </c>
    </row>
    <row r="8" spans="1:32" s="49" customFormat="1">
      <c r="A8" s="56" t="str">
        <f>'Feuille calcul'!A8</f>
        <v>Presse 02</v>
      </c>
      <c r="B8" s="57"/>
      <c r="C8" s="65"/>
      <c r="D8" s="66"/>
      <c r="E8" s="60">
        <f t="shared" si="12"/>
        <v>41365</v>
      </c>
      <c r="F8" s="61"/>
      <c r="G8" s="61"/>
      <c r="H8" s="62">
        <f t="shared" si="13"/>
        <v>0</v>
      </c>
      <c r="I8" s="63">
        <f t="shared" si="0"/>
        <v>41366</v>
      </c>
      <c r="J8" s="61"/>
      <c r="K8" s="61"/>
      <c r="L8" s="62">
        <f t="shared" si="1"/>
        <v>41367</v>
      </c>
      <c r="M8" s="63">
        <f t="shared" si="2"/>
        <v>41367</v>
      </c>
      <c r="N8" s="61"/>
      <c r="O8" s="61"/>
      <c r="P8" s="61">
        <f t="shared" si="3"/>
        <v>41368</v>
      </c>
      <c r="Q8" s="63">
        <f t="shared" si="4"/>
        <v>41368</v>
      </c>
      <c r="R8" s="61"/>
      <c r="S8" s="61"/>
      <c r="T8" s="62">
        <f t="shared" si="5"/>
        <v>41369</v>
      </c>
      <c r="U8" s="63">
        <f t="shared" si="6"/>
        <v>41369</v>
      </c>
      <c r="V8" s="61"/>
      <c r="W8" s="61"/>
      <c r="X8" s="61">
        <f t="shared" si="7"/>
        <v>41370</v>
      </c>
      <c r="Y8" s="63">
        <f t="shared" si="8"/>
        <v>41370</v>
      </c>
      <c r="Z8" s="61"/>
      <c r="AA8" s="61"/>
      <c r="AB8" s="62">
        <f t="shared" si="9"/>
        <v>41371</v>
      </c>
      <c r="AC8" s="63">
        <f t="shared" si="10"/>
        <v>41371</v>
      </c>
      <c r="AD8" s="61"/>
      <c r="AE8" s="61"/>
      <c r="AF8" s="64">
        <f t="shared" si="11"/>
        <v>41372</v>
      </c>
    </row>
    <row r="9" spans="1:32">
      <c r="A9" s="20"/>
      <c r="B9" s="20" t="str">
        <f>IF('Feuille calcul'!B8=0,"",'Feuille calcul'!B8)</f>
        <v/>
      </c>
      <c r="C9" s="50" t="str">
        <f>IF('Feuille calcul'!H8=0,"",'Feuille calcul'!H8)</f>
        <v/>
      </c>
      <c r="D9" s="51" t="str">
        <f>IF('Feuille calcul'!I8=0,"",'Feuille calcul'!I8)</f>
        <v/>
      </c>
      <c r="E9" s="21">
        <f t="shared" si="12"/>
        <v>41365</v>
      </c>
      <c r="F9" s="22">
        <f>IF(AND(C9&gt;E9,C9&lt;H9),C9,E9)</f>
        <v>41365</v>
      </c>
      <c r="G9" s="22">
        <f>IF(AND(D9&gt;E9,D9&lt;H9),D9,H9)</f>
        <v>0</v>
      </c>
      <c r="H9" s="23">
        <f t="shared" si="13"/>
        <v>0</v>
      </c>
      <c r="I9" s="24">
        <f t="shared" si="0"/>
        <v>41366</v>
      </c>
      <c r="J9" s="22">
        <f>IF(AND(C9&gt;I9,C9&lt;L9),C9,I9)</f>
        <v>41366</v>
      </c>
      <c r="K9" s="22">
        <f>IF(AND(D9&gt;I9,D9&lt;L9),D9,L9)</f>
        <v>41367</v>
      </c>
      <c r="L9" s="23">
        <f t="shared" si="1"/>
        <v>41367</v>
      </c>
      <c r="M9" s="24">
        <f t="shared" si="2"/>
        <v>41367</v>
      </c>
      <c r="N9" s="22">
        <f>IF(AND(C9&gt;M9,C9&lt;P9),C9,M9)</f>
        <v>41367</v>
      </c>
      <c r="O9" s="22">
        <f>IF(AND(D9&gt;M9,D9&lt;P9),D9,P9)</f>
        <v>41368</v>
      </c>
      <c r="P9" s="22">
        <f t="shared" si="3"/>
        <v>41368</v>
      </c>
      <c r="Q9" s="24">
        <f t="shared" si="4"/>
        <v>41368</v>
      </c>
      <c r="R9" s="22">
        <f>IF(AND(C9&gt;Q9,C9&lt;T9),C9,Q9)</f>
        <v>41368</v>
      </c>
      <c r="S9" s="22">
        <f>IF(AND(D9&gt;Q9,D9&lt;T9),D9,T9)</f>
        <v>41369</v>
      </c>
      <c r="T9" s="23">
        <f t="shared" si="5"/>
        <v>41369</v>
      </c>
      <c r="U9" s="24">
        <f t="shared" si="6"/>
        <v>41369</v>
      </c>
      <c r="V9" s="22">
        <f>IF(AND(C9&gt;U9,C9&lt;X9),C9,U9)</f>
        <v>41369</v>
      </c>
      <c r="W9" s="22">
        <f>IF(AND(D9&gt;U9,D9&lt;X9),D9,X9)</f>
        <v>41370</v>
      </c>
      <c r="X9" s="22">
        <f t="shared" si="7"/>
        <v>41370</v>
      </c>
      <c r="Y9" s="24">
        <f t="shared" si="8"/>
        <v>41370</v>
      </c>
      <c r="Z9" s="22">
        <f>IF(AND(C9&gt;Y9,C9&lt;AB9),C9,Y9)</f>
        <v>41370</v>
      </c>
      <c r="AA9" s="22">
        <f>IF(AND(D9&gt;Y9,D9&lt;AB9),D9,AB9)</f>
        <v>41371</v>
      </c>
      <c r="AB9" s="23">
        <f t="shared" si="9"/>
        <v>41371</v>
      </c>
      <c r="AC9" s="24">
        <f t="shared" si="10"/>
        <v>41371</v>
      </c>
      <c r="AD9" s="22">
        <f>IF(AND(AA9&gt;AC9,AA9&lt;AF9),AA9,AC9)</f>
        <v>41371</v>
      </c>
      <c r="AE9" s="22">
        <f>IF(AND(D9&gt;AC9,D9&lt;AF9),D9,AF9)</f>
        <v>41372</v>
      </c>
      <c r="AF9" s="25">
        <f t="shared" si="11"/>
        <v>41372</v>
      </c>
    </row>
    <row r="10" spans="1:32" ht="15.75" thickBot="1">
      <c r="A10" s="26"/>
      <c r="B10" s="26" t="str">
        <f>IF('Feuille calcul'!B9=0,"",'Feuille calcul'!B9)</f>
        <v/>
      </c>
      <c r="C10" s="54" t="str">
        <f>IF('Feuille calcul'!H9=0,"",'Feuille calcul'!H9)</f>
        <v/>
      </c>
      <c r="D10" s="54" t="str">
        <f>IF('Feuille calcul'!I9=0,"",'Feuille calcul'!I9)</f>
        <v/>
      </c>
      <c r="E10" s="82">
        <f t="shared" si="12"/>
        <v>41365</v>
      </c>
      <c r="F10" s="83">
        <f>IF(AND(C10&gt;E10,C10&lt;H10),C10,E10)</f>
        <v>41365</v>
      </c>
      <c r="G10" s="83">
        <f>IF(AND(D10&gt;E10,D10&lt;H10),D10,H10)</f>
        <v>0</v>
      </c>
      <c r="H10" s="84">
        <f t="shared" si="13"/>
        <v>0</v>
      </c>
      <c r="I10" s="85">
        <f t="shared" si="0"/>
        <v>41366</v>
      </c>
      <c r="J10" s="83">
        <f>IF(AND(C10&gt;I10,C10&lt;L10),C10,I10)</f>
        <v>41366</v>
      </c>
      <c r="K10" s="83">
        <f>IF(AND(D10&gt;I10,D10&lt;L10),D10,L10)</f>
        <v>41367</v>
      </c>
      <c r="L10" s="84">
        <f t="shared" si="1"/>
        <v>41367</v>
      </c>
      <c r="M10" s="85">
        <f t="shared" si="2"/>
        <v>41367</v>
      </c>
      <c r="N10" s="83">
        <f>IF(AND(C10&gt;M10,C10&lt;P10),C10,M10)</f>
        <v>41367</v>
      </c>
      <c r="O10" s="83">
        <f>IF(AND(D10&gt;M10,D10&lt;P10),D10,P10)</f>
        <v>41368</v>
      </c>
      <c r="P10" s="86">
        <f t="shared" si="3"/>
        <v>41368</v>
      </c>
      <c r="Q10" s="85">
        <f t="shared" si="4"/>
        <v>41368</v>
      </c>
      <c r="R10" s="83">
        <f>IF(AND(C10&gt;Q10,C10&lt;T10),C10,Q10)</f>
        <v>41368</v>
      </c>
      <c r="S10" s="83">
        <f>IF(AND(D10&gt;Q10,D10&lt;T10),D10,T10)</f>
        <v>41369</v>
      </c>
      <c r="T10" s="84">
        <f t="shared" si="5"/>
        <v>41369</v>
      </c>
      <c r="U10" s="85">
        <f t="shared" si="6"/>
        <v>41369</v>
      </c>
      <c r="V10" s="83">
        <f>IF(AND(C10&gt;U10,C10&lt;X10),C10,U10)</f>
        <v>41369</v>
      </c>
      <c r="W10" s="83">
        <f>IF(AND(D10&gt;U10,D10&lt;X10),D10,X10)</f>
        <v>41370</v>
      </c>
      <c r="X10" s="86">
        <f t="shared" si="7"/>
        <v>41370</v>
      </c>
      <c r="Y10" s="85">
        <f t="shared" si="8"/>
        <v>41370</v>
      </c>
      <c r="Z10" s="83">
        <f>IF(AND(C10&gt;Y10,C10&lt;AB10),C10,Y10)</f>
        <v>41370</v>
      </c>
      <c r="AA10" s="83">
        <f>IF(AND(D10&gt;Y10,D10&lt;AB10),D10,AB10)</f>
        <v>41371</v>
      </c>
      <c r="AB10" s="84">
        <f t="shared" si="9"/>
        <v>41371</v>
      </c>
      <c r="AC10" s="85">
        <f t="shared" si="10"/>
        <v>41371</v>
      </c>
      <c r="AD10" s="83">
        <f>IF(AND(C10&gt;AC10,C10&lt;AF10),C10,AC10)</f>
        <v>41371</v>
      </c>
      <c r="AE10" s="83">
        <f>IF(AND(D10&gt;AC10,D10&lt;AF10),D10,AF10)</f>
        <v>41372</v>
      </c>
      <c r="AF10" s="87">
        <f t="shared" si="11"/>
        <v>41372</v>
      </c>
    </row>
    <row r="11" spans="1:32" s="49" customFormat="1">
      <c r="A11" s="56" t="str">
        <f>'Feuille calcul'!A10</f>
        <v>Presse 03</v>
      </c>
      <c r="B11" s="56"/>
      <c r="C11" s="58"/>
      <c r="D11" s="59"/>
      <c r="E11" s="60">
        <f t="shared" ref="E11:E15" si="14">E10</f>
        <v>41365</v>
      </c>
      <c r="F11" s="61"/>
      <c r="G11" s="61"/>
      <c r="H11" s="62">
        <f t="shared" ref="H11:H15" si="15">H10</f>
        <v>0</v>
      </c>
      <c r="I11" s="63">
        <f t="shared" ref="I11:I15" si="16">I10</f>
        <v>41366</v>
      </c>
      <c r="J11" s="61"/>
      <c r="K11" s="61"/>
      <c r="L11" s="62">
        <f t="shared" ref="L11:L15" si="17">L10</f>
        <v>41367</v>
      </c>
      <c r="M11" s="63">
        <f t="shared" ref="M11:M15" si="18">M10</f>
        <v>41367</v>
      </c>
      <c r="N11" s="61"/>
      <c r="O11" s="61"/>
      <c r="P11" s="61">
        <f t="shared" ref="P11:P15" si="19">P10</f>
        <v>41368</v>
      </c>
      <c r="Q11" s="63">
        <f t="shared" ref="Q11:Q15" si="20">Q10</f>
        <v>41368</v>
      </c>
      <c r="R11" s="61"/>
      <c r="S11" s="61"/>
      <c r="T11" s="62">
        <f t="shared" ref="T11:T15" si="21">T10</f>
        <v>41369</v>
      </c>
      <c r="U11" s="63">
        <f t="shared" ref="U11:U15" si="22">U10</f>
        <v>41369</v>
      </c>
      <c r="V11" s="61"/>
      <c r="W11" s="61"/>
      <c r="X11" s="61">
        <f t="shared" ref="X11:X15" si="23">X10</f>
        <v>41370</v>
      </c>
      <c r="Y11" s="63">
        <f t="shared" ref="Y11:Y15" si="24">Y10</f>
        <v>41370</v>
      </c>
      <c r="Z11" s="61"/>
      <c r="AA11" s="61"/>
      <c r="AB11" s="62">
        <f t="shared" ref="AB11:AB15" si="25">AB10</f>
        <v>41371</v>
      </c>
      <c r="AC11" s="63">
        <f t="shared" ref="AC11:AC15" si="26">AC10</f>
        <v>41371</v>
      </c>
      <c r="AD11" s="61"/>
      <c r="AE11" s="61"/>
      <c r="AF11" s="64">
        <f t="shared" ref="AF11:AF15" si="27">AF10</f>
        <v>41372</v>
      </c>
    </row>
    <row r="12" spans="1:32">
      <c r="A12" s="20"/>
      <c r="B12" s="20" t="str">
        <f>IF('Feuille calcul'!B10=0,"",'Feuille calcul'!B10)</f>
        <v>Plaque grigi</v>
      </c>
      <c r="C12" s="55">
        <f>IF('Feuille calcul'!H10=0,"",'Feuille calcul'!H10)</f>
        <v>41365.75</v>
      </c>
      <c r="D12" s="55">
        <f>IF('Feuille calcul'!I10=0,"",'Feuille calcul'!I10)</f>
        <v>41365.923611111109</v>
      </c>
      <c r="E12" s="21">
        <f t="shared" si="14"/>
        <v>41365</v>
      </c>
      <c r="F12" s="22">
        <f>IF(AND(C12&gt;E12,C12&lt;H12),C12,E12)</f>
        <v>41365</v>
      </c>
      <c r="G12" s="22">
        <f>IF(AND(D12&gt;E12,D12&lt;H12),D12,H12)</f>
        <v>0</v>
      </c>
      <c r="H12" s="23">
        <f>H11</f>
        <v>0</v>
      </c>
      <c r="I12" s="24">
        <f t="shared" si="16"/>
        <v>41366</v>
      </c>
      <c r="J12" s="22">
        <f>IF(AND(C12&gt;I12,C12&lt;L12),C12,I12)</f>
        <v>41366</v>
      </c>
      <c r="K12" s="22">
        <f>IF(AND(D12&gt;I12,D12&lt;L12),D12,L12)</f>
        <v>41367</v>
      </c>
      <c r="L12" s="23">
        <f t="shared" si="17"/>
        <v>41367</v>
      </c>
      <c r="M12" s="24">
        <f t="shared" si="18"/>
        <v>41367</v>
      </c>
      <c r="N12" s="22">
        <f>IF(AND(C12&gt;M12,C12&lt;P12),C12,M12)</f>
        <v>41367</v>
      </c>
      <c r="O12" s="22">
        <f>IF(AND(D12&gt;M12,D12&lt;P12),D12,P12)</f>
        <v>41368</v>
      </c>
      <c r="P12" s="22">
        <f t="shared" si="19"/>
        <v>41368</v>
      </c>
      <c r="Q12" s="24">
        <f t="shared" si="20"/>
        <v>41368</v>
      </c>
      <c r="R12" s="22">
        <f>IF(AND(C12&gt;Q12,C12&lt;T12),C12,Q12)</f>
        <v>41368</v>
      </c>
      <c r="S12" s="22">
        <f>IF(AND(D12&gt;Q12,D12&lt;T12),D12,T12)</f>
        <v>41369</v>
      </c>
      <c r="T12" s="23">
        <f t="shared" si="21"/>
        <v>41369</v>
      </c>
      <c r="U12" s="24">
        <f t="shared" si="22"/>
        <v>41369</v>
      </c>
      <c r="V12" s="22">
        <f>IF(AND(C12&gt;U12,C12&lt;X12),C12,U12)</f>
        <v>41369</v>
      </c>
      <c r="W12" s="22">
        <f>IF(AND(D12&gt;U12,D12&lt;X12),D12,X12)</f>
        <v>41370</v>
      </c>
      <c r="X12" s="22">
        <f t="shared" si="23"/>
        <v>41370</v>
      </c>
      <c r="Y12" s="24">
        <f t="shared" si="24"/>
        <v>41370</v>
      </c>
      <c r="Z12" s="22">
        <f>IF(AND(C12&gt;Y12,C12&lt;AB12),C12,Y12)</f>
        <v>41370</v>
      </c>
      <c r="AA12" s="22">
        <f>IF(AND(D12&gt;Y12,D12&lt;AB12),D12,AB12)</f>
        <v>41371</v>
      </c>
      <c r="AB12" s="23">
        <f t="shared" si="25"/>
        <v>41371</v>
      </c>
      <c r="AC12" s="24">
        <f t="shared" si="26"/>
        <v>41371</v>
      </c>
      <c r="AD12" s="22">
        <f>IF(AND(AA12&gt;AC12,AA12&lt;AF12),AA12,AC12)</f>
        <v>41371</v>
      </c>
      <c r="AE12" s="22">
        <f>IF(AND(D12&gt;AC12,D12&lt;AF12),D12,AF12)</f>
        <v>41372</v>
      </c>
      <c r="AF12" s="25">
        <f t="shared" si="27"/>
        <v>41372</v>
      </c>
    </row>
    <row r="13" spans="1:32" ht="15.75" thickBot="1">
      <c r="A13" s="26"/>
      <c r="B13" s="26" t="str">
        <f>IF('Feuille calcul'!B11=0,"",'Feuille calcul'!B11)</f>
        <v>Couvercle BEABA</v>
      </c>
      <c r="C13" s="52">
        <f>IF('Feuille calcul'!H11=0,"",'Feuille calcul'!H11)</f>
        <v>41366.833333333336</v>
      </c>
      <c r="D13" s="53">
        <f>IF('Feuille calcul'!I11=0,"",'Feuille calcul'!I11)</f>
        <v>41367.319444444445</v>
      </c>
      <c r="E13" s="27">
        <f t="shared" si="14"/>
        <v>41365</v>
      </c>
      <c r="F13" s="86">
        <f>IF(AND(C13&gt;E13,C13&lt;H13),C13,E13)</f>
        <v>41365</v>
      </c>
      <c r="G13" s="86">
        <f>IF(AND(D13&gt;E13,D13&lt;H13),D13,H13)</f>
        <v>0</v>
      </c>
      <c r="H13" s="29">
        <f t="shared" si="15"/>
        <v>0</v>
      </c>
      <c r="I13" s="30">
        <f t="shared" si="16"/>
        <v>41366</v>
      </c>
      <c r="J13" s="86">
        <f>IF(AND(C13&gt;I13,C13&lt;L13),C13,I13)</f>
        <v>41366.833333333336</v>
      </c>
      <c r="K13" s="86">
        <f>IF(AND(D13&gt;I13,D13&lt;L13),D13,L13)</f>
        <v>41367</v>
      </c>
      <c r="L13" s="29">
        <f t="shared" si="17"/>
        <v>41367</v>
      </c>
      <c r="M13" s="30">
        <f t="shared" si="18"/>
        <v>41367</v>
      </c>
      <c r="N13" s="86">
        <f>IF(AND(C13&gt;M13,C13&lt;P13),C13,M13)</f>
        <v>41367</v>
      </c>
      <c r="O13" s="86">
        <f>IF(AND(D13&gt;M13,D13&lt;P13),D13,P13)</f>
        <v>41367.319444444445</v>
      </c>
      <c r="P13" s="28">
        <f t="shared" si="19"/>
        <v>41368</v>
      </c>
      <c r="Q13" s="30">
        <f t="shared" si="20"/>
        <v>41368</v>
      </c>
      <c r="R13" s="86">
        <f>IF(AND(C13&gt;Q13,C13&lt;T13),C13,Q13)</f>
        <v>41368</v>
      </c>
      <c r="S13" s="86">
        <f>IF(AND(D13&gt;Q13,D13&lt;T13),D13,T13)</f>
        <v>41369</v>
      </c>
      <c r="T13" s="29">
        <f t="shared" si="21"/>
        <v>41369</v>
      </c>
      <c r="U13" s="30">
        <f t="shared" si="22"/>
        <v>41369</v>
      </c>
      <c r="V13" s="86">
        <f>IF(AND(C13&gt;U13,C13&lt;X13),C13,U13)</f>
        <v>41369</v>
      </c>
      <c r="W13" s="86">
        <f>IF(AND(D13&gt;U13,D13&lt;X13),D13,X13)</f>
        <v>41370</v>
      </c>
      <c r="X13" s="28">
        <f t="shared" si="23"/>
        <v>41370</v>
      </c>
      <c r="Y13" s="30">
        <f t="shared" si="24"/>
        <v>41370</v>
      </c>
      <c r="Z13" s="86">
        <f>IF(AND(C13&gt;Y13,C13&lt;AB13),C13,Y13)</f>
        <v>41370</v>
      </c>
      <c r="AA13" s="86">
        <f>IF(AND(D13&gt;Y13,D13&lt;AB13),D13,AB13)</f>
        <v>41371</v>
      </c>
      <c r="AB13" s="29">
        <f t="shared" si="25"/>
        <v>41371</v>
      </c>
      <c r="AC13" s="30">
        <f t="shared" si="26"/>
        <v>41371</v>
      </c>
      <c r="AD13" s="86">
        <f>IF(AND(C13&gt;AC13,C13&lt;AF13),C13,AC13)</f>
        <v>41371</v>
      </c>
      <c r="AE13" s="86">
        <f>IF(AND(D13&gt;AC13,D13&lt;AF13),D13,AF13)</f>
        <v>41372</v>
      </c>
      <c r="AF13" s="31">
        <f t="shared" si="27"/>
        <v>41372</v>
      </c>
    </row>
    <row r="14" spans="1:32" s="49" customFormat="1">
      <c r="A14" s="56" t="str">
        <f>'Feuille calcul'!A14</f>
        <v>Presse 05</v>
      </c>
      <c r="B14" s="56"/>
      <c r="C14" s="58"/>
      <c r="D14" s="59"/>
      <c r="E14" s="60">
        <f t="shared" si="14"/>
        <v>41365</v>
      </c>
      <c r="F14" s="61"/>
      <c r="G14" s="61"/>
      <c r="H14" s="62">
        <f t="shared" si="15"/>
        <v>0</v>
      </c>
      <c r="I14" s="63">
        <f t="shared" si="16"/>
        <v>41366</v>
      </c>
      <c r="J14" s="61"/>
      <c r="K14" s="61"/>
      <c r="L14" s="62">
        <f t="shared" si="17"/>
        <v>41367</v>
      </c>
      <c r="M14" s="63">
        <f t="shared" si="18"/>
        <v>41367</v>
      </c>
      <c r="N14" s="61"/>
      <c r="O14" s="61"/>
      <c r="P14" s="61">
        <f t="shared" si="19"/>
        <v>41368</v>
      </c>
      <c r="Q14" s="63">
        <f t="shared" si="20"/>
        <v>41368</v>
      </c>
      <c r="R14" s="61"/>
      <c r="S14" s="61"/>
      <c r="T14" s="62">
        <f t="shared" si="21"/>
        <v>41369</v>
      </c>
      <c r="U14" s="63">
        <f t="shared" si="22"/>
        <v>41369</v>
      </c>
      <c r="V14" s="61"/>
      <c r="W14" s="61"/>
      <c r="X14" s="61">
        <f t="shared" si="23"/>
        <v>41370</v>
      </c>
      <c r="Y14" s="63">
        <f t="shared" si="24"/>
        <v>41370</v>
      </c>
      <c r="Z14" s="61"/>
      <c r="AA14" s="61"/>
      <c r="AB14" s="62">
        <f t="shared" si="25"/>
        <v>41371</v>
      </c>
      <c r="AC14" s="63">
        <f t="shared" si="26"/>
        <v>41371</v>
      </c>
      <c r="AD14" s="61"/>
      <c r="AE14" s="61"/>
      <c r="AF14" s="64">
        <f t="shared" si="27"/>
        <v>41372</v>
      </c>
    </row>
    <row r="15" spans="1:32" s="7" customFormat="1" ht="15.75" thickBot="1">
      <c r="A15" s="20"/>
      <c r="B15" s="20" t="str">
        <f>IF('Feuille calcul'!B14=0,"",'Feuille calcul'!B14)</f>
        <v>Embout G.M NEO</v>
      </c>
      <c r="C15" s="55">
        <f>IF('Feuille calcul'!H14=0,"",'Feuille calcul'!H14)</f>
        <v>41366.833333333336</v>
      </c>
      <c r="D15" s="55">
        <f>IF('Feuille calcul'!I14=0,"",'Feuille calcul'!I14)</f>
        <v>41370.016203703708</v>
      </c>
      <c r="E15" s="27">
        <f t="shared" si="14"/>
        <v>41365</v>
      </c>
      <c r="F15" s="86">
        <f>IF(AND(C15&gt;E15,C15&lt;H15),C15,E15)</f>
        <v>41365</v>
      </c>
      <c r="G15" s="86">
        <f>IF(AND(D15&gt;E15,D15&lt;H15),D15,H15)</f>
        <v>0</v>
      </c>
      <c r="H15" s="29">
        <f t="shared" si="15"/>
        <v>0</v>
      </c>
      <c r="I15" s="30">
        <f t="shared" si="16"/>
        <v>41366</v>
      </c>
      <c r="J15" s="86">
        <f>IF(AND(C15&gt;I15,C15&lt;L15),C15,I15)</f>
        <v>41366.833333333336</v>
      </c>
      <c r="K15" s="86">
        <f>IF(AND(D15&gt;I15,D15&lt;L15),D15,L15)</f>
        <v>41367</v>
      </c>
      <c r="L15" s="29">
        <f t="shared" si="17"/>
        <v>41367</v>
      </c>
      <c r="M15" s="30">
        <f t="shared" si="18"/>
        <v>41367</v>
      </c>
      <c r="N15" s="86">
        <f>IF(AND(D15&gt;M15,D15&lt;P15),D15,M15)</f>
        <v>41367</v>
      </c>
      <c r="O15" s="86">
        <f>IF(AND(D15&gt;M15,D15&lt;P15),D15,P15)</f>
        <v>41368</v>
      </c>
      <c r="P15" s="28">
        <f t="shared" si="19"/>
        <v>41368</v>
      </c>
      <c r="Q15" s="30">
        <f t="shared" si="20"/>
        <v>41368</v>
      </c>
      <c r="R15" s="86">
        <f>IF(AND(C15&gt;Q15,C15&lt;T15),C15,Q15)</f>
        <v>41368</v>
      </c>
      <c r="S15" s="86">
        <f>IF(AND(D15&gt;Q15,D15&lt;T15),D15,T15)</f>
        <v>41369</v>
      </c>
      <c r="T15" s="29">
        <f t="shared" si="21"/>
        <v>41369</v>
      </c>
      <c r="U15" s="30">
        <f t="shared" si="22"/>
        <v>41369</v>
      </c>
      <c r="V15" s="86">
        <f>IF(AND(C15&gt;U15,C15&lt;X15),C15,U15)</f>
        <v>41369</v>
      </c>
      <c r="W15" s="86">
        <f>IF(AND(D15&gt;U15,D15&lt;X15),D15,X15)</f>
        <v>41370</v>
      </c>
      <c r="X15" s="28">
        <f t="shared" si="23"/>
        <v>41370</v>
      </c>
      <c r="Y15" s="30">
        <f t="shared" si="24"/>
        <v>41370</v>
      </c>
      <c r="Z15" s="86">
        <f>IF(AND(C15&gt;Y15,C15&lt;AB15),C15,Y15)</f>
        <v>41370</v>
      </c>
      <c r="AA15" s="86">
        <f>IF(AND(D15&gt;Y15,D15&lt;AB15),D15,AB15)</f>
        <v>41370.016203703708</v>
      </c>
      <c r="AB15" s="29">
        <f t="shared" si="25"/>
        <v>41371</v>
      </c>
      <c r="AC15" s="30">
        <f t="shared" si="26"/>
        <v>41371</v>
      </c>
      <c r="AD15" s="86">
        <f>IF(AND(C15&gt;AC15,C15&lt;AF15),C15,AC15)</f>
        <v>41371</v>
      </c>
      <c r="AE15" s="86">
        <f>IF(AND(D15&gt;AC15,D15&lt;AF15),D15,AF15)</f>
        <v>41372</v>
      </c>
      <c r="AF15" s="31">
        <f t="shared" si="27"/>
        <v>41372</v>
      </c>
    </row>
    <row r="16" spans="1:32">
      <c r="C16" s="74"/>
      <c r="D16" s="5"/>
      <c r="E16" s="18">
        <f t="shared" si="12"/>
        <v>41365</v>
      </c>
      <c r="F16" s="11"/>
      <c r="G16" s="11"/>
      <c r="H16" s="12">
        <f t="shared" si="13"/>
        <v>0</v>
      </c>
      <c r="I16" s="10">
        <f t="shared" si="0"/>
        <v>41366</v>
      </c>
      <c r="J16" s="11"/>
      <c r="K16" s="11"/>
      <c r="L16" s="12">
        <f t="shared" si="1"/>
        <v>41367</v>
      </c>
      <c r="M16" s="10">
        <f t="shared" si="2"/>
        <v>41367</v>
      </c>
      <c r="N16" s="11"/>
      <c r="O16" s="11"/>
      <c r="P16" s="11">
        <f t="shared" si="3"/>
        <v>41368</v>
      </c>
      <c r="Q16" s="10">
        <f t="shared" si="4"/>
        <v>41368</v>
      </c>
      <c r="R16" s="11"/>
      <c r="S16" s="11"/>
      <c r="T16" s="12">
        <f t="shared" si="5"/>
        <v>41369</v>
      </c>
      <c r="U16" s="10">
        <f t="shared" si="6"/>
        <v>41369</v>
      </c>
      <c r="V16" s="11"/>
      <c r="W16" s="11"/>
      <c r="X16" s="11">
        <f t="shared" si="7"/>
        <v>41370</v>
      </c>
      <c r="Y16" s="10">
        <f t="shared" si="8"/>
        <v>41370</v>
      </c>
      <c r="Z16" s="11"/>
      <c r="AA16" s="11"/>
      <c r="AB16" s="12">
        <f t="shared" si="9"/>
        <v>41371</v>
      </c>
      <c r="AC16" s="10">
        <f t="shared" si="10"/>
        <v>41371</v>
      </c>
      <c r="AD16" s="11"/>
      <c r="AE16" s="11"/>
      <c r="AF16" s="16">
        <f t="shared" si="11"/>
        <v>41372</v>
      </c>
    </row>
    <row r="17" spans="2:32">
      <c r="C17" s="4"/>
      <c r="D17" s="5"/>
      <c r="E17" s="18">
        <f t="shared" si="12"/>
        <v>41365</v>
      </c>
      <c r="F17" s="11"/>
      <c r="G17" s="11"/>
      <c r="H17" s="12">
        <f t="shared" si="13"/>
        <v>0</v>
      </c>
      <c r="I17" s="10">
        <f t="shared" si="0"/>
        <v>41366</v>
      </c>
      <c r="J17" s="11"/>
      <c r="K17" s="11"/>
      <c r="L17" s="12">
        <f t="shared" si="1"/>
        <v>41367</v>
      </c>
      <c r="M17" s="10">
        <f t="shared" si="2"/>
        <v>41367</v>
      </c>
      <c r="N17" s="11"/>
      <c r="O17" s="11"/>
      <c r="P17" s="11">
        <f t="shared" si="3"/>
        <v>41368</v>
      </c>
      <c r="Q17" s="10">
        <f t="shared" si="4"/>
        <v>41368</v>
      </c>
      <c r="R17" s="11"/>
      <c r="S17" s="11"/>
      <c r="T17" s="12">
        <f t="shared" si="5"/>
        <v>41369</v>
      </c>
      <c r="U17" s="10">
        <f t="shared" si="6"/>
        <v>41369</v>
      </c>
      <c r="V17" s="11"/>
      <c r="W17" s="11"/>
      <c r="X17" s="11">
        <f t="shared" si="7"/>
        <v>41370</v>
      </c>
      <c r="Y17" s="10">
        <f t="shared" si="8"/>
        <v>41370</v>
      </c>
      <c r="Z17" s="11"/>
      <c r="AA17" s="11"/>
      <c r="AB17" s="12">
        <f t="shared" si="9"/>
        <v>41371</v>
      </c>
      <c r="AC17" s="10">
        <f t="shared" si="10"/>
        <v>41371</v>
      </c>
      <c r="AD17" s="11"/>
      <c r="AE17" s="11"/>
      <c r="AF17" s="16">
        <f t="shared" si="11"/>
        <v>41372</v>
      </c>
    </row>
    <row r="18" spans="2:32">
      <c r="C18" s="75"/>
      <c r="D18" s="76"/>
      <c r="E18" s="18">
        <f t="shared" si="12"/>
        <v>41365</v>
      </c>
      <c r="F18" s="11"/>
      <c r="G18" s="11"/>
      <c r="H18" s="12">
        <f t="shared" si="13"/>
        <v>0</v>
      </c>
      <c r="I18" s="10">
        <f t="shared" si="0"/>
        <v>41366</v>
      </c>
      <c r="J18" s="11"/>
      <c r="K18" s="11"/>
      <c r="L18" s="12">
        <f t="shared" si="1"/>
        <v>41367</v>
      </c>
      <c r="M18" s="10">
        <f t="shared" si="2"/>
        <v>41367</v>
      </c>
      <c r="N18" s="11"/>
      <c r="O18" s="11"/>
      <c r="P18" s="11">
        <f t="shared" si="3"/>
        <v>41368</v>
      </c>
      <c r="Q18" s="10">
        <f t="shared" si="4"/>
        <v>41368</v>
      </c>
      <c r="R18" s="11"/>
      <c r="S18" s="11"/>
      <c r="T18" s="12">
        <f t="shared" si="5"/>
        <v>41369</v>
      </c>
      <c r="U18" s="10">
        <f t="shared" si="6"/>
        <v>41369</v>
      </c>
      <c r="V18" s="11"/>
      <c r="W18" s="11"/>
      <c r="X18" s="11">
        <f t="shared" si="7"/>
        <v>41370</v>
      </c>
      <c r="Y18" s="10">
        <f t="shared" si="8"/>
        <v>41370</v>
      </c>
      <c r="Z18" s="11"/>
      <c r="AA18" s="11"/>
      <c r="AB18" s="12">
        <f t="shared" si="9"/>
        <v>41371</v>
      </c>
      <c r="AC18" s="10">
        <f t="shared" si="10"/>
        <v>41371</v>
      </c>
      <c r="AD18" s="11"/>
      <c r="AE18" s="11"/>
      <c r="AF18" s="16">
        <f t="shared" si="11"/>
        <v>41372</v>
      </c>
    </row>
    <row r="19" spans="2:32">
      <c r="C19" s="4"/>
      <c r="D19" s="4"/>
      <c r="E19" s="18">
        <f t="shared" si="12"/>
        <v>41365</v>
      </c>
      <c r="F19" s="11"/>
      <c r="G19" s="11"/>
      <c r="H19" s="12">
        <f t="shared" si="13"/>
        <v>0</v>
      </c>
      <c r="I19" s="10">
        <f t="shared" si="0"/>
        <v>41366</v>
      </c>
      <c r="J19" s="11"/>
      <c r="K19" s="11"/>
      <c r="L19" s="12">
        <f t="shared" si="1"/>
        <v>41367</v>
      </c>
      <c r="M19" s="10">
        <f t="shared" si="2"/>
        <v>41367</v>
      </c>
      <c r="N19" s="11"/>
      <c r="O19" s="11"/>
      <c r="P19" s="11">
        <f t="shared" si="3"/>
        <v>41368</v>
      </c>
      <c r="Q19" s="10">
        <f t="shared" si="4"/>
        <v>41368</v>
      </c>
      <c r="R19" s="11"/>
      <c r="S19" s="11"/>
      <c r="T19" s="12">
        <f t="shared" si="5"/>
        <v>41369</v>
      </c>
      <c r="U19" s="10">
        <f t="shared" si="6"/>
        <v>41369</v>
      </c>
      <c r="V19" s="11"/>
      <c r="W19" s="11"/>
      <c r="X19" s="11">
        <f t="shared" si="7"/>
        <v>41370</v>
      </c>
      <c r="Y19" s="10">
        <f t="shared" si="8"/>
        <v>41370</v>
      </c>
      <c r="Z19" s="11"/>
      <c r="AA19" s="11"/>
      <c r="AB19" s="12">
        <f t="shared" si="9"/>
        <v>41371</v>
      </c>
      <c r="AC19" s="10">
        <f t="shared" si="10"/>
        <v>41371</v>
      </c>
      <c r="AD19" s="11"/>
      <c r="AE19" s="11"/>
      <c r="AF19" s="16">
        <f t="shared" si="11"/>
        <v>41372</v>
      </c>
    </row>
    <row r="20" spans="2:32">
      <c r="E20" s="18">
        <f t="shared" si="12"/>
        <v>41365</v>
      </c>
      <c r="F20" s="11"/>
      <c r="G20" s="11"/>
      <c r="H20" s="12">
        <f t="shared" si="13"/>
        <v>0</v>
      </c>
      <c r="I20" s="10">
        <f t="shared" si="0"/>
        <v>41366</v>
      </c>
      <c r="J20" s="11"/>
      <c r="K20" s="11"/>
      <c r="L20" s="12">
        <f t="shared" si="1"/>
        <v>41367</v>
      </c>
      <c r="M20" s="10">
        <f t="shared" si="2"/>
        <v>41367</v>
      </c>
      <c r="N20" s="11"/>
      <c r="O20" s="11"/>
      <c r="P20" s="11">
        <f t="shared" si="3"/>
        <v>41368</v>
      </c>
      <c r="Q20" s="10">
        <f t="shared" si="4"/>
        <v>41368</v>
      </c>
      <c r="R20" s="11"/>
      <c r="S20" s="11"/>
      <c r="T20" s="12">
        <f t="shared" si="5"/>
        <v>41369</v>
      </c>
      <c r="U20" s="10">
        <f t="shared" si="6"/>
        <v>41369</v>
      </c>
      <c r="V20" s="11"/>
      <c r="W20" s="11"/>
      <c r="X20" s="11">
        <f t="shared" si="7"/>
        <v>41370</v>
      </c>
      <c r="Y20" s="10">
        <f t="shared" si="8"/>
        <v>41370</v>
      </c>
      <c r="Z20" s="11"/>
      <c r="AA20" s="11"/>
      <c r="AB20" s="12">
        <f t="shared" si="9"/>
        <v>41371</v>
      </c>
      <c r="AC20" s="10">
        <f t="shared" si="10"/>
        <v>41371</v>
      </c>
      <c r="AD20" s="11"/>
      <c r="AE20" s="11"/>
      <c r="AF20" s="16">
        <f t="shared" si="11"/>
        <v>41372</v>
      </c>
    </row>
    <row r="21" spans="2:32">
      <c r="E21" s="18">
        <f t="shared" si="12"/>
        <v>41365</v>
      </c>
      <c r="F21" s="11"/>
      <c r="G21" s="11"/>
      <c r="H21" s="12">
        <f t="shared" si="13"/>
        <v>0</v>
      </c>
      <c r="I21" s="10">
        <f t="shared" si="0"/>
        <v>41366</v>
      </c>
      <c r="J21" s="11"/>
      <c r="K21" s="11"/>
      <c r="L21" s="12">
        <f t="shared" si="1"/>
        <v>41367</v>
      </c>
      <c r="M21" s="10">
        <f t="shared" si="2"/>
        <v>41367</v>
      </c>
      <c r="N21" s="11"/>
      <c r="O21" s="11"/>
      <c r="P21" s="11">
        <f t="shared" si="3"/>
        <v>41368</v>
      </c>
      <c r="Q21" s="10">
        <f t="shared" si="4"/>
        <v>41368</v>
      </c>
      <c r="R21" s="11"/>
      <c r="S21" s="11"/>
      <c r="T21" s="12">
        <f t="shared" si="5"/>
        <v>41369</v>
      </c>
      <c r="U21" s="10">
        <f t="shared" si="6"/>
        <v>41369</v>
      </c>
      <c r="V21" s="11"/>
      <c r="W21" s="11"/>
      <c r="X21" s="11">
        <f t="shared" si="7"/>
        <v>41370</v>
      </c>
      <c r="Y21" s="10">
        <f t="shared" si="8"/>
        <v>41370</v>
      </c>
      <c r="Z21" s="11"/>
      <c r="AA21" s="11"/>
      <c r="AB21" s="12">
        <f t="shared" si="9"/>
        <v>41371</v>
      </c>
      <c r="AC21" s="10">
        <f t="shared" si="10"/>
        <v>41371</v>
      </c>
      <c r="AD21" s="11"/>
      <c r="AE21" s="11"/>
      <c r="AF21" s="16">
        <f t="shared" si="11"/>
        <v>41372</v>
      </c>
    </row>
    <row r="22" spans="2:32">
      <c r="B22" t="str">
        <f>IF('Feuille calcul'!B21=0,"",'Feuille calcul'!B21)</f>
        <v/>
      </c>
      <c r="E22" s="18">
        <f t="shared" si="12"/>
        <v>41365</v>
      </c>
      <c r="F22" s="11"/>
      <c r="G22" s="11"/>
      <c r="H22" s="12">
        <f t="shared" si="13"/>
        <v>0</v>
      </c>
      <c r="I22" s="10">
        <f t="shared" si="0"/>
        <v>41366</v>
      </c>
      <c r="J22" s="11"/>
      <c r="K22" s="11"/>
      <c r="L22" s="12">
        <f t="shared" si="1"/>
        <v>41367</v>
      </c>
      <c r="M22" s="10">
        <f t="shared" si="2"/>
        <v>41367</v>
      </c>
      <c r="N22" s="11"/>
      <c r="O22" s="11"/>
      <c r="P22" s="11">
        <f t="shared" si="3"/>
        <v>41368</v>
      </c>
      <c r="Q22" s="10">
        <f t="shared" si="4"/>
        <v>41368</v>
      </c>
      <c r="R22" s="11"/>
      <c r="S22" s="11"/>
      <c r="T22" s="12">
        <f t="shared" si="5"/>
        <v>41369</v>
      </c>
      <c r="U22" s="10">
        <f t="shared" si="6"/>
        <v>41369</v>
      </c>
      <c r="V22" s="11"/>
      <c r="W22" s="11"/>
      <c r="X22" s="11">
        <f t="shared" si="7"/>
        <v>41370</v>
      </c>
      <c r="Y22" s="10">
        <f t="shared" si="8"/>
        <v>41370</v>
      </c>
      <c r="Z22" s="11"/>
      <c r="AA22" s="11"/>
      <c r="AB22" s="12">
        <f t="shared" si="9"/>
        <v>41371</v>
      </c>
      <c r="AC22" s="10">
        <f t="shared" si="10"/>
        <v>41371</v>
      </c>
      <c r="AD22" s="11"/>
      <c r="AE22" s="11"/>
      <c r="AF22" s="16">
        <f t="shared" si="11"/>
        <v>41372</v>
      </c>
    </row>
    <row r="23" spans="2:32">
      <c r="E23" s="18">
        <f t="shared" si="12"/>
        <v>41365</v>
      </c>
      <c r="F23" s="11"/>
      <c r="G23" s="11"/>
      <c r="H23" s="12">
        <f t="shared" si="13"/>
        <v>0</v>
      </c>
      <c r="I23" s="10">
        <f t="shared" si="0"/>
        <v>41366</v>
      </c>
      <c r="J23" s="11"/>
      <c r="K23" s="11"/>
      <c r="L23" s="12">
        <f t="shared" si="1"/>
        <v>41367</v>
      </c>
      <c r="M23" s="10">
        <f t="shared" si="2"/>
        <v>41367</v>
      </c>
      <c r="N23" s="11"/>
      <c r="O23" s="11"/>
      <c r="P23" s="11">
        <f t="shared" si="3"/>
        <v>41368</v>
      </c>
      <c r="Q23" s="10">
        <f t="shared" si="4"/>
        <v>41368</v>
      </c>
      <c r="R23" s="11"/>
      <c r="S23" s="11"/>
      <c r="T23" s="12">
        <f t="shared" si="5"/>
        <v>41369</v>
      </c>
      <c r="U23" s="10">
        <f t="shared" si="6"/>
        <v>41369</v>
      </c>
      <c r="V23" s="11"/>
      <c r="W23" s="11"/>
      <c r="X23" s="11">
        <f t="shared" si="7"/>
        <v>41370</v>
      </c>
      <c r="Y23" s="10">
        <f t="shared" si="8"/>
        <v>41370</v>
      </c>
      <c r="Z23" s="11"/>
      <c r="AA23" s="11"/>
      <c r="AB23" s="12">
        <f t="shared" si="9"/>
        <v>41371</v>
      </c>
      <c r="AC23" s="10">
        <f t="shared" si="10"/>
        <v>41371</v>
      </c>
      <c r="AD23" s="11"/>
      <c r="AE23" s="11"/>
      <c r="AF23" s="16">
        <f t="shared" si="11"/>
        <v>41372</v>
      </c>
    </row>
    <row r="24" spans="2:32">
      <c r="E24" s="18">
        <f t="shared" si="12"/>
        <v>41365</v>
      </c>
      <c r="F24" s="11"/>
      <c r="G24" s="11"/>
      <c r="H24" s="12">
        <f t="shared" si="13"/>
        <v>0</v>
      </c>
      <c r="I24" s="10">
        <f t="shared" si="0"/>
        <v>41366</v>
      </c>
      <c r="J24" s="11"/>
      <c r="K24" s="11"/>
      <c r="L24" s="12">
        <f t="shared" si="1"/>
        <v>41367</v>
      </c>
      <c r="M24" s="10">
        <f t="shared" si="2"/>
        <v>41367</v>
      </c>
      <c r="N24" s="11"/>
      <c r="O24" s="11"/>
      <c r="P24" s="11">
        <f t="shared" si="3"/>
        <v>41368</v>
      </c>
      <c r="Q24" s="10">
        <f t="shared" si="4"/>
        <v>41368</v>
      </c>
      <c r="R24" s="11"/>
      <c r="S24" s="11"/>
      <c r="T24" s="12">
        <f t="shared" si="5"/>
        <v>41369</v>
      </c>
      <c r="U24" s="10">
        <f t="shared" si="6"/>
        <v>41369</v>
      </c>
      <c r="V24" s="11"/>
      <c r="W24" s="11"/>
      <c r="X24" s="11">
        <f t="shared" si="7"/>
        <v>41370</v>
      </c>
      <c r="Y24" s="10">
        <f t="shared" si="8"/>
        <v>41370</v>
      </c>
      <c r="Z24" s="11"/>
      <c r="AA24" s="11"/>
      <c r="AB24" s="12">
        <f t="shared" si="9"/>
        <v>41371</v>
      </c>
      <c r="AC24" s="10">
        <f t="shared" si="10"/>
        <v>41371</v>
      </c>
      <c r="AD24" s="11"/>
      <c r="AE24" s="11"/>
      <c r="AF24" s="16">
        <f t="shared" si="11"/>
        <v>41372</v>
      </c>
    </row>
    <row r="25" spans="2:32">
      <c r="E25" s="18">
        <f t="shared" si="12"/>
        <v>41365</v>
      </c>
      <c r="F25" s="11"/>
      <c r="G25" s="11"/>
      <c r="H25" s="12">
        <f t="shared" si="13"/>
        <v>0</v>
      </c>
      <c r="I25" s="10">
        <f t="shared" si="0"/>
        <v>41366</v>
      </c>
      <c r="J25" s="11"/>
      <c r="K25" s="11"/>
      <c r="L25" s="12">
        <f t="shared" si="1"/>
        <v>41367</v>
      </c>
      <c r="M25" s="10">
        <f t="shared" si="2"/>
        <v>41367</v>
      </c>
      <c r="N25" s="11"/>
      <c r="O25" s="11"/>
      <c r="P25" s="11">
        <f t="shared" si="3"/>
        <v>41368</v>
      </c>
      <c r="Q25" s="10">
        <f t="shared" si="4"/>
        <v>41368</v>
      </c>
      <c r="R25" s="11"/>
      <c r="S25" s="11"/>
      <c r="T25" s="12">
        <f t="shared" si="5"/>
        <v>41369</v>
      </c>
      <c r="U25" s="10">
        <f t="shared" si="6"/>
        <v>41369</v>
      </c>
      <c r="V25" s="11"/>
      <c r="W25" s="11"/>
      <c r="X25" s="11">
        <f t="shared" si="7"/>
        <v>41370</v>
      </c>
      <c r="Y25" s="10">
        <f t="shared" si="8"/>
        <v>41370</v>
      </c>
      <c r="Z25" s="11"/>
      <c r="AA25" s="11"/>
      <c r="AB25" s="12">
        <f t="shared" si="9"/>
        <v>41371</v>
      </c>
      <c r="AC25" s="10">
        <f t="shared" si="10"/>
        <v>41371</v>
      </c>
      <c r="AD25" s="11"/>
      <c r="AE25" s="11"/>
      <c r="AF25" s="16">
        <f t="shared" si="11"/>
        <v>41372</v>
      </c>
    </row>
    <row r="26" spans="2:32" ht="15.75" thickBot="1">
      <c r="E26" s="19">
        <f t="shared" si="12"/>
        <v>41365</v>
      </c>
      <c r="F26" s="14"/>
      <c r="G26" s="14"/>
      <c r="H26" s="15">
        <f t="shared" si="13"/>
        <v>0</v>
      </c>
      <c r="I26" s="13">
        <f t="shared" si="0"/>
        <v>41366</v>
      </c>
      <c r="J26" s="14"/>
      <c r="K26" s="14"/>
      <c r="L26" s="15">
        <f t="shared" si="1"/>
        <v>41367</v>
      </c>
      <c r="M26" s="13">
        <f t="shared" si="2"/>
        <v>41367</v>
      </c>
      <c r="N26" s="14"/>
      <c r="O26" s="14"/>
      <c r="P26" s="14">
        <f t="shared" si="3"/>
        <v>41368</v>
      </c>
      <c r="Q26" s="13">
        <f t="shared" si="4"/>
        <v>41368</v>
      </c>
      <c r="R26" s="14"/>
      <c r="S26" s="14"/>
      <c r="T26" s="15">
        <f t="shared" si="5"/>
        <v>41369</v>
      </c>
      <c r="U26" s="13">
        <f t="shared" si="6"/>
        <v>41369</v>
      </c>
      <c r="V26" s="14"/>
      <c r="W26" s="14"/>
      <c r="X26" s="14">
        <f t="shared" si="7"/>
        <v>41370</v>
      </c>
      <c r="Y26" s="13">
        <f t="shared" si="8"/>
        <v>41370</v>
      </c>
      <c r="Z26" s="14"/>
      <c r="AA26" s="14"/>
      <c r="AB26" s="15">
        <f t="shared" si="9"/>
        <v>41371</v>
      </c>
      <c r="AC26" s="13">
        <f t="shared" si="10"/>
        <v>41371</v>
      </c>
      <c r="AD26" s="14"/>
      <c r="AE26" s="14"/>
      <c r="AF26" s="17">
        <f t="shared" si="11"/>
        <v>41372</v>
      </c>
    </row>
    <row r="27" spans="2:32" ht="15.75" thickTop="1"/>
  </sheetData>
  <mergeCells count="14">
    <mergeCell ref="Y2:AB2"/>
    <mergeCell ref="Y3:AB3"/>
    <mergeCell ref="AC2:AF2"/>
    <mergeCell ref="AC3:AF3"/>
    <mergeCell ref="Q3:T3"/>
    <mergeCell ref="U3:X3"/>
    <mergeCell ref="M2:P2"/>
    <mergeCell ref="Q2:T2"/>
    <mergeCell ref="E3:H3"/>
    <mergeCell ref="U2:X2"/>
    <mergeCell ref="E2:H2"/>
    <mergeCell ref="I3:L3"/>
    <mergeCell ref="I2:L2"/>
    <mergeCell ref="M3:P3"/>
  </mergeCells>
  <conditionalFormatting sqref="E6:AF6">
    <cfRule type="cellIs" dxfId="176" priority="435" operator="between">
      <formula>$C$6</formula>
      <formula>$D$6</formula>
    </cfRule>
  </conditionalFormatting>
  <conditionalFormatting sqref="E7:AF7">
    <cfRule type="cellIs" dxfId="175" priority="434" operator="between">
      <formula>$C$7</formula>
      <formula>$D$7</formula>
    </cfRule>
  </conditionalFormatting>
  <conditionalFormatting sqref="E9:AF9">
    <cfRule type="cellIs" dxfId="174" priority="433" operator="between">
      <formula>$C$9</formula>
      <formula>$D$9</formula>
    </cfRule>
  </conditionalFormatting>
  <conditionalFormatting sqref="E10:AF10">
    <cfRule type="cellIs" dxfId="173" priority="432" operator="between">
      <formula>$C$10</formula>
      <formula>$D$10</formula>
    </cfRule>
  </conditionalFormatting>
  <conditionalFormatting sqref="E12:AF12">
    <cfRule type="cellIs" dxfId="172" priority="431" operator="between">
      <formula>$C$12</formula>
      <formula>$D$12</formula>
    </cfRule>
  </conditionalFormatting>
  <conditionalFormatting sqref="E13:AF13">
    <cfRule type="cellIs" dxfId="171" priority="430" operator="between">
      <formula>$C$13</formula>
      <formula>$D$13</formula>
    </cfRule>
  </conditionalFormatting>
  <conditionalFormatting sqref="J12">
    <cfRule type="cellIs" dxfId="170" priority="428" operator="equal">
      <formula>$C$12</formula>
    </cfRule>
  </conditionalFormatting>
  <conditionalFormatting sqref="W7">
    <cfRule type="cellIs" dxfId="169" priority="360" operator="equal">
      <formula>$D$7</formula>
    </cfRule>
  </conditionalFormatting>
  <conditionalFormatting sqref="W6">
    <cfRule type="cellIs" dxfId="168" priority="318" operator="equal">
      <formula>$D$6</formula>
    </cfRule>
  </conditionalFormatting>
  <conditionalFormatting sqref="N9">
    <cfRule type="cellIs" dxfId="167" priority="303" operator="equal">
      <formula>$C$9</formula>
    </cfRule>
  </conditionalFormatting>
  <conditionalFormatting sqref="R9">
    <cfRule type="cellIs" dxfId="166" priority="301" operator="equal">
      <formula>$C$9</formula>
    </cfRule>
  </conditionalFormatting>
  <conditionalFormatting sqref="AA9">
    <cfRule type="cellIs" dxfId="165" priority="296" operator="equal">
      <formula>$D$9</formula>
    </cfRule>
  </conditionalFormatting>
  <conditionalFormatting sqref="W10">
    <cfRule type="cellIs" dxfId="164" priority="284" operator="equal">
      <formula>$D$10</formula>
    </cfRule>
  </conditionalFormatting>
  <conditionalFormatting sqref="F12">
    <cfRule type="cellIs" dxfId="163" priority="276" operator="equal">
      <formula>$C$12</formula>
    </cfRule>
  </conditionalFormatting>
  <conditionalFormatting sqref="N12">
    <cfRule type="cellIs" dxfId="162" priority="268" operator="equal">
      <formula>$C$12</formula>
    </cfRule>
  </conditionalFormatting>
  <conditionalFormatting sqref="R12">
    <cfRule type="cellIs" dxfId="161" priority="263" operator="equal">
      <formula>$C$12</formula>
    </cfRule>
  </conditionalFormatting>
  <conditionalFormatting sqref="W12">
    <cfRule type="cellIs" dxfId="160" priority="257" operator="equal">
      <formula>$D$12</formula>
    </cfRule>
  </conditionalFormatting>
  <conditionalFormatting sqref="AA12">
    <cfRule type="cellIs" dxfId="159" priority="252" operator="equal">
      <formula>$D$12</formula>
    </cfRule>
  </conditionalFormatting>
  <conditionalFormatting sqref="AE12">
    <cfRule type="cellIs" dxfId="158" priority="247" operator="equal">
      <formula>$D$12</formula>
    </cfRule>
  </conditionalFormatting>
  <conditionalFormatting sqref="F13">
    <cfRule type="cellIs" dxfId="157" priority="244" operator="equal">
      <formula>$C$13</formula>
    </cfRule>
  </conditionalFormatting>
  <conditionalFormatting sqref="J13">
    <cfRule type="cellIs" dxfId="156" priority="242" operator="equal">
      <formula>$C$13</formula>
    </cfRule>
  </conditionalFormatting>
  <conditionalFormatting sqref="N13">
    <cfRule type="cellIs" dxfId="155" priority="240" operator="equal">
      <formula>$C$13</formula>
    </cfRule>
  </conditionalFormatting>
  <conditionalFormatting sqref="R13">
    <cfRule type="cellIs" dxfId="154" priority="238" operator="equal">
      <formula>$C$13</formula>
    </cfRule>
  </conditionalFormatting>
  <conditionalFormatting sqref="W13">
    <cfRule type="cellIs" dxfId="153" priority="235" operator="equal">
      <formula>$D$13</formula>
    </cfRule>
  </conditionalFormatting>
  <conditionalFormatting sqref="AA13">
    <cfRule type="cellIs" dxfId="152" priority="233" operator="equal">
      <formula>$D$13</formula>
    </cfRule>
  </conditionalFormatting>
  <conditionalFormatting sqref="AE13">
    <cfRule type="cellIs" dxfId="151" priority="231" operator="equal">
      <formula>$D$13</formula>
    </cfRule>
  </conditionalFormatting>
  <conditionalFormatting sqref="G6">
    <cfRule type="cellIs" dxfId="150" priority="200" operator="equal">
      <formula>$D$6</formula>
    </cfRule>
  </conditionalFormatting>
  <conditionalFormatting sqref="F6">
    <cfRule type="cellIs" dxfId="149" priority="199" operator="equal">
      <formula>$C$6</formula>
    </cfRule>
  </conditionalFormatting>
  <conditionalFormatting sqref="K6">
    <cfRule type="cellIs" dxfId="148" priority="198" operator="equal">
      <formula>$D$6</formula>
    </cfRule>
  </conditionalFormatting>
  <conditionalFormatting sqref="J6">
    <cfRule type="cellIs" dxfId="147" priority="197" operator="equal">
      <formula>$C$6</formula>
    </cfRule>
  </conditionalFormatting>
  <conditionalFormatting sqref="O6">
    <cfRule type="cellIs" dxfId="146" priority="196" operator="equal">
      <formula>$D$6</formula>
    </cfRule>
  </conditionalFormatting>
  <conditionalFormatting sqref="N6">
    <cfRule type="cellIs" dxfId="145" priority="195" operator="equal">
      <formula>$C$6</formula>
    </cfRule>
  </conditionalFormatting>
  <conditionalFormatting sqref="S6">
    <cfRule type="cellIs" dxfId="144" priority="194" operator="equal">
      <formula>$D$6</formula>
    </cfRule>
  </conditionalFormatting>
  <conditionalFormatting sqref="R6">
    <cfRule type="cellIs" dxfId="143" priority="193" operator="equal">
      <formula>$C$6</formula>
    </cfRule>
  </conditionalFormatting>
  <conditionalFormatting sqref="V6">
    <cfRule type="cellIs" dxfId="142" priority="191" operator="equal">
      <formula>$C$6</formula>
    </cfRule>
  </conditionalFormatting>
  <conditionalFormatting sqref="AA6">
    <cfRule type="cellIs" dxfId="141" priority="190" operator="equal">
      <formula>$D$6</formula>
    </cfRule>
  </conditionalFormatting>
  <conditionalFormatting sqref="Z6">
    <cfRule type="cellIs" dxfId="140" priority="189" operator="equal">
      <formula>$C$6</formula>
    </cfRule>
  </conditionalFormatting>
  <conditionalFormatting sqref="AE6">
    <cfRule type="cellIs" dxfId="139" priority="188" operator="equal">
      <formula>$D$6</formula>
    </cfRule>
  </conditionalFormatting>
  <conditionalFormatting sqref="AD6">
    <cfRule type="cellIs" dxfId="138" priority="187" operator="equal">
      <formula>$C$6</formula>
    </cfRule>
  </conditionalFormatting>
  <conditionalFormatting sqref="F7">
    <cfRule type="cellIs" dxfId="137" priority="183" operator="equal">
      <formula>$C$7</formula>
    </cfRule>
  </conditionalFormatting>
  <conditionalFormatting sqref="G7">
    <cfRule type="cellIs" dxfId="136" priority="182" operator="equal">
      <formula>$D$7</formula>
    </cfRule>
  </conditionalFormatting>
  <conditionalFormatting sqref="J7">
    <cfRule type="cellIs" dxfId="135" priority="181" operator="equal">
      <formula>$C$7</formula>
    </cfRule>
  </conditionalFormatting>
  <conditionalFormatting sqref="K7">
    <cfRule type="cellIs" dxfId="134" priority="180" operator="equal">
      <formula>$D$7</formula>
    </cfRule>
  </conditionalFormatting>
  <conditionalFormatting sqref="N7">
    <cfRule type="cellIs" dxfId="133" priority="179" operator="equal">
      <formula>$C$7</formula>
    </cfRule>
  </conditionalFormatting>
  <conditionalFormatting sqref="O7">
    <cfRule type="cellIs" dxfId="132" priority="178" operator="equal">
      <formula>$D$7</formula>
    </cfRule>
  </conditionalFormatting>
  <conditionalFormatting sqref="R7">
    <cfRule type="cellIs" dxfId="131" priority="177" operator="equal">
      <formula>$C$7</formula>
    </cfRule>
  </conditionalFormatting>
  <conditionalFormatting sqref="S7">
    <cfRule type="cellIs" dxfId="130" priority="176" operator="equal">
      <formula>$D$7</formula>
    </cfRule>
  </conditionalFormatting>
  <conditionalFormatting sqref="V7">
    <cfRule type="cellIs" dxfId="129" priority="175" operator="equal">
      <formula>$C$7</formula>
    </cfRule>
  </conditionalFormatting>
  <conditionalFormatting sqref="Z7">
    <cfRule type="cellIs" dxfId="128" priority="173" operator="equal">
      <formula>$C$7</formula>
    </cfRule>
  </conditionalFormatting>
  <conditionalFormatting sqref="AA7">
    <cfRule type="cellIs" dxfId="127" priority="172" operator="equal">
      <formula>$D$7</formula>
    </cfRule>
  </conditionalFormatting>
  <conditionalFormatting sqref="AD7">
    <cfRule type="cellIs" dxfId="126" priority="171" operator="equal">
      <formula>$C$7</formula>
    </cfRule>
  </conditionalFormatting>
  <conditionalFormatting sqref="AE7">
    <cfRule type="cellIs" dxfId="125" priority="170" operator="equal">
      <formula>$D$7</formula>
    </cfRule>
  </conditionalFormatting>
  <conditionalFormatting sqref="F10">
    <cfRule type="cellIs" dxfId="124" priority="108" operator="equal">
      <formula>$C$10</formula>
    </cfRule>
  </conditionalFormatting>
  <conditionalFormatting sqref="G9">
    <cfRule type="cellIs" dxfId="123" priority="109" operator="equal">
      <formula>$D$9</formula>
    </cfRule>
  </conditionalFormatting>
  <conditionalFormatting sqref="G10">
    <cfRule type="cellIs" dxfId="122" priority="107" operator="equal">
      <formula>$D$10</formula>
    </cfRule>
  </conditionalFormatting>
  <conditionalFormatting sqref="J10">
    <cfRule type="cellIs" dxfId="121" priority="105" operator="equal">
      <formula>$C$10</formula>
    </cfRule>
  </conditionalFormatting>
  <conditionalFormatting sqref="K9">
    <cfRule type="cellIs" dxfId="120" priority="104" operator="equal">
      <formula>$D$9</formula>
    </cfRule>
  </conditionalFormatting>
  <conditionalFormatting sqref="K10">
    <cfRule type="cellIs" dxfId="119" priority="103" operator="equal">
      <formula>$D$10</formula>
    </cfRule>
  </conditionalFormatting>
  <conditionalFormatting sqref="N10">
    <cfRule type="cellIs" dxfId="118" priority="101" operator="equal">
      <formula>$C$10</formula>
    </cfRule>
  </conditionalFormatting>
  <conditionalFormatting sqref="O9">
    <cfRule type="cellIs" dxfId="117" priority="100" operator="equal">
      <formula>$D$9</formula>
    </cfRule>
  </conditionalFormatting>
  <conditionalFormatting sqref="O10">
    <cfRule type="cellIs" dxfId="116" priority="99" operator="equal">
      <formula>$D$10</formula>
    </cfRule>
  </conditionalFormatting>
  <conditionalFormatting sqref="R10">
    <cfRule type="cellIs" dxfId="115" priority="97" operator="equal">
      <formula>$C$10</formula>
    </cfRule>
  </conditionalFormatting>
  <conditionalFormatting sqref="S9">
    <cfRule type="cellIs" dxfId="114" priority="96" operator="equal">
      <formula>$D$9</formula>
    </cfRule>
  </conditionalFormatting>
  <conditionalFormatting sqref="S10">
    <cfRule type="cellIs" dxfId="113" priority="95" operator="equal">
      <formula>$D$10</formula>
    </cfRule>
  </conditionalFormatting>
  <conditionalFormatting sqref="V10">
    <cfRule type="cellIs" dxfId="112" priority="93" operator="equal">
      <formula>$C$10</formula>
    </cfRule>
  </conditionalFormatting>
  <conditionalFormatting sqref="W9">
    <cfRule type="cellIs" dxfId="111" priority="92" operator="equal">
      <formula>$D$9</formula>
    </cfRule>
  </conditionalFormatting>
  <conditionalFormatting sqref="Z10">
    <cfRule type="cellIs" dxfId="110" priority="89" operator="equal">
      <formula>$C$10</formula>
    </cfRule>
  </conditionalFormatting>
  <conditionalFormatting sqref="AA10">
    <cfRule type="cellIs" dxfId="109" priority="87" operator="equal">
      <formula>$D$10</formula>
    </cfRule>
  </conditionalFormatting>
  <conditionalFormatting sqref="AD10">
    <cfRule type="cellIs" dxfId="108" priority="85" operator="equal">
      <formula>$C$10</formula>
    </cfRule>
  </conditionalFormatting>
  <conditionalFormatting sqref="AE9">
    <cfRule type="cellIs" dxfId="107" priority="84" operator="equal">
      <formula>$D$9</formula>
    </cfRule>
  </conditionalFormatting>
  <conditionalFormatting sqref="AE10">
    <cfRule type="cellIs" dxfId="106" priority="83" operator="equal">
      <formula>$D$10</formula>
    </cfRule>
  </conditionalFormatting>
  <conditionalFormatting sqref="F9">
    <cfRule type="cellIs" dxfId="105" priority="82" operator="equal">
      <formula>$C$9</formula>
    </cfRule>
  </conditionalFormatting>
  <conditionalFormatting sqref="J9">
    <cfRule type="cellIs" dxfId="104" priority="81" operator="equal">
      <formula>$C$9</formula>
    </cfRule>
  </conditionalFormatting>
  <conditionalFormatting sqref="V9">
    <cfRule type="cellIs" dxfId="103" priority="80" operator="equal">
      <formula>$C$9</formula>
    </cfRule>
  </conditionalFormatting>
  <conditionalFormatting sqref="Z9">
    <cfRule type="cellIs" dxfId="102" priority="79" operator="equal">
      <formula>$C$9</formula>
    </cfRule>
  </conditionalFormatting>
  <conditionalFormatting sqref="AD9">
    <cfRule type="cellIs" dxfId="101" priority="78" operator="equal">
      <formula>$C$9</formula>
    </cfRule>
  </conditionalFormatting>
  <conditionalFormatting sqref="G13">
    <cfRule type="cellIs" dxfId="100" priority="73" operator="equal">
      <formula>$D$13</formula>
    </cfRule>
  </conditionalFormatting>
  <conditionalFormatting sqref="K12">
    <cfRule type="cellIs" dxfId="99" priority="68" operator="equal">
      <formula>$D$12</formula>
    </cfRule>
  </conditionalFormatting>
  <conditionalFormatting sqref="K13">
    <cfRule type="cellIs" dxfId="98" priority="67" operator="equal">
      <formula>$D$13</formula>
    </cfRule>
  </conditionalFormatting>
  <conditionalFormatting sqref="O12">
    <cfRule type="cellIs" dxfId="97" priority="61" operator="equal">
      <formula>$D$12</formula>
    </cfRule>
  </conditionalFormatting>
  <conditionalFormatting sqref="O13">
    <cfRule type="cellIs" dxfId="96" priority="60" operator="equal">
      <formula>$D$13</formula>
    </cfRule>
  </conditionalFormatting>
  <conditionalFormatting sqref="S12">
    <cfRule type="cellIs" dxfId="95" priority="55" operator="equal">
      <formula>$D$12</formula>
    </cfRule>
  </conditionalFormatting>
  <conditionalFormatting sqref="S13">
    <cfRule type="cellIs" dxfId="94" priority="54" operator="equal">
      <formula>$D$13</formula>
    </cfRule>
  </conditionalFormatting>
  <conditionalFormatting sqref="V13">
    <cfRule type="cellIs" dxfId="93" priority="50" operator="equal">
      <formula>$C$13</formula>
    </cfRule>
  </conditionalFormatting>
  <conditionalFormatting sqref="V12">
    <cfRule type="cellIs" dxfId="92" priority="48" operator="equal">
      <formula>$C$12</formula>
    </cfRule>
  </conditionalFormatting>
  <conditionalFormatting sqref="Z13">
    <cfRule type="cellIs" dxfId="91" priority="44" operator="equal">
      <formula>$C$13</formula>
    </cfRule>
  </conditionalFormatting>
  <conditionalFormatting sqref="Z12">
    <cfRule type="cellIs" dxfId="90" priority="42" operator="equal">
      <formula>$C$12</formula>
    </cfRule>
  </conditionalFormatting>
  <conditionalFormatting sqref="AD13">
    <cfRule type="cellIs" dxfId="89" priority="39" operator="equal">
      <formula>$C$13</formula>
    </cfRule>
  </conditionalFormatting>
  <conditionalFormatting sqref="AD12">
    <cfRule type="cellIs" dxfId="88" priority="36" operator="equal">
      <formula>$C$12</formula>
    </cfRule>
  </conditionalFormatting>
  <conditionalFormatting sqref="G12">
    <cfRule type="cellIs" dxfId="87" priority="35" operator="equal">
      <formula>$D$12</formula>
    </cfRule>
  </conditionalFormatting>
  <conditionalFormatting sqref="E15:AF15">
    <cfRule type="cellIs" dxfId="86" priority="34" operator="between">
      <formula>$C$12</formula>
      <formula>$D$12</formula>
    </cfRule>
  </conditionalFormatting>
  <conditionalFormatting sqref="J15:K15">
    <cfRule type="cellIs" dxfId="84" priority="33" operator="equal">
      <formula>$C$12</formula>
    </cfRule>
  </conditionalFormatting>
  <conditionalFormatting sqref="F15">
    <cfRule type="cellIs" dxfId="82" priority="32" operator="equal">
      <formula>$C$12</formula>
    </cfRule>
  </conditionalFormatting>
  <conditionalFormatting sqref="N15">
    <cfRule type="cellIs" dxfId="80" priority="31" operator="equal">
      <formula>$C$12</formula>
    </cfRule>
  </conditionalFormatting>
  <conditionalFormatting sqref="R15">
    <cfRule type="cellIs" dxfId="78" priority="30" operator="equal">
      <formula>$C$12</formula>
    </cfRule>
  </conditionalFormatting>
  <conditionalFormatting sqref="W15">
    <cfRule type="cellIs" dxfId="76" priority="29" operator="equal">
      <formula>$D$12</formula>
    </cfRule>
  </conditionalFormatting>
  <conditionalFormatting sqref="AA15">
    <cfRule type="cellIs" dxfId="74" priority="28" operator="equal">
      <formula>$D$12</formula>
    </cfRule>
  </conditionalFormatting>
  <conditionalFormatting sqref="AE15">
    <cfRule type="cellIs" dxfId="72" priority="27" operator="equal">
      <formula>$D$12</formula>
    </cfRule>
  </conditionalFormatting>
  <conditionalFormatting sqref="K15">
    <cfRule type="cellIs" dxfId="70" priority="26" operator="equal">
      <formula>$D$12</formula>
    </cfRule>
  </conditionalFormatting>
  <conditionalFormatting sqref="O15">
    <cfRule type="cellIs" dxfId="68" priority="25" operator="equal">
      <formula>$D$12</formula>
    </cfRule>
  </conditionalFormatting>
  <conditionalFormatting sqref="S15">
    <cfRule type="cellIs" dxfId="66" priority="24" operator="equal">
      <formula>$D$12</formula>
    </cfRule>
  </conditionalFormatting>
  <conditionalFormatting sqref="V15">
    <cfRule type="cellIs" dxfId="64" priority="23" operator="equal">
      <formula>$C$12</formula>
    </cfRule>
  </conditionalFormatting>
  <conditionalFormatting sqref="Z15">
    <cfRule type="cellIs" dxfId="62" priority="22" operator="equal">
      <formula>$C$12</formula>
    </cfRule>
  </conditionalFormatting>
  <conditionalFormatting sqref="AD15">
    <cfRule type="cellIs" dxfId="60" priority="21" operator="equal">
      <formula>$C$12</formula>
    </cfRule>
  </conditionalFormatting>
  <conditionalFormatting sqref="G15">
    <cfRule type="cellIs" dxfId="58" priority="20" operator="equal">
      <formula>$D$12</formula>
    </cfRule>
  </conditionalFormatting>
  <conditionalFormatting sqref="J15:K15">
    <cfRule type="cellIs" dxfId="56" priority="19" operator="between">
      <formula>$C$13</formula>
      <formula>$D$13</formula>
    </cfRule>
  </conditionalFormatting>
  <conditionalFormatting sqref="J15:K15">
    <cfRule type="cellIs" dxfId="54" priority="18" operator="equal">
      <formula>$C$13</formula>
    </cfRule>
  </conditionalFormatting>
  <conditionalFormatting sqref="K15">
    <cfRule type="cellIs" dxfId="48" priority="17" operator="between">
      <formula>$C$13</formula>
      <formula>$D$13</formula>
    </cfRule>
  </conditionalFormatting>
  <conditionalFormatting sqref="K15">
    <cfRule type="cellIs" dxfId="46" priority="16" operator="equal">
      <formula>$D$13</formula>
    </cfRule>
  </conditionalFormatting>
  <conditionalFormatting sqref="E15:AF15">
    <cfRule type="cellIs" dxfId="29" priority="15" operator="between">
      <formula>$C$13</formula>
      <formula>$D$13</formula>
    </cfRule>
  </conditionalFormatting>
  <conditionalFormatting sqref="F15">
    <cfRule type="cellIs" dxfId="27" priority="14" operator="equal">
      <formula>$C$13</formula>
    </cfRule>
  </conditionalFormatting>
  <conditionalFormatting sqref="J15">
    <cfRule type="cellIs" dxfId="25" priority="13" operator="equal">
      <formula>$C$13</formula>
    </cfRule>
  </conditionalFormatting>
  <conditionalFormatting sqref="N15">
    <cfRule type="cellIs" dxfId="23" priority="12" operator="equal">
      <formula>$C$13</formula>
    </cfRule>
  </conditionalFormatting>
  <conditionalFormatting sqref="R15">
    <cfRule type="cellIs" dxfId="21" priority="11" operator="equal">
      <formula>$C$13</formula>
    </cfRule>
  </conditionalFormatting>
  <conditionalFormatting sqref="W15">
    <cfRule type="cellIs" dxfId="19" priority="10" operator="equal">
      <formula>$D$13</formula>
    </cfRule>
  </conditionalFormatting>
  <conditionalFormatting sqref="AA15">
    <cfRule type="cellIs" dxfId="17" priority="9" operator="equal">
      <formula>$D$13</formula>
    </cfRule>
  </conditionalFormatting>
  <conditionalFormatting sqref="AE15">
    <cfRule type="cellIs" dxfId="15" priority="8" operator="equal">
      <formula>$D$13</formula>
    </cfRule>
  </conditionalFormatting>
  <conditionalFormatting sqref="G15">
    <cfRule type="cellIs" dxfId="13" priority="7" operator="equal">
      <formula>$D$13</formula>
    </cfRule>
  </conditionalFormatting>
  <conditionalFormatting sqref="K15">
    <cfRule type="cellIs" dxfId="11" priority="6" operator="equal">
      <formula>$D$13</formula>
    </cfRule>
  </conditionalFormatting>
  <conditionalFormatting sqref="O15">
    <cfRule type="cellIs" dxfId="9" priority="5" operator="equal">
      <formula>$D$13</formula>
    </cfRule>
  </conditionalFormatting>
  <conditionalFormatting sqref="S15">
    <cfRule type="cellIs" dxfId="7" priority="4" operator="equal">
      <formula>$D$13</formula>
    </cfRule>
  </conditionalFormatting>
  <conditionalFormatting sqref="V15">
    <cfRule type="cellIs" dxfId="5" priority="3" operator="equal">
      <formula>$C$13</formula>
    </cfRule>
  </conditionalFormatting>
  <conditionalFormatting sqref="Z15">
    <cfRule type="cellIs" dxfId="3" priority="2" operator="equal">
      <formula>$C$13</formula>
    </cfRule>
  </conditionalFormatting>
  <conditionalFormatting sqref="AD15">
    <cfRule type="cellIs" dxfId="1" priority="1" operator="equal">
      <formula>$C$13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calcul</vt:lpstr>
      <vt:lpstr>s10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Laurence</cp:lastModifiedBy>
  <dcterms:created xsi:type="dcterms:W3CDTF">2013-03-30T15:13:44Z</dcterms:created>
  <dcterms:modified xsi:type="dcterms:W3CDTF">2013-04-02T21:50:45Z</dcterms:modified>
</cp:coreProperties>
</file>